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Doplňkové stavební ú..." sheetId="2" r:id="rId2"/>
    <sheet name="02 - Elektroinstalace" sheetId="3" r:id="rId3"/>
    <sheet name="03 - Měření a regulace" sheetId="4" r:id="rId4"/>
    <sheet name="04 - Vedlejší rozpočtové 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Doplňkové stavební ú...'!$C$82:$K$137</definedName>
    <definedName name="_xlnm.Print_Area" localSheetId="1">'01 - Doplňkové stavební ú...'!$C$4:$J$39,'01 - Doplňkové stavební ú...'!$C$45:$J$64,'01 - Doplňkové stavební ú...'!$C$70:$K$137</definedName>
    <definedName name="_xlnm._FilterDatabase" localSheetId="2" hidden="1">'02 - Elektroinstalace'!$C$81:$K$152</definedName>
    <definedName name="_xlnm.Print_Area" localSheetId="2">'02 - Elektroinstalace'!$C$4:$J$39,'02 - Elektroinstalace'!$C$45:$J$63,'02 - Elektroinstalace'!$C$69:$K$152</definedName>
    <definedName name="_xlnm._FilterDatabase" localSheetId="3" hidden="1">'03 - Měření a regulace'!$C$81:$K$128</definedName>
    <definedName name="_xlnm.Print_Area" localSheetId="3">'03 - Měření a regulace'!$C$4:$J$39,'03 - Měření a regulace'!$C$45:$J$63,'03 - Měření a regulace'!$C$69:$K$128</definedName>
    <definedName name="_xlnm._FilterDatabase" localSheetId="4" hidden="1">'04 - Vedlejší rozpočtové ...'!$C$79:$K$84</definedName>
    <definedName name="_xlnm.Print_Area" localSheetId="4">'04 - Vedlejší rozpočtové ...'!$C$4:$J$39,'04 - Vedlejší rozpočtové ...'!$C$45:$J$61,'04 - Vedlejší rozpočtové ...'!$C$67:$K$84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Doplňkové stavební ú...'!$82:$82</definedName>
    <definedName name="_xlnm.Print_Titles" localSheetId="2">'02 - Elektroinstalace'!$81:$81</definedName>
    <definedName name="_xlnm.Print_Titles" localSheetId="3">'03 - Měření a regulace'!$81:$81</definedName>
    <definedName name="_xlnm.Print_Titles" localSheetId="4">'04 - Vedlejší rozpočtové ...'!$79:$79</definedName>
  </definedNames>
  <calcPr fullCalcOnLoad="1"/>
</workbook>
</file>

<file path=xl/sharedStrings.xml><?xml version="1.0" encoding="utf-8"?>
<sst xmlns="http://schemas.openxmlformats.org/spreadsheetml/2006/main" count="3288" uniqueCount="651">
  <si>
    <t>Export Komplet</t>
  </si>
  <si>
    <t>VZ</t>
  </si>
  <si>
    <t>2.0</t>
  </si>
  <si>
    <t>ZAMOK</t>
  </si>
  <si>
    <t>False</t>
  </si>
  <si>
    <t>{fc358c70-6e33-4c41-92b0-046144934551}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</si>
  <si>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</si>
  <si>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</si>
  <si>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</si>
  <si>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</si>
  <si>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</si>
  <si>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</si>
  <si>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</si>
  <si>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</si>
  <si>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22-08_4639_A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</si>
  <si>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</si>
  <si>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</si>
  <si>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Nemocnice Pelhřimov - heliport - překážková svitidla</t>
  </si>
  <si>
    <t>KSO:</t>
  </si>
  <si>
    <t/>
  </si>
  <si>
    <t>CC-CZ:</t>
  </si>
  <si>
    <t>Místo:</t>
  </si>
  <si>
    <t>Pelhřimov</t>
  </si>
  <si>
    <t>Datum:</t>
  </si>
  <si>
    <t>23. 8. 2022</t>
  </si>
  <si>
    <t>Zadavatel:</t>
  </si>
  <si>
    <t>IČ:</t>
  </si>
  <si>
    <t>Nemocnice Pelhřimov, příspěvková organizace</t>
  </si>
  <si>
    <t>DIČ:</t>
  </si>
  <si>
    <t>Uchazeč:</t>
  </si>
  <si>
    <t>Vyplň údaj</t>
  </si>
  <si>
    <t>Projektant:</t>
  </si>
  <si>
    <t>OBERMEYER Helika</t>
  </si>
  <si>
    <t>True</t>
  </si>
  <si>
    <t>Zpracovatel:</t>
  </si>
  <si>
    <t>PROPOS Liberec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</si>
  <si>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</si>
  <si>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</si>
  <si>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</si>
  <si>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</si>
  <si>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</si>
  <si>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</si>
  <si>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</si>
  <si>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</si>
  <si>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</si>
  <si>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</si>
  <si>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</si>
  <si>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</si>
  <si>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</si>
  <si>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</si>
  <si>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</si>
  <si>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</si>
  <si>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</si>
  <si>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</si>
  <si>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</si>
  <si>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</si>
  <si>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</si>
  <si>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</si>
  <si>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</si>
  <si>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</si>
  <si>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</si>
  <si>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</si>
  <si>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</si>
  <si>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</si>
  <si>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</si>
  <si>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</si>
  <si>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</si>
  <si>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</si>
  <si>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</si>
  <si>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</si>
  <si>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</si>
  <si>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</si>
  <si>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</si>
  <si>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</si>
  <si>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</si>
  <si>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</si>
  <si>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</si>
  <si>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</si>
  <si>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Doplňkové stavební úpravy</t>
  </si>
  <si>
    <t>STA</t>
  </si>
  <si>
    <t>1</t>
  </si>
  <si>
    <t>{f0d9758f-4eca-4486-ae43-4d0ddd1aa2f2}</t>
  </si>
  <si>
    <t>2</t>
  </si>
  <si>
    <t>02</t>
  </si>
  <si>
    <t>Elektroinstalace</t>
  </si>
  <si>
    <t>{b4f0acb5-3a53-438d-8fbb-37f35564d323}</t>
  </si>
  <si>
    <t>03</t>
  </si>
  <si>
    <t>Měření a regulace</t>
  </si>
  <si>
    <t>{8585b37b-2d19-4c89-af2f-4809b9989457}</t>
  </si>
  <si>
    <t>04</t>
  </si>
  <si>
    <t>Vedlejší rozpočtové náklady</t>
  </si>
  <si>
    <t>{9ffccb94-83c8-4a49-ad27-0bdf574faa47}</t>
  </si>
  <si>
    <t>KRYCÍ LIST SOUPISU PRACÍ</t>
  </si>
  <si>
    <t>Objekt:</t>
  </si>
  <si>
    <t>01 - Doplňkové stavební úpravy</t>
  </si>
  <si>
    <t xml:space="preserve"> </t>
  </si>
  <si>
    <t>REKAPITULACE ČLENĚNÍ SOUPISU PRACÍ</t>
  </si>
  <si>
    <t>Kód dílu - Popis</t>
  </si>
  <si>
    <t>Cena celkem [CZK]</t>
  </si>
  <si>
    <t>-1</t>
  </si>
  <si>
    <t>HSV - Práce a dodávky HSV vč. přesunu hmot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</si>
  <si>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</si>
  <si>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</si>
  <si>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</si>
  <si>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</si>
  <si>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</si>
  <si>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</si>
  <si>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</si>
  <si>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</si>
  <si>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</si>
  <si>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</si>
  <si>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</si>
  <si>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</si>
  <si>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</si>
  <si>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</si>
  <si>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</si>
  <si>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</si>
  <si>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</si>
  <si>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vč. přesunu hmot</t>
  </si>
  <si>
    <t>ROZPOCET</t>
  </si>
  <si>
    <t>6</t>
  </si>
  <si>
    <t>Úpravy povrchů, podlahy a osazování výplní</t>
  </si>
  <si>
    <t>K</t>
  </si>
  <si>
    <t>6223221</t>
  </si>
  <si>
    <t>Oprava omítek po instalaci světel dle původního stavu (začištění, nátěr atd.)</t>
  </si>
  <si>
    <t>m2</t>
  </si>
  <si>
    <t>4</t>
  </si>
  <si>
    <t>-1609824881</t>
  </si>
  <si>
    <t>VV</t>
  </si>
  <si>
    <t>kotelna - předpoklad</t>
  </si>
  <si>
    <t>1,5</t>
  </si>
  <si>
    <t>sklad - předpoklad</t>
  </si>
  <si>
    <t>4,0</t>
  </si>
  <si>
    <t>prádelna - předpoklad</t>
  </si>
  <si>
    <t>6,0</t>
  </si>
  <si>
    <t>Součet</t>
  </si>
  <si>
    <t>9</t>
  </si>
  <si>
    <t>Ostatní konstrukce a práce, bourání</t>
  </si>
  <si>
    <t>9491011</t>
  </si>
  <si>
    <t>Lešení pomocné pracovní pro objekty pozemních staveb pro zatížení do 150 kg/m2, o výšce lešeňové podlahy do 1,9m</t>
  </si>
  <si>
    <t>-436993337</t>
  </si>
  <si>
    <t>3</t>
  </si>
  <si>
    <t>9491012</t>
  </si>
  <si>
    <t>Lešení pomocné pracovní pro objekty pozemních staveb pro zatížení do 150 kg/m2, o výšce lešeňové podlahy přes 1,9 do 3,5 m</t>
  </si>
  <si>
    <t>-592975326</t>
  </si>
  <si>
    <t>předpoklad výšky 4-6m mezi prádelnou a kotelnou</t>
  </si>
  <si>
    <t>12,0*2,</t>
  </si>
  <si>
    <t>9529011</t>
  </si>
  <si>
    <t>Vyčištění budov nebo objektů před předáním do užívání budov bytové nebo občanské výstavby</t>
  </si>
  <si>
    <t>kpl</t>
  </si>
  <si>
    <t>1465806052</t>
  </si>
  <si>
    <t>P</t>
  </si>
  <si>
    <t xml:space="preserve">Poznámka k položce:
sklad, prádelna, kotelna a komín
</t>
  </si>
  <si>
    <t>5</t>
  </si>
  <si>
    <t>9529012</t>
  </si>
  <si>
    <t>Ochrana stávajících konstrukcí před poškozením, zaprášením (folie, geotextílie, OSB atd.)</t>
  </si>
  <si>
    <t>-430839355</t>
  </si>
  <si>
    <t>9531211</t>
  </si>
  <si>
    <t>Montáž a dodávka konzole na stěnu - L, DN 60mm, délka 300+1000mm vč. systémových prvků, detailů, kotvení a případného pomocného lešení resp.horolezecké techniky</t>
  </si>
  <si>
    <t>kus</t>
  </si>
  <si>
    <t>-2023621714</t>
  </si>
  <si>
    <t>sklad</t>
  </si>
  <si>
    <t>prádelna</t>
  </si>
  <si>
    <t>komín</t>
  </si>
  <si>
    <t>7</t>
  </si>
  <si>
    <t>9531311</t>
  </si>
  <si>
    <t>Montáž a dodávka stínítka pro reflektorové svítidlo VO vč.systémových prvků, detailů a kotvení</t>
  </si>
  <si>
    <t>1546398119</t>
  </si>
  <si>
    <t>8</t>
  </si>
  <si>
    <t>9531511</t>
  </si>
  <si>
    <t>Montáž a dodávka požárních ucpávek vč.jádrového vrtání (kompletní provedení)</t>
  </si>
  <si>
    <t>-6849310</t>
  </si>
  <si>
    <t xml:space="preserve">prádelna </t>
  </si>
  <si>
    <t xml:space="preserve">kotelna </t>
  </si>
  <si>
    <t>9531521</t>
  </si>
  <si>
    <t>Výměna stávajících požárních ucpávek (kompletní provedení)</t>
  </si>
  <si>
    <t>-122698045</t>
  </si>
  <si>
    <t>10</t>
  </si>
  <si>
    <t>9531621</t>
  </si>
  <si>
    <t>Ostatní drobné pomocné a přípravné práce (realizace na pokyn investora a záznamu v SD)</t>
  </si>
  <si>
    <t>hod</t>
  </si>
  <si>
    <t>1603434054</t>
  </si>
  <si>
    <t>předpoklad</t>
  </si>
  <si>
    <t>25,0</t>
  </si>
  <si>
    <t>997</t>
  </si>
  <si>
    <t>Přesun sutě</t>
  </si>
  <si>
    <t>11</t>
  </si>
  <si>
    <t>9970135</t>
  </si>
  <si>
    <t>Odvoz suti a vybouraných hmot na skládku vč. poplatku za složení</t>
  </si>
  <si>
    <t>t</t>
  </si>
  <si>
    <t>-713401597</t>
  </si>
  <si>
    <t>dle PZ</t>
  </si>
  <si>
    <t>1,8</t>
  </si>
  <si>
    <t>02 - Elektroinstalace</t>
  </si>
  <si>
    <t>U referenčních výrobků a u dodávky je nutné dodržet certifikaci požadovanou UCL</t>
  </si>
  <si>
    <t>D1 - CENTRÁLNÍ SKLAD</t>
  </si>
  <si>
    <t>D2 - PRÁDELNA</t>
  </si>
  <si>
    <t>D3 - KOMÍN A KOTELNA</t>
  </si>
  <si>
    <t>D1</t>
  </si>
  <si>
    <t>CENTRÁLNÍ SKLAD</t>
  </si>
  <si>
    <t>7411001</t>
  </si>
  <si>
    <t>Stáv. rozvaděč RP1 - úprava - dozbrojení a úprava rozvaděče, stáv. výzbroj od výr. Schneider Electric - náplň: dle výkresové dokumentace, úprava vnitřního zapojení, zákrytů, svorek apod. Kompletní dodávka sestavy (vč. pomocného materiálu pro montáž a propojení, instalace a oživení) a dodavatelské dokumentace</t>
  </si>
  <si>
    <t>7411002</t>
  </si>
  <si>
    <t>Stáv. rozvaděč RP2 - úprava - dozbrojení a úprava rozvaděče, stáv. výzbroj od výr. Schneider Electric - náplň: dle výkresové dokumentace, úprava vnitřního zapojení, zákrytů, svorek apod. Kompletní dodávka sestavy (vč. pomocného materiálu pro montáž a propojení, instalace a oživení) a dodavatelské dokumentace</t>
  </si>
  <si>
    <t>7411003</t>
  </si>
  <si>
    <t>Demontáž stáv. venkovních reflektorů na fasádě (4ks), GSM spínače (1ks - spínač bude osazen v rozvodně prádelny), vč. případné nefunkční kabeláže, kompletní provedení vč. odvozu a likvidace</t>
  </si>
  <si>
    <t>7411004</t>
  </si>
  <si>
    <t>Kabel CYKY-J 3x1,5</t>
  </si>
  <si>
    <t>m</t>
  </si>
  <si>
    <t>7411005</t>
  </si>
  <si>
    <t>Kabel JYTY-O 4x1,0</t>
  </si>
  <si>
    <t>7411006</t>
  </si>
  <si>
    <t>Vodič CYA 16zž</t>
  </si>
  <si>
    <t>12</t>
  </si>
  <si>
    <t>7411007</t>
  </si>
  <si>
    <t>Lišta 20x20 až 20x40, vč. víka, barva bílá, kompletní</t>
  </si>
  <si>
    <t>14</t>
  </si>
  <si>
    <t>7411008</t>
  </si>
  <si>
    <t>Instalační trubka UV odolná, prům. 16-32mm, ohebná, pevná, vč. příchytek, kompletní</t>
  </si>
  <si>
    <t>16</t>
  </si>
  <si>
    <t>7411009</t>
  </si>
  <si>
    <t>Kombinovaná přepěťová ochrana typu T1+T2 v nástěnné krabici na napáj. kabel CYKY-J 3x1,5 pro návěstidlo PN, vč. montážního materiálu apod., kompletní</t>
  </si>
  <si>
    <t>18</t>
  </si>
  <si>
    <t>7411010</t>
  </si>
  <si>
    <t>Kombinovaná přepěťová ochrana typu T1+T2 v nástěnné krabici na kabel JYKY-O 4x1,0 pro čidlo soumrakového spínače, vč. montážního materiálu apod., kompletní</t>
  </si>
  <si>
    <t>20</t>
  </si>
  <si>
    <t>7411011</t>
  </si>
  <si>
    <t>Návěstidlo PN - LED+IR jednoduché překážkové návěstidlo nízké svítivosti, typ B, IP65, 120-240 VAC, červené, ve verzi IR - vč. upevňovací vsuvky - vyžadována certifikace ÚCL (ref. tech. list přílohou TZ)</t>
  </si>
  <si>
    <t>ks</t>
  </si>
  <si>
    <t>22</t>
  </si>
  <si>
    <t>7411012</t>
  </si>
  <si>
    <t>Čidlo soumrakového spínače vč. držáku, montáž na fasádu, kompletní</t>
  </si>
  <si>
    <t>24</t>
  </si>
  <si>
    <t>13</t>
  </si>
  <si>
    <t>7411013</t>
  </si>
  <si>
    <t>Svítidlo typ VO - venkovní LED reflektor, nástěnný, 50W, 7430lm, IP66, nastavitelný světelný tok ve 4 krocích, možnost volby sym./asym. optiky, kompletní - ref. typ Beghelli FH-M 40801</t>
  </si>
  <si>
    <t>26</t>
  </si>
  <si>
    <t>7411014</t>
  </si>
  <si>
    <t>Popisek na koncové prvky</t>
  </si>
  <si>
    <t>28</t>
  </si>
  <si>
    <t>7411015</t>
  </si>
  <si>
    <t>Vodotěsné a prachotěsné ucpávky kabelových prostupů</t>
  </si>
  <si>
    <t>30</t>
  </si>
  <si>
    <t>7411016</t>
  </si>
  <si>
    <t>Ukončení veškeré výše uvedené kabeláže, vč. popisků na obou koncích, kříženích apod., komplet</t>
  </si>
  <si>
    <t>32</t>
  </si>
  <si>
    <t>17</t>
  </si>
  <si>
    <t>7411017</t>
  </si>
  <si>
    <t>Drobný nespecifikovaný a montážní materiál (instalační, rozvodné a přístrojové krabice, víčka, svorky, příchytky, apod.)</t>
  </si>
  <si>
    <t>34</t>
  </si>
  <si>
    <t>7411018</t>
  </si>
  <si>
    <t>Hmoždinky, hřebíky, nástroje, sádra, šrouby, vruty, atd.</t>
  </si>
  <si>
    <t>36</t>
  </si>
  <si>
    <t>19</t>
  </si>
  <si>
    <t>7411019</t>
  </si>
  <si>
    <t>Stavební přípomocné práce (prostupy, drážky), stavební připravenost vč. finální úpravy povrchu</t>
  </si>
  <si>
    <t>38</t>
  </si>
  <si>
    <t>7411020</t>
  </si>
  <si>
    <t>Dokumentace skutečného provedení stavby</t>
  </si>
  <si>
    <t>40</t>
  </si>
  <si>
    <t>7411021</t>
  </si>
  <si>
    <t>Uvedení do provozu, předání uživateli, proškolení obsluhy, instruktážní návody, atd.</t>
  </si>
  <si>
    <t>42</t>
  </si>
  <si>
    <t>7411022</t>
  </si>
  <si>
    <t>Provozní zkoušky</t>
  </si>
  <si>
    <t>44</t>
  </si>
  <si>
    <t>7411024</t>
  </si>
  <si>
    <t>Výchozí revize elektro</t>
  </si>
  <si>
    <t>48</t>
  </si>
  <si>
    <t>25</t>
  </si>
  <si>
    <t>7411025</t>
  </si>
  <si>
    <t>Montáž</t>
  </si>
  <si>
    <t>50</t>
  </si>
  <si>
    <t>D2</t>
  </si>
  <si>
    <t>PRÁDELNA</t>
  </si>
  <si>
    <t>7412001</t>
  </si>
  <si>
    <t>Stáv. rozvaděč HR-RM - úprava - dozbrojení a úprava rozvaděče - náplň: dle výkresové dokumentace, úprava vnitřního zapojení, krycích plechů, svorek apod. Kompletní dodávka sestavy (vč. pomocného materiálu pro montáž a propojení, instalace a oživení) a dodavatelské dokumentace</t>
  </si>
  <si>
    <t>52</t>
  </si>
  <si>
    <t>27</t>
  </si>
  <si>
    <t>7412002</t>
  </si>
  <si>
    <t>Demontáž stáv. venkovních reflektorů na fasádě (3ks), spínače (1ks), vč. případné nefunkční kabeláže, kompletníprovedení vč. odvozu a likvidace</t>
  </si>
  <si>
    <t>54</t>
  </si>
  <si>
    <t>7412003</t>
  </si>
  <si>
    <t>56</t>
  </si>
  <si>
    <t>29</t>
  </si>
  <si>
    <t>7412004</t>
  </si>
  <si>
    <t>Kabel CYKY-O 3x1,5</t>
  </si>
  <si>
    <t>58</t>
  </si>
  <si>
    <t>7412005</t>
  </si>
  <si>
    <t>60</t>
  </si>
  <si>
    <t>31</t>
  </si>
  <si>
    <t>7412006</t>
  </si>
  <si>
    <t>62</t>
  </si>
  <si>
    <t>7412007</t>
  </si>
  <si>
    <t>64</t>
  </si>
  <si>
    <t>33</t>
  </si>
  <si>
    <t>7412008</t>
  </si>
  <si>
    <t>Instalační trubka, prům. 16-32mm, ohebná, pevná, vč. příchytek, kompletní</t>
  </si>
  <si>
    <t>66</t>
  </si>
  <si>
    <t>7412009</t>
  </si>
  <si>
    <t>Mřížový žlab 50/50, vč. příslušenství a nosného materiálu, kompletní dodávka</t>
  </si>
  <si>
    <t>68</t>
  </si>
  <si>
    <t>35</t>
  </si>
  <si>
    <t>7412010</t>
  </si>
  <si>
    <t>70</t>
  </si>
  <si>
    <t>7412011</t>
  </si>
  <si>
    <t>72</t>
  </si>
  <si>
    <t>37</t>
  </si>
  <si>
    <t>7412012</t>
  </si>
  <si>
    <t>74</t>
  </si>
  <si>
    <t>7412013</t>
  </si>
  <si>
    <t>Jednopólový vypínač, IP44, nástěnný, kompletní</t>
  </si>
  <si>
    <t>76</t>
  </si>
  <si>
    <t>39</t>
  </si>
  <si>
    <t>7412014</t>
  </si>
  <si>
    <t>78</t>
  </si>
  <si>
    <t>7412015</t>
  </si>
  <si>
    <t>Úprava stáv. hromosvodu - doplnění jímací tyče min. délky 1m (resp. dle výpočtu v závislosti na vzdálenosti chráněného návěstidla PN), vč. ukotvení na bok atiky a její připojení na stáv. svod hromosvodu, vč. svorek, drátu FeZn pr. 8mm (dle stáv. materiálu) v délce cca 5m, kompletní</t>
  </si>
  <si>
    <t>80</t>
  </si>
  <si>
    <t>41</t>
  </si>
  <si>
    <t>7412016</t>
  </si>
  <si>
    <t>82</t>
  </si>
  <si>
    <t>7412017</t>
  </si>
  <si>
    <t>84</t>
  </si>
  <si>
    <t>43</t>
  </si>
  <si>
    <t>7412018</t>
  </si>
  <si>
    <t>86</t>
  </si>
  <si>
    <t>7412019</t>
  </si>
  <si>
    <t>88</t>
  </si>
  <si>
    <t>45</t>
  </si>
  <si>
    <t>7412020</t>
  </si>
  <si>
    <t>90</t>
  </si>
  <si>
    <t>46</t>
  </si>
  <si>
    <t>7412021</t>
  </si>
  <si>
    <t>92</t>
  </si>
  <si>
    <t>47</t>
  </si>
  <si>
    <t>7412022</t>
  </si>
  <si>
    <t>94</t>
  </si>
  <si>
    <t>7412023</t>
  </si>
  <si>
    <t>96</t>
  </si>
  <si>
    <t>7412025</t>
  </si>
  <si>
    <t>100</t>
  </si>
  <si>
    <t>51</t>
  </si>
  <si>
    <t>7412026</t>
  </si>
  <si>
    <t>102</t>
  </si>
  <si>
    <t>D3</t>
  </si>
  <si>
    <t>KOMÍN A KOTELNA</t>
  </si>
  <si>
    <t>7413001</t>
  </si>
  <si>
    <t>Stáv. rozvaděč RA1 - úprava - dozbrojení a úprava silové části rozvaděče - náplň: dle výkresové dokumentace, úprava vnitřního zapojení, zákrytů, svorek apod. Kompletní dodávka sestavy (vč. pomocného materiálu pro montáž a propojení, instalace a oživení) a dodavatelské dokumentace</t>
  </si>
  <si>
    <t>104</t>
  </si>
  <si>
    <t>53</t>
  </si>
  <si>
    <t>7413002</t>
  </si>
  <si>
    <t>106</t>
  </si>
  <si>
    <t>7413003</t>
  </si>
  <si>
    <t>108</t>
  </si>
  <si>
    <t>55</t>
  </si>
  <si>
    <t>7413004</t>
  </si>
  <si>
    <t>110</t>
  </si>
  <si>
    <t>7413005</t>
  </si>
  <si>
    <t>112</t>
  </si>
  <si>
    <t>57</t>
  </si>
  <si>
    <t>7413006</t>
  </si>
  <si>
    <t>114</t>
  </si>
  <si>
    <t>7413007</t>
  </si>
  <si>
    <t>116</t>
  </si>
  <si>
    <t>59</t>
  </si>
  <si>
    <t>7413008</t>
  </si>
  <si>
    <t>118</t>
  </si>
  <si>
    <t>7413009</t>
  </si>
  <si>
    <t>120</t>
  </si>
  <si>
    <t>61</t>
  </si>
  <si>
    <t>7413010</t>
  </si>
  <si>
    <t>122</t>
  </si>
  <si>
    <t>7413011</t>
  </si>
  <si>
    <t>124</t>
  </si>
  <si>
    <t>63</t>
  </si>
  <si>
    <t>7413012</t>
  </si>
  <si>
    <t>126</t>
  </si>
  <si>
    <t>7413013</t>
  </si>
  <si>
    <t>128</t>
  </si>
  <si>
    <t>65</t>
  </si>
  <si>
    <t>7413014</t>
  </si>
  <si>
    <t>130</t>
  </si>
  <si>
    <t>7413015</t>
  </si>
  <si>
    <t>132</t>
  </si>
  <si>
    <t>67</t>
  </si>
  <si>
    <t>7413016</t>
  </si>
  <si>
    <t>134</t>
  </si>
  <si>
    <t>69</t>
  </si>
  <si>
    <t>7413018</t>
  </si>
  <si>
    <t>138</t>
  </si>
  <si>
    <t>7413019</t>
  </si>
  <si>
    <t>Montáž, vč. práce ve výškách (v. komínu cca 53m)</t>
  </si>
  <si>
    <t>140</t>
  </si>
  <si>
    <t>03 - Měření a regulace</t>
  </si>
  <si>
    <t>D2 - ENERGOCENTRUM -PRÁDELNA</t>
  </si>
  <si>
    <t>7431001</t>
  </si>
  <si>
    <t>Stáv. rozvaděč RA-MTZ - úprava Dozbrojení a úprava rozvaděče: - rozšížení ŘS JCI o I/O modul (min. rozšíření 3xDI + 2xDO) - doplnění oddělovacích relé 3x 230VAC(DI) + 2x 24VAC(DO) - náplň: úprava vnitřního zapojení, zákrytů, doplnění svorek apod. Kompletní dodávka sestavy (vč. pomocného materiálu pro montáž a propojení, instalace a oživení)</t>
  </si>
  <si>
    <t>7431002</t>
  </si>
  <si>
    <t>7431003</t>
  </si>
  <si>
    <t>Kabel CYKY-O 5x1,5</t>
  </si>
  <si>
    <t>7431004</t>
  </si>
  <si>
    <t>7431005</t>
  </si>
  <si>
    <t>7431006</t>
  </si>
  <si>
    <t>7431007</t>
  </si>
  <si>
    <t>7431008</t>
  </si>
  <si>
    <t>Drobný nespecifikovaný a montážní materiál (instalační, rozvodné a přístrojové krabice, víčka, svorky, příchytky, apod.), Hmoždinky, hřebíky, nástroje, sádra, šrouby, vruty, atd.</t>
  </si>
  <si>
    <t>7431009</t>
  </si>
  <si>
    <t>Stavební přípomocné práce (prostupy, drážky), stavební připravenost</t>
  </si>
  <si>
    <t>7431010</t>
  </si>
  <si>
    <t>Dodavatelská a dílenská dokumentace</t>
  </si>
  <si>
    <t>7431011</t>
  </si>
  <si>
    <t>7431012</t>
  </si>
  <si>
    <t>Úprava MAR SW v rozvaděči RA-MTZ, kompletní</t>
  </si>
  <si>
    <t>7431013</t>
  </si>
  <si>
    <t>Úprava vizualizace MaR ve velínu, kompletní</t>
  </si>
  <si>
    <t>7431014</t>
  </si>
  <si>
    <t>7431015</t>
  </si>
  <si>
    <t>7431017</t>
  </si>
  <si>
    <t>7431018</t>
  </si>
  <si>
    <t>ENERGOCENTRUM -PRÁDELNA</t>
  </si>
  <si>
    <t>7432001</t>
  </si>
  <si>
    <t>Stáv. rozvaděč RM-1E - úprava Dozbrojení a úprava rozvaděče: - využití stávajících rezerv 2xDI + 2xDO - doplnění oddělovacích relé 2x 230VAC(DI) + 2x 24VAC(DO) - náplň: úprava vnitřního zapojení, zákrytů, doplnění svorek apod. Kompletní dodávka sestavy (vč. pomocného materiálu pro montáž a propojení, instalace a oživení)</t>
  </si>
  <si>
    <t>7432002</t>
  </si>
  <si>
    <t>7432003</t>
  </si>
  <si>
    <t>7432004</t>
  </si>
  <si>
    <t>23</t>
  </si>
  <si>
    <t>7432005</t>
  </si>
  <si>
    <t>7432006</t>
  </si>
  <si>
    <t>7432007</t>
  </si>
  <si>
    <t>7432008</t>
  </si>
  <si>
    <t>7432009</t>
  </si>
  <si>
    <t>7432010</t>
  </si>
  <si>
    <t>Úprava MAR SW v rozvaděči RM-1E, kompletní</t>
  </si>
  <si>
    <t>7432011</t>
  </si>
  <si>
    <t>7432012</t>
  </si>
  <si>
    <t>7432013</t>
  </si>
  <si>
    <t>7432015</t>
  </si>
  <si>
    <t>7432016</t>
  </si>
  <si>
    <t>7433001</t>
  </si>
  <si>
    <t>Stáv. rozvaděč RA1 - úprava Dozbrojení a úprava rozvaděče: - využití stávajících rezerv 1xDI + 1xDO - doplnění oddělovacích relé 1x 230VAC(DI) + 1x 24VAC(DO) - náplň: úprava vnitřního zapojení, zákrytů, doplnění svorek apod. Kompletní dodávka sestavy (vč. pomocného materiálu pro montáž a propojení, instalace a oživení)</t>
  </si>
  <si>
    <t>7433002</t>
  </si>
  <si>
    <t>7433003</t>
  </si>
  <si>
    <t>7433004</t>
  </si>
  <si>
    <t>7433005</t>
  </si>
  <si>
    <t>7433006</t>
  </si>
  <si>
    <t>Úprava MAR SW v rozvaděči RA1, kompletní</t>
  </si>
  <si>
    <t>7433007</t>
  </si>
  <si>
    <t>7433008</t>
  </si>
  <si>
    <t>7433009</t>
  </si>
  <si>
    <t>7433011</t>
  </si>
  <si>
    <t>7433012</t>
  </si>
  <si>
    <t>04 - Vedlejší rozpočtové náklady</t>
  </si>
  <si>
    <t>VRN - Vedlejší rozpočtové náklady</t>
  </si>
  <si>
    <t>VRN</t>
  </si>
  <si>
    <t>0300010</t>
  </si>
  <si>
    <t>Zařízení staveniště</t>
  </si>
  <si>
    <t>1024</t>
  </si>
  <si>
    <t>-672841417</t>
  </si>
  <si>
    <t>0450020</t>
  </si>
  <si>
    <t>Kompletační a koordinační činnost</t>
  </si>
  <si>
    <t>-1724261651</t>
  </si>
  <si>
    <t>0700010</t>
  </si>
  <si>
    <t>Náklady spojené s umístěním stavby a provozem investora (areál nemocnice)</t>
  </si>
  <si>
    <t>-193109010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</si>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</sst>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22-08_4639_A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Nemocnice Pelhřimov - heliport - překážková svitidla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Pelhřimov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23. 8. 2022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Nemocnice Pelhřimov, příspěvková organizace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OBERMEYER Helika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PROPOS Liberec s.r.o.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Doplňkové stavební ú...'!J30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Doplňkové stavební ú...'!P83</f>
        <v>0</v>
      </c>
      <c r="AV55" s="121">
        <f>'01 - Doplňkové stavební ú...'!J33</f>
        <v>0</v>
      </c>
      <c r="AW55" s="121">
        <f>'01 - Doplňkové stavební ú...'!J34</f>
        <v>0</v>
      </c>
      <c r="AX55" s="121">
        <f>'01 - Doplňkové stavební ú...'!J35</f>
        <v>0</v>
      </c>
      <c r="AY55" s="121">
        <f>'01 - Doplňkové stavební ú...'!J36</f>
        <v>0</v>
      </c>
      <c r="AZ55" s="121">
        <f>'01 - Doplňkové stavební ú...'!F33</f>
        <v>0</v>
      </c>
      <c r="BA55" s="121">
        <f>'01 - Doplňkové stavební ú...'!F34</f>
        <v>0</v>
      </c>
      <c r="BB55" s="121">
        <f>'01 - Doplňkové stavební ú...'!F35</f>
        <v>0</v>
      </c>
      <c r="BC55" s="121">
        <f>'01 - Doplňkové stavební ú...'!F36</f>
        <v>0</v>
      </c>
      <c r="BD55" s="123">
        <f>'01 - Doplňkové stavební ú...'!F37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Elektroinstalace'!J30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v>0</v>
      </c>
      <c r="AT56" s="121">
        <f>ROUND(SUM(AV56:AW56),2)</f>
        <v>0</v>
      </c>
      <c r="AU56" s="122">
        <f>'02 - Elektroinstalace'!P82</f>
        <v>0</v>
      </c>
      <c r="AV56" s="121">
        <f>'02 - Elektroinstalace'!J33</f>
        <v>0</v>
      </c>
      <c r="AW56" s="121">
        <f>'02 - Elektroinstalace'!J34</f>
        <v>0</v>
      </c>
      <c r="AX56" s="121">
        <f>'02 - Elektroinstalace'!J35</f>
        <v>0</v>
      </c>
      <c r="AY56" s="121">
        <f>'02 - Elektroinstalace'!J36</f>
        <v>0</v>
      </c>
      <c r="AZ56" s="121">
        <f>'02 - Elektroinstalace'!F33</f>
        <v>0</v>
      </c>
      <c r="BA56" s="121">
        <f>'02 - Elektroinstalace'!F34</f>
        <v>0</v>
      </c>
      <c r="BB56" s="121">
        <f>'02 - Elektroinstalace'!F35</f>
        <v>0</v>
      </c>
      <c r="BC56" s="121">
        <f>'02 - Elektroinstalace'!F36</f>
        <v>0</v>
      </c>
      <c r="BD56" s="123">
        <f>'02 - Elektroinstalace'!F37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86</v>
      </c>
      <c r="E57" s="115"/>
      <c r="F57" s="115"/>
      <c r="G57" s="115"/>
      <c r="H57" s="115"/>
      <c r="I57" s="116"/>
      <c r="J57" s="115" t="s">
        <v>87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Měření a regulace'!J30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79</v>
      </c>
      <c r="AR57" s="119"/>
      <c r="AS57" s="120">
        <v>0</v>
      </c>
      <c r="AT57" s="121">
        <f>ROUND(SUM(AV57:AW57),2)</f>
        <v>0</v>
      </c>
      <c r="AU57" s="122">
        <f>'03 - Měření a regulace'!P82</f>
        <v>0</v>
      </c>
      <c r="AV57" s="121">
        <f>'03 - Měření a regulace'!J33</f>
        <v>0</v>
      </c>
      <c r="AW57" s="121">
        <f>'03 - Měření a regulace'!J34</f>
        <v>0</v>
      </c>
      <c r="AX57" s="121">
        <f>'03 - Měření a regulace'!J35</f>
        <v>0</v>
      </c>
      <c r="AY57" s="121">
        <f>'03 - Měření a regulace'!J36</f>
        <v>0</v>
      </c>
      <c r="AZ57" s="121">
        <f>'03 - Měření a regulace'!F33</f>
        <v>0</v>
      </c>
      <c r="BA57" s="121">
        <f>'03 - Měření a regulace'!F34</f>
        <v>0</v>
      </c>
      <c r="BB57" s="121">
        <f>'03 - Měření a regulace'!F35</f>
        <v>0</v>
      </c>
      <c r="BC57" s="121">
        <f>'03 - Měření a regulace'!F36</f>
        <v>0</v>
      </c>
      <c r="BD57" s="123">
        <f>'03 - Měření a regulace'!F37</f>
        <v>0</v>
      </c>
      <c r="BE57" s="7"/>
      <c r="BT57" s="124" t="s">
        <v>80</v>
      </c>
      <c r="BV57" s="124" t="s">
        <v>74</v>
      </c>
      <c r="BW57" s="124" t="s">
        <v>88</v>
      </c>
      <c r="BX57" s="124" t="s">
        <v>5</v>
      </c>
      <c r="CL57" s="124" t="s">
        <v>19</v>
      </c>
      <c r="CM57" s="124" t="s">
        <v>82</v>
      </c>
    </row>
    <row r="58" spans="1:91" s="7" customFormat="1" ht="16.5" customHeight="1">
      <c r="A58" s="112" t="s">
        <v>76</v>
      </c>
      <c r="B58" s="113"/>
      <c r="C58" s="114"/>
      <c r="D58" s="115" t="s">
        <v>89</v>
      </c>
      <c r="E58" s="115"/>
      <c r="F58" s="115"/>
      <c r="G58" s="115"/>
      <c r="H58" s="115"/>
      <c r="I58" s="116"/>
      <c r="J58" s="115" t="s">
        <v>90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Vedlejší rozpočtové 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79</v>
      </c>
      <c r="AR58" s="119"/>
      <c r="AS58" s="125">
        <v>0</v>
      </c>
      <c r="AT58" s="126">
        <f>ROUND(SUM(AV58:AW58),2)</f>
        <v>0</v>
      </c>
      <c r="AU58" s="127">
        <f>'04 - Vedlejší rozpočtové ...'!P80</f>
        <v>0</v>
      </c>
      <c r="AV58" s="126">
        <f>'04 - Vedlejší rozpočtové ...'!J33</f>
        <v>0</v>
      </c>
      <c r="AW58" s="126">
        <f>'04 - Vedlejší rozpočtové ...'!J34</f>
        <v>0</v>
      </c>
      <c r="AX58" s="126">
        <f>'04 - Vedlejší rozpočtové ...'!J35</f>
        <v>0</v>
      </c>
      <c r="AY58" s="126">
        <f>'04 - Vedlejší rozpočtové ...'!J36</f>
        <v>0</v>
      </c>
      <c r="AZ58" s="126">
        <f>'04 - Vedlejší rozpočtové ...'!F33</f>
        <v>0</v>
      </c>
      <c r="BA58" s="126">
        <f>'04 - Vedlejší rozpočtové ...'!F34</f>
        <v>0</v>
      </c>
      <c r="BB58" s="126">
        <f>'04 - Vedlejší rozpočtové ...'!F35</f>
        <v>0</v>
      </c>
      <c r="BC58" s="126">
        <f>'04 - Vedlejší rozpočtové ...'!F36</f>
        <v>0</v>
      </c>
      <c r="BD58" s="128">
        <f>'04 - Vedlejší rozpočtové ...'!F37</f>
        <v>0</v>
      </c>
      <c r="BE58" s="7"/>
      <c r="BT58" s="124" t="s">
        <v>80</v>
      </c>
      <c r="BV58" s="124" t="s">
        <v>74</v>
      </c>
      <c r="BW58" s="124" t="s">
        <v>91</v>
      </c>
      <c r="BX58" s="124" t="s">
        <v>5</v>
      </c>
      <c r="CL58" s="124" t="s">
        <v>19</v>
      </c>
      <c r="CM58" s="124" t="s">
        <v>82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Doplňkové stavební ú...'!C2" display="/"/>
    <hyperlink ref="A56" location="'02 - Elektroinstalace'!C2" display="/"/>
    <hyperlink ref="A57" location="'03 - Měření a regulace'!C2" display="/"/>
    <hyperlink ref="A58" location="'04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Nemocnice Pelhřimov - heliport - překážková svitidla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95</v>
      </c>
      <c r="G12" s="39"/>
      <c r="H12" s="39"/>
      <c r="I12" s="133" t="s">
        <v>23</v>
      </c>
      <c r="J12" s="138" t="str">
        <f>'Rekapitulace stavby'!AN8</f>
        <v>23. 8. 2022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Nemocnice Pelhřimov, příspěvková organizace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OBERMEYER Helika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PROPOS Liberec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ROUND((SUM(BE83:BE137)),2)</f>
        <v>0</v>
      </c>
      <c r="G33" s="39"/>
      <c r="H33" s="39"/>
      <c r="I33" s="149">
        <v>0.21</v>
      </c>
      <c r="J33" s="148">
        <f>ROUND(((SUM(BE83:BE137))*I33),2)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ROUND((SUM(BF83:BF137)),2)</f>
        <v>0</v>
      </c>
      <c r="G34" s="39"/>
      <c r="H34" s="39"/>
      <c r="I34" s="149">
        <v>0.15</v>
      </c>
      <c r="J34" s="148">
        <f>ROUND(((SUM(BF83:BF137))*I34),2)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ROUND((SUM(BG83:BG137)),2)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ROUND((SUM(BH83:BH137)),2)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ROUND((SUM(BI83:BI137)),2)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Nemocnice Pelhřimov - heliport - překážková svitidla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Doplňkové stavební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23. 8. 2022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Nemocnice Pelhřimov, příspěvková organizace</v>
      </c>
      <c r="G54" s="41"/>
      <c r="H54" s="41"/>
      <c r="I54" s="33" t="s">
        <v>31</v>
      </c>
      <c r="J54" s="37" t="str">
        <f>E21</f>
        <v>OBERMEYER Helika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PROPOS Liberec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J94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J134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104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Nemocnice Pelhřimov - heliport - překážková svitidla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93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01 - Doplňkové stavební úpravy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23. 8. 2022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Nemocnice Pelhřimov, příspěvková organizace</v>
      </c>
      <c r="G79" s="41"/>
      <c r="H79" s="41"/>
      <c r="I79" s="33" t="s">
        <v>31</v>
      </c>
      <c r="J79" s="37" t="str">
        <f>E21</f>
        <v>OBERMEYER Helika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PROPOS Liberec s.r.o.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105</v>
      </c>
      <c r="D82" s="181" t="s">
        <v>57</v>
      </c>
      <c r="E82" s="181" t="s">
        <v>53</v>
      </c>
      <c r="F82" s="181" t="s">
        <v>54</v>
      </c>
      <c r="G82" s="181" t="s">
        <v>106</v>
      </c>
      <c r="H82" s="181" t="s">
        <v>107</v>
      </c>
      <c r="I82" s="181" t="s">
        <v>108</v>
      </c>
      <c r="J82" s="181" t="s">
        <v>98</v>
      </c>
      <c r="K82" s="182" t="s">
        <v>109</v>
      </c>
      <c r="L82" s="183"/>
      <c r="M82" s="93" t="s">
        <v>19</v>
      </c>
      <c r="N82" s="94" t="s">
        <v>42</v>
      </c>
      <c r="O82" s="94" t="s">
        <v>110</v>
      </c>
      <c r="P82" s="94" t="s">
        <v>111</v>
      </c>
      <c r="Q82" s="94" t="s">
        <v>112</v>
      </c>
      <c r="R82" s="94" t="s">
        <v>113</v>
      </c>
      <c r="S82" s="94" t="s">
        <v>114</v>
      </c>
      <c r="T82" s="95" t="s">
        <v>115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116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3.306455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99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117</v>
      </c>
      <c r="F84" s="192" t="s">
        <v>118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P85+P94+P134</f>
        <v>0</v>
      </c>
      <c r="Q84" s="197"/>
      <c r="R84" s="198">
        <f>R85+R94+R134</f>
        <v>3.306455</v>
      </c>
      <c r="S84" s="197"/>
      <c r="T84" s="199">
        <f>T85+T94+T134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119</v>
      </c>
      <c r="BK84" s="202">
        <f>BK85+BK94+BK134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120</v>
      </c>
      <c r="F85" s="203" t="s">
        <v>121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SUM(P86:P93)</f>
        <v>0</v>
      </c>
      <c r="Q85" s="197"/>
      <c r="R85" s="198">
        <f>SUM(R86:R93)</f>
        <v>0.181125</v>
      </c>
      <c r="S85" s="197"/>
      <c r="T85" s="199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119</v>
      </c>
      <c r="BK85" s="202">
        <f>SUM(BK86:BK93)</f>
        <v>0</v>
      </c>
    </row>
    <row r="86" spans="1:65" s="2" customFormat="1" ht="16.5" customHeight="1">
      <c r="A86" s="39"/>
      <c r="B86" s="40"/>
      <c r="C86" s="205" t="s">
        <v>80</v>
      </c>
      <c r="D86" s="205" t="s">
        <v>122</v>
      </c>
      <c r="E86" s="206" t="s">
        <v>123</v>
      </c>
      <c r="F86" s="207" t="s">
        <v>124</v>
      </c>
      <c r="G86" s="208" t="s">
        <v>125</v>
      </c>
      <c r="H86" s="209">
        <v>11.5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0.01575</v>
      </c>
      <c r="R86" s="214">
        <f>Q86*H86</f>
        <v>0.181125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126</v>
      </c>
      <c r="AT86" s="216" t="s">
        <v>122</v>
      </c>
      <c r="AU86" s="216" t="s">
        <v>82</v>
      </c>
      <c r="AY86" s="18" t="s">
        <v>119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126</v>
      </c>
      <c r="BM86" s="216" t="s">
        <v>127</v>
      </c>
    </row>
    <row r="87" spans="1:51" s="13" customFormat="1" ht="12">
      <c r="A87" s="13"/>
      <c r="B87" s="218"/>
      <c r="C87" s="219"/>
      <c r="D87" s="220" t="s">
        <v>128</v>
      </c>
      <c r="E87" s="221" t="s">
        <v>19</v>
      </c>
      <c r="F87" s="222" t="s">
        <v>129</v>
      </c>
      <c r="G87" s="219"/>
      <c r="H87" s="221" t="s">
        <v>19</v>
      </c>
      <c r="I87" s="223"/>
      <c r="J87" s="219"/>
      <c r="K87" s="219"/>
      <c r="L87" s="224"/>
      <c r="M87" s="225"/>
      <c r="N87" s="226"/>
      <c r="O87" s="226"/>
      <c r="P87" s="226"/>
      <c r="Q87" s="226"/>
      <c r="R87" s="226"/>
      <c r="S87" s="226"/>
      <c r="T87" s="22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8" t="s">
        <v>128</v>
      </c>
      <c r="AU87" s="228" t="s">
        <v>82</v>
      </c>
      <c r="AV87" s="13" t="s">
        <v>80</v>
      </c>
      <c r="AW87" s="13" t="s">
        <v>33</v>
      </c>
      <c r="AX87" s="13" t="s">
        <v>72</v>
      </c>
      <c r="AY87" s="228" t="s">
        <v>119</v>
      </c>
    </row>
    <row r="88" spans="1:51" s="14" customFormat="1" ht="12">
      <c r="A88" s="14"/>
      <c r="B88" s="229"/>
      <c r="C88" s="230"/>
      <c r="D88" s="220" t="s">
        <v>128</v>
      </c>
      <c r="E88" s="231" t="s">
        <v>19</v>
      </c>
      <c r="F88" s="232" t="s">
        <v>130</v>
      </c>
      <c r="G88" s="230"/>
      <c r="H88" s="233">
        <v>1.5</v>
      </c>
      <c r="I88" s="234"/>
      <c r="J88" s="230"/>
      <c r="K88" s="230"/>
      <c r="L88" s="235"/>
      <c r="M88" s="236"/>
      <c r="N88" s="237"/>
      <c r="O88" s="237"/>
      <c r="P88" s="237"/>
      <c r="Q88" s="237"/>
      <c r="R88" s="237"/>
      <c r="S88" s="237"/>
      <c r="T88" s="23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39" t="s">
        <v>128</v>
      </c>
      <c r="AU88" s="239" t="s">
        <v>82</v>
      </c>
      <c r="AV88" s="14" t="s">
        <v>82</v>
      </c>
      <c r="AW88" s="14" t="s">
        <v>33</v>
      </c>
      <c r="AX88" s="14" t="s">
        <v>72</v>
      </c>
      <c r="AY88" s="239" t="s">
        <v>119</v>
      </c>
    </row>
    <row r="89" spans="1:51" s="13" customFormat="1" ht="12">
      <c r="A89" s="13"/>
      <c r="B89" s="218"/>
      <c r="C89" s="219"/>
      <c r="D89" s="220" t="s">
        <v>128</v>
      </c>
      <c r="E89" s="221" t="s">
        <v>19</v>
      </c>
      <c r="F89" s="222" t="s">
        <v>131</v>
      </c>
      <c r="G89" s="219"/>
      <c r="H89" s="221" t="s">
        <v>19</v>
      </c>
      <c r="I89" s="223"/>
      <c r="J89" s="219"/>
      <c r="K89" s="219"/>
      <c r="L89" s="224"/>
      <c r="M89" s="225"/>
      <c r="N89" s="226"/>
      <c r="O89" s="226"/>
      <c r="P89" s="226"/>
      <c r="Q89" s="226"/>
      <c r="R89" s="226"/>
      <c r="S89" s="226"/>
      <c r="T89" s="227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8" t="s">
        <v>128</v>
      </c>
      <c r="AU89" s="228" t="s">
        <v>82</v>
      </c>
      <c r="AV89" s="13" t="s">
        <v>80</v>
      </c>
      <c r="AW89" s="13" t="s">
        <v>33</v>
      </c>
      <c r="AX89" s="13" t="s">
        <v>72</v>
      </c>
      <c r="AY89" s="228" t="s">
        <v>119</v>
      </c>
    </row>
    <row r="90" spans="1:51" s="14" customFormat="1" ht="12">
      <c r="A90" s="14"/>
      <c r="B90" s="229"/>
      <c r="C90" s="230"/>
      <c r="D90" s="220" t="s">
        <v>128</v>
      </c>
      <c r="E90" s="231" t="s">
        <v>19</v>
      </c>
      <c r="F90" s="232" t="s">
        <v>132</v>
      </c>
      <c r="G90" s="230"/>
      <c r="H90" s="233">
        <v>4</v>
      </c>
      <c r="I90" s="234"/>
      <c r="J90" s="230"/>
      <c r="K90" s="230"/>
      <c r="L90" s="235"/>
      <c r="M90" s="236"/>
      <c r="N90" s="237"/>
      <c r="O90" s="237"/>
      <c r="P90" s="237"/>
      <c r="Q90" s="237"/>
      <c r="R90" s="237"/>
      <c r="S90" s="237"/>
      <c r="T90" s="23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39" t="s">
        <v>128</v>
      </c>
      <c r="AU90" s="239" t="s">
        <v>82</v>
      </c>
      <c r="AV90" s="14" t="s">
        <v>82</v>
      </c>
      <c r="AW90" s="14" t="s">
        <v>33</v>
      </c>
      <c r="AX90" s="14" t="s">
        <v>72</v>
      </c>
      <c r="AY90" s="239" t="s">
        <v>119</v>
      </c>
    </row>
    <row r="91" spans="1:51" s="13" customFormat="1" ht="12">
      <c r="A91" s="13"/>
      <c r="B91" s="218"/>
      <c r="C91" s="219"/>
      <c r="D91" s="220" t="s">
        <v>128</v>
      </c>
      <c r="E91" s="221" t="s">
        <v>19</v>
      </c>
      <c r="F91" s="222" t="s">
        <v>133</v>
      </c>
      <c r="G91" s="219"/>
      <c r="H91" s="221" t="s">
        <v>19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8" t="s">
        <v>128</v>
      </c>
      <c r="AU91" s="228" t="s">
        <v>82</v>
      </c>
      <c r="AV91" s="13" t="s">
        <v>80</v>
      </c>
      <c r="AW91" s="13" t="s">
        <v>33</v>
      </c>
      <c r="AX91" s="13" t="s">
        <v>72</v>
      </c>
      <c r="AY91" s="228" t="s">
        <v>119</v>
      </c>
    </row>
    <row r="92" spans="1:51" s="14" customFormat="1" ht="12">
      <c r="A92" s="14"/>
      <c r="B92" s="229"/>
      <c r="C92" s="230"/>
      <c r="D92" s="220" t="s">
        <v>128</v>
      </c>
      <c r="E92" s="231" t="s">
        <v>19</v>
      </c>
      <c r="F92" s="232" t="s">
        <v>134</v>
      </c>
      <c r="G92" s="230"/>
      <c r="H92" s="233">
        <v>6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9" t="s">
        <v>128</v>
      </c>
      <c r="AU92" s="239" t="s">
        <v>82</v>
      </c>
      <c r="AV92" s="14" t="s">
        <v>82</v>
      </c>
      <c r="AW92" s="14" t="s">
        <v>33</v>
      </c>
      <c r="AX92" s="14" t="s">
        <v>72</v>
      </c>
      <c r="AY92" s="239" t="s">
        <v>119</v>
      </c>
    </row>
    <row r="93" spans="1:51" s="15" customFormat="1" ht="12">
      <c r="A93" s="15"/>
      <c r="B93" s="240"/>
      <c r="C93" s="241"/>
      <c r="D93" s="220" t="s">
        <v>128</v>
      </c>
      <c r="E93" s="242" t="s">
        <v>19</v>
      </c>
      <c r="F93" s="243" t="s">
        <v>135</v>
      </c>
      <c r="G93" s="241"/>
      <c r="H93" s="244">
        <v>11.5</v>
      </c>
      <c r="I93" s="245"/>
      <c r="J93" s="241"/>
      <c r="K93" s="241"/>
      <c r="L93" s="246"/>
      <c r="M93" s="247"/>
      <c r="N93" s="248"/>
      <c r="O93" s="248"/>
      <c r="P93" s="248"/>
      <c r="Q93" s="248"/>
      <c r="R93" s="248"/>
      <c r="S93" s="248"/>
      <c r="T93" s="24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0" t="s">
        <v>128</v>
      </c>
      <c r="AU93" s="250" t="s">
        <v>82</v>
      </c>
      <c r="AV93" s="15" t="s">
        <v>126</v>
      </c>
      <c r="AW93" s="15" t="s">
        <v>33</v>
      </c>
      <c r="AX93" s="15" t="s">
        <v>80</v>
      </c>
      <c r="AY93" s="250" t="s">
        <v>119</v>
      </c>
    </row>
    <row r="94" spans="1:63" s="12" customFormat="1" ht="22.8" customHeight="1">
      <c r="A94" s="12"/>
      <c r="B94" s="189"/>
      <c r="C94" s="190"/>
      <c r="D94" s="191" t="s">
        <v>71</v>
      </c>
      <c r="E94" s="203" t="s">
        <v>136</v>
      </c>
      <c r="F94" s="203" t="s">
        <v>137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SUM(P95:P133)</f>
        <v>0</v>
      </c>
      <c r="Q94" s="197"/>
      <c r="R94" s="198">
        <f>SUM(R95:R133)</f>
        <v>3.12533</v>
      </c>
      <c r="S94" s="197"/>
      <c r="T94" s="199">
        <f>SUM(T95:T133)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80</v>
      </c>
      <c r="AT94" s="201" t="s">
        <v>71</v>
      </c>
      <c r="AU94" s="201" t="s">
        <v>80</v>
      </c>
      <c r="AY94" s="200" t="s">
        <v>119</v>
      </c>
      <c r="BK94" s="202">
        <f>SUM(BK95:BK133)</f>
        <v>0</v>
      </c>
    </row>
    <row r="95" spans="1:65" s="2" customFormat="1" ht="24.15" customHeight="1">
      <c r="A95" s="39"/>
      <c r="B95" s="40"/>
      <c r="C95" s="205" t="s">
        <v>82</v>
      </c>
      <c r="D95" s="205" t="s">
        <v>122</v>
      </c>
      <c r="E95" s="206" t="s">
        <v>138</v>
      </c>
      <c r="F95" s="207" t="s">
        <v>139</v>
      </c>
      <c r="G95" s="208" t="s">
        <v>125</v>
      </c>
      <c r="H95" s="209">
        <v>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0.00021</v>
      </c>
      <c r="R95" s="214">
        <f>Q95*H95</f>
        <v>0.00021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126</v>
      </c>
      <c r="AT95" s="216" t="s">
        <v>122</v>
      </c>
      <c r="AU95" s="216" t="s">
        <v>82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126</v>
      </c>
      <c r="BM95" s="216" t="s">
        <v>140</v>
      </c>
    </row>
    <row r="96" spans="1:65" s="2" customFormat="1" ht="24.15" customHeight="1">
      <c r="A96" s="39"/>
      <c r="B96" s="40"/>
      <c r="C96" s="205" t="s">
        <v>141</v>
      </c>
      <c r="D96" s="205" t="s">
        <v>122</v>
      </c>
      <c r="E96" s="206" t="s">
        <v>142</v>
      </c>
      <c r="F96" s="207" t="s">
        <v>143</v>
      </c>
      <c r="G96" s="208" t="s">
        <v>125</v>
      </c>
      <c r="H96" s="209">
        <v>24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0.00021</v>
      </c>
      <c r="R96" s="214">
        <f>Q96*H96</f>
        <v>0.00504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126</v>
      </c>
      <c r="AT96" s="216" t="s">
        <v>122</v>
      </c>
      <c r="AU96" s="216" t="s">
        <v>82</v>
      </c>
      <c r="AY96" s="18" t="s">
        <v>119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126</v>
      </c>
      <c r="BM96" s="216" t="s">
        <v>144</v>
      </c>
    </row>
    <row r="97" spans="1:51" s="13" customFormat="1" ht="12">
      <c r="A97" s="13"/>
      <c r="B97" s="218"/>
      <c r="C97" s="219"/>
      <c r="D97" s="220" t="s">
        <v>128</v>
      </c>
      <c r="E97" s="221" t="s">
        <v>19</v>
      </c>
      <c r="F97" s="222" t="s">
        <v>145</v>
      </c>
      <c r="G97" s="219"/>
      <c r="H97" s="221" t="s">
        <v>19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128</v>
      </c>
      <c r="AU97" s="228" t="s">
        <v>82</v>
      </c>
      <c r="AV97" s="13" t="s">
        <v>80</v>
      </c>
      <c r="AW97" s="13" t="s">
        <v>33</v>
      </c>
      <c r="AX97" s="13" t="s">
        <v>72</v>
      </c>
      <c r="AY97" s="228" t="s">
        <v>119</v>
      </c>
    </row>
    <row r="98" spans="1:51" s="14" customFormat="1" ht="12">
      <c r="A98" s="14"/>
      <c r="B98" s="229"/>
      <c r="C98" s="230"/>
      <c r="D98" s="220" t="s">
        <v>128</v>
      </c>
      <c r="E98" s="231" t="s">
        <v>19</v>
      </c>
      <c r="F98" s="232" t="s">
        <v>146</v>
      </c>
      <c r="G98" s="230"/>
      <c r="H98" s="233">
        <v>24</v>
      </c>
      <c r="I98" s="234"/>
      <c r="J98" s="230"/>
      <c r="K98" s="230"/>
      <c r="L98" s="235"/>
      <c r="M98" s="236"/>
      <c r="N98" s="237"/>
      <c r="O98" s="237"/>
      <c r="P98" s="237"/>
      <c r="Q98" s="237"/>
      <c r="R98" s="237"/>
      <c r="S98" s="237"/>
      <c r="T98" s="238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39" t="s">
        <v>128</v>
      </c>
      <c r="AU98" s="239" t="s">
        <v>82</v>
      </c>
      <c r="AV98" s="14" t="s">
        <v>82</v>
      </c>
      <c r="AW98" s="14" t="s">
        <v>33</v>
      </c>
      <c r="AX98" s="14" t="s">
        <v>80</v>
      </c>
      <c r="AY98" s="239" t="s">
        <v>119</v>
      </c>
    </row>
    <row r="99" spans="1:65" s="2" customFormat="1" ht="16.5" customHeight="1">
      <c r="A99" s="39"/>
      <c r="B99" s="40"/>
      <c r="C99" s="205" t="s">
        <v>126</v>
      </c>
      <c r="D99" s="205" t="s">
        <v>122</v>
      </c>
      <c r="E99" s="206" t="s">
        <v>147</v>
      </c>
      <c r="F99" s="207" t="s">
        <v>148</v>
      </c>
      <c r="G99" s="208" t="s">
        <v>149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4E-05</v>
      </c>
      <c r="R99" s="214">
        <f>Q99*H99</f>
        <v>4E-05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126</v>
      </c>
      <c r="AT99" s="216" t="s">
        <v>122</v>
      </c>
      <c r="AU99" s="216" t="s">
        <v>82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126</v>
      </c>
      <c r="BM99" s="216" t="s">
        <v>150</v>
      </c>
    </row>
    <row r="100" spans="1:47" s="2" customFormat="1" ht="12">
      <c r="A100" s="39"/>
      <c r="B100" s="40"/>
      <c r="C100" s="41"/>
      <c r="D100" s="220" t="s">
        <v>151</v>
      </c>
      <c r="E100" s="41"/>
      <c r="F100" s="251" t="s">
        <v>152</v>
      </c>
      <c r="G100" s="41"/>
      <c r="H100" s="41"/>
      <c r="I100" s="252"/>
      <c r="J100" s="41"/>
      <c r="K100" s="41"/>
      <c r="L100" s="45"/>
      <c r="M100" s="253"/>
      <c r="N100" s="254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151</v>
      </c>
      <c r="AU100" s="18" t="s">
        <v>82</v>
      </c>
    </row>
    <row r="101" spans="1:65" s="2" customFormat="1" ht="16.5" customHeight="1">
      <c r="A101" s="39"/>
      <c r="B101" s="40"/>
      <c r="C101" s="205" t="s">
        <v>153</v>
      </c>
      <c r="D101" s="205" t="s">
        <v>122</v>
      </c>
      <c r="E101" s="206" t="s">
        <v>154</v>
      </c>
      <c r="F101" s="207" t="s">
        <v>155</v>
      </c>
      <c r="G101" s="208" t="s">
        <v>149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4E-05</v>
      </c>
      <c r="R101" s="214">
        <f>Q101*H101</f>
        <v>4E-05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126</v>
      </c>
      <c r="AT101" s="216" t="s">
        <v>122</v>
      </c>
      <c r="AU101" s="216" t="s">
        <v>82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126</v>
      </c>
      <c r="BM101" s="216" t="s">
        <v>156</v>
      </c>
    </row>
    <row r="102" spans="1:47" s="2" customFormat="1" ht="12">
      <c r="A102" s="39"/>
      <c r="B102" s="40"/>
      <c r="C102" s="41"/>
      <c r="D102" s="220" t="s">
        <v>151</v>
      </c>
      <c r="E102" s="41"/>
      <c r="F102" s="251" t="s">
        <v>152</v>
      </c>
      <c r="G102" s="41"/>
      <c r="H102" s="41"/>
      <c r="I102" s="252"/>
      <c r="J102" s="41"/>
      <c r="K102" s="41"/>
      <c r="L102" s="45"/>
      <c r="M102" s="253"/>
      <c r="N102" s="254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151</v>
      </c>
      <c r="AU102" s="18" t="s">
        <v>82</v>
      </c>
    </row>
    <row r="103" spans="1:65" s="2" customFormat="1" ht="24.15" customHeight="1">
      <c r="A103" s="39"/>
      <c r="B103" s="40"/>
      <c r="C103" s="205" t="s">
        <v>120</v>
      </c>
      <c r="D103" s="205" t="s">
        <v>122</v>
      </c>
      <c r="E103" s="206" t="s">
        <v>157</v>
      </c>
      <c r="F103" s="207" t="s">
        <v>158</v>
      </c>
      <c r="G103" s="208" t="s">
        <v>159</v>
      </c>
      <c r="H103" s="209">
        <v>5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0.08</v>
      </c>
      <c r="R103" s="214">
        <f>Q103*H103</f>
        <v>0.4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126</v>
      </c>
      <c r="AT103" s="216" t="s">
        <v>122</v>
      </c>
      <c r="AU103" s="216" t="s">
        <v>82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126</v>
      </c>
      <c r="BM103" s="216" t="s">
        <v>160</v>
      </c>
    </row>
    <row r="104" spans="1:51" s="13" customFormat="1" ht="12">
      <c r="A104" s="13"/>
      <c r="B104" s="218"/>
      <c r="C104" s="219"/>
      <c r="D104" s="220" t="s">
        <v>128</v>
      </c>
      <c r="E104" s="221" t="s">
        <v>19</v>
      </c>
      <c r="F104" s="222" t="s">
        <v>161</v>
      </c>
      <c r="G104" s="219"/>
      <c r="H104" s="221" t="s">
        <v>19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128</v>
      </c>
      <c r="AU104" s="228" t="s">
        <v>82</v>
      </c>
      <c r="AV104" s="13" t="s">
        <v>80</v>
      </c>
      <c r="AW104" s="13" t="s">
        <v>33</v>
      </c>
      <c r="AX104" s="13" t="s">
        <v>72</v>
      </c>
      <c r="AY104" s="228" t="s">
        <v>119</v>
      </c>
    </row>
    <row r="105" spans="1:51" s="14" customFormat="1" ht="12">
      <c r="A105" s="14"/>
      <c r="B105" s="229"/>
      <c r="C105" s="230"/>
      <c r="D105" s="220" t="s">
        <v>128</v>
      </c>
      <c r="E105" s="231" t="s">
        <v>19</v>
      </c>
      <c r="F105" s="232" t="s">
        <v>82</v>
      </c>
      <c r="G105" s="230"/>
      <c r="H105" s="233">
        <v>2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128</v>
      </c>
      <c r="AU105" s="239" t="s">
        <v>82</v>
      </c>
      <c r="AV105" s="14" t="s">
        <v>82</v>
      </c>
      <c r="AW105" s="14" t="s">
        <v>33</v>
      </c>
      <c r="AX105" s="14" t="s">
        <v>72</v>
      </c>
      <c r="AY105" s="239" t="s">
        <v>119</v>
      </c>
    </row>
    <row r="106" spans="1:51" s="13" customFormat="1" ht="12">
      <c r="A106" s="13"/>
      <c r="B106" s="218"/>
      <c r="C106" s="219"/>
      <c r="D106" s="220" t="s">
        <v>128</v>
      </c>
      <c r="E106" s="221" t="s">
        <v>19</v>
      </c>
      <c r="F106" s="222" t="s">
        <v>162</v>
      </c>
      <c r="G106" s="219"/>
      <c r="H106" s="221" t="s">
        <v>19</v>
      </c>
      <c r="I106" s="223"/>
      <c r="J106" s="219"/>
      <c r="K106" s="219"/>
      <c r="L106" s="224"/>
      <c r="M106" s="225"/>
      <c r="N106" s="226"/>
      <c r="O106" s="226"/>
      <c r="P106" s="226"/>
      <c r="Q106" s="226"/>
      <c r="R106" s="226"/>
      <c r="S106" s="226"/>
      <c r="T106" s="22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8" t="s">
        <v>128</v>
      </c>
      <c r="AU106" s="228" t="s">
        <v>82</v>
      </c>
      <c r="AV106" s="13" t="s">
        <v>80</v>
      </c>
      <c r="AW106" s="13" t="s">
        <v>33</v>
      </c>
      <c r="AX106" s="13" t="s">
        <v>72</v>
      </c>
      <c r="AY106" s="228" t="s">
        <v>119</v>
      </c>
    </row>
    <row r="107" spans="1:51" s="14" customFormat="1" ht="12">
      <c r="A107" s="14"/>
      <c r="B107" s="229"/>
      <c r="C107" s="230"/>
      <c r="D107" s="220" t="s">
        <v>128</v>
      </c>
      <c r="E107" s="231" t="s">
        <v>19</v>
      </c>
      <c r="F107" s="232" t="s">
        <v>82</v>
      </c>
      <c r="G107" s="230"/>
      <c r="H107" s="233">
        <v>2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128</v>
      </c>
      <c r="AU107" s="239" t="s">
        <v>82</v>
      </c>
      <c r="AV107" s="14" t="s">
        <v>82</v>
      </c>
      <c r="AW107" s="14" t="s">
        <v>33</v>
      </c>
      <c r="AX107" s="14" t="s">
        <v>72</v>
      </c>
      <c r="AY107" s="239" t="s">
        <v>119</v>
      </c>
    </row>
    <row r="108" spans="1:51" s="13" customFormat="1" ht="12">
      <c r="A108" s="13"/>
      <c r="B108" s="218"/>
      <c r="C108" s="219"/>
      <c r="D108" s="220" t="s">
        <v>128</v>
      </c>
      <c r="E108" s="221" t="s">
        <v>19</v>
      </c>
      <c r="F108" s="222" t="s">
        <v>163</v>
      </c>
      <c r="G108" s="219"/>
      <c r="H108" s="221" t="s">
        <v>19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128</v>
      </c>
      <c r="AU108" s="228" t="s">
        <v>82</v>
      </c>
      <c r="AV108" s="13" t="s">
        <v>80</v>
      </c>
      <c r="AW108" s="13" t="s">
        <v>33</v>
      </c>
      <c r="AX108" s="13" t="s">
        <v>72</v>
      </c>
      <c r="AY108" s="228" t="s">
        <v>119</v>
      </c>
    </row>
    <row r="109" spans="1:51" s="14" customFormat="1" ht="12">
      <c r="A109" s="14"/>
      <c r="B109" s="229"/>
      <c r="C109" s="230"/>
      <c r="D109" s="220" t="s">
        <v>128</v>
      </c>
      <c r="E109" s="231" t="s">
        <v>19</v>
      </c>
      <c r="F109" s="232" t="s">
        <v>80</v>
      </c>
      <c r="G109" s="230"/>
      <c r="H109" s="233">
        <v>1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9" t="s">
        <v>128</v>
      </c>
      <c r="AU109" s="239" t="s">
        <v>82</v>
      </c>
      <c r="AV109" s="14" t="s">
        <v>82</v>
      </c>
      <c r="AW109" s="14" t="s">
        <v>33</v>
      </c>
      <c r="AX109" s="14" t="s">
        <v>72</v>
      </c>
      <c r="AY109" s="239" t="s">
        <v>119</v>
      </c>
    </row>
    <row r="110" spans="1:51" s="15" customFormat="1" ht="12">
      <c r="A110" s="15"/>
      <c r="B110" s="240"/>
      <c r="C110" s="241"/>
      <c r="D110" s="220" t="s">
        <v>128</v>
      </c>
      <c r="E110" s="242" t="s">
        <v>19</v>
      </c>
      <c r="F110" s="243" t="s">
        <v>135</v>
      </c>
      <c r="G110" s="241"/>
      <c r="H110" s="244">
        <v>5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0" t="s">
        <v>128</v>
      </c>
      <c r="AU110" s="250" t="s">
        <v>82</v>
      </c>
      <c r="AV110" s="15" t="s">
        <v>126</v>
      </c>
      <c r="AW110" s="15" t="s">
        <v>33</v>
      </c>
      <c r="AX110" s="15" t="s">
        <v>80</v>
      </c>
      <c r="AY110" s="250" t="s">
        <v>119</v>
      </c>
    </row>
    <row r="111" spans="1:65" s="2" customFormat="1" ht="16.5" customHeight="1">
      <c r="A111" s="39"/>
      <c r="B111" s="40"/>
      <c r="C111" s="205" t="s">
        <v>164</v>
      </c>
      <c r="D111" s="205" t="s">
        <v>122</v>
      </c>
      <c r="E111" s="206" t="s">
        <v>165</v>
      </c>
      <c r="F111" s="207" t="s">
        <v>166</v>
      </c>
      <c r="G111" s="208" t="s">
        <v>159</v>
      </c>
      <c r="H111" s="209">
        <v>7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0.08</v>
      </c>
      <c r="R111" s="214">
        <f>Q111*H111</f>
        <v>0.56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126</v>
      </c>
      <c r="AT111" s="216" t="s">
        <v>122</v>
      </c>
      <c r="AU111" s="216" t="s">
        <v>82</v>
      </c>
      <c r="AY111" s="18" t="s">
        <v>119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126</v>
      </c>
      <c r="BM111" s="216" t="s">
        <v>167</v>
      </c>
    </row>
    <row r="112" spans="1:51" s="13" customFormat="1" ht="12">
      <c r="A112" s="13"/>
      <c r="B112" s="218"/>
      <c r="C112" s="219"/>
      <c r="D112" s="220" t="s">
        <v>128</v>
      </c>
      <c r="E112" s="221" t="s">
        <v>19</v>
      </c>
      <c r="F112" s="222" t="s">
        <v>161</v>
      </c>
      <c r="G112" s="219"/>
      <c r="H112" s="221" t="s">
        <v>19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8" t="s">
        <v>128</v>
      </c>
      <c r="AU112" s="228" t="s">
        <v>82</v>
      </c>
      <c r="AV112" s="13" t="s">
        <v>80</v>
      </c>
      <c r="AW112" s="13" t="s">
        <v>33</v>
      </c>
      <c r="AX112" s="13" t="s">
        <v>72</v>
      </c>
      <c r="AY112" s="228" t="s">
        <v>119</v>
      </c>
    </row>
    <row r="113" spans="1:51" s="14" customFormat="1" ht="12">
      <c r="A113" s="14"/>
      <c r="B113" s="229"/>
      <c r="C113" s="230"/>
      <c r="D113" s="220" t="s">
        <v>128</v>
      </c>
      <c r="E113" s="231" t="s">
        <v>19</v>
      </c>
      <c r="F113" s="232" t="s">
        <v>126</v>
      </c>
      <c r="G113" s="230"/>
      <c r="H113" s="233">
        <v>4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128</v>
      </c>
      <c r="AU113" s="239" t="s">
        <v>82</v>
      </c>
      <c r="AV113" s="14" t="s">
        <v>82</v>
      </c>
      <c r="AW113" s="14" t="s">
        <v>33</v>
      </c>
      <c r="AX113" s="14" t="s">
        <v>72</v>
      </c>
      <c r="AY113" s="239" t="s">
        <v>119</v>
      </c>
    </row>
    <row r="114" spans="1:51" s="13" customFormat="1" ht="12">
      <c r="A114" s="13"/>
      <c r="B114" s="218"/>
      <c r="C114" s="219"/>
      <c r="D114" s="220" t="s">
        <v>128</v>
      </c>
      <c r="E114" s="221" t="s">
        <v>19</v>
      </c>
      <c r="F114" s="222" t="s">
        <v>162</v>
      </c>
      <c r="G114" s="219"/>
      <c r="H114" s="221" t="s">
        <v>19</v>
      </c>
      <c r="I114" s="223"/>
      <c r="J114" s="219"/>
      <c r="K114" s="219"/>
      <c r="L114" s="224"/>
      <c r="M114" s="225"/>
      <c r="N114" s="226"/>
      <c r="O114" s="226"/>
      <c r="P114" s="226"/>
      <c r="Q114" s="226"/>
      <c r="R114" s="226"/>
      <c r="S114" s="226"/>
      <c r="T114" s="227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8" t="s">
        <v>128</v>
      </c>
      <c r="AU114" s="228" t="s">
        <v>82</v>
      </c>
      <c r="AV114" s="13" t="s">
        <v>80</v>
      </c>
      <c r="AW114" s="13" t="s">
        <v>33</v>
      </c>
      <c r="AX114" s="13" t="s">
        <v>72</v>
      </c>
      <c r="AY114" s="228" t="s">
        <v>119</v>
      </c>
    </row>
    <row r="115" spans="1:51" s="14" customFormat="1" ht="12">
      <c r="A115" s="14"/>
      <c r="B115" s="229"/>
      <c r="C115" s="230"/>
      <c r="D115" s="220" t="s">
        <v>128</v>
      </c>
      <c r="E115" s="231" t="s">
        <v>19</v>
      </c>
      <c r="F115" s="232" t="s">
        <v>141</v>
      </c>
      <c r="G115" s="230"/>
      <c r="H115" s="233">
        <v>3</v>
      </c>
      <c r="I115" s="234"/>
      <c r="J115" s="230"/>
      <c r="K115" s="230"/>
      <c r="L115" s="235"/>
      <c r="M115" s="236"/>
      <c r="N115" s="237"/>
      <c r="O115" s="237"/>
      <c r="P115" s="237"/>
      <c r="Q115" s="237"/>
      <c r="R115" s="237"/>
      <c r="S115" s="237"/>
      <c r="T115" s="238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39" t="s">
        <v>128</v>
      </c>
      <c r="AU115" s="239" t="s">
        <v>82</v>
      </c>
      <c r="AV115" s="14" t="s">
        <v>82</v>
      </c>
      <c r="AW115" s="14" t="s">
        <v>33</v>
      </c>
      <c r="AX115" s="14" t="s">
        <v>72</v>
      </c>
      <c r="AY115" s="239" t="s">
        <v>119</v>
      </c>
    </row>
    <row r="116" spans="1:51" s="15" customFormat="1" ht="12">
      <c r="A116" s="15"/>
      <c r="B116" s="240"/>
      <c r="C116" s="241"/>
      <c r="D116" s="220" t="s">
        <v>128</v>
      </c>
      <c r="E116" s="242" t="s">
        <v>19</v>
      </c>
      <c r="F116" s="243" t="s">
        <v>135</v>
      </c>
      <c r="G116" s="241"/>
      <c r="H116" s="244">
        <v>7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0" t="s">
        <v>128</v>
      </c>
      <c r="AU116" s="250" t="s">
        <v>82</v>
      </c>
      <c r="AV116" s="15" t="s">
        <v>126</v>
      </c>
      <c r="AW116" s="15" t="s">
        <v>33</v>
      </c>
      <c r="AX116" s="15" t="s">
        <v>80</v>
      </c>
      <c r="AY116" s="250" t="s">
        <v>119</v>
      </c>
    </row>
    <row r="117" spans="1:65" s="2" customFormat="1" ht="16.5" customHeight="1">
      <c r="A117" s="39"/>
      <c r="B117" s="40"/>
      <c r="C117" s="205" t="s">
        <v>168</v>
      </c>
      <c r="D117" s="205" t="s">
        <v>122</v>
      </c>
      <c r="E117" s="206" t="s">
        <v>169</v>
      </c>
      <c r="F117" s="207" t="s">
        <v>170</v>
      </c>
      <c r="G117" s="208" t="s">
        <v>159</v>
      </c>
      <c r="H117" s="209">
        <v>7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126</v>
      </c>
      <c r="AT117" s="216" t="s">
        <v>122</v>
      </c>
      <c r="AU117" s="216" t="s">
        <v>82</v>
      </c>
      <c r="AY117" s="18" t="s">
        <v>119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126</v>
      </c>
      <c r="BM117" s="216" t="s">
        <v>171</v>
      </c>
    </row>
    <row r="118" spans="1:51" s="13" customFormat="1" ht="12">
      <c r="A118" s="13"/>
      <c r="B118" s="218"/>
      <c r="C118" s="219"/>
      <c r="D118" s="220" t="s">
        <v>128</v>
      </c>
      <c r="E118" s="221" t="s">
        <v>19</v>
      </c>
      <c r="F118" s="222" t="s">
        <v>161</v>
      </c>
      <c r="G118" s="219"/>
      <c r="H118" s="221" t="s">
        <v>19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8" t="s">
        <v>128</v>
      </c>
      <c r="AU118" s="228" t="s">
        <v>82</v>
      </c>
      <c r="AV118" s="13" t="s">
        <v>80</v>
      </c>
      <c r="AW118" s="13" t="s">
        <v>33</v>
      </c>
      <c r="AX118" s="13" t="s">
        <v>72</v>
      </c>
      <c r="AY118" s="228" t="s">
        <v>119</v>
      </c>
    </row>
    <row r="119" spans="1:51" s="14" customFormat="1" ht="12">
      <c r="A119" s="14"/>
      <c r="B119" s="229"/>
      <c r="C119" s="230"/>
      <c r="D119" s="220" t="s">
        <v>128</v>
      </c>
      <c r="E119" s="231" t="s">
        <v>19</v>
      </c>
      <c r="F119" s="232" t="s">
        <v>141</v>
      </c>
      <c r="G119" s="230"/>
      <c r="H119" s="233">
        <v>3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9" t="s">
        <v>128</v>
      </c>
      <c r="AU119" s="239" t="s">
        <v>82</v>
      </c>
      <c r="AV119" s="14" t="s">
        <v>82</v>
      </c>
      <c r="AW119" s="14" t="s">
        <v>33</v>
      </c>
      <c r="AX119" s="14" t="s">
        <v>72</v>
      </c>
      <c r="AY119" s="239" t="s">
        <v>119</v>
      </c>
    </row>
    <row r="120" spans="1:51" s="13" customFormat="1" ht="12">
      <c r="A120" s="13"/>
      <c r="B120" s="218"/>
      <c r="C120" s="219"/>
      <c r="D120" s="220" t="s">
        <v>128</v>
      </c>
      <c r="E120" s="221" t="s">
        <v>19</v>
      </c>
      <c r="F120" s="222" t="s">
        <v>172</v>
      </c>
      <c r="G120" s="219"/>
      <c r="H120" s="221" t="s">
        <v>19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128</v>
      </c>
      <c r="AU120" s="228" t="s">
        <v>82</v>
      </c>
      <c r="AV120" s="13" t="s">
        <v>80</v>
      </c>
      <c r="AW120" s="13" t="s">
        <v>33</v>
      </c>
      <c r="AX120" s="13" t="s">
        <v>72</v>
      </c>
      <c r="AY120" s="228" t="s">
        <v>119</v>
      </c>
    </row>
    <row r="121" spans="1:51" s="14" customFormat="1" ht="12">
      <c r="A121" s="14"/>
      <c r="B121" s="229"/>
      <c r="C121" s="230"/>
      <c r="D121" s="220" t="s">
        <v>128</v>
      </c>
      <c r="E121" s="231" t="s">
        <v>19</v>
      </c>
      <c r="F121" s="232" t="s">
        <v>141</v>
      </c>
      <c r="G121" s="230"/>
      <c r="H121" s="233">
        <v>3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128</v>
      </c>
      <c r="AU121" s="239" t="s">
        <v>82</v>
      </c>
      <c r="AV121" s="14" t="s">
        <v>82</v>
      </c>
      <c r="AW121" s="14" t="s">
        <v>33</v>
      </c>
      <c r="AX121" s="14" t="s">
        <v>72</v>
      </c>
      <c r="AY121" s="239" t="s">
        <v>119</v>
      </c>
    </row>
    <row r="122" spans="1:51" s="13" customFormat="1" ht="12">
      <c r="A122" s="13"/>
      <c r="B122" s="218"/>
      <c r="C122" s="219"/>
      <c r="D122" s="220" t="s">
        <v>128</v>
      </c>
      <c r="E122" s="221" t="s">
        <v>19</v>
      </c>
      <c r="F122" s="222" t="s">
        <v>173</v>
      </c>
      <c r="G122" s="219"/>
      <c r="H122" s="221" t="s">
        <v>19</v>
      </c>
      <c r="I122" s="223"/>
      <c r="J122" s="219"/>
      <c r="K122" s="219"/>
      <c r="L122" s="224"/>
      <c r="M122" s="225"/>
      <c r="N122" s="226"/>
      <c r="O122" s="226"/>
      <c r="P122" s="226"/>
      <c r="Q122" s="226"/>
      <c r="R122" s="226"/>
      <c r="S122" s="226"/>
      <c r="T122" s="22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8" t="s">
        <v>128</v>
      </c>
      <c r="AU122" s="228" t="s">
        <v>82</v>
      </c>
      <c r="AV122" s="13" t="s">
        <v>80</v>
      </c>
      <c r="AW122" s="13" t="s">
        <v>33</v>
      </c>
      <c r="AX122" s="13" t="s">
        <v>72</v>
      </c>
      <c r="AY122" s="228" t="s">
        <v>119</v>
      </c>
    </row>
    <row r="123" spans="1:51" s="14" customFormat="1" ht="12">
      <c r="A123" s="14"/>
      <c r="B123" s="229"/>
      <c r="C123" s="230"/>
      <c r="D123" s="220" t="s">
        <v>128</v>
      </c>
      <c r="E123" s="231" t="s">
        <v>19</v>
      </c>
      <c r="F123" s="232" t="s">
        <v>80</v>
      </c>
      <c r="G123" s="230"/>
      <c r="H123" s="233">
        <v>1</v>
      </c>
      <c r="I123" s="234"/>
      <c r="J123" s="230"/>
      <c r="K123" s="230"/>
      <c r="L123" s="235"/>
      <c r="M123" s="236"/>
      <c r="N123" s="237"/>
      <c r="O123" s="237"/>
      <c r="P123" s="237"/>
      <c r="Q123" s="237"/>
      <c r="R123" s="237"/>
      <c r="S123" s="237"/>
      <c r="T123" s="238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39" t="s">
        <v>128</v>
      </c>
      <c r="AU123" s="239" t="s">
        <v>82</v>
      </c>
      <c r="AV123" s="14" t="s">
        <v>82</v>
      </c>
      <c r="AW123" s="14" t="s">
        <v>33</v>
      </c>
      <c r="AX123" s="14" t="s">
        <v>72</v>
      </c>
      <c r="AY123" s="239" t="s">
        <v>119</v>
      </c>
    </row>
    <row r="124" spans="1:51" s="15" customFormat="1" ht="12">
      <c r="A124" s="15"/>
      <c r="B124" s="240"/>
      <c r="C124" s="241"/>
      <c r="D124" s="220" t="s">
        <v>128</v>
      </c>
      <c r="E124" s="242" t="s">
        <v>19</v>
      </c>
      <c r="F124" s="243" t="s">
        <v>135</v>
      </c>
      <c r="G124" s="241"/>
      <c r="H124" s="244">
        <v>7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0" t="s">
        <v>128</v>
      </c>
      <c r="AU124" s="250" t="s">
        <v>82</v>
      </c>
      <c r="AV124" s="15" t="s">
        <v>126</v>
      </c>
      <c r="AW124" s="15" t="s">
        <v>33</v>
      </c>
      <c r="AX124" s="15" t="s">
        <v>80</v>
      </c>
      <c r="AY124" s="250" t="s">
        <v>119</v>
      </c>
    </row>
    <row r="125" spans="1:65" s="2" customFormat="1" ht="16.5" customHeight="1">
      <c r="A125" s="39"/>
      <c r="B125" s="40"/>
      <c r="C125" s="205" t="s">
        <v>136</v>
      </c>
      <c r="D125" s="205" t="s">
        <v>122</v>
      </c>
      <c r="E125" s="206" t="s">
        <v>174</v>
      </c>
      <c r="F125" s="207" t="s">
        <v>175</v>
      </c>
      <c r="G125" s="208" t="s">
        <v>159</v>
      </c>
      <c r="H125" s="209">
        <v>2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0.08</v>
      </c>
      <c r="R125" s="214">
        <f>Q125*H125</f>
        <v>0.16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126</v>
      </c>
      <c r="AT125" s="216" t="s">
        <v>122</v>
      </c>
      <c r="AU125" s="216" t="s">
        <v>82</v>
      </c>
      <c r="AY125" s="18" t="s">
        <v>119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126</v>
      </c>
      <c r="BM125" s="216" t="s">
        <v>176</v>
      </c>
    </row>
    <row r="126" spans="1:51" s="13" customFormat="1" ht="12">
      <c r="A126" s="13"/>
      <c r="B126" s="218"/>
      <c r="C126" s="219"/>
      <c r="D126" s="220" t="s">
        <v>128</v>
      </c>
      <c r="E126" s="221" t="s">
        <v>19</v>
      </c>
      <c r="F126" s="222" t="s">
        <v>161</v>
      </c>
      <c r="G126" s="219"/>
      <c r="H126" s="221" t="s">
        <v>19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8" t="s">
        <v>128</v>
      </c>
      <c r="AU126" s="228" t="s">
        <v>82</v>
      </c>
      <c r="AV126" s="13" t="s">
        <v>80</v>
      </c>
      <c r="AW126" s="13" t="s">
        <v>33</v>
      </c>
      <c r="AX126" s="13" t="s">
        <v>72</v>
      </c>
      <c r="AY126" s="228" t="s">
        <v>119</v>
      </c>
    </row>
    <row r="127" spans="1:51" s="14" customFormat="1" ht="12">
      <c r="A127" s="14"/>
      <c r="B127" s="229"/>
      <c r="C127" s="230"/>
      <c r="D127" s="220" t="s">
        <v>128</v>
      </c>
      <c r="E127" s="231" t="s">
        <v>19</v>
      </c>
      <c r="F127" s="232" t="s">
        <v>80</v>
      </c>
      <c r="G127" s="230"/>
      <c r="H127" s="233">
        <v>1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9" t="s">
        <v>128</v>
      </c>
      <c r="AU127" s="239" t="s">
        <v>82</v>
      </c>
      <c r="AV127" s="14" t="s">
        <v>82</v>
      </c>
      <c r="AW127" s="14" t="s">
        <v>33</v>
      </c>
      <c r="AX127" s="14" t="s">
        <v>72</v>
      </c>
      <c r="AY127" s="239" t="s">
        <v>119</v>
      </c>
    </row>
    <row r="128" spans="1:51" s="13" customFormat="1" ht="12">
      <c r="A128" s="13"/>
      <c r="B128" s="218"/>
      <c r="C128" s="219"/>
      <c r="D128" s="220" t="s">
        <v>128</v>
      </c>
      <c r="E128" s="221" t="s">
        <v>19</v>
      </c>
      <c r="F128" s="222" t="s">
        <v>173</v>
      </c>
      <c r="G128" s="219"/>
      <c r="H128" s="221" t="s">
        <v>19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128</v>
      </c>
      <c r="AU128" s="228" t="s">
        <v>82</v>
      </c>
      <c r="AV128" s="13" t="s">
        <v>80</v>
      </c>
      <c r="AW128" s="13" t="s">
        <v>33</v>
      </c>
      <c r="AX128" s="13" t="s">
        <v>72</v>
      </c>
      <c r="AY128" s="228" t="s">
        <v>119</v>
      </c>
    </row>
    <row r="129" spans="1:51" s="14" customFormat="1" ht="12">
      <c r="A129" s="14"/>
      <c r="B129" s="229"/>
      <c r="C129" s="230"/>
      <c r="D129" s="220" t="s">
        <v>128</v>
      </c>
      <c r="E129" s="231" t="s">
        <v>19</v>
      </c>
      <c r="F129" s="232" t="s">
        <v>80</v>
      </c>
      <c r="G129" s="230"/>
      <c r="H129" s="233">
        <v>1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128</v>
      </c>
      <c r="AU129" s="239" t="s">
        <v>82</v>
      </c>
      <c r="AV129" s="14" t="s">
        <v>82</v>
      </c>
      <c r="AW129" s="14" t="s">
        <v>33</v>
      </c>
      <c r="AX129" s="14" t="s">
        <v>72</v>
      </c>
      <c r="AY129" s="239" t="s">
        <v>119</v>
      </c>
    </row>
    <row r="130" spans="1:51" s="15" customFormat="1" ht="12">
      <c r="A130" s="15"/>
      <c r="B130" s="240"/>
      <c r="C130" s="241"/>
      <c r="D130" s="220" t="s">
        <v>128</v>
      </c>
      <c r="E130" s="242" t="s">
        <v>19</v>
      </c>
      <c r="F130" s="243" t="s">
        <v>135</v>
      </c>
      <c r="G130" s="241"/>
      <c r="H130" s="244">
        <v>2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0" t="s">
        <v>128</v>
      </c>
      <c r="AU130" s="250" t="s">
        <v>82</v>
      </c>
      <c r="AV130" s="15" t="s">
        <v>126</v>
      </c>
      <c r="AW130" s="15" t="s">
        <v>33</v>
      </c>
      <c r="AX130" s="15" t="s">
        <v>80</v>
      </c>
      <c r="AY130" s="250" t="s">
        <v>119</v>
      </c>
    </row>
    <row r="131" spans="1:65" s="2" customFormat="1" ht="16.5" customHeight="1">
      <c r="A131" s="39"/>
      <c r="B131" s="40"/>
      <c r="C131" s="205" t="s">
        <v>177</v>
      </c>
      <c r="D131" s="205" t="s">
        <v>122</v>
      </c>
      <c r="E131" s="206" t="s">
        <v>178</v>
      </c>
      <c r="F131" s="207" t="s">
        <v>179</v>
      </c>
      <c r="G131" s="208" t="s">
        <v>180</v>
      </c>
      <c r="H131" s="209">
        <v>25</v>
      </c>
      <c r="I131" s="210"/>
      <c r="J131" s="211">
        <f>ROUND(I131*H131,2)</f>
        <v>0</v>
      </c>
      <c r="K131" s="207" t="s">
        <v>19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0.08</v>
      </c>
      <c r="R131" s="214">
        <f>Q131*H131</f>
        <v>2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126</v>
      </c>
      <c r="AT131" s="216" t="s">
        <v>122</v>
      </c>
      <c r="AU131" s="216" t="s">
        <v>82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126</v>
      </c>
      <c r="BM131" s="216" t="s">
        <v>181</v>
      </c>
    </row>
    <row r="132" spans="1:51" s="13" customFormat="1" ht="12">
      <c r="A132" s="13"/>
      <c r="B132" s="218"/>
      <c r="C132" s="219"/>
      <c r="D132" s="220" t="s">
        <v>128</v>
      </c>
      <c r="E132" s="221" t="s">
        <v>19</v>
      </c>
      <c r="F132" s="222" t="s">
        <v>182</v>
      </c>
      <c r="G132" s="219"/>
      <c r="H132" s="221" t="s">
        <v>19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128</v>
      </c>
      <c r="AU132" s="228" t="s">
        <v>82</v>
      </c>
      <c r="AV132" s="13" t="s">
        <v>80</v>
      </c>
      <c r="AW132" s="13" t="s">
        <v>33</v>
      </c>
      <c r="AX132" s="13" t="s">
        <v>72</v>
      </c>
      <c r="AY132" s="228" t="s">
        <v>119</v>
      </c>
    </row>
    <row r="133" spans="1:51" s="14" customFormat="1" ht="12">
      <c r="A133" s="14"/>
      <c r="B133" s="229"/>
      <c r="C133" s="230"/>
      <c r="D133" s="220" t="s">
        <v>128</v>
      </c>
      <c r="E133" s="231" t="s">
        <v>19</v>
      </c>
      <c r="F133" s="232" t="s">
        <v>183</v>
      </c>
      <c r="G133" s="230"/>
      <c r="H133" s="233">
        <v>25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128</v>
      </c>
      <c r="AU133" s="239" t="s">
        <v>82</v>
      </c>
      <c r="AV133" s="14" t="s">
        <v>82</v>
      </c>
      <c r="AW133" s="14" t="s">
        <v>33</v>
      </c>
      <c r="AX133" s="14" t="s">
        <v>80</v>
      </c>
      <c r="AY133" s="239" t="s">
        <v>119</v>
      </c>
    </row>
    <row r="134" spans="1:63" s="12" customFormat="1" ht="22.8" customHeight="1">
      <c r="A134" s="12"/>
      <c r="B134" s="189"/>
      <c r="C134" s="190"/>
      <c r="D134" s="191" t="s">
        <v>71</v>
      </c>
      <c r="E134" s="203" t="s">
        <v>184</v>
      </c>
      <c r="F134" s="203" t="s">
        <v>185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SUM(P135:P137)</f>
        <v>0</v>
      </c>
      <c r="Q134" s="197"/>
      <c r="R134" s="198">
        <f>SUM(R135:R137)</f>
        <v>0</v>
      </c>
      <c r="S134" s="197"/>
      <c r="T134" s="199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80</v>
      </c>
      <c r="AT134" s="201" t="s">
        <v>71</v>
      </c>
      <c r="AU134" s="201" t="s">
        <v>80</v>
      </c>
      <c r="AY134" s="200" t="s">
        <v>119</v>
      </c>
      <c r="BK134" s="202">
        <f>SUM(BK135:BK137)</f>
        <v>0</v>
      </c>
    </row>
    <row r="135" spans="1:65" s="2" customFormat="1" ht="16.5" customHeight="1">
      <c r="A135" s="39"/>
      <c r="B135" s="40"/>
      <c r="C135" s="205" t="s">
        <v>186</v>
      </c>
      <c r="D135" s="205" t="s">
        <v>122</v>
      </c>
      <c r="E135" s="206" t="s">
        <v>187</v>
      </c>
      <c r="F135" s="207" t="s">
        <v>188</v>
      </c>
      <c r="G135" s="208" t="s">
        <v>189</v>
      </c>
      <c r="H135" s="209">
        <v>1.8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126</v>
      </c>
      <c r="AT135" s="216" t="s">
        <v>122</v>
      </c>
      <c r="AU135" s="216" t="s">
        <v>82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126</v>
      </c>
      <c r="BM135" s="216" t="s">
        <v>190</v>
      </c>
    </row>
    <row r="136" spans="1:51" s="13" customFormat="1" ht="12">
      <c r="A136" s="13"/>
      <c r="B136" s="218"/>
      <c r="C136" s="219"/>
      <c r="D136" s="220" t="s">
        <v>128</v>
      </c>
      <c r="E136" s="221" t="s">
        <v>19</v>
      </c>
      <c r="F136" s="222" t="s">
        <v>191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128</v>
      </c>
      <c r="AU136" s="228" t="s">
        <v>82</v>
      </c>
      <c r="AV136" s="13" t="s">
        <v>80</v>
      </c>
      <c r="AW136" s="13" t="s">
        <v>33</v>
      </c>
      <c r="AX136" s="13" t="s">
        <v>72</v>
      </c>
      <c r="AY136" s="228" t="s">
        <v>119</v>
      </c>
    </row>
    <row r="137" spans="1:51" s="14" customFormat="1" ht="12">
      <c r="A137" s="14"/>
      <c r="B137" s="229"/>
      <c r="C137" s="230"/>
      <c r="D137" s="220" t="s">
        <v>128</v>
      </c>
      <c r="E137" s="231" t="s">
        <v>19</v>
      </c>
      <c r="F137" s="232" t="s">
        <v>192</v>
      </c>
      <c r="G137" s="230"/>
      <c r="H137" s="233">
        <v>1.8</v>
      </c>
      <c r="I137" s="234"/>
      <c r="J137" s="230"/>
      <c r="K137" s="230"/>
      <c r="L137" s="235"/>
      <c r="M137" s="255"/>
      <c r="N137" s="256"/>
      <c r="O137" s="256"/>
      <c r="P137" s="256"/>
      <c r="Q137" s="256"/>
      <c r="R137" s="256"/>
      <c r="S137" s="256"/>
      <c r="T137" s="25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128</v>
      </c>
      <c r="AU137" s="239" t="s">
        <v>82</v>
      </c>
      <c r="AV137" s="14" t="s">
        <v>82</v>
      </c>
      <c r="AW137" s="14" t="s">
        <v>33</v>
      </c>
      <c r="AX137" s="14" t="s">
        <v>80</v>
      </c>
      <c r="AY137" s="239" t="s">
        <v>119</v>
      </c>
    </row>
    <row r="138" spans="1:31" s="2" customFormat="1" ht="6.95" customHeight="1">
      <c r="A138" s="39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82:K13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Nemocnice Pelhřimov - heliport - překážková svitidla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193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95</v>
      </c>
      <c r="G12" s="39"/>
      <c r="H12" s="39"/>
      <c r="I12" s="133" t="s">
        <v>23</v>
      </c>
      <c r="J12" s="138" t="str">
        <f>'Rekapitulace stavby'!AN8</f>
        <v>23. 8. 2022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Nemocnice Pelhřimov, příspěvková organizace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OBERMEYER Helika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PROPOS Liberec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194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ROUND((SUM(BE82:BE152)),2)</f>
        <v>0</v>
      </c>
      <c r="G33" s="39"/>
      <c r="H33" s="39"/>
      <c r="I33" s="149">
        <v>0.21</v>
      </c>
      <c r="J33" s="148">
        <f>ROUND(((SUM(BE82:BE152))*I33),2)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ROUND((SUM(BF82:BF152)),2)</f>
        <v>0</v>
      </c>
      <c r="G34" s="39"/>
      <c r="H34" s="39"/>
      <c r="I34" s="149">
        <v>0.15</v>
      </c>
      <c r="J34" s="148">
        <f>ROUND(((SUM(BF82:BF152))*I34),2)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ROUND((SUM(BG82:BG152)),2)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ROUND((SUM(BH82:BH152)),2)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ROUND((SUM(BI82:BI152)),2)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Nemocnice Pelhřimov - heliport - překážková svitidla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Elektroinstalace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23. 8. 2022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Nemocnice Pelhřimov, příspěvková organizace</v>
      </c>
      <c r="G54" s="41"/>
      <c r="H54" s="41"/>
      <c r="I54" s="33" t="s">
        <v>31</v>
      </c>
      <c r="J54" s="37" t="str">
        <f>E21</f>
        <v>OBERMEYER Helika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PROPOS Liberec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195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196</v>
      </c>
      <c r="E61" s="169"/>
      <c r="F61" s="169"/>
      <c r="G61" s="169"/>
      <c r="H61" s="169"/>
      <c r="I61" s="169"/>
      <c r="J61" s="170">
        <f>J108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197</v>
      </c>
      <c r="E62" s="169"/>
      <c r="F62" s="169"/>
      <c r="G62" s="169"/>
      <c r="H62" s="169"/>
      <c r="I62" s="169"/>
      <c r="J62" s="170">
        <f>J134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104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Nemocnice Pelhřimov - heliport - překážková svitidla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02 - Elektroinstalace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23. 8. 2022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Nemocnice Pelhřimov, příspěvková organizace</v>
      </c>
      <c r="G78" s="41"/>
      <c r="H78" s="41"/>
      <c r="I78" s="33" t="s">
        <v>31</v>
      </c>
      <c r="J78" s="37" t="str">
        <f>E21</f>
        <v>OBERMEYER Helika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>PROPOS Liberec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105</v>
      </c>
      <c r="D81" s="181" t="s">
        <v>57</v>
      </c>
      <c r="E81" s="181" t="s">
        <v>53</v>
      </c>
      <c r="F81" s="181" t="s">
        <v>54</v>
      </c>
      <c r="G81" s="181" t="s">
        <v>106</v>
      </c>
      <c r="H81" s="181" t="s">
        <v>107</v>
      </c>
      <c r="I81" s="181" t="s">
        <v>108</v>
      </c>
      <c r="J81" s="181" t="s">
        <v>98</v>
      </c>
      <c r="K81" s="182" t="s">
        <v>109</v>
      </c>
      <c r="L81" s="183"/>
      <c r="M81" s="93" t="s">
        <v>19</v>
      </c>
      <c r="N81" s="94" t="s">
        <v>42</v>
      </c>
      <c r="O81" s="94" t="s">
        <v>110</v>
      </c>
      <c r="P81" s="94" t="s">
        <v>111</v>
      </c>
      <c r="Q81" s="94" t="s">
        <v>112</v>
      </c>
      <c r="R81" s="94" t="s">
        <v>113</v>
      </c>
      <c r="S81" s="94" t="s">
        <v>114</v>
      </c>
      <c r="T81" s="95" t="s">
        <v>115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116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P83+P108+P134</f>
        <v>0</v>
      </c>
      <c r="Q82" s="97"/>
      <c r="R82" s="186">
        <f>R83+R108+R134</f>
        <v>0</v>
      </c>
      <c r="S82" s="97"/>
      <c r="T82" s="187">
        <f>T83+T108+T134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99</v>
      </c>
      <c r="BK82" s="188">
        <f>BK83+BK108+BK134</f>
        <v>0</v>
      </c>
    </row>
    <row r="83" spans="1:63" s="12" customFormat="1" ht="25.9" customHeight="1">
      <c r="A83" s="12"/>
      <c r="B83" s="189"/>
      <c r="C83" s="190"/>
      <c r="D83" s="191" t="s">
        <v>71</v>
      </c>
      <c r="E83" s="192" t="s">
        <v>198</v>
      </c>
      <c r="F83" s="192" t="s">
        <v>199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SUM(P84:P107)</f>
        <v>0</v>
      </c>
      <c r="Q83" s="197"/>
      <c r="R83" s="198">
        <f>SUM(R84:R107)</f>
        <v>0</v>
      </c>
      <c r="S83" s="197"/>
      <c r="T83" s="199">
        <f>SUM(T84:T107)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80</v>
      </c>
      <c r="AT83" s="201" t="s">
        <v>71</v>
      </c>
      <c r="AU83" s="201" t="s">
        <v>72</v>
      </c>
      <c r="AY83" s="200" t="s">
        <v>119</v>
      </c>
      <c r="BK83" s="202">
        <f>SUM(BK84:BK107)</f>
        <v>0</v>
      </c>
    </row>
    <row r="84" spans="1:65" s="2" customFormat="1" ht="44.25" customHeight="1">
      <c r="A84" s="39"/>
      <c r="B84" s="40"/>
      <c r="C84" s="205" t="s">
        <v>80</v>
      </c>
      <c r="D84" s="205" t="s">
        <v>122</v>
      </c>
      <c r="E84" s="206" t="s">
        <v>200</v>
      </c>
      <c r="F84" s="207" t="s">
        <v>201</v>
      </c>
      <c r="G84" s="208" t="s">
        <v>149</v>
      </c>
      <c r="H84" s="209">
        <v>1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126</v>
      </c>
      <c r="AT84" s="216" t="s">
        <v>122</v>
      </c>
      <c r="AU84" s="216" t="s">
        <v>80</v>
      </c>
      <c r="AY84" s="18" t="s">
        <v>119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126</v>
      </c>
      <c r="BM84" s="216" t="s">
        <v>82</v>
      </c>
    </row>
    <row r="85" spans="1:65" s="2" customFormat="1" ht="44.25" customHeight="1">
      <c r="A85" s="39"/>
      <c r="B85" s="40"/>
      <c r="C85" s="205" t="s">
        <v>82</v>
      </c>
      <c r="D85" s="205" t="s">
        <v>122</v>
      </c>
      <c r="E85" s="206" t="s">
        <v>202</v>
      </c>
      <c r="F85" s="207" t="s">
        <v>203</v>
      </c>
      <c r="G85" s="208" t="s">
        <v>149</v>
      </c>
      <c r="H85" s="209">
        <v>1</v>
      </c>
      <c r="I85" s="210"/>
      <c r="J85" s="211">
        <f>ROUND(I85*H85,2)</f>
        <v>0</v>
      </c>
      <c r="K85" s="207" t="s">
        <v>19</v>
      </c>
      <c r="L85" s="45"/>
      <c r="M85" s="212" t="s">
        <v>19</v>
      </c>
      <c r="N85" s="213" t="s">
        <v>43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126</v>
      </c>
      <c r="AT85" s="216" t="s">
        <v>122</v>
      </c>
      <c r="AU85" s="216" t="s">
        <v>80</v>
      </c>
      <c r="AY85" s="18" t="s">
        <v>119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80</v>
      </c>
      <c r="BK85" s="217">
        <f>ROUND(I85*H85,2)</f>
        <v>0</v>
      </c>
      <c r="BL85" s="18" t="s">
        <v>126</v>
      </c>
      <c r="BM85" s="216" t="s">
        <v>126</v>
      </c>
    </row>
    <row r="86" spans="1:65" s="2" customFormat="1" ht="24.15" customHeight="1">
      <c r="A86" s="39"/>
      <c r="B86" s="40"/>
      <c r="C86" s="205" t="s">
        <v>141</v>
      </c>
      <c r="D86" s="205" t="s">
        <v>122</v>
      </c>
      <c r="E86" s="206" t="s">
        <v>204</v>
      </c>
      <c r="F86" s="207" t="s">
        <v>205</v>
      </c>
      <c r="G86" s="208" t="s">
        <v>149</v>
      </c>
      <c r="H86" s="209">
        <v>1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126</v>
      </c>
      <c r="AT86" s="216" t="s">
        <v>122</v>
      </c>
      <c r="AU86" s="216" t="s">
        <v>80</v>
      </c>
      <c r="AY86" s="18" t="s">
        <v>119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126</v>
      </c>
      <c r="BM86" s="216" t="s">
        <v>120</v>
      </c>
    </row>
    <row r="87" spans="1:65" s="2" customFormat="1" ht="16.5" customHeight="1">
      <c r="A87" s="39"/>
      <c r="B87" s="40"/>
      <c r="C87" s="205" t="s">
        <v>126</v>
      </c>
      <c r="D87" s="205" t="s">
        <v>122</v>
      </c>
      <c r="E87" s="206" t="s">
        <v>206</v>
      </c>
      <c r="F87" s="207" t="s">
        <v>207</v>
      </c>
      <c r="G87" s="208" t="s">
        <v>208</v>
      </c>
      <c r="H87" s="209">
        <v>105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126</v>
      </c>
      <c r="AT87" s="216" t="s">
        <v>122</v>
      </c>
      <c r="AU87" s="216" t="s">
        <v>80</v>
      </c>
      <c r="AY87" s="18" t="s">
        <v>119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126</v>
      </c>
      <c r="BM87" s="216" t="s">
        <v>168</v>
      </c>
    </row>
    <row r="88" spans="1:65" s="2" customFormat="1" ht="16.5" customHeight="1">
      <c r="A88" s="39"/>
      <c r="B88" s="40"/>
      <c r="C88" s="205" t="s">
        <v>153</v>
      </c>
      <c r="D88" s="205" t="s">
        <v>122</v>
      </c>
      <c r="E88" s="206" t="s">
        <v>209</v>
      </c>
      <c r="F88" s="207" t="s">
        <v>210</v>
      </c>
      <c r="G88" s="208" t="s">
        <v>208</v>
      </c>
      <c r="H88" s="209">
        <v>60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126</v>
      </c>
      <c r="AT88" s="216" t="s">
        <v>122</v>
      </c>
      <c r="AU88" s="216" t="s">
        <v>80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126</v>
      </c>
      <c r="BM88" s="216" t="s">
        <v>177</v>
      </c>
    </row>
    <row r="89" spans="1:65" s="2" customFormat="1" ht="16.5" customHeight="1">
      <c r="A89" s="39"/>
      <c r="B89" s="40"/>
      <c r="C89" s="205" t="s">
        <v>120</v>
      </c>
      <c r="D89" s="205" t="s">
        <v>122</v>
      </c>
      <c r="E89" s="206" t="s">
        <v>211</v>
      </c>
      <c r="F89" s="207" t="s">
        <v>212</v>
      </c>
      <c r="G89" s="208" t="s">
        <v>208</v>
      </c>
      <c r="H89" s="209">
        <v>90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126</v>
      </c>
      <c r="AT89" s="216" t="s">
        <v>122</v>
      </c>
      <c r="AU89" s="216" t="s">
        <v>80</v>
      </c>
      <c r="AY89" s="18" t="s">
        <v>119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126</v>
      </c>
      <c r="BM89" s="216" t="s">
        <v>213</v>
      </c>
    </row>
    <row r="90" spans="1:65" s="2" customFormat="1" ht="16.5" customHeight="1">
      <c r="A90" s="39"/>
      <c r="B90" s="40"/>
      <c r="C90" s="205" t="s">
        <v>164</v>
      </c>
      <c r="D90" s="205" t="s">
        <v>122</v>
      </c>
      <c r="E90" s="206" t="s">
        <v>214</v>
      </c>
      <c r="F90" s="207" t="s">
        <v>215</v>
      </c>
      <c r="G90" s="208" t="s">
        <v>208</v>
      </c>
      <c r="H90" s="209">
        <v>50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126</v>
      </c>
      <c r="AT90" s="216" t="s">
        <v>122</v>
      </c>
      <c r="AU90" s="216" t="s">
        <v>80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126</v>
      </c>
      <c r="BM90" s="216" t="s">
        <v>216</v>
      </c>
    </row>
    <row r="91" spans="1:65" s="2" customFormat="1" ht="16.5" customHeight="1">
      <c r="A91" s="39"/>
      <c r="B91" s="40"/>
      <c r="C91" s="205" t="s">
        <v>168</v>
      </c>
      <c r="D91" s="205" t="s">
        <v>122</v>
      </c>
      <c r="E91" s="206" t="s">
        <v>217</v>
      </c>
      <c r="F91" s="207" t="s">
        <v>218</v>
      </c>
      <c r="G91" s="208" t="s">
        <v>208</v>
      </c>
      <c r="H91" s="209">
        <v>8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126</v>
      </c>
      <c r="AT91" s="216" t="s">
        <v>122</v>
      </c>
      <c r="AU91" s="216" t="s">
        <v>80</v>
      </c>
      <c r="AY91" s="18" t="s">
        <v>119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126</v>
      </c>
      <c r="BM91" s="216" t="s">
        <v>219</v>
      </c>
    </row>
    <row r="92" spans="1:65" s="2" customFormat="1" ht="24.15" customHeight="1">
      <c r="A92" s="39"/>
      <c r="B92" s="40"/>
      <c r="C92" s="205" t="s">
        <v>136</v>
      </c>
      <c r="D92" s="205" t="s">
        <v>122</v>
      </c>
      <c r="E92" s="206" t="s">
        <v>220</v>
      </c>
      <c r="F92" s="207" t="s">
        <v>221</v>
      </c>
      <c r="G92" s="208" t="s">
        <v>149</v>
      </c>
      <c r="H92" s="209">
        <v>2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126</v>
      </c>
      <c r="AT92" s="216" t="s">
        <v>122</v>
      </c>
      <c r="AU92" s="216" t="s">
        <v>80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126</v>
      </c>
      <c r="BM92" s="216" t="s">
        <v>222</v>
      </c>
    </row>
    <row r="93" spans="1:65" s="2" customFormat="1" ht="24.15" customHeight="1">
      <c r="A93" s="39"/>
      <c r="B93" s="40"/>
      <c r="C93" s="205" t="s">
        <v>177</v>
      </c>
      <c r="D93" s="205" t="s">
        <v>122</v>
      </c>
      <c r="E93" s="206" t="s">
        <v>223</v>
      </c>
      <c r="F93" s="207" t="s">
        <v>224</v>
      </c>
      <c r="G93" s="208" t="s">
        <v>149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126</v>
      </c>
      <c r="AT93" s="216" t="s">
        <v>122</v>
      </c>
      <c r="AU93" s="216" t="s">
        <v>80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126</v>
      </c>
      <c r="BM93" s="216" t="s">
        <v>225</v>
      </c>
    </row>
    <row r="94" spans="1:65" s="2" customFormat="1" ht="33" customHeight="1">
      <c r="A94" s="39"/>
      <c r="B94" s="40"/>
      <c r="C94" s="205" t="s">
        <v>186</v>
      </c>
      <c r="D94" s="205" t="s">
        <v>122</v>
      </c>
      <c r="E94" s="206" t="s">
        <v>226</v>
      </c>
      <c r="F94" s="207" t="s">
        <v>227</v>
      </c>
      <c r="G94" s="208" t="s">
        <v>228</v>
      </c>
      <c r="H94" s="209">
        <v>2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126</v>
      </c>
      <c r="AT94" s="216" t="s">
        <v>122</v>
      </c>
      <c r="AU94" s="216" t="s">
        <v>80</v>
      </c>
      <c r="AY94" s="18" t="s">
        <v>119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126</v>
      </c>
      <c r="BM94" s="216" t="s">
        <v>229</v>
      </c>
    </row>
    <row r="95" spans="1:65" s="2" customFormat="1" ht="16.5" customHeight="1">
      <c r="A95" s="39"/>
      <c r="B95" s="40"/>
      <c r="C95" s="205" t="s">
        <v>213</v>
      </c>
      <c r="D95" s="205" t="s">
        <v>122</v>
      </c>
      <c r="E95" s="206" t="s">
        <v>230</v>
      </c>
      <c r="F95" s="207" t="s">
        <v>231</v>
      </c>
      <c r="G95" s="208" t="s">
        <v>228</v>
      </c>
      <c r="H95" s="209">
        <v>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126</v>
      </c>
      <c r="AT95" s="216" t="s">
        <v>122</v>
      </c>
      <c r="AU95" s="216" t="s">
        <v>80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126</v>
      </c>
      <c r="BM95" s="216" t="s">
        <v>232</v>
      </c>
    </row>
    <row r="96" spans="1:65" s="2" customFormat="1" ht="24.15" customHeight="1">
      <c r="A96" s="39"/>
      <c r="B96" s="40"/>
      <c r="C96" s="205" t="s">
        <v>233</v>
      </c>
      <c r="D96" s="205" t="s">
        <v>122</v>
      </c>
      <c r="E96" s="206" t="s">
        <v>234</v>
      </c>
      <c r="F96" s="207" t="s">
        <v>235</v>
      </c>
      <c r="G96" s="208" t="s">
        <v>228</v>
      </c>
      <c r="H96" s="209">
        <v>4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126</v>
      </c>
      <c r="AT96" s="216" t="s">
        <v>122</v>
      </c>
      <c r="AU96" s="216" t="s">
        <v>80</v>
      </c>
      <c r="AY96" s="18" t="s">
        <v>119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126</v>
      </c>
      <c r="BM96" s="216" t="s">
        <v>236</v>
      </c>
    </row>
    <row r="97" spans="1:65" s="2" customFormat="1" ht="16.5" customHeight="1">
      <c r="A97" s="39"/>
      <c r="B97" s="40"/>
      <c r="C97" s="205" t="s">
        <v>216</v>
      </c>
      <c r="D97" s="205" t="s">
        <v>122</v>
      </c>
      <c r="E97" s="206" t="s">
        <v>237</v>
      </c>
      <c r="F97" s="207" t="s">
        <v>238</v>
      </c>
      <c r="G97" s="208" t="s">
        <v>149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126</v>
      </c>
      <c r="AT97" s="216" t="s">
        <v>122</v>
      </c>
      <c r="AU97" s="216" t="s">
        <v>80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126</v>
      </c>
      <c r="BM97" s="216" t="s">
        <v>239</v>
      </c>
    </row>
    <row r="98" spans="1:65" s="2" customFormat="1" ht="16.5" customHeight="1">
      <c r="A98" s="39"/>
      <c r="B98" s="40"/>
      <c r="C98" s="205" t="s">
        <v>8</v>
      </c>
      <c r="D98" s="205" t="s">
        <v>122</v>
      </c>
      <c r="E98" s="206" t="s">
        <v>240</v>
      </c>
      <c r="F98" s="207" t="s">
        <v>241</v>
      </c>
      <c r="G98" s="208" t="s">
        <v>149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126</v>
      </c>
      <c r="AT98" s="216" t="s">
        <v>122</v>
      </c>
      <c r="AU98" s="216" t="s">
        <v>80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126</v>
      </c>
      <c r="BM98" s="216" t="s">
        <v>242</v>
      </c>
    </row>
    <row r="99" spans="1:65" s="2" customFormat="1" ht="16.5" customHeight="1">
      <c r="A99" s="39"/>
      <c r="B99" s="40"/>
      <c r="C99" s="205" t="s">
        <v>219</v>
      </c>
      <c r="D99" s="205" t="s">
        <v>122</v>
      </c>
      <c r="E99" s="206" t="s">
        <v>243</v>
      </c>
      <c r="F99" s="207" t="s">
        <v>244</v>
      </c>
      <c r="G99" s="208" t="s">
        <v>149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126</v>
      </c>
      <c r="AT99" s="216" t="s">
        <v>122</v>
      </c>
      <c r="AU99" s="216" t="s">
        <v>80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126</v>
      </c>
      <c r="BM99" s="216" t="s">
        <v>245</v>
      </c>
    </row>
    <row r="100" spans="1:65" s="2" customFormat="1" ht="24.15" customHeight="1">
      <c r="A100" s="39"/>
      <c r="B100" s="40"/>
      <c r="C100" s="205" t="s">
        <v>246</v>
      </c>
      <c r="D100" s="205" t="s">
        <v>122</v>
      </c>
      <c r="E100" s="206" t="s">
        <v>247</v>
      </c>
      <c r="F100" s="207" t="s">
        <v>248</v>
      </c>
      <c r="G100" s="208" t="s">
        <v>149</v>
      </c>
      <c r="H100" s="209">
        <v>1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126</v>
      </c>
      <c r="AT100" s="216" t="s">
        <v>122</v>
      </c>
      <c r="AU100" s="216" t="s">
        <v>80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126</v>
      </c>
      <c r="BM100" s="216" t="s">
        <v>249</v>
      </c>
    </row>
    <row r="101" spans="1:65" s="2" customFormat="1" ht="16.5" customHeight="1">
      <c r="A101" s="39"/>
      <c r="B101" s="40"/>
      <c r="C101" s="205" t="s">
        <v>222</v>
      </c>
      <c r="D101" s="205" t="s">
        <v>122</v>
      </c>
      <c r="E101" s="206" t="s">
        <v>250</v>
      </c>
      <c r="F101" s="207" t="s">
        <v>251</v>
      </c>
      <c r="G101" s="208" t="s">
        <v>149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43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126</v>
      </c>
      <c r="AT101" s="216" t="s">
        <v>122</v>
      </c>
      <c r="AU101" s="216" t="s">
        <v>80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80</v>
      </c>
      <c r="BK101" s="217">
        <f>ROUND(I101*H101,2)</f>
        <v>0</v>
      </c>
      <c r="BL101" s="18" t="s">
        <v>126</v>
      </c>
      <c r="BM101" s="216" t="s">
        <v>252</v>
      </c>
    </row>
    <row r="102" spans="1:65" s="2" customFormat="1" ht="16.5" customHeight="1">
      <c r="A102" s="39"/>
      <c r="B102" s="40"/>
      <c r="C102" s="205" t="s">
        <v>253</v>
      </c>
      <c r="D102" s="205" t="s">
        <v>122</v>
      </c>
      <c r="E102" s="206" t="s">
        <v>254</v>
      </c>
      <c r="F102" s="207" t="s">
        <v>255</v>
      </c>
      <c r="G102" s="208" t="s">
        <v>149</v>
      </c>
      <c r="H102" s="209">
        <v>1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126</v>
      </c>
      <c r="AT102" s="216" t="s">
        <v>122</v>
      </c>
      <c r="AU102" s="216" t="s">
        <v>80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126</v>
      </c>
      <c r="BM102" s="216" t="s">
        <v>256</v>
      </c>
    </row>
    <row r="103" spans="1:65" s="2" customFormat="1" ht="16.5" customHeight="1">
      <c r="A103" s="39"/>
      <c r="B103" s="40"/>
      <c r="C103" s="205" t="s">
        <v>225</v>
      </c>
      <c r="D103" s="205" t="s">
        <v>122</v>
      </c>
      <c r="E103" s="206" t="s">
        <v>257</v>
      </c>
      <c r="F103" s="207" t="s">
        <v>258</v>
      </c>
      <c r="G103" s="208" t="s">
        <v>149</v>
      </c>
      <c r="H103" s="209">
        <v>1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126</v>
      </c>
      <c r="AT103" s="216" t="s">
        <v>122</v>
      </c>
      <c r="AU103" s="216" t="s">
        <v>80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126</v>
      </c>
      <c r="BM103" s="216" t="s">
        <v>259</v>
      </c>
    </row>
    <row r="104" spans="1:65" s="2" customFormat="1" ht="16.5" customHeight="1">
      <c r="A104" s="39"/>
      <c r="B104" s="40"/>
      <c r="C104" s="205" t="s">
        <v>7</v>
      </c>
      <c r="D104" s="205" t="s">
        <v>122</v>
      </c>
      <c r="E104" s="206" t="s">
        <v>260</v>
      </c>
      <c r="F104" s="207" t="s">
        <v>261</v>
      </c>
      <c r="G104" s="208" t="s">
        <v>149</v>
      </c>
      <c r="H104" s="209">
        <v>1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126</v>
      </c>
      <c r="AT104" s="216" t="s">
        <v>122</v>
      </c>
      <c r="AU104" s="216" t="s">
        <v>80</v>
      </c>
      <c r="AY104" s="18" t="s">
        <v>119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126</v>
      </c>
      <c r="BM104" s="216" t="s">
        <v>262</v>
      </c>
    </row>
    <row r="105" spans="1:65" s="2" customFormat="1" ht="16.5" customHeight="1">
      <c r="A105" s="39"/>
      <c r="B105" s="40"/>
      <c r="C105" s="205" t="s">
        <v>229</v>
      </c>
      <c r="D105" s="205" t="s">
        <v>122</v>
      </c>
      <c r="E105" s="206" t="s">
        <v>263</v>
      </c>
      <c r="F105" s="207" t="s">
        <v>264</v>
      </c>
      <c r="G105" s="208" t="s">
        <v>149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126</v>
      </c>
      <c r="AT105" s="216" t="s">
        <v>122</v>
      </c>
      <c r="AU105" s="216" t="s">
        <v>80</v>
      </c>
      <c r="AY105" s="18" t="s">
        <v>119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126</v>
      </c>
      <c r="BM105" s="216" t="s">
        <v>265</v>
      </c>
    </row>
    <row r="106" spans="1:65" s="2" customFormat="1" ht="16.5" customHeight="1">
      <c r="A106" s="39"/>
      <c r="B106" s="40"/>
      <c r="C106" s="205" t="s">
        <v>232</v>
      </c>
      <c r="D106" s="205" t="s">
        <v>122</v>
      </c>
      <c r="E106" s="206" t="s">
        <v>266</v>
      </c>
      <c r="F106" s="207" t="s">
        <v>267</v>
      </c>
      <c r="G106" s="208" t="s">
        <v>149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126</v>
      </c>
      <c r="AT106" s="216" t="s">
        <v>122</v>
      </c>
      <c r="AU106" s="216" t="s">
        <v>80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126</v>
      </c>
      <c r="BM106" s="216" t="s">
        <v>268</v>
      </c>
    </row>
    <row r="107" spans="1:65" s="2" customFormat="1" ht="16.5" customHeight="1">
      <c r="A107" s="39"/>
      <c r="B107" s="40"/>
      <c r="C107" s="205" t="s">
        <v>269</v>
      </c>
      <c r="D107" s="205" t="s">
        <v>122</v>
      </c>
      <c r="E107" s="206" t="s">
        <v>270</v>
      </c>
      <c r="F107" s="207" t="s">
        <v>271</v>
      </c>
      <c r="G107" s="208" t="s">
        <v>149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126</v>
      </c>
      <c r="AT107" s="216" t="s">
        <v>122</v>
      </c>
      <c r="AU107" s="216" t="s">
        <v>80</v>
      </c>
      <c r="AY107" s="18" t="s">
        <v>119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126</v>
      </c>
      <c r="BM107" s="216" t="s">
        <v>272</v>
      </c>
    </row>
    <row r="108" spans="1:63" s="12" customFormat="1" ht="25.9" customHeight="1">
      <c r="A108" s="12"/>
      <c r="B108" s="189"/>
      <c r="C108" s="190"/>
      <c r="D108" s="191" t="s">
        <v>71</v>
      </c>
      <c r="E108" s="192" t="s">
        <v>273</v>
      </c>
      <c r="F108" s="192" t="s">
        <v>274</v>
      </c>
      <c r="G108" s="190"/>
      <c r="H108" s="190"/>
      <c r="I108" s="193"/>
      <c r="J108" s="194">
        <f>BK108</f>
        <v>0</v>
      </c>
      <c r="K108" s="190"/>
      <c r="L108" s="195"/>
      <c r="M108" s="196"/>
      <c r="N108" s="197"/>
      <c r="O108" s="197"/>
      <c r="P108" s="198">
        <f>SUM(P109:P133)</f>
        <v>0</v>
      </c>
      <c r="Q108" s="197"/>
      <c r="R108" s="198">
        <f>SUM(R109:R133)</f>
        <v>0</v>
      </c>
      <c r="S108" s="197"/>
      <c r="T108" s="199">
        <f>SUM(T109:T133)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80</v>
      </c>
      <c r="AT108" s="201" t="s">
        <v>71</v>
      </c>
      <c r="AU108" s="201" t="s">
        <v>72</v>
      </c>
      <c r="AY108" s="200" t="s">
        <v>119</v>
      </c>
      <c r="BK108" s="202">
        <f>SUM(BK109:BK133)</f>
        <v>0</v>
      </c>
    </row>
    <row r="109" spans="1:65" s="2" customFormat="1" ht="44.25" customHeight="1">
      <c r="A109" s="39"/>
      <c r="B109" s="40"/>
      <c r="C109" s="205" t="s">
        <v>236</v>
      </c>
      <c r="D109" s="205" t="s">
        <v>122</v>
      </c>
      <c r="E109" s="206" t="s">
        <v>275</v>
      </c>
      <c r="F109" s="207" t="s">
        <v>276</v>
      </c>
      <c r="G109" s="208" t="s">
        <v>149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126</v>
      </c>
      <c r="AT109" s="216" t="s">
        <v>122</v>
      </c>
      <c r="AU109" s="216" t="s">
        <v>80</v>
      </c>
      <c r="AY109" s="18" t="s">
        <v>119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126</v>
      </c>
      <c r="BM109" s="216" t="s">
        <v>277</v>
      </c>
    </row>
    <row r="110" spans="1:65" s="2" customFormat="1" ht="24.15" customHeight="1">
      <c r="A110" s="39"/>
      <c r="B110" s="40"/>
      <c r="C110" s="205" t="s">
        <v>278</v>
      </c>
      <c r="D110" s="205" t="s">
        <v>122</v>
      </c>
      <c r="E110" s="206" t="s">
        <v>279</v>
      </c>
      <c r="F110" s="207" t="s">
        <v>280</v>
      </c>
      <c r="G110" s="208" t="s">
        <v>149</v>
      </c>
      <c r="H110" s="209">
        <v>1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126</v>
      </c>
      <c r="AT110" s="216" t="s">
        <v>122</v>
      </c>
      <c r="AU110" s="216" t="s">
        <v>80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126</v>
      </c>
      <c r="BM110" s="216" t="s">
        <v>281</v>
      </c>
    </row>
    <row r="111" spans="1:65" s="2" customFormat="1" ht="16.5" customHeight="1">
      <c r="A111" s="39"/>
      <c r="B111" s="40"/>
      <c r="C111" s="205" t="s">
        <v>239</v>
      </c>
      <c r="D111" s="205" t="s">
        <v>122</v>
      </c>
      <c r="E111" s="206" t="s">
        <v>282</v>
      </c>
      <c r="F111" s="207" t="s">
        <v>207</v>
      </c>
      <c r="G111" s="208" t="s">
        <v>208</v>
      </c>
      <c r="H111" s="209">
        <v>175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126</v>
      </c>
      <c r="AT111" s="216" t="s">
        <v>122</v>
      </c>
      <c r="AU111" s="216" t="s">
        <v>80</v>
      </c>
      <c r="AY111" s="18" t="s">
        <v>119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126</v>
      </c>
      <c r="BM111" s="216" t="s">
        <v>283</v>
      </c>
    </row>
    <row r="112" spans="1:65" s="2" customFormat="1" ht="16.5" customHeight="1">
      <c r="A112" s="39"/>
      <c r="B112" s="40"/>
      <c r="C112" s="205" t="s">
        <v>284</v>
      </c>
      <c r="D112" s="205" t="s">
        <v>122</v>
      </c>
      <c r="E112" s="206" t="s">
        <v>285</v>
      </c>
      <c r="F112" s="207" t="s">
        <v>286</v>
      </c>
      <c r="G112" s="208" t="s">
        <v>208</v>
      </c>
      <c r="H112" s="209">
        <v>75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126</v>
      </c>
      <c r="AT112" s="216" t="s">
        <v>122</v>
      </c>
      <c r="AU112" s="216" t="s">
        <v>80</v>
      </c>
      <c r="AY112" s="18" t="s">
        <v>119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126</v>
      </c>
      <c r="BM112" s="216" t="s">
        <v>287</v>
      </c>
    </row>
    <row r="113" spans="1:65" s="2" customFormat="1" ht="16.5" customHeight="1">
      <c r="A113" s="39"/>
      <c r="B113" s="40"/>
      <c r="C113" s="205" t="s">
        <v>242</v>
      </c>
      <c r="D113" s="205" t="s">
        <v>122</v>
      </c>
      <c r="E113" s="206" t="s">
        <v>288</v>
      </c>
      <c r="F113" s="207" t="s">
        <v>212</v>
      </c>
      <c r="G113" s="208" t="s">
        <v>208</v>
      </c>
      <c r="H113" s="209">
        <v>85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126</v>
      </c>
      <c r="AT113" s="216" t="s">
        <v>122</v>
      </c>
      <c r="AU113" s="216" t="s">
        <v>80</v>
      </c>
      <c r="AY113" s="18" t="s">
        <v>119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126</v>
      </c>
      <c r="BM113" s="216" t="s">
        <v>289</v>
      </c>
    </row>
    <row r="114" spans="1:65" s="2" customFormat="1" ht="16.5" customHeight="1">
      <c r="A114" s="39"/>
      <c r="B114" s="40"/>
      <c r="C114" s="205" t="s">
        <v>290</v>
      </c>
      <c r="D114" s="205" t="s">
        <v>122</v>
      </c>
      <c r="E114" s="206" t="s">
        <v>291</v>
      </c>
      <c r="F114" s="207" t="s">
        <v>215</v>
      </c>
      <c r="G114" s="208" t="s">
        <v>208</v>
      </c>
      <c r="H114" s="209">
        <v>15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126</v>
      </c>
      <c r="AT114" s="216" t="s">
        <v>122</v>
      </c>
      <c r="AU114" s="216" t="s">
        <v>80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126</v>
      </c>
      <c r="BM114" s="216" t="s">
        <v>292</v>
      </c>
    </row>
    <row r="115" spans="1:65" s="2" customFormat="1" ht="16.5" customHeight="1">
      <c r="A115" s="39"/>
      <c r="B115" s="40"/>
      <c r="C115" s="205" t="s">
        <v>245</v>
      </c>
      <c r="D115" s="205" t="s">
        <v>122</v>
      </c>
      <c r="E115" s="206" t="s">
        <v>293</v>
      </c>
      <c r="F115" s="207" t="s">
        <v>218</v>
      </c>
      <c r="G115" s="208" t="s">
        <v>208</v>
      </c>
      <c r="H115" s="209">
        <v>12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126</v>
      </c>
      <c r="AT115" s="216" t="s">
        <v>122</v>
      </c>
      <c r="AU115" s="216" t="s">
        <v>80</v>
      </c>
      <c r="AY115" s="18" t="s">
        <v>119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126</v>
      </c>
      <c r="BM115" s="216" t="s">
        <v>294</v>
      </c>
    </row>
    <row r="116" spans="1:65" s="2" customFormat="1" ht="16.5" customHeight="1">
      <c r="A116" s="39"/>
      <c r="B116" s="40"/>
      <c r="C116" s="205" t="s">
        <v>295</v>
      </c>
      <c r="D116" s="205" t="s">
        <v>122</v>
      </c>
      <c r="E116" s="206" t="s">
        <v>296</v>
      </c>
      <c r="F116" s="207" t="s">
        <v>297</v>
      </c>
      <c r="G116" s="208" t="s">
        <v>208</v>
      </c>
      <c r="H116" s="209">
        <v>20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126</v>
      </c>
      <c r="AT116" s="216" t="s">
        <v>122</v>
      </c>
      <c r="AU116" s="216" t="s">
        <v>80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126</v>
      </c>
      <c r="BM116" s="216" t="s">
        <v>298</v>
      </c>
    </row>
    <row r="117" spans="1:65" s="2" customFormat="1" ht="16.5" customHeight="1">
      <c r="A117" s="39"/>
      <c r="B117" s="40"/>
      <c r="C117" s="205" t="s">
        <v>249</v>
      </c>
      <c r="D117" s="205" t="s">
        <v>122</v>
      </c>
      <c r="E117" s="206" t="s">
        <v>299</v>
      </c>
      <c r="F117" s="207" t="s">
        <v>300</v>
      </c>
      <c r="G117" s="208" t="s">
        <v>208</v>
      </c>
      <c r="H117" s="209">
        <v>65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43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126</v>
      </c>
      <c r="AT117" s="216" t="s">
        <v>122</v>
      </c>
      <c r="AU117" s="216" t="s">
        <v>80</v>
      </c>
      <c r="AY117" s="18" t="s">
        <v>119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80</v>
      </c>
      <c r="BK117" s="217">
        <f>ROUND(I117*H117,2)</f>
        <v>0</v>
      </c>
      <c r="BL117" s="18" t="s">
        <v>126</v>
      </c>
      <c r="BM117" s="216" t="s">
        <v>301</v>
      </c>
    </row>
    <row r="118" spans="1:65" s="2" customFormat="1" ht="24.15" customHeight="1">
      <c r="A118" s="39"/>
      <c r="B118" s="40"/>
      <c r="C118" s="205" t="s">
        <v>302</v>
      </c>
      <c r="D118" s="205" t="s">
        <v>122</v>
      </c>
      <c r="E118" s="206" t="s">
        <v>303</v>
      </c>
      <c r="F118" s="207" t="s">
        <v>221</v>
      </c>
      <c r="G118" s="208" t="s">
        <v>149</v>
      </c>
      <c r="H118" s="209">
        <v>2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126</v>
      </c>
      <c r="AT118" s="216" t="s">
        <v>122</v>
      </c>
      <c r="AU118" s="216" t="s">
        <v>80</v>
      </c>
      <c r="AY118" s="18" t="s">
        <v>119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126</v>
      </c>
      <c r="BM118" s="216" t="s">
        <v>304</v>
      </c>
    </row>
    <row r="119" spans="1:65" s="2" customFormat="1" ht="33" customHeight="1">
      <c r="A119" s="39"/>
      <c r="B119" s="40"/>
      <c r="C119" s="205" t="s">
        <v>252</v>
      </c>
      <c r="D119" s="205" t="s">
        <v>122</v>
      </c>
      <c r="E119" s="206" t="s">
        <v>305</v>
      </c>
      <c r="F119" s="207" t="s">
        <v>227</v>
      </c>
      <c r="G119" s="208" t="s">
        <v>228</v>
      </c>
      <c r="H119" s="209">
        <v>2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126</v>
      </c>
      <c r="AT119" s="216" t="s">
        <v>122</v>
      </c>
      <c r="AU119" s="216" t="s">
        <v>80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126</v>
      </c>
      <c r="BM119" s="216" t="s">
        <v>306</v>
      </c>
    </row>
    <row r="120" spans="1:65" s="2" customFormat="1" ht="24.15" customHeight="1">
      <c r="A120" s="39"/>
      <c r="B120" s="40"/>
      <c r="C120" s="205" t="s">
        <v>307</v>
      </c>
      <c r="D120" s="205" t="s">
        <v>122</v>
      </c>
      <c r="E120" s="206" t="s">
        <v>308</v>
      </c>
      <c r="F120" s="207" t="s">
        <v>235</v>
      </c>
      <c r="G120" s="208" t="s">
        <v>228</v>
      </c>
      <c r="H120" s="209">
        <v>3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126</v>
      </c>
      <c r="AT120" s="216" t="s">
        <v>122</v>
      </c>
      <c r="AU120" s="216" t="s">
        <v>80</v>
      </c>
      <c r="AY120" s="18" t="s">
        <v>119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126</v>
      </c>
      <c r="BM120" s="216" t="s">
        <v>309</v>
      </c>
    </row>
    <row r="121" spans="1:65" s="2" customFormat="1" ht="16.5" customHeight="1">
      <c r="A121" s="39"/>
      <c r="B121" s="40"/>
      <c r="C121" s="205" t="s">
        <v>256</v>
      </c>
      <c r="D121" s="205" t="s">
        <v>122</v>
      </c>
      <c r="E121" s="206" t="s">
        <v>310</v>
      </c>
      <c r="F121" s="207" t="s">
        <v>311</v>
      </c>
      <c r="G121" s="208" t="s">
        <v>228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126</v>
      </c>
      <c r="AT121" s="216" t="s">
        <v>122</v>
      </c>
      <c r="AU121" s="216" t="s">
        <v>80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126</v>
      </c>
      <c r="BM121" s="216" t="s">
        <v>312</v>
      </c>
    </row>
    <row r="122" spans="1:65" s="2" customFormat="1" ht="16.5" customHeight="1">
      <c r="A122" s="39"/>
      <c r="B122" s="40"/>
      <c r="C122" s="205" t="s">
        <v>313</v>
      </c>
      <c r="D122" s="205" t="s">
        <v>122</v>
      </c>
      <c r="E122" s="206" t="s">
        <v>314</v>
      </c>
      <c r="F122" s="207" t="s">
        <v>238</v>
      </c>
      <c r="G122" s="208" t="s">
        <v>149</v>
      </c>
      <c r="H122" s="209">
        <v>1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126</v>
      </c>
      <c r="AT122" s="216" t="s">
        <v>122</v>
      </c>
      <c r="AU122" s="216" t="s">
        <v>80</v>
      </c>
      <c r="AY122" s="18" t="s">
        <v>119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126</v>
      </c>
      <c r="BM122" s="216" t="s">
        <v>315</v>
      </c>
    </row>
    <row r="123" spans="1:65" s="2" customFormat="1" ht="37.8" customHeight="1">
      <c r="A123" s="39"/>
      <c r="B123" s="40"/>
      <c r="C123" s="205" t="s">
        <v>259</v>
      </c>
      <c r="D123" s="205" t="s">
        <v>122</v>
      </c>
      <c r="E123" s="206" t="s">
        <v>316</v>
      </c>
      <c r="F123" s="207" t="s">
        <v>317</v>
      </c>
      <c r="G123" s="208" t="s">
        <v>149</v>
      </c>
      <c r="H123" s="209">
        <v>2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126</v>
      </c>
      <c r="AT123" s="216" t="s">
        <v>122</v>
      </c>
      <c r="AU123" s="216" t="s">
        <v>80</v>
      </c>
      <c r="AY123" s="18" t="s">
        <v>119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126</v>
      </c>
      <c r="BM123" s="216" t="s">
        <v>318</v>
      </c>
    </row>
    <row r="124" spans="1:65" s="2" customFormat="1" ht="16.5" customHeight="1">
      <c r="A124" s="39"/>
      <c r="B124" s="40"/>
      <c r="C124" s="205" t="s">
        <v>319</v>
      </c>
      <c r="D124" s="205" t="s">
        <v>122</v>
      </c>
      <c r="E124" s="206" t="s">
        <v>320</v>
      </c>
      <c r="F124" s="207" t="s">
        <v>241</v>
      </c>
      <c r="G124" s="208" t="s">
        <v>149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126</v>
      </c>
      <c r="AT124" s="216" t="s">
        <v>122</v>
      </c>
      <c r="AU124" s="216" t="s">
        <v>80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126</v>
      </c>
      <c r="BM124" s="216" t="s">
        <v>321</v>
      </c>
    </row>
    <row r="125" spans="1:65" s="2" customFormat="1" ht="16.5" customHeight="1">
      <c r="A125" s="39"/>
      <c r="B125" s="40"/>
      <c r="C125" s="205" t="s">
        <v>262</v>
      </c>
      <c r="D125" s="205" t="s">
        <v>122</v>
      </c>
      <c r="E125" s="206" t="s">
        <v>322</v>
      </c>
      <c r="F125" s="207" t="s">
        <v>244</v>
      </c>
      <c r="G125" s="208" t="s">
        <v>149</v>
      </c>
      <c r="H125" s="209">
        <v>1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126</v>
      </c>
      <c r="AT125" s="216" t="s">
        <v>122</v>
      </c>
      <c r="AU125" s="216" t="s">
        <v>80</v>
      </c>
      <c r="AY125" s="18" t="s">
        <v>119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126</v>
      </c>
      <c r="BM125" s="216" t="s">
        <v>323</v>
      </c>
    </row>
    <row r="126" spans="1:65" s="2" customFormat="1" ht="24.15" customHeight="1">
      <c r="A126" s="39"/>
      <c r="B126" s="40"/>
      <c r="C126" s="205" t="s">
        <v>324</v>
      </c>
      <c r="D126" s="205" t="s">
        <v>122</v>
      </c>
      <c r="E126" s="206" t="s">
        <v>325</v>
      </c>
      <c r="F126" s="207" t="s">
        <v>248</v>
      </c>
      <c r="G126" s="208" t="s">
        <v>149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126</v>
      </c>
      <c r="AT126" s="216" t="s">
        <v>122</v>
      </c>
      <c r="AU126" s="216" t="s">
        <v>80</v>
      </c>
      <c r="AY126" s="18" t="s">
        <v>119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126</v>
      </c>
      <c r="BM126" s="216" t="s">
        <v>326</v>
      </c>
    </row>
    <row r="127" spans="1:65" s="2" customFormat="1" ht="16.5" customHeight="1">
      <c r="A127" s="39"/>
      <c r="B127" s="40"/>
      <c r="C127" s="205" t="s">
        <v>265</v>
      </c>
      <c r="D127" s="205" t="s">
        <v>122</v>
      </c>
      <c r="E127" s="206" t="s">
        <v>327</v>
      </c>
      <c r="F127" s="207" t="s">
        <v>251</v>
      </c>
      <c r="G127" s="208" t="s">
        <v>149</v>
      </c>
      <c r="H127" s="209">
        <v>1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126</v>
      </c>
      <c r="AT127" s="216" t="s">
        <v>122</v>
      </c>
      <c r="AU127" s="216" t="s">
        <v>80</v>
      </c>
      <c r="AY127" s="18" t="s">
        <v>119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126</v>
      </c>
      <c r="BM127" s="216" t="s">
        <v>328</v>
      </c>
    </row>
    <row r="128" spans="1:65" s="2" customFormat="1" ht="16.5" customHeight="1">
      <c r="A128" s="39"/>
      <c r="B128" s="40"/>
      <c r="C128" s="205" t="s">
        <v>329</v>
      </c>
      <c r="D128" s="205" t="s">
        <v>122</v>
      </c>
      <c r="E128" s="206" t="s">
        <v>330</v>
      </c>
      <c r="F128" s="207" t="s">
        <v>255</v>
      </c>
      <c r="G128" s="208" t="s">
        <v>149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126</v>
      </c>
      <c r="AT128" s="216" t="s">
        <v>122</v>
      </c>
      <c r="AU128" s="216" t="s">
        <v>80</v>
      </c>
      <c r="AY128" s="18" t="s">
        <v>119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126</v>
      </c>
      <c r="BM128" s="216" t="s">
        <v>331</v>
      </c>
    </row>
    <row r="129" spans="1:65" s="2" customFormat="1" ht="16.5" customHeight="1">
      <c r="A129" s="39"/>
      <c r="B129" s="40"/>
      <c r="C129" s="205" t="s">
        <v>332</v>
      </c>
      <c r="D129" s="205" t="s">
        <v>122</v>
      </c>
      <c r="E129" s="206" t="s">
        <v>333</v>
      </c>
      <c r="F129" s="207" t="s">
        <v>258</v>
      </c>
      <c r="G129" s="208" t="s">
        <v>149</v>
      </c>
      <c r="H129" s="209">
        <v>1</v>
      </c>
      <c r="I129" s="210"/>
      <c r="J129" s="211">
        <f>ROUND(I129*H129,2)</f>
        <v>0</v>
      </c>
      <c r="K129" s="207" t="s">
        <v>19</v>
      </c>
      <c r="L129" s="45"/>
      <c r="M129" s="212" t="s">
        <v>19</v>
      </c>
      <c r="N129" s="213" t="s">
        <v>43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126</v>
      </c>
      <c r="AT129" s="216" t="s">
        <v>122</v>
      </c>
      <c r="AU129" s="216" t="s">
        <v>80</v>
      </c>
      <c r="AY129" s="18" t="s">
        <v>119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80</v>
      </c>
      <c r="BK129" s="217">
        <f>ROUND(I129*H129,2)</f>
        <v>0</v>
      </c>
      <c r="BL129" s="18" t="s">
        <v>126</v>
      </c>
      <c r="BM129" s="216" t="s">
        <v>334</v>
      </c>
    </row>
    <row r="130" spans="1:65" s="2" customFormat="1" ht="16.5" customHeight="1">
      <c r="A130" s="39"/>
      <c r="B130" s="40"/>
      <c r="C130" s="205" t="s">
        <v>335</v>
      </c>
      <c r="D130" s="205" t="s">
        <v>122</v>
      </c>
      <c r="E130" s="206" t="s">
        <v>336</v>
      </c>
      <c r="F130" s="207" t="s">
        <v>261</v>
      </c>
      <c r="G130" s="208" t="s">
        <v>149</v>
      </c>
      <c r="H130" s="209">
        <v>1</v>
      </c>
      <c r="I130" s="210"/>
      <c r="J130" s="211">
        <f>ROUND(I130*H130,2)</f>
        <v>0</v>
      </c>
      <c r="K130" s="207" t="s">
        <v>19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126</v>
      </c>
      <c r="AT130" s="216" t="s">
        <v>122</v>
      </c>
      <c r="AU130" s="216" t="s">
        <v>80</v>
      </c>
      <c r="AY130" s="18" t="s">
        <v>119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126</v>
      </c>
      <c r="BM130" s="216" t="s">
        <v>337</v>
      </c>
    </row>
    <row r="131" spans="1:65" s="2" customFormat="1" ht="16.5" customHeight="1">
      <c r="A131" s="39"/>
      <c r="B131" s="40"/>
      <c r="C131" s="205" t="s">
        <v>268</v>
      </c>
      <c r="D131" s="205" t="s">
        <v>122</v>
      </c>
      <c r="E131" s="206" t="s">
        <v>338</v>
      </c>
      <c r="F131" s="207" t="s">
        <v>264</v>
      </c>
      <c r="G131" s="208" t="s">
        <v>149</v>
      </c>
      <c r="H131" s="209">
        <v>1</v>
      </c>
      <c r="I131" s="210"/>
      <c r="J131" s="211">
        <f>ROUND(I131*H131,2)</f>
        <v>0</v>
      </c>
      <c r="K131" s="207" t="s">
        <v>19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126</v>
      </c>
      <c r="AT131" s="216" t="s">
        <v>122</v>
      </c>
      <c r="AU131" s="216" t="s">
        <v>80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126</v>
      </c>
      <c r="BM131" s="216" t="s">
        <v>339</v>
      </c>
    </row>
    <row r="132" spans="1:65" s="2" customFormat="1" ht="16.5" customHeight="1">
      <c r="A132" s="39"/>
      <c r="B132" s="40"/>
      <c r="C132" s="205" t="s">
        <v>272</v>
      </c>
      <c r="D132" s="205" t="s">
        <v>122</v>
      </c>
      <c r="E132" s="206" t="s">
        <v>340</v>
      </c>
      <c r="F132" s="207" t="s">
        <v>267</v>
      </c>
      <c r="G132" s="208" t="s">
        <v>149</v>
      </c>
      <c r="H132" s="209">
        <v>1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126</v>
      </c>
      <c r="AT132" s="216" t="s">
        <v>122</v>
      </c>
      <c r="AU132" s="216" t="s">
        <v>80</v>
      </c>
      <c r="AY132" s="18" t="s">
        <v>119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126</v>
      </c>
      <c r="BM132" s="216" t="s">
        <v>341</v>
      </c>
    </row>
    <row r="133" spans="1:65" s="2" customFormat="1" ht="16.5" customHeight="1">
      <c r="A133" s="39"/>
      <c r="B133" s="40"/>
      <c r="C133" s="205" t="s">
        <v>342</v>
      </c>
      <c r="D133" s="205" t="s">
        <v>122</v>
      </c>
      <c r="E133" s="206" t="s">
        <v>343</v>
      </c>
      <c r="F133" s="207" t="s">
        <v>271</v>
      </c>
      <c r="G133" s="208" t="s">
        <v>149</v>
      </c>
      <c r="H133" s="209">
        <v>1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126</v>
      </c>
      <c r="AT133" s="216" t="s">
        <v>122</v>
      </c>
      <c r="AU133" s="216" t="s">
        <v>80</v>
      </c>
      <c r="AY133" s="18" t="s">
        <v>119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126</v>
      </c>
      <c r="BM133" s="216" t="s">
        <v>344</v>
      </c>
    </row>
    <row r="134" spans="1:63" s="12" customFormat="1" ht="25.9" customHeight="1">
      <c r="A134" s="12"/>
      <c r="B134" s="189"/>
      <c r="C134" s="190"/>
      <c r="D134" s="191" t="s">
        <v>71</v>
      </c>
      <c r="E134" s="192" t="s">
        <v>345</v>
      </c>
      <c r="F134" s="192" t="s">
        <v>346</v>
      </c>
      <c r="G134" s="190"/>
      <c r="H134" s="190"/>
      <c r="I134" s="193"/>
      <c r="J134" s="194">
        <f>BK134</f>
        <v>0</v>
      </c>
      <c r="K134" s="190"/>
      <c r="L134" s="195"/>
      <c r="M134" s="196"/>
      <c r="N134" s="197"/>
      <c r="O134" s="197"/>
      <c r="P134" s="198">
        <f>SUM(P135:P152)</f>
        <v>0</v>
      </c>
      <c r="Q134" s="197"/>
      <c r="R134" s="198">
        <f>SUM(R135:R152)</f>
        <v>0</v>
      </c>
      <c r="S134" s="197"/>
      <c r="T134" s="199">
        <f>SUM(T135:T152)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80</v>
      </c>
      <c r="AT134" s="201" t="s">
        <v>71</v>
      </c>
      <c r="AU134" s="201" t="s">
        <v>72</v>
      </c>
      <c r="AY134" s="200" t="s">
        <v>119</v>
      </c>
      <c r="BK134" s="202">
        <f>SUM(BK135:BK152)</f>
        <v>0</v>
      </c>
    </row>
    <row r="135" spans="1:65" s="2" customFormat="1" ht="37.8" customHeight="1">
      <c r="A135" s="39"/>
      <c r="B135" s="40"/>
      <c r="C135" s="205" t="s">
        <v>277</v>
      </c>
      <c r="D135" s="205" t="s">
        <v>122</v>
      </c>
      <c r="E135" s="206" t="s">
        <v>347</v>
      </c>
      <c r="F135" s="207" t="s">
        <v>348</v>
      </c>
      <c r="G135" s="208" t="s">
        <v>149</v>
      </c>
      <c r="H135" s="209">
        <v>1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126</v>
      </c>
      <c r="AT135" s="216" t="s">
        <v>122</v>
      </c>
      <c r="AU135" s="216" t="s">
        <v>80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126</v>
      </c>
      <c r="BM135" s="216" t="s">
        <v>349</v>
      </c>
    </row>
    <row r="136" spans="1:65" s="2" customFormat="1" ht="16.5" customHeight="1">
      <c r="A136" s="39"/>
      <c r="B136" s="40"/>
      <c r="C136" s="205" t="s">
        <v>350</v>
      </c>
      <c r="D136" s="205" t="s">
        <v>122</v>
      </c>
      <c r="E136" s="206" t="s">
        <v>351</v>
      </c>
      <c r="F136" s="207" t="s">
        <v>207</v>
      </c>
      <c r="G136" s="208" t="s">
        <v>208</v>
      </c>
      <c r="H136" s="209">
        <v>95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126</v>
      </c>
      <c r="AT136" s="216" t="s">
        <v>122</v>
      </c>
      <c r="AU136" s="216" t="s">
        <v>80</v>
      </c>
      <c r="AY136" s="18" t="s">
        <v>119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126</v>
      </c>
      <c r="BM136" s="216" t="s">
        <v>352</v>
      </c>
    </row>
    <row r="137" spans="1:65" s="2" customFormat="1" ht="16.5" customHeight="1">
      <c r="A137" s="39"/>
      <c r="B137" s="40"/>
      <c r="C137" s="205" t="s">
        <v>281</v>
      </c>
      <c r="D137" s="205" t="s">
        <v>122</v>
      </c>
      <c r="E137" s="206" t="s">
        <v>353</v>
      </c>
      <c r="F137" s="207" t="s">
        <v>212</v>
      </c>
      <c r="G137" s="208" t="s">
        <v>208</v>
      </c>
      <c r="H137" s="209">
        <v>15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126</v>
      </c>
      <c r="AT137" s="216" t="s">
        <v>122</v>
      </c>
      <c r="AU137" s="216" t="s">
        <v>80</v>
      </c>
      <c r="AY137" s="18" t="s">
        <v>119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126</v>
      </c>
      <c r="BM137" s="216" t="s">
        <v>354</v>
      </c>
    </row>
    <row r="138" spans="1:65" s="2" customFormat="1" ht="16.5" customHeight="1">
      <c r="A138" s="39"/>
      <c r="B138" s="40"/>
      <c r="C138" s="205" t="s">
        <v>355</v>
      </c>
      <c r="D138" s="205" t="s">
        <v>122</v>
      </c>
      <c r="E138" s="206" t="s">
        <v>356</v>
      </c>
      <c r="F138" s="207" t="s">
        <v>218</v>
      </c>
      <c r="G138" s="208" t="s">
        <v>208</v>
      </c>
      <c r="H138" s="209">
        <v>70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126</v>
      </c>
      <c r="AT138" s="216" t="s">
        <v>122</v>
      </c>
      <c r="AU138" s="216" t="s">
        <v>80</v>
      </c>
      <c r="AY138" s="18" t="s">
        <v>119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126</v>
      </c>
      <c r="BM138" s="216" t="s">
        <v>357</v>
      </c>
    </row>
    <row r="139" spans="1:65" s="2" customFormat="1" ht="16.5" customHeight="1">
      <c r="A139" s="39"/>
      <c r="B139" s="40"/>
      <c r="C139" s="205" t="s">
        <v>283</v>
      </c>
      <c r="D139" s="205" t="s">
        <v>122</v>
      </c>
      <c r="E139" s="206" t="s">
        <v>358</v>
      </c>
      <c r="F139" s="207" t="s">
        <v>297</v>
      </c>
      <c r="G139" s="208" t="s">
        <v>208</v>
      </c>
      <c r="H139" s="209">
        <v>5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126</v>
      </c>
      <c r="AT139" s="216" t="s">
        <v>122</v>
      </c>
      <c r="AU139" s="216" t="s">
        <v>80</v>
      </c>
      <c r="AY139" s="18" t="s">
        <v>119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126</v>
      </c>
      <c r="BM139" s="216" t="s">
        <v>359</v>
      </c>
    </row>
    <row r="140" spans="1:65" s="2" customFormat="1" ht="24.15" customHeight="1">
      <c r="A140" s="39"/>
      <c r="B140" s="40"/>
      <c r="C140" s="205" t="s">
        <v>360</v>
      </c>
      <c r="D140" s="205" t="s">
        <v>122</v>
      </c>
      <c r="E140" s="206" t="s">
        <v>361</v>
      </c>
      <c r="F140" s="207" t="s">
        <v>221</v>
      </c>
      <c r="G140" s="208" t="s">
        <v>149</v>
      </c>
      <c r="H140" s="209">
        <v>1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126</v>
      </c>
      <c r="AT140" s="216" t="s">
        <v>122</v>
      </c>
      <c r="AU140" s="216" t="s">
        <v>80</v>
      </c>
      <c r="AY140" s="18" t="s">
        <v>119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126</v>
      </c>
      <c r="BM140" s="216" t="s">
        <v>362</v>
      </c>
    </row>
    <row r="141" spans="1:65" s="2" customFormat="1" ht="33" customHeight="1">
      <c r="A141" s="39"/>
      <c r="B141" s="40"/>
      <c r="C141" s="205" t="s">
        <v>287</v>
      </c>
      <c r="D141" s="205" t="s">
        <v>122</v>
      </c>
      <c r="E141" s="206" t="s">
        <v>363</v>
      </c>
      <c r="F141" s="207" t="s">
        <v>227</v>
      </c>
      <c r="G141" s="208" t="s">
        <v>228</v>
      </c>
      <c r="H141" s="209">
        <v>1</v>
      </c>
      <c r="I141" s="210"/>
      <c r="J141" s="211">
        <f>ROUND(I141*H141,2)</f>
        <v>0</v>
      </c>
      <c r="K141" s="207" t="s">
        <v>19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126</v>
      </c>
      <c r="AT141" s="216" t="s">
        <v>122</v>
      </c>
      <c r="AU141" s="216" t="s">
        <v>80</v>
      </c>
      <c r="AY141" s="18" t="s">
        <v>119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126</v>
      </c>
      <c r="BM141" s="216" t="s">
        <v>364</v>
      </c>
    </row>
    <row r="142" spans="1:65" s="2" customFormat="1" ht="16.5" customHeight="1">
      <c r="A142" s="39"/>
      <c r="B142" s="40"/>
      <c r="C142" s="205" t="s">
        <v>365</v>
      </c>
      <c r="D142" s="205" t="s">
        <v>122</v>
      </c>
      <c r="E142" s="206" t="s">
        <v>366</v>
      </c>
      <c r="F142" s="207" t="s">
        <v>238</v>
      </c>
      <c r="G142" s="208" t="s">
        <v>149</v>
      </c>
      <c r="H142" s="209">
        <v>1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126</v>
      </c>
      <c r="AT142" s="216" t="s">
        <v>122</v>
      </c>
      <c r="AU142" s="216" t="s">
        <v>80</v>
      </c>
      <c r="AY142" s="18" t="s">
        <v>119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126</v>
      </c>
      <c r="BM142" s="216" t="s">
        <v>367</v>
      </c>
    </row>
    <row r="143" spans="1:65" s="2" customFormat="1" ht="16.5" customHeight="1">
      <c r="A143" s="39"/>
      <c r="B143" s="40"/>
      <c r="C143" s="205" t="s">
        <v>289</v>
      </c>
      <c r="D143" s="205" t="s">
        <v>122</v>
      </c>
      <c r="E143" s="206" t="s">
        <v>368</v>
      </c>
      <c r="F143" s="207" t="s">
        <v>241</v>
      </c>
      <c r="G143" s="208" t="s">
        <v>149</v>
      </c>
      <c r="H143" s="209">
        <v>1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126</v>
      </c>
      <c r="AT143" s="216" t="s">
        <v>122</v>
      </c>
      <c r="AU143" s="216" t="s">
        <v>80</v>
      </c>
      <c r="AY143" s="18" t="s">
        <v>119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126</v>
      </c>
      <c r="BM143" s="216" t="s">
        <v>369</v>
      </c>
    </row>
    <row r="144" spans="1:65" s="2" customFormat="1" ht="16.5" customHeight="1">
      <c r="A144" s="39"/>
      <c r="B144" s="40"/>
      <c r="C144" s="205" t="s">
        <v>370</v>
      </c>
      <c r="D144" s="205" t="s">
        <v>122</v>
      </c>
      <c r="E144" s="206" t="s">
        <v>371</v>
      </c>
      <c r="F144" s="207" t="s">
        <v>244</v>
      </c>
      <c r="G144" s="208" t="s">
        <v>149</v>
      </c>
      <c r="H144" s="209">
        <v>1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126</v>
      </c>
      <c r="AT144" s="216" t="s">
        <v>122</v>
      </c>
      <c r="AU144" s="216" t="s">
        <v>80</v>
      </c>
      <c r="AY144" s="18" t="s">
        <v>119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126</v>
      </c>
      <c r="BM144" s="216" t="s">
        <v>372</v>
      </c>
    </row>
    <row r="145" spans="1:65" s="2" customFormat="1" ht="24.15" customHeight="1">
      <c r="A145" s="39"/>
      <c r="B145" s="40"/>
      <c r="C145" s="205" t="s">
        <v>292</v>
      </c>
      <c r="D145" s="205" t="s">
        <v>122</v>
      </c>
      <c r="E145" s="206" t="s">
        <v>373</v>
      </c>
      <c r="F145" s="207" t="s">
        <v>248</v>
      </c>
      <c r="G145" s="208" t="s">
        <v>149</v>
      </c>
      <c r="H145" s="209">
        <v>1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126</v>
      </c>
      <c r="AT145" s="216" t="s">
        <v>122</v>
      </c>
      <c r="AU145" s="216" t="s">
        <v>80</v>
      </c>
      <c r="AY145" s="18" t="s">
        <v>119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126</v>
      </c>
      <c r="BM145" s="216" t="s">
        <v>374</v>
      </c>
    </row>
    <row r="146" spans="1:65" s="2" customFormat="1" ht="16.5" customHeight="1">
      <c r="A146" s="39"/>
      <c r="B146" s="40"/>
      <c r="C146" s="205" t="s">
        <v>375</v>
      </c>
      <c r="D146" s="205" t="s">
        <v>122</v>
      </c>
      <c r="E146" s="206" t="s">
        <v>376</v>
      </c>
      <c r="F146" s="207" t="s">
        <v>251</v>
      </c>
      <c r="G146" s="208" t="s">
        <v>149</v>
      </c>
      <c r="H146" s="209">
        <v>1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126</v>
      </c>
      <c r="AT146" s="216" t="s">
        <v>122</v>
      </c>
      <c r="AU146" s="216" t="s">
        <v>80</v>
      </c>
      <c r="AY146" s="18" t="s">
        <v>119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126</v>
      </c>
      <c r="BM146" s="216" t="s">
        <v>377</v>
      </c>
    </row>
    <row r="147" spans="1:65" s="2" customFormat="1" ht="16.5" customHeight="1">
      <c r="A147" s="39"/>
      <c r="B147" s="40"/>
      <c r="C147" s="205" t="s">
        <v>294</v>
      </c>
      <c r="D147" s="205" t="s">
        <v>122</v>
      </c>
      <c r="E147" s="206" t="s">
        <v>378</v>
      </c>
      <c r="F147" s="207" t="s">
        <v>255</v>
      </c>
      <c r="G147" s="208" t="s">
        <v>149</v>
      </c>
      <c r="H147" s="209">
        <v>1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126</v>
      </c>
      <c r="AT147" s="216" t="s">
        <v>122</v>
      </c>
      <c r="AU147" s="216" t="s">
        <v>80</v>
      </c>
      <c r="AY147" s="18" t="s">
        <v>119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126</v>
      </c>
      <c r="BM147" s="216" t="s">
        <v>379</v>
      </c>
    </row>
    <row r="148" spans="1:65" s="2" customFormat="1" ht="16.5" customHeight="1">
      <c r="A148" s="39"/>
      <c r="B148" s="40"/>
      <c r="C148" s="205" t="s">
        <v>380</v>
      </c>
      <c r="D148" s="205" t="s">
        <v>122</v>
      </c>
      <c r="E148" s="206" t="s">
        <v>381</v>
      </c>
      <c r="F148" s="207" t="s">
        <v>258</v>
      </c>
      <c r="G148" s="208" t="s">
        <v>149</v>
      </c>
      <c r="H148" s="209">
        <v>1</v>
      </c>
      <c r="I148" s="210"/>
      <c r="J148" s="211">
        <f>ROUND(I148*H148,2)</f>
        <v>0</v>
      </c>
      <c r="K148" s="207" t="s">
        <v>19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126</v>
      </c>
      <c r="AT148" s="216" t="s">
        <v>122</v>
      </c>
      <c r="AU148" s="216" t="s">
        <v>80</v>
      </c>
      <c r="AY148" s="18" t="s">
        <v>119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126</v>
      </c>
      <c r="BM148" s="216" t="s">
        <v>382</v>
      </c>
    </row>
    <row r="149" spans="1:65" s="2" customFormat="1" ht="16.5" customHeight="1">
      <c r="A149" s="39"/>
      <c r="B149" s="40"/>
      <c r="C149" s="205" t="s">
        <v>298</v>
      </c>
      <c r="D149" s="205" t="s">
        <v>122</v>
      </c>
      <c r="E149" s="206" t="s">
        <v>383</v>
      </c>
      <c r="F149" s="207" t="s">
        <v>261</v>
      </c>
      <c r="G149" s="208" t="s">
        <v>149</v>
      </c>
      <c r="H149" s="209">
        <v>1</v>
      </c>
      <c r="I149" s="210"/>
      <c r="J149" s="211">
        <f>ROUND(I149*H149,2)</f>
        <v>0</v>
      </c>
      <c r="K149" s="207" t="s">
        <v>19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126</v>
      </c>
      <c r="AT149" s="216" t="s">
        <v>122</v>
      </c>
      <c r="AU149" s="216" t="s">
        <v>80</v>
      </c>
      <c r="AY149" s="18" t="s">
        <v>119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126</v>
      </c>
      <c r="BM149" s="216" t="s">
        <v>384</v>
      </c>
    </row>
    <row r="150" spans="1:65" s="2" customFormat="1" ht="16.5" customHeight="1">
      <c r="A150" s="39"/>
      <c r="B150" s="40"/>
      <c r="C150" s="205" t="s">
        <v>385</v>
      </c>
      <c r="D150" s="205" t="s">
        <v>122</v>
      </c>
      <c r="E150" s="206" t="s">
        <v>386</v>
      </c>
      <c r="F150" s="207" t="s">
        <v>264</v>
      </c>
      <c r="G150" s="208" t="s">
        <v>149</v>
      </c>
      <c r="H150" s="209">
        <v>1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126</v>
      </c>
      <c r="AT150" s="216" t="s">
        <v>122</v>
      </c>
      <c r="AU150" s="216" t="s">
        <v>80</v>
      </c>
      <c r="AY150" s="18" t="s">
        <v>119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126</v>
      </c>
      <c r="BM150" s="216" t="s">
        <v>387</v>
      </c>
    </row>
    <row r="151" spans="1:65" s="2" customFormat="1" ht="16.5" customHeight="1">
      <c r="A151" s="39"/>
      <c r="B151" s="40"/>
      <c r="C151" s="205" t="s">
        <v>388</v>
      </c>
      <c r="D151" s="205" t="s">
        <v>122</v>
      </c>
      <c r="E151" s="206" t="s">
        <v>389</v>
      </c>
      <c r="F151" s="207" t="s">
        <v>267</v>
      </c>
      <c r="G151" s="208" t="s">
        <v>149</v>
      </c>
      <c r="H151" s="209">
        <v>1</v>
      </c>
      <c r="I151" s="210"/>
      <c r="J151" s="211">
        <f>ROUND(I151*H151,2)</f>
        <v>0</v>
      </c>
      <c r="K151" s="207" t="s">
        <v>19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126</v>
      </c>
      <c r="AT151" s="216" t="s">
        <v>122</v>
      </c>
      <c r="AU151" s="216" t="s">
        <v>80</v>
      </c>
      <c r="AY151" s="18" t="s">
        <v>119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126</v>
      </c>
      <c r="BM151" s="216" t="s">
        <v>390</v>
      </c>
    </row>
    <row r="152" spans="1:65" s="2" customFormat="1" ht="16.5" customHeight="1">
      <c r="A152" s="39"/>
      <c r="B152" s="40"/>
      <c r="C152" s="205" t="s">
        <v>304</v>
      </c>
      <c r="D152" s="205" t="s">
        <v>122</v>
      </c>
      <c r="E152" s="206" t="s">
        <v>391</v>
      </c>
      <c r="F152" s="207" t="s">
        <v>392</v>
      </c>
      <c r="G152" s="208" t="s">
        <v>149</v>
      </c>
      <c r="H152" s="209">
        <v>1</v>
      </c>
      <c r="I152" s="210"/>
      <c r="J152" s="211">
        <f>ROUND(I152*H152,2)</f>
        <v>0</v>
      </c>
      <c r="K152" s="207" t="s">
        <v>19</v>
      </c>
      <c r="L152" s="45"/>
      <c r="M152" s="258" t="s">
        <v>19</v>
      </c>
      <c r="N152" s="259" t="s">
        <v>43</v>
      </c>
      <c r="O152" s="260"/>
      <c r="P152" s="261">
        <f>O152*H152</f>
        <v>0</v>
      </c>
      <c r="Q152" s="261">
        <v>0</v>
      </c>
      <c r="R152" s="261">
        <f>Q152*H152</f>
        <v>0</v>
      </c>
      <c r="S152" s="261">
        <v>0</v>
      </c>
      <c r="T152" s="262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126</v>
      </c>
      <c r="AT152" s="216" t="s">
        <v>122</v>
      </c>
      <c r="AU152" s="216" t="s">
        <v>80</v>
      </c>
      <c r="AY152" s="18" t="s">
        <v>119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126</v>
      </c>
      <c r="BM152" s="216" t="s">
        <v>393</v>
      </c>
    </row>
    <row r="153" spans="1:31" s="2" customFormat="1" ht="6.95" customHeight="1">
      <c r="A153" s="39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81:K15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Nemocnice Pelhřimov - heliport - překážková svitidla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95</v>
      </c>
      <c r="G12" s="39"/>
      <c r="H12" s="39"/>
      <c r="I12" s="133" t="s">
        <v>23</v>
      </c>
      <c r="J12" s="138" t="str">
        <f>'Rekapitulace stavby'!AN8</f>
        <v>23. 8. 2022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Nemocnice Pelhřimov, příspěvková organizace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OBERMEYER Helika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PROPOS Liberec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ROUND((SUM(BE82:BE128)),2)</f>
        <v>0</v>
      </c>
      <c r="G33" s="39"/>
      <c r="H33" s="39"/>
      <c r="I33" s="149">
        <v>0.21</v>
      </c>
      <c r="J33" s="148">
        <f>ROUND(((SUM(BE82:BE128))*I33),2)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ROUND((SUM(BF82:BF128)),2)</f>
        <v>0</v>
      </c>
      <c r="G34" s="39"/>
      <c r="H34" s="39"/>
      <c r="I34" s="149">
        <v>0.15</v>
      </c>
      <c r="J34" s="148">
        <f>ROUND(((SUM(BF82:BF128))*I34),2)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ROUND((SUM(BG82:BG128)),2)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ROUND((SUM(BH82:BH128)),2)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ROUND((SUM(BI82:BI128)),2)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Nemocnice Pelhřimov - heliport - překážková svitidla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Měření a regulace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23. 8. 2022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Nemocnice Pelhřimov, příspěvková organizace</v>
      </c>
      <c r="G54" s="41"/>
      <c r="H54" s="41"/>
      <c r="I54" s="33" t="s">
        <v>31</v>
      </c>
      <c r="J54" s="37" t="str">
        <f>E21</f>
        <v>OBERMEYER Helika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PROPOS Liberec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195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395</v>
      </c>
      <c r="E61" s="169"/>
      <c r="F61" s="169"/>
      <c r="G61" s="169"/>
      <c r="H61" s="169"/>
      <c r="I61" s="169"/>
      <c r="J61" s="170">
        <f>J101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197</v>
      </c>
      <c r="E62" s="169"/>
      <c r="F62" s="169"/>
      <c r="G62" s="169"/>
      <c r="H62" s="169"/>
      <c r="I62" s="169"/>
      <c r="J62" s="170">
        <f>J117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104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Nemocnice Pelhřimov - heliport - překážková svitidla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93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03 - Měření a regulace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23. 8. 2022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Nemocnice Pelhřimov, příspěvková organizace</v>
      </c>
      <c r="G78" s="41"/>
      <c r="H78" s="41"/>
      <c r="I78" s="33" t="s">
        <v>31</v>
      </c>
      <c r="J78" s="37" t="str">
        <f>E21</f>
        <v>OBERMEYER Helika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>PROPOS Liberec s.r.o.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105</v>
      </c>
      <c r="D81" s="181" t="s">
        <v>57</v>
      </c>
      <c r="E81" s="181" t="s">
        <v>53</v>
      </c>
      <c r="F81" s="181" t="s">
        <v>54</v>
      </c>
      <c r="G81" s="181" t="s">
        <v>106</v>
      </c>
      <c r="H81" s="181" t="s">
        <v>107</v>
      </c>
      <c r="I81" s="181" t="s">
        <v>108</v>
      </c>
      <c r="J81" s="181" t="s">
        <v>98</v>
      </c>
      <c r="K81" s="182" t="s">
        <v>109</v>
      </c>
      <c r="L81" s="183"/>
      <c r="M81" s="93" t="s">
        <v>19</v>
      </c>
      <c r="N81" s="94" t="s">
        <v>42</v>
      </c>
      <c r="O81" s="94" t="s">
        <v>110</v>
      </c>
      <c r="P81" s="94" t="s">
        <v>111</v>
      </c>
      <c r="Q81" s="94" t="s">
        <v>112</v>
      </c>
      <c r="R81" s="94" t="s">
        <v>113</v>
      </c>
      <c r="S81" s="94" t="s">
        <v>114</v>
      </c>
      <c r="T81" s="95" t="s">
        <v>115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116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P83+P101+P117</f>
        <v>0</v>
      </c>
      <c r="Q82" s="97"/>
      <c r="R82" s="186">
        <f>R83+R101+R117</f>
        <v>0</v>
      </c>
      <c r="S82" s="97"/>
      <c r="T82" s="187">
        <f>T83+T101+T117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99</v>
      </c>
      <c r="BK82" s="188">
        <f>BK83+BK101+BK117</f>
        <v>0</v>
      </c>
    </row>
    <row r="83" spans="1:63" s="12" customFormat="1" ht="25.9" customHeight="1">
      <c r="A83" s="12"/>
      <c r="B83" s="189"/>
      <c r="C83" s="190"/>
      <c r="D83" s="191" t="s">
        <v>71</v>
      </c>
      <c r="E83" s="192" t="s">
        <v>198</v>
      </c>
      <c r="F83" s="192" t="s">
        <v>199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SUM(P84:P100)</f>
        <v>0</v>
      </c>
      <c r="Q83" s="197"/>
      <c r="R83" s="198">
        <f>SUM(R84:R100)</f>
        <v>0</v>
      </c>
      <c r="S83" s="197"/>
      <c r="T83" s="199">
        <f>SUM(T84:T100)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80</v>
      </c>
      <c r="AT83" s="201" t="s">
        <v>71</v>
      </c>
      <c r="AU83" s="201" t="s">
        <v>72</v>
      </c>
      <c r="AY83" s="200" t="s">
        <v>119</v>
      </c>
      <c r="BK83" s="202">
        <f>SUM(BK84:BK100)</f>
        <v>0</v>
      </c>
    </row>
    <row r="84" spans="1:65" s="2" customFormat="1" ht="49.05" customHeight="1">
      <c r="A84" s="39"/>
      <c r="B84" s="40"/>
      <c r="C84" s="205" t="s">
        <v>80</v>
      </c>
      <c r="D84" s="205" t="s">
        <v>122</v>
      </c>
      <c r="E84" s="206" t="s">
        <v>396</v>
      </c>
      <c r="F84" s="207" t="s">
        <v>397</v>
      </c>
      <c r="G84" s="208" t="s">
        <v>149</v>
      </c>
      <c r="H84" s="209">
        <v>1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126</v>
      </c>
      <c r="AT84" s="216" t="s">
        <v>122</v>
      </c>
      <c r="AU84" s="216" t="s">
        <v>80</v>
      </c>
      <c r="AY84" s="18" t="s">
        <v>119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126</v>
      </c>
      <c r="BM84" s="216" t="s">
        <v>82</v>
      </c>
    </row>
    <row r="85" spans="1:65" s="2" customFormat="1" ht="16.5" customHeight="1">
      <c r="A85" s="39"/>
      <c r="B85" s="40"/>
      <c r="C85" s="205" t="s">
        <v>82</v>
      </c>
      <c r="D85" s="205" t="s">
        <v>122</v>
      </c>
      <c r="E85" s="206" t="s">
        <v>398</v>
      </c>
      <c r="F85" s="207" t="s">
        <v>286</v>
      </c>
      <c r="G85" s="208" t="s">
        <v>208</v>
      </c>
      <c r="H85" s="209">
        <v>40</v>
      </c>
      <c r="I85" s="210"/>
      <c r="J85" s="211">
        <f>ROUND(I85*H85,2)</f>
        <v>0</v>
      </c>
      <c r="K85" s="207" t="s">
        <v>19</v>
      </c>
      <c r="L85" s="45"/>
      <c r="M85" s="212" t="s">
        <v>19</v>
      </c>
      <c r="N85" s="213" t="s">
        <v>43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126</v>
      </c>
      <c r="AT85" s="216" t="s">
        <v>122</v>
      </c>
      <c r="AU85" s="216" t="s">
        <v>80</v>
      </c>
      <c r="AY85" s="18" t="s">
        <v>119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80</v>
      </c>
      <c r="BK85" s="217">
        <f>ROUND(I85*H85,2)</f>
        <v>0</v>
      </c>
      <c r="BL85" s="18" t="s">
        <v>126</v>
      </c>
      <c r="BM85" s="216" t="s">
        <v>126</v>
      </c>
    </row>
    <row r="86" spans="1:65" s="2" customFormat="1" ht="16.5" customHeight="1">
      <c r="A86" s="39"/>
      <c r="B86" s="40"/>
      <c r="C86" s="205" t="s">
        <v>141</v>
      </c>
      <c r="D86" s="205" t="s">
        <v>122</v>
      </c>
      <c r="E86" s="206" t="s">
        <v>399</v>
      </c>
      <c r="F86" s="207" t="s">
        <v>400</v>
      </c>
      <c r="G86" s="208" t="s">
        <v>208</v>
      </c>
      <c r="H86" s="209">
        <v>80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126</v>
      </c>
      <c r="AT86" s="216" t="s">
        <v>122</v>
      </c>
      <c r="AU86" s="216" t="s">
        <v>80</v>
      </c>
      <c r="AY86" s="18" t="s">
        <v>119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126</v>
      </c>
      <c r="BM86" s="216" t="s">
        <v>120</v>
      </c>
    </row>
    <row r="87" spans="1:65" s="2" customFormat="1" ht="16.5" customHeight="1">
      <c r="A87" s="39"/>
      <c r="B87" s="40"/>
      <c r="C87" s="205" t="s">
        <v>126</v>
      </c>
      <c r="D87" s="205" t="s">
        <v>122</v>
      </c>
      <c r="E87" s="206" t="s">
        <v>401</v>
      </c>
      <c r="F87" s="207" t="s">
        <v>215</v>
      </c>
      <c r="G87" s="208" t="s">
        <v>208</v>
      </c>
      <c r="H87" s="209">
        <v>15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126</v>
      </c>
      <c r="AT87" s="216" t="s">
        <v>122</v>
      </c>
      <c r="AU87" s="216" t="s">
        <v>80</v>
      </c>
      <c r="AY87" s="18" t="s">
        <v>119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126</v>
      </c>
      <c r="BM87" s="216" t="s">
        <v>168</v>
      </c>
    </row>
    <row r="88" spans="1:65" s="2" customFormat="1" ht="16.5" customHeight="1">
      <c r="A88" s="39"/>
      <c r="B88" s="40"/>
      <c r="C88" s="205" t="s">
        <v>153</v>
      </c>
      <c r="D88" s="205" t="s">
        <v>122</v>
      </c>
      <c r="E88" s="206" t="s">
        <v>402</v>
      </c>
      <c r="F88" s="207" t="s">
        <v>238</v>
      </c>
      <c r="G88" s="208" t="s">
        <v>149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126</v>
      </c>
      <c r="AT88" s="216" t="s">
        <v>122</v>
      </c>
      <c r="AU88" s="216" t="s">
        <v>80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126</v>
      </c>
      <c r="BM88" s="216" t="s">
        <v>177</v>
      </c>
    </row>
    <row r="89" spans="1:65" s="2" customFormat="1" ht="16.5" customHeight="1">
      <c r="A89" s="39"/>
      <c r="B89" s="40"/>
      <c r="C89" s="205" t="s">
        <v>120</v>
      </c>
      <c r="D89" s="205" t="s">
        <v>122</v>
      </c>
      <c r="E89" s="206" t="s">
        <v>403</v>
      </c>
      <c r="F89" s="207" t="s">
        <v>241</v>
      </c>
      <c r="G89" s="208" t="s">
        <v>149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126</v>
      </c>
      <c r="AT89" s="216" t="s">
        <v>122</v>
      </c>
      <c r="AU89" s="216" t="s">
        <v>80</v>
      </c>
      <c r="AY89" s="18" t="s">
        <v>119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126</v>
      </c>
      <c r="BM89" s="216" t="s">
        <v>213</v>
      </c>
    </row>
    <row r="90" spans="1:65" s="2" customFormat="1" ht="16.5" customHeight="1">
      <c r="A90" s="39"/>
      <c r="B90" s="40"/>
      <c r="C90" s="205" t="s">
        <v>164</v>
      </c>
      <c r="D90" s="205" t="s">
        <v>122</v>
      </c>
      <c r="E90" s="206" t="s">
        <v>404</v>
      </c>
      <c r="F90" s="207" t="s">
        <v>244</v>
      </c>
      <c r="G90" s="208" t="s">
        <v>149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126</v>
      </c>
      <c r="AT90" s="216" t="s">
        <v>122</v>
      </c>
      <c r="AU90" s="216" t="s">
        <v>80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126</v>
      </c>
      <c r="BM90" s="216" t="s">
        <v>216</v>
      </c>
    </row>
    <row r="91" spans="1:65" s="2" customFormat="1" ht="24.15" customHeight="1">
      <c r="A91" s="39"/>
      <c r="B91" s="40"/>
      <c r="C91" s="205" t="s">
        <v>168</v>
      </c>
      <c r="D91" s="205" t="s">
        <v>122</v>
      </c>
      <c r="E91" s="206" t="s">
        <v>405</v>
      </c>
      <c r="F91" s="207" t="s">
        <v>406</v>
      </c>
      <c r="G91" s="208" t="s">
        <v>149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126</v>
      </c>
      <c r="AT91" s="216" t="s">
        <v>122</v>
      </c>
      <c r="AU91" s="216" t="s">
        <v>80</v>
      </c>
      <c r="AY91" s="18" t="s">
        <v>119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126</v>
      </c>
      <c r="BM91" s="216" t="s">
        <v>219</v>
      </c>
    </row>
    <row r="92" spans="1:65" s="2" customFormat="1" ht="16.5" customHeight="1">
      <c r="A92" s="39"/>
      <c r="B92" s="40"/>
      <c r="C92" s="205" t="s">
        <v>136</v>
      </c>
      <c r="D92" s="205" t="s">
        <v>122</v>
      </c>
      <c r="E92" s="206" t="s">
        <v>407</v>
      </c>
      <c r="F92" s="207" t="s">
        <v>408</v>
      </c>
      <c r="G92" s="208" t="s">
        <v>149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126</v>
      </c>
      <c r="AT92" s="216" t="s">
        <v>122</v>
      </c>
      <c r="AU92" s="216" t="s">
        <v>80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126</v>
      </c>
      <c r="BM92" s="216" t="s">
        <v>222</v>
      </c>
    </row>
    <row r="93" spans="1:65" s="2" customFormat="1" ht="16.5" customHeight="1">
      <c r="A93" s="39"/>
      <c r="B93" s="40"/>
      <c r="C93" s="205" t="s">
        <v>177</v>
      </c>
      <c r="D93" s="205" t="s">
        <v>122</v>
      </c>
      <c r="E93" s="206" t="s">
        <v>409</v>
      </c>
      <c r="F93" s="207" t="s">
        <v>410</v>
      </c>
      <c r="G93" s="208" t="s">
        <v>149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126</v>
      </c>
      <c r="AT93" s="216" t="s">
        <v>122</v>
      </c>
      <c r="AU93" s="216" t="s">
        <v>80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126</v>
      </c>
      <c r="BM93" s="216" t="s">
        <v>225</v>
      </c>
    </row>
    <row r="94" spans="1:65" s="2" customFormat="1" ht="16.5" customHeight="1">
      <c r="A94" s="39"/>
      <c r="B94" s="40"/>
      <c r="C94" s="205" t="s">
        <v>186</v>
      </c>
      <c r="D94" s="205" t="s">
        <v>122</v>
      </c>
      <c r="E94" s="206" t="s">
        <v>411</v>
      </c>
      <c r="F94" s="207" t="s">
        <v>258</v>
      </c>
      <c r="G94" s="208" t="s">
        <v>149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126</v>
      </c>
      <c r="AT94" s="216" t="s">
        <v>122</v>
      </c>
      <c r="AU94" s="216" t="s">
        <v>80</v>
      </c>
      <c r="AY94" s="18" t="s">
        <v>119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126</v>
      </c>
      <c r="BM94" s="216" t="s">
        <v>229</v>
      </c>
    </row>
    <row r="95" spans="1:65" s="2" customFormat="1" ht="16.5" customHeight="1">
      <c r="A95" s="39"/>
      <c r="B95" s="40"/>
      <c r="C95" s="205" t="s">
        <v>213</v>
      </c>
      <c r="D95" s="205" t="s">
        <v>122</v>
      </c>
      <c r="E95" s="206" t="s">
        <v>412</v>
      </c>
      <c r="F95" s="207" t="s">
        <v>413</v>
      </c>
      <c r="G95" s="208" t="s">
        <v>149</v>
      </c>
      <c r="H95" s="209">
        <v>1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126</v>
      </c>
      <c r="AT95" s="216" t="s">
        <v>122</v>
      </c>
      <c r="AU95" s="216" t="s">
        <v>80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126</v>
      </c>
      <c r="BM95" s="216" t="s">
        <v>232</v>
      </c>
    </row>
    <row r="96" spans="1:65" s="2" customFormat="1" ht="16.5" customHeight="1">
      <c r="A96" s="39"/>
      <c r="B96" s="40"/>
      <c r="C96" s="205" t="s">
        <v>233</v>
      </c>
      <c r="D96" s="205" t="s">
        <v>122</v>
      </c>
      <c r="E96" s="206" t="s">
        <v>414</v>
      </c>
      <c r="F96" s="207" t="s">
        <v>415</v>
      </c>
      <c r="G96" s="208" t="s">
        <v>149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126</v>
      </c>
      <c r="AT96" s="216" t="s">
        <v>122</v>
      </c>
      <c r="AU96" s="216" t="s">
        <v>80</v>
      </c>
      <c r="AY96" s="18" t="s">
        <v>119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126</v>
      </c>
      <c r="BM96" s="216" t="s">
        <v>236</v>
      </c>
    </row>
    <row r="97" spans="1:65" s="2" customFormat="1" ht="16.5" customHeight="1">
      <c r="A97" s="39"/>
      <c r="B97" s="40"/>
      <c r="C97" s="205" t="s">
        <v>216</v>
      </c>
      <c r="D97" s="205" t="s">
        <v>122</v>
      </c>
      <c r="E97" s="206" t="s">
        <v>416</v>
      </c>
      <c r="F97" s="207" t="s">
        <v>261</v>
      </c>
      <c r="G97" s="208" t="s">
        <v>149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126</v>
      </c>
      <c r="AT97" s="216" t="s">
        <v>122</v>
      </c>
      <c r="AU97" s="216" t="s">
        <v>80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126</v>
      </c>
      <c r="BM97" s="216" t="s">
        <v>239</v>
      </c>
    </row>
    <row r="98" spans="1:65" s="2" customFormat="1" ht="16.5" customHeight="1">
      <c r="A98" s="39"/>
      <c r="B98" s="40"/>
      <c r="C98" s="205" t="s">
        <v>8</v>
      </c>
      <c r="D98" s="205" t="s">
        <v>122</v>
      </c>
      <c r="E98" s="206" t="s">
        <v>417</v>
      </c>
      <c r="F98" s="207" t="s">
        <v>264</v>
      </c>
      <c r="G98" s="208" t="s">
        <v>149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126</v>
      </c>
      <c r="AT98" s="216" t="s">
        <v>122</v>
      </c>
      <c r="AU98" s="216" t="s">
        <v>80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126</v>
      </c>
      <c r="BM98" s="216" t="s">
        <v>242</v>
      </c>
    </row>
    <row r="99" spans="1:65" s="2" customFormat="1" ht="16.5" customHeight="1">
      <c r="A99" s="39"/>
      <c r="B99" s="40"/>
      <c r="C99" s="205" t="s">
        <v>246</v>
      </c>
      <c r="D99" s="205" t="s">
        <v>122</v>
      </c>
      <c r="E99" s="206" t="s">
        <v>418</v>
      </c>
      <c r="F99" s="207" t="s">
        <v>267</v>
      </c>
      <c r="G99" s="208" t="s">
        <v>149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126</v>
      </c>
      <c r="AT99" s="216" t="s">
        <v>122</v>
      </c>
      <c r="AU99" s="216" t="s">
        <v>80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126</v>
      </c>
      <c r="BM99" s="216" t="s">
        <v>249</v>
      </c>
    </row>
    <row r="100" spans="1:65" s="2" customFormat="1" ht="16.5" customHeight="1">
      <c r="A100" s="39"/>
      <c r="B100" s="40"/>
      <c r="C100" s="205" t="s">
        <v>222</v>
      </c>
      <c r="D100" s="205" t="s">
        <v>122</v>
      </c>
      <c r="E100" s="206" t="s">
        <v>419</v>
      </c>
      <c r="F100" s="207" t="s">
        <v>271</v>
      </c>
      <c r="G100" s="208" t="s">
        <v>149</v>
      </c>
      <c r="H100" s="209">
        <v>1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126</v>
      </c>
      <c r="AT100" s="216" t="s">
        <v>122</v>
      </c>
      <c r="AU100" s="216" t="s">
        <v>80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126</v>
      </c>
      <c r="BM100" s="216" t="s">
        <v>252</v>
      </c>
    </row>
    <row r="101" spans="1:63" s="12" customFormat="1" ht="25.9" customHeight="1">
      <c r="A101" s="12"/>
      <c r="B101" s="189"/>
      <c r="C101" s="190"/>
      <c r="D101" s="191" t="s">
        <v>71</v>
      </c>
      <c r="E101" s="192" t="s">
        <v>273</v>
      </c>
      <c r="F101" s="192" t="s">
        <v>420</v>
      </c>
      <c r="G101" s="190"/>
      <c r="H101" s="190"/>
      <c r="I101" s="193"/>
      <c r="J101" s="194">
        <f>BK101</f>
        <v>0</v>
      </c>
      <c r="K101" s="190"/>
      <c r="L101" s="195"/>
      <c r="M101" s="196"/>
      <c r="N101" s="197"/>
      <c r="O101" s="197"/>
      <c r="P101" s="198">
        <f>SUM(P102:P116)</f>
        <v>0</v>
      </c>
      <c r="Q101" s="197"/>
      <c r="R101" s="198">
        <f>SUM(R102:R116)</f>
        <v>0</v>
      </c>
      <c r="S101" s="197"/>
      <c r="T101" s="199">
        <f>SUM(T102:T116)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80</v>
      </c>
      <c r="AT101" s="201" t="s">
        <v>71</v>
      </c>
      <c r="AU101" s="201" t="s">
        <v>72</v>
      </c>
      <c r="AY101" s="200" t="s">
        <v>119</v>
      </c>
      <c r="BK101" s="202">
        <f>SUM(BK102:BK116)</f>
        <v>0</v>
      </c>
    </row>
    <row r="102" spans="1:65" s="2" customFormat="1" ht="49.05" customHeight="1">
      <c r="A102" s="39"/>
      <c r="B102" s="40"/>
      <c r="C102" s="205" t="s">
        <v>253</v>
      </c>
      <c r="D102" s="205" t="s">
        <v>122</v>
      </c>
      <c r="E102" s="206" t="s">
        <v>421</v>
      </c>
      <c r="F102" s="207" t="s">
        <v>422</v>
      </c>
      <c r="G102" s="208" t="s">
        <v>149</v>
      </c>
      <c r="H102" s="209">
        <v>1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126</v>
      </c>
      <c r="AT102" s="216" t="s">
        <v>122</v>
      </c>
      <c r="AU102" s="216" t="s">
        <v>80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126</v>
      </c>
      <c r="BM102" s="216" t="s">
        <v>256</v>
      </c>
    </row>
    <row r="103" spans="1:65" s="2" customFormat="1" ht="16.5" customHeight="1">
      <c r="A103" s="39"/>
      <c r="B103" s="40"/>
      <c r="C103" s="205" t="s">
        <v>225</v>
      </c>
      <c r="D103" s="205" t="s">
        <v>122</v>
      </c>
      <c r="E103" s="206" t="s">
        <v>423</v>
      </c>
      <c r="F103" s="207" t="s">
        <v>400</v>
      </c>
      <c r="G103" s="208" t="s">
        <v>208</v>
      </c>
      <c r="H103" s="209">
        <v>170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126</v>
      </c>
      <c r="AT103" s="216" t="s">
        <v>122</v>
      </c>
      <c r="AU103" s="216" t="s">
        <v>80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126</v>
      </c>
      <c r="BM103" s="216" t="s">
        <v>259</v>
      </c>
    </row>
    <row r="104" spans="1:65" s="2" customFormat="1" ht="16.5" customHeight="1">
      <c r="A104" s="39"/>
      <c r="B104" s="40"/>
      <c r="C104" s="205" t="s">
        <v>7</v>
      </c>
      <c r="D104" s="205" t="s">
        <v>122</v>
      </c>
      <c r="E104" s="206" t="s">
        <v>424</v>
      </c>
      <c r="F104" s="207" t="s">
        <v>215</v>
      </c>
      <c r="G104" s="208" t="s">
        <v>208</v>
      </c>
      <c r="H104" s="209">
        <v>30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126</v>
      </c>
      <c r="AT104" s="216" t="s">
        <v>122</v>
      </c>
      <c r="AU104" s="216" t="s">
        <v>80</v>
      </c>
      <c r="AY104" s="18" t="s">
        <v>119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126</v>
      </c>
      <c r="BM104" s="216" t="s">
        <v>262</v>
      </c>
    </row>
    <row r="105" spans="1:65" s="2" customFormat="1" ht="16.5" customHeight="1">
      <c r="A105" s="39"/>
      <c r="B105" s="40"/>
      <c r="C105" s="205" t="s">
        <v>229</v>
      </c>
      <c r="D105" s="205" t="s">
        <v>122</v>
      </c>
      <c r="E105" s="206" t="s">
        <v>425</v>
      </c>
      <c r="F105" s="207" t="s">
        <v>238</v>
      </c>
      <c r="G105" s="208" t="s">
        <v>149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126</v>
      </c>
      <c r="AT105" s="216" t="s">
        <v>122</v>
      </c>
      <c r="AU105" s="216" t="s">
        <v>80</v>
      </c>
      <c r="AY105" s="18" t="s">
        <v>119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126</v>
      </c>
      <c r="BM105" s="216" t="s">
        <v>265</v>
      </c>
    </row>
    <row r="106" spans="1:65" s="2" customFormat="1" ht="16.5" customHeight="1">
      <c r="A106" s="39"/>
      <c r="B106" s="40"/>
      <c r="C106" s="205" t="s">
        <v>426</v>
      </c>
      <c r="D106" s="205" t="s">
        <v>122</v>
      </c>
      <c r="E106" s="206" t="s">
        <v>427</v>
      </c>
      <c r="F106" s="207" t="s">
        <v>241</v>
      </c>
      <c r="G106" s="208" t="s">
        <v>149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126</v>
      </c>
      <c r="AT106" s="216" t="s">
        <v>122</v>
      </c>
      <c r="AU106" s="216" t="s">
        <v>80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126</v>
      </c>
      <c r="BM106" s="216" t="s">
        <v>332</v>
      </c>
    </row>
    <row r="107" spans="1:65" s="2" customFormat="1" ht="16.5" customHeight="1">
      <c r="A107" s="39"/>
      <c r="B107" s="40"/>
      <c r="C107" s="205" t="s">
        <v>232</v>
      </c>
      <c r="D107" s="205" t="s">
        <v>122</v>
      </c>
      <c r="E107" s="206" t="s">
        <v>428</v>
      </c>
      <c r="F107" s="207" t="s">
        <v>244</v>
      </c>
      <c r="G107" s="208" t="s">
        <v>149</v>
      </c>
      <c r="H107" s="209">
        <v>1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126</v>
      </c>
      <c r="AT107" s="216" t="s">
        <v>122</v>
      </c>
      <c r="AU107" s="216" t="s">
        <v>80</v>
      </c>
      <c r="AY107" s="18" t="s">
        <v>119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126</v>
      </c>
      <c r="BM107" s="216" t="s">
        <v>268</v>
      </c>
    </row>
    <row r="108" spans="1:65" s="2" customFormat="1" ht="24.15" customHeight="1">
      <c r="A108" s="39"/>
      <c r="B108" s="40"/>
      <c r="C108" s="205" t="s">
        <v>269</v>
      </c>
      <c r="D108" s="205" t="s">
        <v>122</v>
      </c>
      <c r="E108" s="206" t="s">
        <v>429</v>
      </c>
      <c r="F108" s="207" t="s">
        <v>406</v>
      </c>
      <c r="G108" s="208" t="s">
        <v>149</v>
      </c>
      <c r="H108" s="209">
        <v>1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126</v>
      </c>
      <c r="AT108" s="216" t="s">
        <v>122</v>
      </c>
      <c r="AU108" s="216" t="s">
        <v>80</v>
      </c>
      <c r="AY108" s="18" t="s">
        <v>119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126</v>
      </c>
      <c r="BM108" s="216" t="s">
        <v>272</v>
      </c>
    </row>
    <row r="109" spans="1:65" s="2" customFormat="1" ht="16.5" customHeight="1">
      <c r="A109" s="39"/>
      <c r="B109" s="40"/>
      <c r="C109" s="205" t="s">
        <v>236</v>
      </c>
      <c r="D109" s="205" t="s">
        <v>122</v>
      </c>
      <c r="E109" s="206" t="s">
        <v>430</v>
      </c>
      <c r="F109" s="207" t="s">
        <v>408</v>
      </c>
      <c r="G109" s="208" t="s">
        <v>149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126</v>
      </c>
      <c r="AT109" s="216" t="s">
        <v>122</v>
      </c>
      <c r="AU109" s="216" t="s">
        <v>80</v>
      </c>
      <c r="AY109" s="18" t="s">
        <v>119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126</v>
      </c>
      <c r="BM109" s="216" t="s">
        <v>277</v>
      </c>
    </row>
    <row r="110" spans="1:65" s="2" customFormat="1" ht="16.5" customHeight="1">
      <c r="A110" s="39"/>
      <c r="B110" s="40"/>
      <c r="C110" s="205" t="s">
        <v>278</v>
      </c>
      <c r="D110" s="205" t="s">
        <v>122</v>
      </c>
      <c r="E110" s="206" t="s">
        <v>431</v>
      </c>
      <c r="F110" s="207" t="s">
        <v>258</v>
      </c>
      <c r="G110" s="208" t="s">
        <v>149</v>
      </c>
      <c r="H110" s="209">
        <v>1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126</v>
      </c>
      <c r="AT110" s="216" t="s">
        <v>122</v>
      </c>
      <c r="AU110" s="216" t="s">
        <v>80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126</v>
      </c>
      <c r="BM110" s="216" t="s">
        <v>281</v>
      </c>
    </row>
    <row r="111" spans="1:65" s="2" customFormat="1" ht="16.5" customHeight="1">
      <c r="A111" s="39"/>
      <c r="B111" s="40"/>
      <c r="C111" s="205" t="s">
        <v>239</v>
      </c>
      <c r="D111" s="205" t="s">
        <v>122</v>
      </c>
      <c r="E111" s="206" t="s">
        <v>432</v>
      </c>
      <c r="F111" s="207" t="s">
        <v>433</v>
      </c>
      <c r="G111" s="208" t="s">
        <v>149</v>
      </c>
      <c r="H111" s="209">
        <v>1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126</v>
      </c>
      <c r="AT111" s="216" t="s">
        <v>122</v>
      </c>
      <c r="AU111" s="216" t="s">
        <v>80</v>
      </c>
      <c r="AY111" s="18" t="s">
        <v>119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126</v>
      </c>
      <c r="BM111" s="216" t="s">
        <v>283</v>
      </c>
    </row>
    <row r="112" spans="1:65" s="2" customFormat="1" ht="16.5" customHeight="1">
      <c r="A112" s="39"/>
      <c r="B112" s="40"/>
      <c r="C112" s="205" t="s">
        <v>284</v>
      </c>
      <c r="D112" s="205" t="s">
        <v>122</v>
      </c>
      <c r="E112" s="206" t="s">
        <v>434</v>
      </c>
      <c r="F112" s="207" t="s">
        <v>415</v>
      </c>
      <c r="G112" s="208" t="s">
        <v>149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126</v>
      </c>
      <c r="AT112" s="216" t="s">
        <v>122</v>
      </c>
      <c r="AU112" s="216" t="s">
        <v>80</v>
      </c>
      <c r="AY112" s="18" t="s">
        <v>119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126</v>
      </c>
      <c r="BM112" s="216" t="s">
        <v>287</v>
      </c>
    </row>
    <row r="113" spans="1:65" s="2" customFormat="1" ht="16.5" customHeight="1">
      <c r="A113" s="39"/>
      <c r="B113" s="40"/>
      <c r="C113" s="205" t="s">
        <v>242</v>
      </c>
      <c r="D113" s="205" t="s">
        <v>122</v>
      </c>
      <c r="E113" s="206" t="s">
        <v>435</v>
      </c>
      <c r="F113" s="207" t="s">
        <v>261</v>
      </c>
      <c r="G113" s="208" t="s">
        <v>149</v>
      </c>
      <c r="H113" s="209">
        <v>1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126</v>
      </c>
      <c r="AT113" s="216" t="s">
        <v>122</v>
      </c>
      <c r="AU113" s="216" t="s">
        <v>80</v>
      </c>
      <c r="AY113" s="18" t="s">
        <v>119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126</v>
      </c>
      <c r="BM113" s="216" t="s">
        <v>289</v>
      </c>
    </row>
    <row r="114" spans="1:65" s="2" customFormat="1" ht="16.5" customHeight="1">
      <c r="A114" s="39"/>
      <c r="B114" s="40"/>
      <c r="C114" s="205" t="s">
        <v>290</v>
      </c>
      <c r="D114" s="205" t="s">
        <v>122</v>
      </c>
      <c r="E114" s="206" t="s">
        <v>436</v>
      </c>
      <c r="F114" s="207" t="s">
        <v>264</v>
      </c>
      <c r="G114" s="208" t="s">
        <v>149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126</v>
      </c>
      <c r="AT114" s="216" t="s">
        <v>122</v>
      </c>
      <c r="AU114" s="216" t="s">
        <v>80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126</v>
      </c>
      <c r="BM114" s="216" t="s">
        <v>292</v>
      </c>
    </row>
    <row r="115" spans="1:65" s="2" customFormat="1" ht="16.5" customHeight="1">
      <c r="A115" s="39"/>
      <c r="B115" s="40"/>
      <c r="C115" s="205" t="s">
        <v>295</v>
      </c>
      <c r="D115" s="205" t="s">
        <v>122</v>
      </c>
      <c r="E115" s="206" t="s">
        <v>437</v>
      </c>
      <c r="F115" s="207" t="s">
        <v>267</v>
      </c>
      <c r="G115" s="208" t="s">
        <v>149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126</v>
      </c>
      <c r="AT115" s="216" t="s">
        <v>122</v>
      </c>
      <c r="AU115" s="216" t="s">
        <v>80</v>
      </c>
      <c r="AY115" s="18" t="s">
        <v>119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126</v>
      </c>
      <c r="BM115" s="216" t="s">
        <v>298</v>
      </c>
    </row>
    <row r="116" spans="1:65" s="2" customFormat="1" ht="16.5" customHeight="1">
      <c r="A116" s="39"/>
      <c r="B116" s="40"/>
      <c r="C116" s="205" t="s">
        <v>249</v>
      </c>
      <c r="D116" s="205" t="s">
        <v>122</v>
      </c>
      <c r="E116" s="206" t="s">
        <v>438</v>
      </c>
      <c r="F116" s="207" t="s">
        <v>271</v>
      </c>
      <c r="G116" s="208" t="s">
        <v>149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126</v>
      </c>
      <c r="AT116" s="216" t="s">
        <v>122</v>
      </c>
      <c r="AU116" s="216" t="s">
        <v>80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126</v>
      </c>
      <c r="BM116" s="216" t="s">
        <v>301</v>
      </c>
    </row>
    <row r="117" spans="1:63" s="12" customFormat="1" ht="25.9" customHeight="1">
      <c r="A117" s="12"/>
      <c r="B117" s="189"/>
      <c r="C117" s="190"/>
      <c r="D117" s="191" t="s">
        <v>71</v>
      </c>
      <c r="E117" s="192" t="s">
        <v>345</v>
      </c>
      <c r="F117" s="192" t="s">
        <v>346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SUM(P118:P128)</f>
        <v>0</v>
      </c>
      <c r="Q117" s="197"/>
      <c r="R117" s="198">
        <f>SUM(R118:R128)</f>
        <v>0</v>
      </c>
      <c r="S117" s="197"/>
      <c r="T117" s="199">
        <f>SUM(T118:T128)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80</v>
      </c>
      <c r="AT117" s="201" t="s">
        <v>71</v>
      </c>
      <c r="AU117" s="201" t="s">
        <v>72</v>
      </c>
      <c r="AY117" s="200" t="s">
        <v>119</v>
      </c>
      <c r="BK117" s="202">
        <f>SUM(BK118:BK128)</f>
        <v>0</v>
      </c>
    </row>
    <row r="118" spans="1:65" s="2" customFormat="1" ht="44.25" customHeight="1">
      <c r="A118" s="39"/>
      <c r="B118" s="40"/>
      <c r="C118" s="205" t="s">
        <v>302</v>
      </c>
      <c r="D118" s="205" t="s">
        <v>122</v>
      </c>
      <c r="E118" s="206" t="s">
        <v>439</v>
      </c>
      <c r="F118" s="207" t="s">
        <v>440</v>
      </c>
      <c r="G118" s="208" t="s">
        <v>149</v>
      </c>
      <c r="H118" s="209">
        <v>1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126</v>
      </c>
      <c r="AT118" s="216" t="s">
        <v>122</v>
      </c>
      <c r="AU118" s="216" t="s">
        <v>80</v>
      </c>
      <c r="AY118" s="18" t="s">
        <v>119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126</v>
      </c>
      <c r="BM118" s="216" t="s">
        <v>304</v>
      </c>
    </row>
    <row r="119" spans="1:65" s="2" customFormat="1" ht="16.5" customHeight="1">
      <c r="A119" s="39"/>
      <c r="B119" s="40"/>
      <c r="C119" s="205" t="s">
        <v>252</v>
      </c>
      <c r="D119" s="205" t="s">
        <v>122</v>
      </c>
      <c r="E119" s="206" t="s">
        <v>441</v>
      </c>
      <c r="F119" s="207" t="s">
        <v>238</v>
      </c>
      <c r="G119" s="208" t="s">
        <v>149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126</v>
      </c>
      <c r="AT119" s="216" t="s">
        <v>122</v>
      </c>
      <c r="AU119" s="216" t="s">
        <v>80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126</v>
      </c>
      <c r="BM119" s="216" t="s">
        <v>306</v>
      </c>
    </row>
    <row r="120" spans="1:65" s="2" customFormat="1" ht="24.15" customHeight="1">
      <c r="A120" s="39"/>
      <c r="B120" s="40"/>
      <c r="C120" s="205" t="s">
        <v>307</v>
      </c>
      <c r="D120" s="205" t="s">
        <v>122</v>
      </c>
      <c r="E120" s="206" t="s">
        <v>442</v>
      </c>
      <c r="F120" s="207" t="s">
        <v>406</v>
      </c>
      <c r="G120" s="208" t="s">
        <v>149</v>
      </c>
      <c r="H120" s="209">
        <v>1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126</v>
      </c>
      <c r="AT120" s="216" t="s">
        <v>122</v>
      </c>
      <c r="AU120" s="216" t="s">
        <v>80</v>
      </c>
      <c r="AY120" s="18" t="s">
        <v>119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126</v>
      </c>
      <c r="BM120" s="216" t="s">
        <v>309</v>
      </c>
    </row>
    <row r="121" spans="1:65" s="2" customFormat="1" ht="16.5" customHeight="1">
      <c r="A121" s="39"/>
      <c r="B121" s="40"/>
      <c r="C121" s="205" t="s">
        <v>256</v>
      </c>
      <c r="D121" s="205" t="s">
        <v>122</v>
      </c>
      <c r="E121" s="206" t="s">
        <v>443</v>
      </c>
      <c r="F121" s="207" t="s">
        <v>410</v>
      </c>
      <c r="G121" s="208" t="s">
        <v>149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126</v>
      </c>
      <c r="AT121" s="216" t="s">
        <v>122</v>
      </c>
      <c r="AU121" s="216" t="s">
        <v>80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126</v>
      </c>
      <c r="BM121" s="216" t="s">
        <v>312</v>
      </c>
    </row>
    <row r="122" spans="1:65" s="2" customFormat="1" ht="16.5" customHeight="1">
      <c r="A122" s="39"/>
      <c r="B122" s="40"/>
      <c r="C122" s="205" t="s">
        <v>313</v>
      </c>
      <c r="D122" s="205" t="s">
        <v>122</v>
      </c>
      <c r="E122" s="206" t="s">
        <v>444</v>
      </c>
      <c r="F122" s="207" t="s">
        <v>258</v>
      </c>
      <c r="G122" s="208" t="s">
        <v>149</v>
      </c>
      <c r="H122" s="209">
        <v>1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126</v>
      </c>
      <c r="AT122" s="216" t="s">
        <v>122</v>
      </c>
      <c r="AU122" s="216" t="s">
        <v>80</v>
      </c>
      <c r="AY122" s="18" t="s">
        <v>119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126</v>
      </c>
      <c r="BM122" s="216" t="s">
        <v>315</v>
      </c>
    </row>
    <row r="123" spans="1:65" s="2" customFormat="1" ht="16.5" customHeight="1">
      <c r="A123" s="39"/>
      <c r="B123" s="40"/>
      <c r="C123" s="205" t="s">
        <v>259</v>
      </c>
      <c r="D123" s="205" t="s">
        <v>122</v>
      </c>
      <c r="E123" s="206" t="s">
        <v>445</v>
      </c>
      <c r="F123" s="207" t="s">
        <v>446</v>
      </c>
      <c r="G123" s="208" t="s">
        <v>149</v>
      </c>
      <c r="H123" s="209">
        <v>1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43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126</v>
      </c>
      <c r="AT123" s="216" t="s">
        <v>122</v>
      </c>
      <c r="AU123" s="216" t="s">
        <v>80</v>
      </c>
      <c r="AY123" s="18" t="s">
        <v>119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80</v>
      </c>
      <c r="BK123" s="217">
        <f>ROUND(I123*H123,2)</f>
        <v>0</v>
      </c>
      <c r="BL123" s="18" t="s">
        <v>126</v>
      </c>
      <c r="BM123" s="216" t="s">
        <v>318</v>
      </c>
    </row>
    <row r="124" spans="1:65" s="2" customFormat="1" ht="16.5" customHeight="1">
      <c r="A124" s="39"/>
      <c r="B124" s="40"/>
      <c r="C124" s="205" t="s">
        <v>319</v>
      </c>
      <c r="D124" s="205" t="s">
        <v>122</v>
      </c>
      <c r="E124" s="206" t="s">
        <v>447</v>
      </c>
      <c r="F124" s="207" t="s">
        <v>415</v>
      </c>
      <c r="G124" s="208" t="s">
        <v>149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126</v>
      </c>
      <c r="AT124" s="216" t="s">
        <v>122</v>
      </c>
      <c r="AU124" s="216" t="s">
        <v>80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126</v>
      </c>
      <c r="BM124" s="216" t="s">
        <v>321</v>
      </c>
    </row>
    <row r="125" spans="1:65" s="2" customFormat="1" ht="16.5" customHeight="1">
      <c r="A125" s="39"/>
      <c r="B125" s="40"/>
      <c r="C125" s="205" t="s">
        <v>262</v>
      </c>
      <c r="D125" s="205" t="s">
        <v>122</v>
      </c>
      <c r="E125" s="206" t="s">
        <v>448</v>
      </c>
      <c r="F125" s="207" t="s">
        <v>261</v>
      </c>
      <c r="G125" s="208" t="s">
        <v>149</v>
      </c>
      <c r="H125" s="209">
        <v>1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126</v>
      </c>
      <c r="AT125" s="216" t="s">
        <v>122</v>
      </c>
      <c r="AU125" s="216" t="s">
        <v>80</v>
      </c>
      <c r="AY125" s="18" t="s">
        <v>119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126</v>
      </c>
      <c r="BM125" s="216" t="s">
        <v>323</v>
      </c>
    </row>
    <row r="126" spans="1:65" s="2" customFormat="1" ht="16.5" customHeight="1">
      <c r="A126" s="39"/>
      <c r="B126" s="40"/>
      <c r="C126" s="205" t="s">
        <v>324</v>
      </c>
      <c r="D126" s="205" t="s">
        <v>122</v>
      </c>
      <c r="E126" s="206" t="s">
        <v>449</v>
      </c>
      <c r="F126" s="207" t="s">
        <v>264</v>
      </c>
      <c r="G126" s="208" t="s">
        <v>149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126</v>
      </c>
      <c r="AT126" s="216" t="s">
        <v>122</v>
      </c>
      <c r="AU126" s="216" t="s">
        <v>80</v>
      </c>
      <c r="AY126" s="18" t="s">
        <v>119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126</v>
      </c>
      <c r="BM126" s="216" t="s">
        <v>326</v>
      </c>
    </row>
    <row r="127" spans="1:65" s="2" customFormat="1" ht="16.5" customHeight="1">
      <c r="A127" s="39"/>
      <c r="B127" s="40"/>
      <c r="C127" s="205" t="s">
        <v>329</v>
      </c>
      <c r="D127" s="205" t="s">
        <v>122</v>
      </c>
      <c r="E127" s="206" t="s">
        <v>450</v>
      </c>
      <c r="F127" s="207" t="s">
        <v>267</v>
      </c>
      <c r="G127" s="208" t="s">
        <v>149</v>
      </c>
      <c r="H127" s="209">
        <v>1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126</v>
      </c>
      <c r="AT127" s="216" t="s">
        <v>122</v>
      </c>
      <c r="AU127" s="216" t="s">
        <v>80</v>
      </c>
      <c r="AY127" s="18" t="s">
        <v>119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126</v>
      </c>
      <c r="BM127" s="216" t="s">
        <v>331</v>
      </c>
    </row>
    <row r="128" spans="1:65" s="2" customFormat="1" ht="16.5" customHeight="1">
      <c r="A128" s="39"/>
      <c r="B128" s="40"/>
      <c r="C128" s="205" t="s">
        <v>332</v>
      </c>
      <c r="D128" s="205" t="s">
        <v>122</v>
      </c>
      <c r="E128" s="206" t="s">
        <v>451</v>
      </c>
      <c r="F128" s="207" t="s">
        <v>271</v>
      </c>
      <c r="G128" s="208" t="s">
        <v>149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58" t="s">
        <v>19</v>
      </c>
      <c r="N128" s="259" t="s">
        <v>43</v>
      </c>
      <c r="O128" s="260"/>
      <c r="P128" s="261">
        <f>O128*H128</f>
        <v>0</v>
      </c>
      <c r="Q128" s="261">
        <v>0</v>
      </c>
      <c r="R128" s="261">
        <f>Q128*H128</f>
        <v>0</v>
      </c>
      <c r="S128" s="261">
        <v>0</v>
      </c>
      <c r="T128" s="262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126</v>
      </c>
      <c r="AT128" s="216" t="s">
        <v>122</v>
      </c>
      <c r="AU128" s="216" t="s">
        <v>80</v>
      </c>
      <c r="AY128" s="18" t="s">
        <v>119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126</v>
      </c>
      <c r="BM128" s="216" t="s">
        <v>334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1:K12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Nemocnice Pelhřimov - heliport - překážková svitidla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452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95</v>
      </c>
      <c r="G12" s="39"/>
      <c r="H12" s="39"/>
      <c r="I12" s="133" t="s">
        <v>23</v>
      </c>
      <c r="J12" s="138" t="str">
        <f>'Rekapitulace stavby'!AN8</f>
        <v>23. 8. 2022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Nemocnice Pelhřimov, příspěvková organizace</v>
      </c>
      <c r="F15" s="39"/>
      <c r="G15" s="39"/>
      <c r="H15" s="39"/>
      <c r="I15" s="133" t="s">
        <v>28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>OBERMEYER Helika</v>
      </c>
      <c r="F21" s="39"/>
      <c r="G21" s="39"/>
      <c r="H21" s="39"/>
      <c r="I21" s="133" t="s">
        <v>28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>PROPOS Liberec s.r.o.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ROUND(J80,2)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ROUND((SUM(BE80:BE84)),2)</f>
        <v>0</v>
      </c>
      <c r="G33" s="39"/>
      <c r="H33" s="39"/>
      <c r="I33" s="149">
        <v>0.21</v>
      </c>
      <c r="J33" s="148">
        <f>ROUND(((SUM(BE80:BE84))*I33),2)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ROUND((SUM(BF80:BF84)),2)</f>
        <v>0</v>
      </c>
      <c r="G34" s="39"/>
      <c r="H34" s="39"/>
      <c r="I34" s="149">
        <v>0.15</v>
      </c>
      <c r="J34" s="148">
        <f>ROUND(((SUM(BF80:BF84))*I34),2)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ROUND((SUM(BG80:BG84)),2)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ROUND((SUM(BH80:BH84)),2)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ROUND((SUM(BI80:BI84)),2)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Nemocnice Pelhřimov - heliport - překážková svitidla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23. 8. 2022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Nemocnice Pelhřimov, příspěvková organizace</v>
      </c>
      <c r="G54" s="41"/>
      <c r="H54" s="41"/>
      <c r="I54" s="33" t="s">
        <v>31</v>
      </c>
      <c r="J54" s="37" t="str">
        <f>E21</f>
        <v>OBERMEYER Helika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PROPOS Liberec s.r.o.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J80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453</v>
      </c>
      <c r="E60" s="169"/>
      <c r="F60" s="169"/>
      <c r="G60" s="169"/>
      <c r="H60" s="169"/>
      <c r="I60" s="169"/>
      <c r="J60" s="170">
        <f>J81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3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6" spans="1:31" s="2" customFormat="1" ht="6.95" customHeight="1">
      <c r="A66" s="39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24.95" customHeight="1">
      <c r="A67" s="39"/>
      <c r="B67" s="40"/>
      <c r="C67" s="24" t="s">
        <v>104</v>
      </c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12" customHeight="1">
      <c r="A69" s="39"/>
      <c r="B69" s="40"/>
      <c r="C69" s="33" t="s">
        <v>16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6.5" customHeight="1">
      <c r="A70" s="39"/>
      <c r="B70" s="40"/>
      <c r="C70" s="41"/>
      <c r="D70" s="41"/>
      <c r="E70" s="161" t="str">
        <f>E7</f>
        <v>Nemocnice Pelhřimov - heliport - překážková svitidla</v>
      </c>
      <c r="F70" s="33"/>
      <c r="G70" s="33"/>
      <c r="H70" s="33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93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70" t="str">
        <f>E9</f>
        <v>04 - Vedlejší rozpočtové náklady</v>
      </c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21</v>
      </c>
      <c r="D74" s="41"/>
      <c r="E74" s="41"/>
      <c r="F74" s="28" t="str">
        <f>F12</f>
        <v xml:space="preserve"> </v>
      </c>
      <c r="G74" s="41"/>
      <c r="H74" s="41"/>
      <c r="I74" s="33" t="s">
        <v>23</v>
      </c>
      <c r="J74" s="73" t="str">
        <f>IF(J12="","",J12)</f>
        <v>23. 8. 2022</v>
      </c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15" customHeight="1">
      <c r="A76" s="39"/>
      <c r="B76" s="40"/>
      <c r="C76" s="33" t="s">
        <v>25</v>
      </c>
      <c r="D76" s="41"/>
      <c r="E76" s="41"/>
      <c r="F76" s="28" t="str">
        <f>E15</f>
        <v>Nemocnice Pelhřimov, příspěvková organizace</v>
      </c>
      <c r="G76" s="41"/>
      <c r="H76" s="41"/>
      <c r="I76" s="33" t="s">
        <v>31</v>
      </c>
      <c r="J76" s="37" t="str">
        <f>E21</f>
        <v>OBERMEYER Helika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5.65" customHeight="1">
      <c r="A77" s="39"/>
      <c r="B77" s="40"/>
      <c r="C77" s="33" t="s">
        <v>29</v>
      </c>
      <c r="D77" s="41"/>
      <c r="E77" s="41"/>
      <c r="F77" s="28" t="str">
        <f>IF(E18="","",E18)</f>
        <v>Vyplň údaj</v>
      </c>
      <c r="G77" s="41"/>
      <c r="H77" s="41"/>
      <c r="I77" s="33" t="s">
        <v>34</v>
      </c>
      <c r="J77" s="37" t="str">
        <f>E24</f>
        <v>PROPOS Liberec s.r.o.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0.3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11" customFormat="1" ht="29.25" customHeight="1">
      <c r="A79" s="178"/>
      <c r="B79" s="179"/>
      <c r="C79" s="180" t="s">
        <v>105</v>
      </c>
      <c r="D79" s="181" t="s">
        <v>57</v>
      </c>
      <c r="E79" s="181" t="s">
        <v>53</v>
      </c>
      <c r="F79" s="181" t="s">
        <v>54</v>
      </c>
      <c r="G79" s="181" t="s">
        <v>106</v>
      </c>
      <c r="H79" s="181" t="s">
        <v>107</v>
      </c>
      <c r="I79" s="181" t="s">
        <v>108</v>
      </c>
      <c r="J79" s="181" t="s">
        <v>98</v>
      </c>
      <c r="K79" s="182" t="s">
        <v>109</v>
      </c>
      <c r="L79" s="183"/>
      <c r="M79" s="93" t="s">
        <v>19</v>
      </c>
      <c r="N79" s="94" t="s">
        <v>42</v>
      </c>
      <c r="O79" s="94" t="s">
        <v>110</v>
      </c>
      <c r="P79" s="94" t="s">
        <v>111</v>
      </c>
      <c r="Q79" s="94" t="s">
        <v>112</v>
      </c>
      <c r="R79" s="94" t="s">
        <v>113</v>
      </c>
      <c r="S79" s="94" t="s">
        <v>114</v>
      </c>
      <c r="T79" s="95" t="s">
        <v>115</v>
      </c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</row>
    <row r="80" spans="1:63" s="2" customFormat="1" ht="22.8" customHeight="1">
      <c r="A80" s="39"/>
      <c r="B80" s="40"/>
      <c r="C80" s="100" t="s">
        <v>116</v>
      </c>
      <c r="D80" s="41"/>
      <c r="E80" s="41"/>
      <c r="F80" s="41"/>
      <c r="G80" s="41"/>
      <c r="H80" s="41"/>
      <c r="I80" s="41"/>
      <c r="J80" s="184">
        <f>BK80</f>
        <v>0</v>
      </c>
      <c r="K80" s="41"/>
      <c r="L80" s="45"/>
      <c r="M80" s="96"/>
      <c r="N80" s="185"/>
      <c r="O80" s="97"/>
      <c r="P80" s="186">
        <f>P81</f>
        <v>0</v>
      </c>
      <c r="Q80" s="97"/>
      <c r="R80" s="186">
        <f>R81</f>
        <v>0</v>
      </c>
      <c r="S80" s="97"/>
      <c r="T80" s="187">
        <f>T81</f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T80" s="18" t="s">
        <v>71</v>
      </c>
      <c r="AU80" s="18" t="s">
        <v>99</v>
      </c>
      <c r="BK80" s="188">
        <f>BK81</f>
        <v>0</v>
      </c>
    </row>
    <row r="81" spans="1:63" s="12" customFormat="1" ht="25.9" customHeight="1">
      <c r="A81" s="12"/>
      <c r="B81" s="189"/>
      <c r="C81" s="190"/>
      <c r="D81" s="191" t="s">
        <v>71</v>
      </c>
      <c r="E81" s="192" t="s">
        <v>454</v>
      </c>
      <c r="F81" s="192" t="s">
        <v>90</v>
      </c>
      <c r="G81" s="190"/>
      <c r="H81" s="190"/>
      <c r="I81" s="193"/>
      <c r="J81" s="194">
        <f>BK81</f>
        <v>0</v>
      </c>
      <c r="K81" s="190"/>
      <c r="L81" s="195"/>
      <c r="M81" s="196"/>
      <c r="N81" s="197"/>
      <c r="O81" s="197"/>
      <c r="P81" s="198">
        <f>SUM(P82:P84)</f>
        <v>0</v>
      </c>
      <c r="Q81" s="197"/>
      <c r="R81" s="198">
        <f>SUM(R82:R84)</f>
        <v>0</v>
      </c>
      <c r="S81" s="197"/>
      <c r="T81" s="199">
        <f>SUM(T82:T84)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0" t="s">
        <v>153</v>
      </c>
      <c r="AT81" s="201" t="s">
        <v>71</v>
      </c>
      <c r="AU81" s="201" t="s">
        <v>72</v>
      </c>
      <c r="AY81" s="200" t="s">
        <v>119</v>
      </c>
      <c r="BK81" s="202">
        <f>SUM(BK82:BK84)</f>
        <v>0</v>
      </c>
    </row>
    <row r="82" spans="1:65" s="2" customFormat="1" ht="16.5" customHeight="1">
      <c r="A82" s="39"/>
      <c r="B82" s="40"/>
      <c r="C82" s="205" t="s">
        <v>80</v>
      </c>
      <c r="D82" s="205" t="s">
        <v>122</v>
      </c>
      <c r="E82" s="206" t="s">
        <v>455</v>
      </c>
      <c r="F82" s="207" t="s">
        <v>456</v>
      </c>
      <c r="G82" s="208" t="s">
        <v>149</v>
      </c>
      <c r="H82" s="209">
        <v>1</v>
      </c>
      <c r="I82" s="210"/>
      <c r="J82" s="211">
        <f>ROUND(I82*H82,2)</f>
        <v>0</v>
      </c>
      <c r="K82" s="207" t="s">
        <v>19</v>
      </c>
      <c r="L82" s="45"/>
      <c r="M82" s="212" t="s">
        <v>19</v>
      </c>
      <c r="N82" s="213" t="s">
        <v>43</v>
      </c>
      <c r="O82" s="85"/>
      <c r="P82" s="214">
        <f>O82*H82</f>
        <v>0</v>
      </c>
      <c r="Q82" s="214">
        <v>0</v>
      </c>
      <c r="R82" s="214">
        <f>Q82*H82</f>
        <v>0</v>
      </c>
      <c r="S82" s="214">
        <v>0</v>
      </c>
      <c r="T82" s="215">
        <f>S82*H82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R82" s="216" t="s">
        <v>457</v>
      </c>
      <c r="AT82" s="216" t="s">
        <v>122</v>
      </c>
      <c r="AU82" s="216" t="s">
        <v>80</v>
      </c>
      <c r="AY82" s="18" t="s">
        <v>119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18" t="s">
        <v>80</v>
      </c>
      <c r="BK82" s="217">
        <f>ROUND(I82*H82,2)</f>
        <v>0</v>
      </c>
      <c r="BL82" s="18" t="s">
        <v>457</v>
      </c>
      <c r="BM82" s="216" t="s">
        <v>458</v>
      </c>
    </row>
    <row r="83" spans="1:65" s="2" customFormat="1" ht="16.5" customHeight="1">
      <c r="A83" s="39"/>
      <c r="B83" s="40"/>
      <c r="C83" s="205" t="s">
        <v>82</v>
      </c>
      <c r="D83" s="205" t="s">
        <v>122</v>
      </c>
      <c r="E83" s="206" t="s">
        <v>459</v>
      </c>
      <c r="F83" s="207" t="s">
        <v>460</v>
      </c>
      <c r="G83" s="208" t="s">
        <v>149</v>
      </c>
      <c r="H83" s="209">
        <v>1</v>
      </c>
      <c r="I83" s="210"/>
      <c r="J83" s="211">
        <f>ROUND(I83*H83,2)</f>
        <v>0</v>
      </c>
      <c r="K83" s="207" t="s">
        <v>19</v>
      </c>
      <c r="L83" s="45"/>
      <c r="M83" s="212" t="s">
        <v>19</v>
      </c>
      <c r="N83" s="213" t="s">
        <v>43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6" t="s">
        <v>457</v>
      </c>
      <c r="AT83" s="216" t="s">
        <v>122</v>
      </c>
      <c r="AU83" s="216" t="s">
        <v>80</v>
      </c>
      <c r="AY83" s="18" t="s">
        <v>119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8" t="s">
        <v>80</v>
      </c>
      <c r="BK83" s="217">
        <f>ROUND(I83*H83,2)</f>
        <v>0</v>
      </c>
      <c r="BL83" s="18" t="s">
        <v>457</v>
      </c>
      <c r="BM83" s="216" t="s">
        <v>461</v>
      </c>
    </row>
    <row r="84" spans="1:65" s="2" customFormat="1" ht="16.5" customHeight="1">
      <c r="A84" s="39"/>
      <c r="B84" s="40"/>
      <c r="C84" s="205" t="s">
        <v>141</v>
      </c>
      <c r="D84" s="205" t="s">
        <v>122</v>
      </c>
      <c r="E84" s="206" t="s">
        <v>462</v>
      </c>
      <c r="F84" s="207" t="s">
        <v>463</v>
      </c>
      <c r="G84" s="208" t="s">
        <v>149</v>
      </c>
      <c r="H84" s="209">
        <v>1</v>
      </c>
      <c r="I84" s="210"/>
      <c r="J84" s="211">
        <f>ROUND(I84*H84,2)</f>
        <v>0</v>
      </c>
      <c r="K84" s="207" t="s">
        <v>19</v>
      </c>
      <c r="L84" s="45"/>
      <c r="M84" s="258" t="s">
        <v>19</v>
      </c>
      <c r="N84" s="259" t="s">
        <v>43</v>
      </c>
      <c r="O84" s="260"/>
      <c r="P84" s="261">
        <f>O84*H84</f>
        <v>0</v>
      </c>
      <c r="Q84" s="261">
        <v>0</v>
      </c>
      <c r="R84" s="261">
        <f>Q84*H84</f>
        <v>0</v>
      </c>
      <c r="S84" s="261">
        <v>0</v>
      </c>
      <c r="T84" s="262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457</v>
      </c>
      <c r="AT84" s="216" t="s">
        <v>122</v>
      </c>
      <c r="AU84" s="216" t="s">
        <v>80</v>
      </c>
      <c r="AY84" s="18" t="s">
        <v>119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457</v>
      </c>
      <c r="BM84" s="216" t="s">
        <v>464</v>
      </c>
    </row>
    <row r="85" spans="1:31" s="2" customFormat="1" ht="6.95" customHeight="1">
      <c r="A85" s="39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45"/>
      <c r="M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</sheetData>
  <sheetProtection password="CC35" sheet="1" objects="1" scenarios="1" formatColumns="0" formatRows="0" autoFilter="0"/>
  <autoFilter ref="C79:K8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268" t="s">
        <v>465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466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467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468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469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470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471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472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473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474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475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79</v>
      </c>
      <c r="F18" s="274" t="s">
        <v>476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477</v>
      </c>
      <c r="F19" s="274" t="s">
        <v>478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479</v>
      </c>
      <c r="F20" s="274" t="s">
        <v>480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481</v>
      </c>
      <c r="F21" s="274" t="s">
        <v>482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483</v>
      </c>
      <c r="F22" s="274" t="s">
        <v>484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485</v>
      </c>
      <c r="F23" s="274" t="s">
        <v>486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487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488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489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490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491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492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493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494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495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105</v>
      </c>
      <c r="F36" s="274"/>
      <c r="G36" s="274" t="s">
        <v>496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497</v>
      </c>
      <c r="F37" s="274"/>
      <c r="G37" s="274" t="s">
        <v>498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53</v>
      </c>
      <c r="F38" s="274"/>
      <c r="G38" s="274" t="s">
        <v>499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54</v>
      </c>
      <c r="F39" s="274"/>
      <c r="G39" s="274" t="s">
        <v>500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106</v>
      </c>
      <c r="F40" s="274"/>
      <c r="G40" s="274" t="s">
        <v>501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107</v>
      </c>
      <c r="F41" s="274"/>
      <c r="G41" s="274" t="s">
        <v>502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503</v>
      </c>
      <c r="F42" s="274"/>
      <c r="G42" s="274" t="s">
        <v>504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505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506</v>
      </c>
      <c r="F44" s="274"/>
      <c r="G44" s="274" t="s">
        <v>507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109</v>
      </c>
      <c r="F45" s="274"/>
      <c r="G45" s="274" t="s">
        <v>508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509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510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511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512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513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514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515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516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517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518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519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520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521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522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523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524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525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526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527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528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529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530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531</v>
      </c>
      <c r="D76" s="292"/>
      <c r="E76" s="292"/>
      <c r="F76" s="292" t="s">
        <v>532</v>
      </c>
      <c r="G76" s="293"/>
      <c r="H76" s="292" t="s">
        <v>54</v>
      </c>
      <c r="I76" s="292" t="s">
        <v>57</v>
      </c>
      <c r="J76" s="292" t="s">
        <v>533</v>
      </c>
      <c r="K76" s="291"/>
    </row>
    <row r="77" spans="2:11" s="1" customFormat="1" ht="17.25" customHeight="1">
      <c r="B77" s="289"/>
      <c r="C77" s="294" t="s">
        <v>534</v>
      </c>
      <c r="D77" s="294"/>
      <c r="E77" s="294"/>
      <c r="F77" s="295" t="s">
        <v>535</v>
      </c>
      <c r="G77" s="296"/>
      <c r="H77" s="294"/>
      <c r="I77" s="294"/>
      <c r="J77" s="294" t="s">
        <v>536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53</v>
      </c>
      <c r="D79" s="299"/>
      <c r="E79" s="299"/>
      <c r="F79" s="300" t="s">
        <v>537</v>
      </c>
      <c r="G79" s="301"/>
      <c r="H79" s="277" t="s">
        <v>538</v>
      </c>
      <c r="I79" s="277" t="s">
        <v>539</v>
      </c>
      <c r="J79" s="277">
        <v>20</v>
      </c>
      <c r="K79" s="291"/>
    </row>
    <row r="80" spans="2:11" s="1" customFormat="1" ht="15" customHeight="1">
      <c r="B80" s="289"/>
      <c r="C80" s="277" t="s">
        <v>540</v>
      </c>
      <c r="D80" s="277"/>
      <c r="E80" s="277"/>
      <c r="F80" s="300" t="s">
        <v>537</v>
      </c>
      <c r="G80" s="301"/>
      <c r="H80" s="277" t="s">
        <v>541</v>
      </c>
      <c r="I80" s="277" t="s">
        <v>539</v>
      </c>
      <c r="J80" s="277">
        <v>120</v>
      </c>
      <c r="K80" s="291"/>
    </row>
    <row r="81" spans="2:11" s="1" customFormat="1" ht="15" customHeight="1">
      <c r="B81" s="302"/>
      <c r="C81" s="277" t="s">
        <v>542</v>
      </c>
      <c r="D81" s="277"/>
      <c r="E81" s="277"/>
      <c r="F81" s="300" t="s">
        <v>543</v>
      </c>
      <c r="G81" s="301"/>
      <c r="H81" s="277" t="s">
        <v>544</v>
      </c>
      <c r="I81" s="277" t="s">
        <v>539</v>
      </c>
      <c r="J81" s="277">
        <v>50</v>
      </c>
      <c r="K81" s="291"/>
    </row>
    <row r="82" spans="2:11" s="1" customFormat="1" ht="15" customHeight="1">
      <c r="B82" s="302"/>
      <c r="C82" s="277" t="s">
        <v>545</v>
      </c>
      <c r="D82" s="277"/>
      <c r="E82" s="277"/>
      <c r="F82" s="300" t="s">
        <v>537</v>
      </c>
      <c r="G82" s="301"/>
      <c r="H82" s="277" t="s">
        <v>546</v>
      </c>
      <c r="I82" s="277" t="s">
        <v>547</v>
      </c>
      <c r="J82" s="277"/>
      <c r="K82" s="291"/>
    </row>
    <row r="83" spans="2:11" s="1" customFormat="1" ht="15" customHeight="1">
      <c r="B83" s="302"/>
      <c r="C83" s="303" t="s">
        <v>548</v>
      </c>
      <c r="D83" s="303"/>
      <c r="E83" s="303"/>
      <c r="F83" s="304" t="s">
        <v>543</v>
      </c>
      <c r="G83" s="303"/>
      <c r="H83" s="303" t="s">
        <v>549</v>
      </c>
      <c r="I83" s="303" t="s">
        <v>539</v>
      </c>
      <c r="J83" s="303">
        <v>15</v>
      </c>
      <c r="K83" s="291"/>
    </row>
    <row r="84" spans="2:11" s="1" customFormat="1" ht="15" customHeight="1">
      <c r="B84" s="302"/>
      <c r="C84" s="303" t="s">
        <v>550</v>
      </c>
      <c r="D84" s="303"/>
      <c r="E84" s="303"/>
      <c r="F84" s="304" t="s">
        <v>543</v>
      </c>
      <c r="G84" s="303"/>
      <c r="H84" s="303" t="s">
        <v>551</v>
      </c>
      <c r="I84" s="303" t="s">
        <v>539</v>
      </c>
      <c r="J84" s="303">
        <v>15</v>
      </c>
      <c r="K84" s="291"/>
    </row>
    <row r="85" spans="2:11" s="1" customFormat="1" ht="15" customHeight="1">
      <c r="B85" s="302"/>
      <c r="C85" s="303" t="s">
        <v>552</v>
      </c>
      <c r="D85" s="303"/>
      <c r="E85" s="303"/>
      <c r="F85" s="304" t="s">
        <v>543</v>
      </c>
      <c r="G85" s="303"/>
      <c r="H85" s="303" t="s">
        <v>553</v>
      </c>
      <c r="I85" s="303" t="s">
        <v>539</v>
      </c>
      <c r="J85" s="303">
        <v>20</v>
      </c>
      <c r="K85" s="291"/>
    </row>
    <row r="86" spans="2:11" s="1" customFormat="1" ht="15" customHeight="1">
      <c r="B86" s="302"/>
      <c r="C86" s="303" t="s">
        <v>554</v>
      </c>
      <c r="D86" s="303"/>
      <c r="E86" s="303"/>
      <c r="F86" s="304" t="s">
        <v>543</v>
      </c>
      <c r="G86" s="303"/>
      <c r="H86" s="303" t="s">
        <v>555</v>
      </c>
      <c r="I86" s="303" t="s">
        <v>539</v>
      </c>
      <c r="J86" s="303">
        <v>20</v>
      </c>
      <c r="K86" s="291"/>
    </row>
    <row r="87" spans="2:11" s="1" customFormat="1" ht="15" customHeight="1">
      <c r="B87" s="302"/>
      <c r="C87" s="277" t="s">
        <v>556</v>
      </c>
      <c r="D87" s="277"/>
      <c r="E87" s="277"/>
      <c r="F87" s="300" t="s">
        <v>543</v>
      </c>
      <c r="G87" s="301"/>
      <c r="H87" s="277" t="s">
        <v>557</v>
      </c>
      <c r="I87" s="277" t="s">
        <v>539</v>
      </c>
      <c r="J87" s="277">
        <v>50</v>
      </c>
      <c r="K87" s="291"/>
    </row>
    <row r="88" spans="2:11" s="1" customFormat="1" ht="15" customHeight="1">
      <c r="B88" s="302"/>
      <c r="C88" s="277" t="s">
        <v>558</v>
      </c>
      <c r="D88" s="277"/>
      <c r="E88" s="277"/>
      <c r="F88" s="300" t="s">
        <v>543</v>
      </c>
      <c r="G88" s="301"/>
      <c r="H88" s="277" t="s">
        <v>559</v>
      </c>
      <c r="I88" s="277" t="s">
        <v>539</v>
      </c>
      <c r="J88" s="277">
        <v>20</v>
      </c>
      <c r="K88" s="291"/>
    </row>
    <row r="89" spans="2:11" s="1" customFormat="1" ht="15" customHeight="1">
      <c r="B89" s="302"/>
      <c r="C89" s="277" t="s">
        <v>560</v>
      </c>
      <c r="D89" s="277"/>
      <c r="E89" s="277"/>
      <c r="F89" s="300" t="s">
        <v>543</v>
      </c>
      <c r="G89" s="301"/>
      <c r="H89" s="277" t="s">
        <v>561</v>
      </c>
      <c r="I89" s="277" t="s">
        <v>539</v>
      </c>
      <c r="J89" s="277">
        <v>20</v>
      </c>
      <c r="K89" s="291"/>
    </row>
    <row r="90" spans="2:11" s="1" customFormat="1" ht="15" customHeight="1">
      <c r="B90" s="302"/>
      <c r="C90" s="277" t="s">
        <v>562</v>
      </c>
      <c r="D90" s="277"/>
      <c r="E90" s="277"/>
      <c r="F90" s="300" t="s">
        <v>543</v>
      </c>
      <c r="G90" s="301"/>
      <c r="H90" s="277" t="s">
        <v>563</v>
      </c>
      <c r="I90" s="277" t="s">
        <v>539</v>
      </c>
      <c r="J90" s="277">
        <v>50</v>
      </c>
      <c r="K90" s="291"/>
    </row>
    <row r="91" spans="2:11" s="1" customFormat="1" ht="15" customHeight="1">
      <c r="B91" s="302"/>
      <c r="C91" s="277" t="s">
        <v>564</v>
      </c>
      <c r="D91" s="277"/>
      <c r="E91" s="277"/>
      <c r="F91" s="300" t="s">
        <v>543</v>
      </c>
      <c r="G91" s="301"/>
      <c r="H91" s="277" t="s">
        <v>564</v>
      </c>
      <c r="I91" s="277" t="s">
        <v>539</v>
      </c>
      <c r="J91" s="277">
        <v>50</v>
      </c>
      <c r="K91" s="291"/>
    </row>
    <row r="92" spans="2:11" s="1" customFormat="1" ht="15" customHeight="1">
      <c r="B92" s="302"/>
      <c r="C92" s="277" t="s">
        <v>565</v>
      </c>
      <c r="D92" s="277"/>
      <c r="E92" s="277"/>
      <c r="F92" s="300" t="s">
        <v>543</v>
      </c>
      <c r="G92" s="301"/>
      <c r="H92" s="277" t="s">
        <v>566</v>
      </c>
      <c r="I92" s="277" t="s">
        <v>539</v>
      </c>
      <c r="J92" s="277">
        <v>255</v>
      </c>
      <c r="K92" s="291"/>
    </row>
    <row r="93" spans="2:11" s="1" customFormat="1" ht="15" customHeight="1">
      <c r="B93" s="302"/>
      <c r="C93" s="277" t="s">
        <v>567</v>
      </c>
      <c r="D93" s="277"/>
      <c r="E93" s="277"/>
      <c r="F93" s="300" t="s">
        <v>537</v>
      </c>
      <c r="G93" s="301"/>
      <c r="H93" s="277" t="s">
        <v>568</v>
      </c>
      <c r="I93" s="277" t="s">
        <v>569</v>
      </c>
      <c r="J93" s="277"/>
      <c r="K93" s="291"/>
    </row>
    <row r="94" spans="2:11" s="1" customFormat="1" ht="15" customHeight="1">
      <c r="B94" s="302"/>
      <c r="C94" s="277" t="s">
        <v>570</v>
      </c>
      <c r="D94" s="277"/>
      <c r="E94" s="277"/>
      <c r="F94" s="300" t="s">
        <v>537</v>
      </c>
      <c r="G94" s="301"/>
      <c r="H94" s="277" t="s">
        <v>571</v>
      </c>
      <c r="I94" s="277" t="s">
        <v>572</v>
      </c>
      <c r="J94" s="277"/>
      <c r="K94" s="291"/>
    </row>
    <row r="95" spans="2:11" s="1" customFormat="1" ht="15" customHeight="1">
      <c r="B95" s="302"/>
      <c r="C95" s="277" t="s">
        <v>573</v>
      </c>
      <c r="D95" s="277"/>
      <c r="E95" s="277"/>
      <c r="F95" s="300" t="s">
        <v>537</v>
      </c>
      <c r="G95" s="301"/>
      <c r="H95" s="277" t="s">
        <v>573</v>
      </c>
      <c r="I95" s="277" t="s">
        <v>572</v>
      </c>
      <c r="J95" s="277"/>
      <c r="K95" s="291"/>
    </row>
    <row r="96" spans="2:11" s="1" customFormat="1" ht="15" customHeight="1">
      <c r="B96" s="302"/>
      <c r="C96" s="277" t="s">
        <v>38</v>
      </c>
      <c r="D96" s="277"/>
      <c r="E96" s="277"/>
      <c r="F96" s="300" t="s">
        <v>537</v>
      </c>
      <c r="G96" s="301"/>
      <c r="H96" s="277" t="s">
        <v>574</v>
      </c>
      <c r="I96" s="277" t="s">
        <v>572</v>
      </c>
      <c r="J96" s="277"/>
      <c r="K96" s="291"/>
    </row>
    <row r="97" spans="2:11" s="1" customFormat="1" ht="15" customHeight="1">
      <c r="B97" s="302"/>
      <c r="C97" s="277" t="s">
        <v>48</v>
      </c>
      <c r="D97" s="277"/>
      <c r="E97" s="277"/>
      <c r="F97" s="300" t="s">
        <v>537</v>
      </c>
      <c r="G97" s="301"/>
      <c r="H97" s="277" t="s">
        <v>575</v>
      </c>
      <c r="I97" s="277" t="s">
        <v>572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576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531</v>
      </c>
      <c r="D103" s="292"/>
      <c r="E103" s="292"/>
      <c r="F103" s="292" t="s">
        <v>532</v>
      </c>
      <c r="G103" s="293"/>
      <c r="H103" s="292" t="s">
        <v>54</v>
      </c>
      <c r="I103" s="292" t="s">
        <v>57</v>
      </c>
      <c r="J103" s="292" t="s">
        <v>533</v>
      </c>
      <c r="K103" s="291"/>
    </row>
    <row r="104" spans="2:11" s="1" customFormat="1" ht="17.25" customHeight="1">
      <c r="B104" s="289"/>
      <c r="C104" s="294" t="s">
        <v>534</v>
      </c>
      <c r="D104" s="294"/>
      <c r="E104" s="294"/>
      <c r="F104" s="295" t="s">
        <v>535</v>
      </c>
      <c r="G104" s="296"/>
      <c r="H104" s="294"/>
      <c r="I104" s="294"/>
      <c r="J104" s="294" t="s">
        <v>536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53</v>
      </c>
      <c r="D106" s="299"/>
      <c r="E106" s="299"/>
      <c r="F106" s="300" t="s">
        <v>537</v>
      </c>
      <c r="G106" s="277"/>
      <c r="H106" s="277" t="s">
        <v>577</v>
      </c>
      <c r="I106" s="277" t="s">
        <v>539</v>
      </c>
      <c r="J106" s="277">
        <v>20</v>
      </c>
      <c r="K106" s="291"/>
    </row>
    <row r="107" spans="2:11" s="1" customFormat="1" ht="15" customHeight="1">
      <c r="B107" s="289"/>
      <c r="C107" s="277" t="s">
        <v>540</v>
      </c>
      <c r="D107" s="277"/>
      <c r="E107" s="277"/>
      <c r="F107" s="300" t="s">
        <v>537</v>
      </c>
      <c r="G107" s="277"/>
      <c r="H107" s="277" t="s">
        <v>577</v>
      </c>
      <c r="I107" s="277" t="s">
        <v>539</v>
      </c>
      <c r="J107" s="277">
        <v>120</v>
      </c>
      <c r="K107" s="291"/>
    </row>
    <row r="108" spans="2:11" s="1" customFormat="1" ht="15" customHeight="1">
      <c r="B108" s="302"/>
      <c r="C108" s="277" t="s">
        <v>542</v>
      </c>
      <c r="D108" s="277"/>
      <c r="E108" s="277"/>
      <c r="F108" s="300" t="s">
        <v>543</v>
      </c>
      <c r="G108" s="277"/>
      <c r="H108" s="277" t="s">
        <v>577</v>
      </c>
      <c r="I108" s="277" t="s">
        <v>539</v>
      </c>
      <c r="J108" s="277">
        <v>50</v>
      </c>
      <c r="K108" s="291"/>
    </row>
    <row r="109" spans="2:11" s="1" customFormat="1" ht="15" customHeight="1">
      <c r="B109" s="302"/>
      <c r="C109" s="277" t="s">
        <v>545</v>
      </c>
      <c r="D109" s="277"/>
      <c r="E109" s="277"/>
      <c r="F109" s="300" t="s">
        <v>537</v>
      </c>
      <c r="G109" s="277"/>
      <c r="H109" s="277" t="s">
        <v>577</v>
      </c>
      <c r="I109" s="277" t="s">
        <v>547</v>
      </c>
      <c r="J109" s="277"/>
      <c r="K109" s="291"/>
    </row>
    <row r="110" spans="2:11" s="1" customFormat="1" ht="15" customHeight="1">
      <c r="B110" s="302"/>
      <c r="C110" s="277" t="s">
        <v>556</v>
      </c>
      <c r="D110" s="277"/>
      <c r="E110" s="277"/>
      <c r="F110" s="300" t="s">
        <v>543</v>
      </c>
      <c r="G110" s="277"/>
      <c r="H110" s="277" t="s">
        <v>577</v>
      </c>
      <c r="I110" s="277" t="s">
        <v>539</v>
      </c>
      <c r="J110" s="277">
        <v>50</v>
      </c>
      <c r="K110" s="291"/>
    </row>
    <row r="111" spans="2:11" s="1" customFormat="1" ht="15" customHeight="1">
      <c r="B111" s="302"/>
      <c r="C111" s="277" t="s">
        <v>564</v>
      </c>
      <c r="D111" s="277"/>
      <c r="E111" s="277"/>
      <c r="F111" s="300" t="s">
        <v>543</v>
      </c>
      <c r="G111" s="277"/>
      <c r="H111" s="277" t="s">
        <v>577</v>
      </c>
      <c r="I111" s="277" t="s">
        <v>539</v>
      </c>
      <c r="J111" s="277">
        <v>50</v>
      </c>
      <c r="K111" s="291"/>
    </row>
    <row r="112" spans="2:11" s="1" customFormat="1" ht="15" customHeight="1">
      <c r="B112" s="302"/>
      <c r="C112" s="277" t="s">
        <v>562</v>
      </c>
      <c r="D112" s="277"/>
      <c r="E112" s="277"/>
      <c r="F112" s="300" t="s">
        <v>543</v>
      </c>
      <c r="G112" s="277"/>
      <c r="H112" s="277" t="s">
        <v>577</v>
      </c>
      <c r="I112" s="277" t="s">
        <v>539</v>
      </c>
      <c r="J112" s="277">
        <v>50</v>
      </c>
      <c r="K112" s="291"/>
    </row>
    <row r="113" spans="2:11" s="1" customFormat="1" ht="15" customHeight="1">
      <c r="B113" s="302"/>
      <c r="C113" s="277" t="s">
        <v>53</v>
      </c>
      <c r="D113" s="277"/>
      <c r="E113" s="277"/>
      <c r="F113" s="300" t="s">
        <v>537</v>
      </c>
      <c r="G113" s="277"/>
      <c r="H113" s="277" t="s">
        <v>578</v>
      </c>
      <c r="I113" s="277" t="s">
        <v>539</v>
      </c>
      <c r="J113" s="277">
        <v>20</v>
      </c>
      <c r="K113" s="291"/>
    </row>
    <row r="114" spans="2:11" s="1" customFormat="1" ht="15" customHeight="1">
      <c r="B114" s="302"/>
      <c r="C114" s="277" t="s">
        <v>579</v>
      </c>
      <c r="D114" s="277"/>
      <c r="E114" s="277"/>
      <c r="F114" s="300" t="s">
        <v>537</v>
      </c>
      <c r="G114" s="277"/>
      <c r="H114" s="277" t="s">
        <v>580</v>
      </c>
      <c r="I114" s="277" t="s">
        <v>539</v>
      </c>
      <c r="J114" s="277">
        <v>120</v>
      </c>
      <c r="K114" s="291"/>
    </row>
    <row r="115" spans="2:11" s="1" customFormat="1" ht="15" customHeight="1">
      <c r="B115" s="302"/>
      <c r="C115" s="277" t="s">
        <v>38</v>
      </c>
      <c r="D115" s="277"/>
      <c r="E115" s="277"/>
      <c r="F115" s="300" t="s">
        <v>537</v>
      </c>
      <c r="G115" s="277"/>
      <c r="H115" s="277" t="s">
        <v>581</v>
      </c>
      <c r="I115" s="277" t="s">
        <v>572</v>
      </c>
      <c r="J115" s="277"/>
      <c r="K115" s="291"/>
    </row>
    <row r="116" spans="2:11" s="1" customFormat="1" ht="15" customHeight="1">
      <c r="B116" s="302"/>
      <c r="C116" s="277" t="s">
        <v>48</v>
      </c>
      <c r="D116" s="277"/>
      <c r="E116" s="277"/>
      <c r="F116" s="300" t="s">
        <v>537</v>
      </c>
      <c r="G116" s="277"/>
      <c r="H116" s="277" t="s">
        <v>582</v>
      </c>
      <c r="I116" s="277" t="s">
        <v>572</v>
      </c>
      <c r="J116" s="277"/>
      <c r="K116" s="291"/>
    </row>
    <row r="117" spans="2:11" s="1" customFormat="1" ht="15" customHeight="1">
      <c r="B117" s="302"/>
      <c r="C117" s="277" t="s">
        <v>57</v>
      </c>
      <c r="D117" s="277"/>
      <c r="E117" s="277"/>
      <c r="F117" s="300" t="s">
        <v>537</v>
      </c>
      <c r="G117" s="277"/>
      <c r="H117" s="277" t="s">
        <v>583</v>
      </c>
      <c r="I117" s="277" t="s">
        <v>584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585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531</v>
      </c>
      <c r="D123" s="292"/>
      <c r="E123" s="292"/>
      <c r="F123" s="292" t="s">
        <v>532</v>
      </c>
      <c r="G123" s="293"/>
      <c r="H123" s="292" t="s">
        <v>54</v>
      </c>
      <c r="I123" s="292" t="s">
        <v>57</v>
      </c>
      <c r="J123" s="292" t="s">
        <v>533</v>
      </c>
      <c r="K123" s="321"/>
    </row>
    <row r="124" spans="2:11" s="1" customFormat="1" ht="17.25" customHeight="1">
      <c r="B124" s="320"/>
      <c r="C124" s="294" t="s">
        <v>534</v>
      </c>
      <c r="D124" s="294"/>
      <c r="E124" s="294"/>
      <c r="F124" s="295" t="s">
        <v>535</v>
      </c>
      <c r="G124" s="296"/>
      <c r="H124" s="294"/>
      <c r="I124" s="294"/>
      <c r="J124" s="294" t="s">
        <v>536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540</v>
      </c>
      <c r="D126" s="299"/>
      <c r="E126" s="299"/>
      <c r="F126" s="300" t="s">
        <v>537</v>
      </c>
      <c r="G126" s="277"/>
      <c r="H126" s="277" t="s">
        <v>577</v>
      </c>
      <c r="I126" s="277" t="s">
        <v>539</v>
      </c>
      <c r="J126" s="277">
        <v>120</v>
      </c>
      <c r="K126" s="325"/>
    </row>
    <row r="127" spans="2:11" s="1" customFormat="1" ht="15" customHeight="1">
      <c r="B127" s="322"/>
      <c r="C127" s="277" t="s">
        <v>586</v>
      </c>
      <c r="D127" s="277"/>
      <c r="E127" s="277"/>
      <c r="F127" s="300" t="s">
        <v>537</v>
      </c>
      <c r="G127" s="277"/>
      <c r="H127" s="277" t="s">
        <v>587</v>
      </c>
      <c r="I127" s="277" t="s">
        <v>539</v>
      </c>
      <c r="J127" s="277" t="s">
        <v>588</v>
      </c>
      <c r="K127" s="325"/>
    </row>
    <row r="128" spans="2:11" s="1" customFormat="1" ht="15" customHeight="1">
      <c r="B128" s="322"/>
      <c r="C128" s="277" t="s">
        <v>485</v>
      </c>
      <c r="D128" s="277"/>
      <c r="E128" s="277"/>
      <c r="F128" s="300" t="s">
        <v>537</v>
      </c>
      <c r="G128" s="277"/>
      <c r="H128" s="277" t="s">
        <v>589</v>
      </c>
      <c r="I128" s="277" t="s">
        <v>539</v>
      </c>
      <c r="J128" s="277" t="s">
        <v>588</v>
      </c>
      <c r="K128" s="325"/>
    </row>
    <row r="129" spans="2:11" s="1" customFormat="1" ht="15" customHeight="1">
      <c r="B129" s="322"/>
      <c r="C129" s="277" t="s">
        <v>548</v>
      </c>
      <c r="D129" s="277"/>
      <c r="E129" s="277"/>
      <c r="F129" s="300" t="s">
        <v>543</v>
      </c>
      <c r="G129" s="277"/>
      <c r="H129" s="277" t="s">
        <v>549</v>
      </c>
      <c r="I129" s="277" t="s">
        <v>539</v>
      </c>
      <c r="J129" s="277">
        <v>15</v>
      </c>
      <c r="K129" s="325"/>
    </row>
    <row r="130" spans="2:11" s="1" customFormat="1" ht="15" customHeight="1">
      <c r="B130" s="322"/>
      <c r="C130" s="303" t="s">
        <v>550</v>
      </c>
      <c r="D130" s="303"/>
      <c r="E130" s="303"/>
      <c r="F130" s="304" t="s">
        <v>543</v>
      </c>
      <c r="G130" s="303"/>
      <c r="H130" s="303" t="s">
        <v>551</v>
      </c>
      <c r="I130" s="303" t="s">
        <v>539</v>
      </c>
      <c r="J130" s="303">
        <v>15</v>
      </c>
      <c r="K130" s="325"/>
    </row>
    <row r="131" spans="2:11" s="1" customFormat="1" ht="15" customHeight="1">
      <c r="B131" s="322"/>
      <c r="C131" s="303" t="s">
        <v>552</v>
      </c>
      <c r="D131" s="303"/>
      <c r="E131" s="303"/>
      <c r="F131" s="304" t="s">
        <v>543</v>
      </c>
      <c r="G131" s="303"/>
      <c r="H131" s="303" t="s">
        <v>553</v>
      </c>
      <c r="I131" s="303" t="s">
        <v>539</v>
      </c>
      <c r="J131" s="303">
        <v>20</v>
      </c>
      <c r="K131" s="325"/>
    </row>
    <row r="132" spans="2:11" s="1" customFormat="1" ht="15" customHeight="1">
      <c r="B132" s="322"/>
      <c r="C132" s="303" t="s">
        <v>554</v>
      </c>
      <c r="D132" s="303"/>
      <c r="E132" s="303"/>
      <c r="F132" s="304" t="s">
        <v>543</v>
      </c>
      <c r="G132" s="303"/>
      <c r="H132" s="303" t="s">
        <v>555</v>
      </c>
      <c r="I132" s="303" t="s">
        <v>539</v>
      </c>
      <c r="J132" s="303">
        <v>20</v>
      </c>
      <c r="K132" s="325"/>
    </row>
    <row r="133" spans="2:11" s="1" customFormat="1" ht="15" customHeight="1">
      <c r="B133" s="322"/>
      <c r="C133" s="277" t="s">
        <v>542</v>
      </c>
      <c r="D133" s="277"/>
      <c r="E133" s="277"/>
      <c r="F133" s="300" t="s">
        <v>543</v>
      </c>
      <c r="G133" s="277"/>
      <c r="H133" s="277" t="s">
        <v>577</v>
      </c>
      <c r="I133" s="277" t="s">
        <v>539</v>
      </c>
      <c r="J133" s="277">
        <v>50</v>
      </c>
      <c r="K133" s="325"/>
    </row>
    <row r="134" spans="2:11" s="1" customFormat="1" ht="15" customHeight="1">
      <c r="B134" s="322"/>
      <c r="C134" s="277" t="s">
        <v>556</v>
      </c>
      <c r="D134" s="277"/>
      <c r="E134" s="277"/>
      <c r="F134" s="300" t="s">
        <v>543</v>
      </c>
      <c r="G134" s="277"/>
      <c r="H134" s="277" t="s">
        <v>577</v>
      </c>
      <c r="I134" s="277" t="s">
        <v>539</v>
      </c>
      <c r="J134" s="277">
        <v>50</v>
      </c>
      <c r="K134" s="325"/>
    </row>
    <row r="135" spans="2:11" s="1" customFormat="1" ht="15" customHeight="1">
      <c r="B135" s="322"/>
      <c r="C135" s="277" t="s">
        <v>562</v>
      </c>
      <c r="D135" s="277"/>
      <c r="E135" s="277"/>
      <c r="F135" s="300" t="s">
        <v>543</v>
      </c>
      <c r="G135" s="277"/>
      <c r="H135" s="277" t="s">
        <v>577</v>
      </c>
      <c r="I135" s="277" t="s">
        <v>539</v>
      </c>
      <c r="J135" s="277">
        <v>50</v>
      </c>
      <c r="K135" s="325"/>
    </row>
    <row r="136" spans="2:11" s="1" customFormat="1" ht="15" customHeight="1">
      <c r="B136" s="322"/>
      <c r="C136" s="277" t="s">
        <v>564</v>
      </c>
      <c r="D136" s="277"/>
      <c r="E136" s="277"/>
      <c r="F136" s="300" t="s">
        <v>543</v>
      </c>
      <c r="G136" s="277"/>
      <c r="H136" s="277" t="s">
        <v>577</v>
      </c>
      <c r="I136" s="277" t="s">
        <v>539</v>
      </c>
      <c r="J136" s="277">
        <v>50</v>
      </c>
      <c r="K136" s="325"/>
    </row>
    <row r="137" spans="2:11" s="1" customFormat="1" ht="15" customHeight="1">
      <c r="B137" s="322"/>
      <c r="C137" s="277" t="s">
        <v>565</v>
      </c>
      <c r="D137" s="277"/>
      <c r="E137" s="277"/>
      <c r="F137" s="300" t="s">
        <v>543</v>
      </c>
      <c r="G137" s="277"/>
      <c r="H137" s="277" t="s">
        <v>590</v>
      </c>
      <c r="I137" s="277" t="s">
        <v>539</v>
      </c>
      <c r="J137" s="277">
        <v>255</v>
      </c>
      <c r="K137" s="325"/>
    </row>
    <row r="138" spans="2:11" s="1" customFormat="1" ht="15" customHeight="1">
      <c r="B138" s="322"/>
      <c r="C138" s="277" t="s">
        <v>567</v>
      </c>
      <c r="D138" s="277"/>
      <c r="E138" s="277"/>
      <c r="F138" s="300" t="s">
        <v>537</v>
      </c>
      <c r="G138" s="277"/>
      <c r="H138" s="277" t="s">
        <v>591</v>
      </c>
      <c r="I138" s="277" t="s">
        <v>569</v>
      </c>
      <c r="J138" s="277"/>
      <c r="K138" s="325"/>
    </row>
    <row r="139" spans="2:11" s="1" customFormat="1" ht="15" customHeight="1">
      <c r="B139" s="322"/>
      <c r="C139" s="277" t="s">
        <v>570</v>
      </c>
      <c r="D139" s="277"/>
      <c r="E139" s="277"/>
      <c r="F139" s="300" t="s">
        <v>537</v>
      </c>
      <c r="G139" s="277"/>
      <c r="H139" s="277" t="s">
        <v>592</v>
      </c>
      <c r="I139" s="277" t="s">
        <v>572</v>
      </c>
      <c r="J139" s="277"/>
      <c r="K139" s="325"/>
    </row>
    <row r="140" spans="2:11" s="1" customFormat="1" ht="15" customHeight="1">
      <c r="B140" s="322"/>
      <c r="C140" s="277" t="s">
        <v>573</v>
      </c>
      <c r="D140" s="277"/>
      <c r="E140" s="277"/>
      <c r="F140" s="300" t="s">
        <v>537</v>
      </c>
      <c r="G140" s="277"/>
      <c r="H140" s="277" t="s">
        <v>573</v>
      </c>
      <c r="I140" s="277" t="s">
        <v>572</v>
      </c>
      <c r="J140" s="277"/>
      <c r="K140" s="325"/>
    </row>
    <row r="141" spans="2:11" s="1" customFormat="1" ht="15" customHeight="1">
      <c r="B141" s="322"/>
      <c r="C141" s="277" t="s">
        <v>38</v>
      </c>
      <c r="D141" s="277"/>
      <c r="E141" s="277"/>
      <c r="F141" s="300" t="s">
        <v>537</v>
      </c>
      <c r="G141" s="277"/>
      <c r="H141" s="277" t="s">
        <v>593</v>
      </c>
      <c r="I141" s="277" t="s">
        <v>572</v>
      </c>
      <c r="J141" s="277"/>
      <c r="K141" s="325"/>
    </row>
    <row r="142" spans="2:11" s="1" customFormat="1" ht="15" customHeight="1">
      <c r="B142" s="322"/>
      <c r="C142" s="277" t="s">
        <v>594</v>
      </c>
      <c r="D142" s="277"/>
      <c r="E142" s="277"/>
      <c r="F142" s="300" t="s">
        <v>537</v>
      </c>
      <c r="G142" s="277"/>
      <c r="H142" s="277" t="s">
        <v>595</v>
      </c>
      <c r="I142" s="277" t="s">
        <v>572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596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531</v>
      </c>
      <c r="D148" s="292"/>
      <c r="E148" s="292"/>
      <c r="F148" s="292" t="s">
        <v>532</v>
      </c>
      <c r="G148" s="293"/>
      <c r="H148" s="292" t="s">
        <v>54</v>
      </c>
      <c r="I148" s="292" t="s">
        <v>57</v>
      </c>
      <c r="J148" s="292" t="s">
        <v>533</v>
      </c>
      <c r="K148" s="291"/>
    </row>
    <row r="149" spans="2:11" s="1" customFormat="1" ht="17.25" customHeight="1">
      <c r="B149" s="289"/>
      <c r="C149" s="294" t="s">
        <v>534</v>
      </c>
      <c r="D149" s="294"/>
      <c r="E149" s="294"/>
      <c r="F149" s="295" t="s">
        <v>535</v>
      </c>
      <c r="G149" s="296"/>
      <c r="H149" s="294"/>
      <c r="I149" s="294"/>
      <c r="J149" s="294" t="s">
        <v>536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540</v>
      </c>
      <c r="D151" s="277"/>
      <c r="E151" s="277"/>
      <c r="F151" s="330" t="s">
        <v>537</v>
      </c>
      <c r="G151" s="277"/>
      <c r="H151" s="329" t="s">
        <v>577</v>
      </c>
      <c r="I151" s="329" t="s">
        <v>539</v>
      </c>
      <c r="J151" s="329">
        <v>120</v>
      </c>
      <c r="K151" s="325"/>
    </row>
    <row r="152" spans="2:11" s="1" customFormat="1" ht="15" customHeight="1">
      <c r="B152" s="302"/>
      <c r="C152" s="329" t="s">
        <v>586</v>
      </c>
      <c r="D152" s="277"/>
      <c r="E152" s="277"/>
      <c r="F152" s="330" t="s">
        <v>537</v>
      </c>
      <c r="G152" s="277"/>
      <c r="H152" s="329" t="s">
        <v>597</v>
      </c>
      <c r="I152" s="329" t="s">
        <v>539</v>
      </c>
      <c r="J152" s="329" t="s">
        <v>588</v>
      </c>
      <c r="K152" s="325"/>
    </row>
    <row r="153" spans="2:11" s="1" customFormat="1" ht="15" customHeight="1">
      <c r="B153" s="302"/>
      <c r="C153" s="329" t="s">
        <v>485</v>
      </c>
      <c r="D153" s="277"/>
      <c r="E153" s="277"/>
      <c r="F153" s="330" t="s">
        <v>537</v>
      </c>
      <c r="G153" s="277"/>
      <c r="H153" s="329" t="s">
        <v>598</v>
      </c>
      <c r="I153" s="329" t="s">
        <v>539</v>
      </c>
      <c r="J153" s="329" t="s">
        <v>588</v>
      </c>
      <c r="K153" s="325"/>
    </row>
    <row r="154" spans="2:11" s="1" customFormat="1" ht="15" customHeight="1">
      <c r="B154" s="302"/>
      <c r="C154" s="329" t="s">
        <v>542</v>
      </c>
      <c r="D154" s="277"/>
      <c r="E154" s="277"/>
      <c r="F154" s="330" t="s">
        <v>543</v>
      </c>
      <c r="G154" s="277"/>
      <c r="H154" s="329" t="s">
        <v>577</v>
      </c>
      <c r="I154" s="329" t="s">
        <v>539</v>
      </c>
      <c r="J154" s="329">
        <v>50</v>
      </c>
      <c r="K154" s="325"/>
    </row>
    <row r="155" spans="2:11" s="1" customFormat="1" ht="15" customHeight="1">
      <c r="B155" s="302"/>
      <c r="C155" s="329" t="s">
        <v>545</v>
      </c>
      <c r="D155" s="277"/>
      <c r="E155" s="277"/>
      <c r="F155" s="330" t="s">
        <v>537</v>
      </c>
      <c r="G155" s="277"/>
      <c r="H155" s="329" t="s">
        <v>577</v>
      </c>
      <c r="I155" s="329" t="s">
        <v>547</v>
      </c>
      <c r="J155" s="329"/>
      <c r="K155" s="325"/>
    </row>
    <row r="156" spans="2:11" s="1" customFormat="1" ht="15" customHeight="1">
      <c r="B156" s="302"/>
      <c r="C156" s="329" t="s">
        <v>556</v>
      </c>
      <c r="D156" s="277"/>
      <c r="E156" s="277"/>
      <c r="F156" s="330" t="s">
        <v>543</v>
      </c>
      <c r="G156" s="277"/>
      <c r="H156" s="329" t="s">
        <v>577</v>
      </c>
      <c r="I156" s="329" t="s">
        <v>539</v>
      </c>
      <c r="J156" s="329">
        <v>50</v>
      </c>
      <c r="K156" s="325"/>
    </row>
    <row r="157" spans="2:11" s="1" customFormat="1" ht="15" customHeight="1">
      <c r="B157" s="302"/>
      <c r="C157" s="329" t="s">
        <v>564</v>
      </c>
      <c r="D157" s="277"/>
      <c r="E157" s="277"/>
      <c r="F157" s="330" t="s">
        <v>543</v>
      </c>
      <c r="G157" s="277"/>
      <c r="H157" s="329" t="s">
        <v>577</v>
      </c>
      <c r="I157" s="329" t="s">
        <v>539</v>
      </c>
      <c r="J157" s="329">
        <v>50</v>
      </c>
      <c r="K157" s="325"/>
    </row>
    <row r="158" spans="2:11" s="1" customFormat="1" ht="15" customHeight="1">
      <c r="B158" s="302"/>
      <c r="C158" s="329" t="s">
        <v>562</v>
      </c>
      <c r="D158" s="277"/>
      <c r="E158" s="277"/>
      <c r="F158" s="330" t="s">
        <v>543</v>
      </c>
      <c r="G158" s="277"/>
      <c r="H158" s="329" t="s">
        <v>577</v>
      </c>
      <c r="I158" s="329" t="s">
        <v>539</v>
      </c>
      <c r="J158" s="329">
        <v>50</v>
      </c>
      <c r="K158" s="325"/>
    </row>
    <row r="159" spans="2:11" s="1" customFormat="1" ht="15" customHeight="1">
      <c r="B159" s="302"/>
      <c r="C159" s="329" t="s">
        <v>97</v>
      </c>
      <c r="D159" s="277"/>
      <c r="E159" s="277"/>
      <c r="F159" s="330" t="s">
        <v>537</v>
      </c>
      <c r="G159" s="277"/>
      <c r="H159" s="329" t="s">
        <v>599</v>
      </c>
      <c r="I159" s="329" t="s">
        <v>539</v>
      </c>
      <c r="J159" s="329" t="s">
        <v>600</v>
      </c>
      <c r="K159" s="325"/>
    </row>
    <row r="160" spans="2:11" s="1" customFormat="1" ht="15" customHeight="1">
      <c r="B160" s="302"/>
      <c r="C160" s="329" t="s">
        <v>601</v>
      </c>
      <c r="D160" s="277"/>
      <c r="E160" s="277"/>
      <c r="F160" s="330" t="s">
        <v>537</v>
      </c>
      <c r="G160" s="277"/>
      <c r="H160" s="329" t="s">
        <v>602</v>
      </c>
      <c r="I160" s="329" t="s">
        <v>572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603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531</v>
      </c>
      <c r="D166" s="292"/>
      <c r="E166" s="292"/>
      <c r="F166" s="292" t="s">
        <v>532</v>
      </c>
      <c r="G166" s="334"/>
      <c r="H166" s="335" t="s">
        <v>54</v>
      </c>
      <c r="I166" s="335" t="s">
        <v>57</v>
      </c>
      <c r="J166" s="292" t="s">
        <v>533</v>
      </c>
      <c r="K166" s="269"/>
    </row>
    <row r="167" spans="2:11" s="1" customFormat="1" ht="17.25" customHeight="1">
      <c r="B167" s="270"/>
      <c r="C167" s="294" t="s">
        <v>534</v>
      </c>
      <c r="D167" s="294"/>
      <c r="E167" s="294"/>
      <c r="F167" s="295" t="s">
        <v>535</v>
      </c>
      <c r="G167" s="336"/>
      <c r="H167" s="337"/>
      <c r="I167" s="337"/>
      <c r="J167" s="294" t="s">
        <v>536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540</v>
      </c>
      <c r="D169" s="277"/>
      <c r="E169" s="277"/>
      <c r="F169" s="300" t="s">
        <v>537</v>
      </c>
      <c r="G169" s="277"/>
      <c r="H169" s="277" t="s">
        <v>577</v>
      </c>
      <c r="I169" s="277" t="s">
        <v>539</v>
      </c>
      <c r="J169" s="277">
        <v>120</v>
      </c>
      <c r="K169" s="325"/>
    </row>
    <row r="170" spans="2:11" s="1" customFormat="1" ht="15" customHeight="1">
      <c r="B170" s="302"/>
      <c r="C170" s="277" t="s">
        <v>586</v>
      </c>
      <c r="D170" s="277"/>
      <c r="E170" s="277"/>
      <c r="F170" s="300" t="s">
        <v>537</v>
      </c>
      <c r="G170" s="277"/>
      <c r="H170" s="277" t="s">
        <v>587</v>
      </c>
      <c r="I170" s="277" t="s">
        <v>539</v>
      </c>
      <c r="J170" s="277" t="s">
        <v>588</v>
      </c>
      <c r="K170" s="325"/>
    </row>
    <row r="171" spans="2:11" s="1" customFormat="1" ht="15" customHeight="1">
      <c r="B171" s="302"/>
      <c r="C171" s="277" t="s">
        <v>485</v>
      </c>
      <c r="D171" s="277"/>
      <c r="E171" s="277"/>
      <c r="F171" s="300" t="s">
        <v>537</v>
      </c>
      <c r="G171" s="277"/>
      <c r="H171" s="277" t="s">
        <v>604</v>
      </c>
      <c r="I171" s="277" t="s">
        <v>539</v>
      </c>
      <c r="J171" s="277" t="s">
        <v>588</v>
      </c>
      <c r="K171" s="325"/>
    </row>
    <row r="172" spans="2:11" s="1" customFormat="1" ht="15" customHeight="1">
      <c r="B172" s="302"/>
      <c r="C172" s="277" t="s">
        <v>542</v>
      </c>
      <c r="D172" s="277"/>
      <c r="E172" s="277"/>
      <c r="F172" s="300" t="s">
        <v>543</v>
      </c>
      <c r="G172" s="277"/>
      <c r="H172" s="277" t="s">
        <v>604</v>
      </c>
      <c r="I172" s="277" t="s">
        <v>539</v>
      </c>
      <c r="J172" s="277">
        <v>50</v>
      </c>
      <c r="K172" s="325"/>
    </row>
    <row r="173" spans="2:11" s="1" customFormat="1" ht="15" customHeight="1">
      <c r="B173" s="302"/>
      <c r="C173" s="277" t="s">
        <v>545</v>
      </c>
      <c r="D173" s="277"/>
      <c r="E173" s="277"/>
      <c r="F173" s="300" t="s">
        <v>537</v>
      </c>
      <c r="G173" s="277"/>
      <c r="H173" s="277" t="s">
        <v>604</v>
      </c>
      <c r="I173" s="277" t="s">
        <v>547</v>
      </c>
      <c r="J173" s="277"/>
      <c r="K173" s="325"/>
    </row>
    <row r="174" spans="2:11" s="1" customFormat="1" ht="15" customHeight="1">
      <c r="B174" s="302"/>
      <c r="C174" s="277" t="s">
        <v>556</v>
      </c>
      <c r="D174" s="277"/>
      <c r="E174" s="277"/>
      <c r="F174" s="300" t="s">
        <v>543</v>
      </c>
      <c r="G174" s="277"/>
      <c r="H174" s="277" t="s">
        <v>604</v>
      </c>
      <c r="I174" s="277" t="s">
        <v>539</v>
      </c>
      <c r="J174" s="277">
        <v>50</v>
      </c>
      <c r="K174" s="325"/>
    </row>
    <row r="175" spans="2:11" s="1" customFormat="1" ht="15" customHeight="1">
      <c r="B175" s="302"/>
      <c r="C175" s="277" t="s">
        <v>564</v>
      </c>
      <c r="D175" s="277"/>
      <c r="E175" s="277"/>
      <c r="F175" s="300" t="s">
        <v>543</v>
      </c>
      <c r="G175" s="277"/>
      <c r="H175" s="277" t="s">
        <v>604</v>
      </c>
      <c r="I175" s="277" t="s">
        <v>539</v>
      </c>
      <c r="J175" s="277">
        <v>50</v>
      </c>
      <c r="K175" s="325"/>
    </row>
    <row r="176" spans="2:11" s="1" customFormat="1" ht="15" customHeight="1">
      <c r="B176" s="302"/>
      <c r="C176" s="277" t="s">
        <v>562</v>
      </c>
      <c r="D176" s="277"/>
      <c r="E176" s="277"/>
      <c r="F176" s="300" t="s">
        <v>543</v>
      </c>
      <c r="G176" s="277"/>
      <c r="H176" s="277" t="s">
        <v>604</v>
      </c>
      <c r="I176" s="277" t="s">
        <v>539</v>
      </c>
      <c r="J176" s="277">
        <v>50</v>
      </c>
      <c r="K176" s="325"/>
    </row>
    <row r="177" spans="2:11" s="1" customFormat="1" ht="15" customHeight="1">
      <c r="B177" s="302"/>
      <c r="C177" s="277" t="s">
        <v>105</v>
      </c>
      <c r="D177" s="277"/>
      <c r="E177" s="277"/>
      <c r="F177" s="300" t="s">
        <v>537</v>
      </c>
      <c r="G177" s="277"/>
      <c r="H177" s="277" t="s">
        <v>605</v>
      </c>
      <c r="I177" s="277" t="s">
        <v>606</v>
      </c>
      <c r="J177" s="277"/>
      <c r="K177" s="325"/>
    </row>
    <row r="178" spans="2:11" s="1" customFormat="1" ht="15" customHeight="1">
      <c r="B178" s="302"/>
      <c r="C178" s="277" t="s">
        <v>57</v>
      </c>
      <c r="D178" s="277"/>
      <c r="E178" s="277"/>
      <c r="F178" s="300" t="s">
        <v>537</v>
      </c>
      <c r="G178" s="277"/>
      <c r="H178" s="277" t="s">
        <v>607</v>
      </c>
      <c r="I178" s="277" t="s">
        <v>608</v>
      </c>
      <c r="J178" s="277">
        <v>1</v>
      </c>
      <c r="K178" s="325"/>
    </row>
    <row r="179" spans="2:11" s="1" customFormat="1" ht="15" customHeight="1">
      <c r="B179" s="302"/>
      <c r="C179" s="277" t="s">
        <v>53</v>
      </c>
      <c r="D179" s="277"/>
      <c r="E179" s="277"/>
      <c r="F179" s="300" t="s">
        <v>537</v>
      </c>
      <c r="G179" s="277"/>
      <c r="H179" s="277" t="s">
        <v>609</v>
      </c>
      <c r="I179" s="277" t="s">
        <v>539</v>
      </c>
      <c r="J179" s="277">
        <v>20</v>
      </c>
      <c r="K179" s="325"/>
    </row>
    <row r="180" spans="2:11" s="1" customFormat="1" ht="15" customHeight="1">
      <c r="B180" s="302"/>
      <c r="C180" s="277" t="s">
        <v>54</v>
      </c>
      <c r="D180" s="277"/>
      <c r="E180" s="277"/>
      <c r="F180" s="300" t="s">
        <v>537</v>
      </c>
      <c r="G180" s="277"/>
      <c r="H180" s="277" t="s">
        <v>610</v>
      </c>
      <c r="I180" s="277" t="s">
        <v>539</v>
      </c>
      <c r="J180" s="277">
        <v>255</v>
      </c>
      <c r="K180" s="325"/>
    </row>
    <row r="181" spans="2:11" s="1" customFormat="1" ht="15" customHeight="1">
      <c r="B181" s="302"/>
      <c r="C181" s="277" t="s">
        <v>106</v>
      </c>
      <c r="D181" s="277"/>
      <c r="E181" s="277"/>
      <c r="F181" s="300" t="s">
        <v>537</v>
      </c>
      <c r="G181" s="277"/>
      <c r="H181" s="277" t="s">
        <v>501</v>
      </c>
      <c r="I181" s="277" t="s">
        <v>539</v>
      </c>
      <c r="J181" s="277">
        <v>10</v>
      </c>
      <c r="K181" s="325"/>
    </row>
    <row r="182" spans="2:11" s="1" customFormat="1" ht="15" customHeight="1">
      <c r="B182" s="302"/>
      <c r="C182" s="277" t="s">
        <v>107</v>
      </c>
      <c r="D182" s="277"/>
      <c r="E182" s="277"/>
      <c r="F182" s="300" t="s">
        <v>537</v>
      </c>
      <c r="G182" s="277"/>
      <c r="H182" s="277" t="s">
        <v>611</v>
      </c>
      <c r="I182" s="277" t="s">
        <v>572</v>
      </c>
      <c r="J182" s="277"/>
      <c r="K182" s="325"/>
    </row>
    <row r="183" spans="2:11" s="1" customFormat="1" ht="15" customHeight="1">
      <c r="B183" s="302"/>
      <c r="C183" s="277" t="s">
        <v>612</v>
      </c>
      <c r="D183" s="277"/>
      <c r="E183" s="277"/>
      <c r="F183" s="300" t="s">
        <v>537</v>
      </c>
      <c r="G183" s="277"/>
      <c r="H183" s="277" t="s">
        <v>613</v>
      </c>
      <c r="I183" s="277" t="s">
        <v>572</v>
      </c>
      <c r="J183" s="277"/>
      <c r="K183" s="325"/>
    </row>
    <row r="184" spans="2:11" s="1" customFormat="1" ht="15" customHeight="1">
      <c r="B184" s="302"/>
      <c r="C184" s="277" t="s">
        <v>601</v>
      </c>
      <c r="D184" s="277"/>
      <c r="E184" s="277"/>
      <c r="F184" s="300" t="s">
        <v>537</v>
      </c>
      <c r="G184" s="277"/>
      <c r="H184" s="277" t="s">
        <v>614</v>
      </c>
      <c r="I184" s="277" t="s">
        <v>572</v>
      </c>
      <c r="J184" s="277"/>
      <c r="K184" s="325"/>
    </row>
    <row r="185" spans="2:11" s="1" customFormat="1" ht="15" customHeight="1">
      <c r="B185" s="302"/>
      <c r="C185" s="277" t="s">
        <v>109</v>
      </c>
      <c r="D185" s="277"/>
      <c r="E185" s="277"/>
      <c r="F185" s="300" t="s">
        <v>543</v>
      </c>
      <c r="G185" s="277"/>
      <c r="H185" s="277" t="s">
        <v>615</v>
      </c>
      <c r="I185" s="277" t="s">
        <v>539</v>
      </c>
      <c r="J185" s="277">
        <v>50</v>
      </c>
      <c r="K185" s="325"/>
    </row>
    <row r="186" spans="2:11" s="1" customFormat="1" ht="15" customHeight="1">
      <c r="B186" s="302"/>
      <c r="C186" s="277" t="s">
        <v>616</v>
      </c>
      <c r="D186" s="277"/>
      <c r="E186" s="277"/>
      <c r="F186" s="300" t="s">
        <v>543</v>
      </c>
      <c r="G186" s="277"/>
      <c r="H186" s="277" t="s">
        <v>617</v>
      </c>
      <c r="I186" s="277" t="s">
        <v>618</v>
      </c>
      <c r="J186" s="277"/>
      <c r="K186" s="325"/>
    </row>
    <row r="187" spans="2:11" s="1" customFormat="1" ht="15" customHeight="1">
      <c r="B187" s="302"/>
      <c r="C187" s="277" t="s">
        <v>619</v>
      </c>
      <c r="D187" s="277"/>
      <c r="E187" s="277"/>
      <c r="F187" s="300" t="s">
        <v>543</v>
      </c>
      <c r="G187" s="277"/>
      <c r="H187" s="277" t="s">
        <v>620</v>
      </c>
      <c r="I187" s="277" t="s">
        <v>618</v>
      </c>
      <c r="J187" s="277"/>
      <c r="K187" s="325"/>
    </row>
    <row r="188" spans="2:11" s="1" customFormat="1" ht="15" customHeight="1">
      <c r="B188" s="302"/>
      <c r="C188" s="277" t="s">
        <v>621</v>
      </c>
      <c r="D188" s="277"/>
      <c r="E188" s="277"/>
      <c r="F188" s="300" t="s">
        <v>543</v>
      </c>
      <c r="G188" s="277"/>
      <c r="H188" s="277" t="s">
        <v>622</v>
      </c>
      <c r="I188" s="277" t="s">
        <v>618</v>
      </c>
      <c r="J188" s="277"/>
      <c r="K188" s="325"/>
    </row>
    <row r="189" spans="2:11" s="1" customFormat="1" ht="15" customHeight="1">
      <c r="B189" s="302"/>
      <c r="C189" s="338" t="s">
        <v>623</v>
      </c>
      <c r="D189" s="277"/>
      <c r="E189" s="277"/>
      <c r="F189" s="300" t="s">
        <v>543</v>
      </c>
      <c r="G189" s="277"/>
      <c r="H189" s="277" t="s">
        <v>624</v>
      </c>
      <c r="I189" s="277" t="s">
        <v>625</v>
      </c>
      <c r="J189" s="339" t="s">
        <v>626</v>
      </c>
      <c r="K189" s="325"/>
    </row>
    <row r="190" spans="2:11" s="1" customFormat="1" ht="15" customHeight="1">
      <c r="B190" s="302"/>
      <c r="C190" s="338" t="s">
        <v>42</v>
      </c>
      <c r="D190" s="277"/>
      <c r="E190" s="277"/>
      <c r="F190" s="300" t="s">
        <v>537</v>
      </c>
      <c r="G190" s="277"/>
      <c r="H190" s="274" t="s">
        <v>627</v>
      </c>
      <c r="I190" s="277" t="s">
        <v>628</v>
      </c>
      <c r="J190" s="277"/>
      <c r="K190" s="325"/>
    </row>
    <row r="191" spans="2:11" s="1" customFormat="1" ht="15" customHeight="1">
      <c r="B191" s="302"/>
      <c r="C191" s="338" t="s">
        <v>629</v>
      </c>
      <c r="D191" s="277"/>
      <c r="E191" s="277"/>
      <c r="F191" s="300" t="s">
        <v>537</v>
      </c>
      <c r="G191" s="277"/>
      <c r="H191" s="277" t="s">
        <v>630</v>
      </c>
      <c r="I191" s="277" t="s">
        <v>572</v>
      </c>
      <c r="J191" s="277"/>
      <c r="K191" s="325"/>
    </row>
    <row r="192" spans="2:11" s="1" customFormat="1" ht="15" customHeight="1">
      <c r="B192" s="302"/>
      <c r="C192" s="338" t="s">
        <v>631</v>
      </c>
      <c r="D192" s="277"/>
      <c r="E192" s="277"/>
      <c r="F192" s="300" t="s">
        <v>537</v>
      </c>
      <c r="G192" s="277"/>
      <c r="H192" s="277" t="s">
        <v>632</v>
      </c>
      <c r="I192" s="277" t="s">
        <v>572</v>
      </c>
      <c r="J192" s="277"/>
      <c r="K192" s="325"/>
    </row>
    <row r="193" spans="2:11" s="1" customFormat="1" ht="15" customHeight="1">
      <c r="B193" s="302"/>
      <c r="C193" s="338" t="s">
        <v>633</v>
      </c>
      <c r="D193" s="277"/>
      <c r="E193" s="277"/>
      <c r="F193" s="300" t="s">
        <v>543</v>
      </c>
      <c r="G193" s="277"/>
      <c r="H193" s="277" t="s">
        <v>634</v>
      </c>
      <c r="I193" s="277" t="s">
        <v>572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635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636</v>
      </c>
      <c r="D200" s="341"/>
      <c r="E200" s="341"/>
      <c r="F200" s="341" t="s">
        <v>637</v>
      </c>
      <c r="G200" s="342"/>
      <c r="H200" s="341" t="s">
        <v>638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628</v>
      </c>
      <c r="D202" s="277"/>
      <c r="E202" s="277"/>
      <c r="F202" s="300" t="s">
        <v>43</v>
      </c>
      <c r="G202" s="277"/>
      <c r="H202" s="277" t="s">
        <v>639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44</v>
      </c>
      <c r="G203" s="277"/>
      <c r="H203" s="277" t="s">
        <v>640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47</v>
      </c>
      <c r="G204" s="277"/>
      <c r="H204" s="277" t="s">
        <v>641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45</v>
      </c>
      <c r="G205" s="277"/>
      <c r="H205" s="277" t="s">
        <v>642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46</v>
      </c>
      <c r="G206" s="277"/>
      <c r="H206" s="277" t="s">
        <v>643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584</v>
      </c>
      <c r="D208" s="277"/>
      <c r="E208" s="277"/>
      <c r="F208" s="300" t="s">
        <v>79</v>
      </c>
      <c r="G208" s="277"/>
      <c r="H208" s="277" t="s">
        <v>644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479</v>
      </c>
      <c r="G209" s="277"/>
      <c r="H209" s="277" t="s">
        <v>480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477</v>
      </c>
      <c r="G210" s="277"/>
      <c r="H210" s="277" t="s">
        <v>645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481</v>
      </c>
      <c r="G211" s="338"/>
      <c r="H211" s="329" t="s">
        <v>482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483</v>
      </c>
      <c r="G212" s="338"/>
      <c r="H212" s="329" t="s">
        <v>646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608</v>
      </c>
      <c r="D214" s="277"/>
      <c r="E214" s="277"/>
      <c r="F214" s="300">
        <v>1</v>
      </c>
      <c r="G214" s="338"/>
      <c r="H214" s="329" t="s">
        <v>647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648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649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650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DESKTOP-04BS7PB\Matěj</dc:creator>
  <cp:keywords/>
  <dc:description/>
  <cp:lastModifiedBy>DESKTOP-04BS7PB\Matěj</cp:lastModifiedBy>
  <dcterms:created xsi:type="dcterms:W3CDTF">2022-08-23T14:42:19Z</dcterms:created>
  <dcterms:modified xsi:type="dcterms:W3CDTF">2022-08-23T14:42:29Z</dcterms:modified>
  <cp:category/>
  <cp:version/>
  <cp:contentType/>
  <cp:contentStatus/>
</cp:coreProperties>
</file>