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udar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  <sheet name="SO 101.1" sheetId="4" r:id="rId4"/>
    <sheet name="SO 101.2.1" sheetId="5" r:id="rId5"/>
    <sheet name="SO 101.3" sheetId="6" r:id="rId6"/>
    <sheet name="SO 101.4" sheetId="7" r:id="rId7"/>
  </sheets>
  <definedNames/>
  <calcPr/>
  <webPublishing/>
</workbook>
</file>

<file path=xl/sharedStrings.xml><?xml version="1.0" encoding="utf-8"?>
<sst xmlns="http://schemas.openxmlformats.org/spreadsheetml/2006/main" count="1893" uniqueCount="419">
  <si>
    <t>Firma: Krajská správa a údržba silnic Vysočiny, příspěvková organizace</t>
  </si>
  <si>
    <t>Rekapitulace ceny</t>
  </si>
  <si>
    <t>Stavba: D1A 2024 otskp - II/351 Dobroutov - Lipina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</si>
  <si>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</si>
  <si>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</si>
  <si>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</si>
  <si>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</si>
  <si>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</si>
  <si>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</si>
  <si>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</si>
  <si>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</si>
  <si>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</si>
  <si>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</si>
  <si>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</si>
  <si>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</si>
  <si>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D1A 2024 otskp</t>
  </si>
  <si>
    <t>II/351 Dobroutov - Lipina</t>
  </si>
  <si>
    <t>O</t>
  </si>
  <si>
    <t>Rozpočet:</t>
  </si>
  <si>
    <t>0,00</t>
  </si>
  <si>
    <t>15,00</t>
  </si>
  <si>
    <t>21,00</t>
  </si>
  <si>
    <t>3</t>
  </si>
  <si>
    <t>2</t>
  </si>
  <si>
    <t>SO 000</t>
  </si>
  <si>
    <t>VRN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</si>
  <si>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</si>
  <si>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</si>
  <si>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</si>
  <si>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</si>
  <si>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</si>
  <si>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</si>
  <si>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</si>
  <si>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</si>
  <si>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</si>
  <si>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</si>
  <si>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</si>
  <si>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</si>
  <si>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</si>
  <si>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</si>
  <si>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</si>
  <si>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</si>
  <si>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</si>
  <si>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</si>
  <si>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</si>
  <si>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</si>
  <si>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</si>
  <si>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</si>
  <si>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</si>
  <si>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</si>
  <si>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</si>
  <si>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VV</t>
  </si>
  <si>
    <t>1=1,000 [A]</t>
  </si>
  <si>
    <t>TS</t>
  </si>
  <si>
    <t>zahrnuje veškeré náklady spojené s objednatelem požadovanými zkouškami</t>
  </si>
  <si>
    <t>02610</t>
  </si>
  <si>
    <t>ZKOUŠENÍ KONSTRUKCÍ A PRACÍ ZKUŠEBNOU ZHOTOVITELE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</si>
  <si>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</si>
  <si>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</si>
  <si>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</si>
  <si>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1=1,000 [A] 
Projednání DIO</t>
  </si>
  <si>
    <t>zahrnuje veškeré náklady spojené s objednatelem požadovanými zařízeními</t>
  </si>
  <si>
    <t>7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</si>
  <si>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</si>
  <si>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</si>
  <si>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</si>
  <si>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1=1,000 [A] 
Zřízení, opostavení a údržba DIO během stavby</t>
  </si>
  <si>
    <t>02911</t>
  </si>
  <si>
    <t>OSTATNÍ POŽADAVKY - GEODETICKÉ ZAMĚŘENÍ - Vytyčení inž. sítí na stavbě</t>
  </si>
  <si>
    <t>Celkem: 1=1,000 [A]</t>
  </si>
  <si>
    <t>zahrnuje veškeré náklady spojené s objednatelem požadovanými pracemi</t>
  </si>
  <si>
    <t>OSTATNÍ POŽADAVKY - GEODETICKÉ ZAMĚŘENÍ - Pro realizaci stavby</t>
  </si>
  <si>
    <t>KM</t>
  </si>
  <si>
    <t>Pro realizaci stavby</t>
  </si>
  <si>
    <t>3,130=3,130 [A] 
Geodetické práce před zahájením prací, při provádění prací (měření jednotlivých vrstev), Vypracování zaměření skutečného provedení stavby vč. zpracování DTM</t>
  </si>
  <si>
    <t>02944</t>
  </si>
  <si>
    <t>OSTAT POŽADAVKY - DOKUMENTACE SKUTEČ PROVEDENÍ V DIGIT FORMĚ</t>
  </si>
  <si>
    <t>1=1,000 [A] 
Dokumentace skutečného provedení stavby 1x tištěná 2x na datovém nosiči</t>
  </si>
  <si>
    <t>02991</t>
  </si>
  <si>
    <t>OSTATNÍ POŽADAVKY - INFORMAČNÍ TABULE</t>
  </si>
  <si>
    <t>KUS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</si>
  <si>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</si>
  <si>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</si>
  <si>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</si>
  <si>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</si>
  <si>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</si>
  <si>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101</t>
  </si>
  <si>
    <t>014102</t>
  </si>
  <si>
    <t>POPLATKY ZA SKLÁDKU - ŽB, kámen 2400kg/m3</t>
  </si>
  <si>
    <t>T</t>
  </si>
  <si>
    <t>ŽB, kámen 2400kg/m3 
Položka čerpána se souhlasem TDI po doložení vážních lístků z řízené skládky 
25=25,000 [A]</t>
  </si>
  <si>
    <t>zahrnuje veškeré poplatky provozovateli skládky související s uložením odpadu na skládce.</t>
  </si>
  <si>
    <t>POPLATKY ZA SKLÁDKU - kamenivo, zemina 2000kg/m3</t>
  </si>
  <si>
    <t>kamenivo, zemina 2000kg/m3 
čištění krajnic 12922: 3167*2*0,5*0,1=316,700 [A]m3 
čištění příkopů 12932: 3167*2*0,25=1 583,500 [B]m3 
sanace 123737: 4100*0,63=2 583,000 [C]m3 
čerpání dle skutečně odvezeného materiálu na základě vážních lístků ze skládky 
v případě vzniku druhotné surtoviny nebude poplatek účtován 
(A+B+C)*2=8 966,400 [D]</t>
  </si>
  <si>
    <t>Zemní práce</t>
  </si>
  <si>
    <t>23</t>
  </si>
  <si>
    <t>111204</t>
  </si>
  <si>
    <t>ODSTRANĚNÍ KŘOVIN S ODVOZEM DO 5KM</t>
  </si>
  <si>
    <t>M2</t>
  </si>
  <si>
    <t>40=40,000 [A] 
čerpáno se souhlasem TDI</t>
  </si>
  <si>
    <t>odstranění křovin a stromů do průměru 100 mm    
doprava dřevin na předepsanou vzdálenost    
spálení na hromadách nebo štěpkování</t>
  </si>
  <si>
    <t>20</t>
  </si>
  <si>
    <t>113321</t>
  </si>
  <si>
    <t>ODSTRAN PODKL ZPEVNĚNÝCH PLOCH Z KAMENIVA NESTMEL, ODVOZ DO 1KM</t>
  </si>
  <si>
    <t>M3</t>
  </si>
  <si>
    <t>sanace 
opětovné využití na stavbě  
4100*0,2=820,000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</si>
  <si>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</si>
  <si>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19</t>
  </si>
  <si>
    <t>113335</t>
  </si>
  <si>
    <t>ODSTRAN PODKL ZPEVNĚNÝCH PLOCH S ASFALT POJIVEM, ODVOZ DO 8KM</t>
  </si>
  <si>
    <t>opětovné využití na stavbě 
4100*0,20=820,000 [A] 
sanace</t>
  </si>
  <si>
    <t>18</t>
  </si>
  <si>
    <t>11372</t>
  </si>
  <si>
    <t>FRÉZOVÁNÍ ZPEVNĚNÝCH PLOCH ASFALTOVÝCH</t>
  </si>
  <si>
    <t>materiál bude využit k opětovnému použití na stavbě do zásypů a do RS (poslední vrstva sanaci dorovnání do stáv. nivelity) 
4100*0,1=410,000 [A]</t>
  </si>
  <si>
    <t>24</t>
  </si>
  <si>
    <t>123738</t>
  </si>
  <si>
    <t>ODKOP PRO SPOD STAVBU SILNIC A ŽELEZNIC TŘ. I, ODVOZ DO 20KM</t>
  </si>
  <si>
    <t>sanace vozovky  
4100*0,13=533,000 [D] 
4100*0,2=820,000 [A] sanace 
4100*0,3=1 230,000 [B] při nedodržení Edef2 = min. 45Mpa čerpáno na základě zprávy geotechnika a statické zatěžovací zkoušky po souhlasu TDI 
Celkem: A+B+D=2 583,000 [C] 
využití při svahování, přebytečná zemina bude uložena na skládku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</si>
  <si>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</si>
  <si>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12922</t>
  </si>
  <si>
    <t>ČIŠTĚNÍ KRAJNIC OD NÁNOSU TL. DO 100MM</t>
  </si>
  <si>
    <t>3167*2*0,5=3 167,000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</si>
  <si>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</si>
  <si>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</si>
  <si>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</si>
  <si>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</si>
  <si>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3167*2=6 334,000 [A] 
položka bude čerpána se souhlasem TDI na základě nutnosti provedení v daných úsecích na základě pochůzky.</t>
  </si>
  <si>
    <t>129946</t>
  </si>
  <si>
    <t>ČIŠTĚNÍ POTRUBÍ DN DO 400MM</t>
  </si>
  <si>
    <t>76,40+66=142,400 [A]</t>
  </si>
  <si>
    <t>36</t>
  </si>
  <si>
    <t>132738</t>
  </si>
  <si>
    <t>HLOUBENÍ RÝH ŠÍŘ DO 2M PAŽ I NEPAŽ TŘ. I, ODVOZ DO 20KM</t>
  </si>
  <si>
    <t>40*1,2*0,5=24,000 [A] 
dle pol.: 87733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</si>
  <si>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</si>
  <si>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35</t>
  </si>
  <si>
    <t>17380</t>
  </si>
  <si>
    <t>ZEMNÍ KRAJNICE A DOSYPÁVKY Z NAKUPOVANÝCH MATERIÁLŮ</t>
  </si>
  <si>
    <t>4100*0,2=820,000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</si>
  <si>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</si>
  <si>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37</t>
  </si>
  <si>
    <t>17411</t>
  </si>
  <si>
    <t>ZÁSYP JAM A RÝH ZEMINOU SE ZHUTNĚNÍM</t>
  </si>
  <si>
    <t>dle pol.:87733 40*0,5*1,2=24,000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</si>
  <si>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</si>
  <si>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25</t>
  </si>
  <si>
    <t>18110</t>
  </si>
  <si>
    <t>ÚPRAVA PLÁNĚ SE ZHUTNĚNÍM V HORNINĚ TŘ. I</t>
  </si>
  <si>
    <t>4100=4 100,000 [A] 
sanace</t>
  </si>
  <si>
    <t>položka zahrnuje úpravu pláně včetně vyrovnání výškových rozdílů. Míru zhutnění určuje projekt.</t>
  </si>
  <si>
    <t>31</t>
  </si>
  <si>
    <t>18220</t>
  </si>
  <si>
    <t>ROZPROSTŘENÍ ORNICE VE SVAHU</t>
  </si>
  <si>
    <t>4100*0,25=1 025,000 [A] 
bude použit vhodný materiál ze stavby v místě svahů sanací</t>
  </si>
  <si>
    <t>položka zahrnuje:  
nutné přemístění ornice z dočasných skládek vzdálených do 50m  
rozprostření ornice v předepsané tloušťce ve svahu přes 1:5</t>
  </si>
  <si>
    <t>Komunikace</t>
  </si>
  <si>
    <t>28</t>
  </si>
  <si>
    <t>56330</t>
  </si>
  <si>
    <t>VOZOVKOVÉ VRSTVY ZE ŠTĚRKODRTI</t>
  </si>
  <si>
    <t>ŠD 0/125 
sanace podpoloží při nedodržení Edef2 = min. 45 MPa 
4100*0,2=820,000 [A] 
4100*0,3=1 230,000 [B] 
Celkem: A+B=2 050,000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</si>
  <si>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</si>
  <si>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27</t>
  </si>
  <si>
    <t>56333</t>
  </si>
  <si>
    <t>VOZOVKOVÉ VRSTVY ZE ŠTĚRKODRTI TL. DO 150MM</t>
  </si>
  <si>
    <t>ŠD 0/63 
4100=4 100,000 [A] 
sanace</t>
  </si>
  <si>
    <t>26</t>
  </si>
  <si>
    <t>56334</t>
  </si>
  <si>
    <t>VOZOVKOVÉ VRSTVY ZE ŠTĚRKODRTI TL. DO 200MM</t>
  </si>
  <si>
    <t>29</t>
  </si>
  <si>
    <t>567406</t>
  </si>
  <si>
    <t>VRSTVY PRO OBNOVU A OPRAVY Z PENETRAČ MAKADAMU</t>
  </si>
  <si>
    <t>Penetrační makadam hrubozrnný 32/63.</t>
  </si>
  <si>
    <t>využití materiálu ze stavby (T3 a T4) do RS   
4100*0,1=410,000 [A]</t>
  </si>
  <si>
    <t>- dodání kameniva předepsané kvality a zrnitosti   
- dodání asfaltového pojiva (asfalt silniční ropný, emulze asfaltová kationaktivní)   
- rozprostření kamenné kostry v předepsané tloušťce, prolití kostry asfaltem distributorem, rozprostření a zavibrování výplňového kameniva   
- zřízení vrstvy bez rozlišení šířky, pokládání vrstvy po etapách   
- úpravu napojení, ukončení   
- nezahrnuje postřiky, nátěry</t>
  </si>
  <si>
    <t>567504</t>
  </si>
  <si>
    <t>VRSTVY PRO OBNOVU A OPRAVY RECYK ZA STUDENA CEM A ASF EMULZÍ</t>
  </si>
  <si>
    <t>RS 180mm: 3167*6,0*0,18=3 420,360 [A] 
přebytečný materiál z intravilánů bude vyhrnut ven do extravilánů (zachování nivelity v průtahů). 
Rozfrézování a recyklace vrstev technologií recyklace za studena dle TP 208 "Recyklace konstrukčních vrstev netuhých vozovek za studena". Daná recyklace bude provedena s doplněním drobným drceným kamenivem s přídavkem cementu a asfaltové emulze dle TP 208. RS CA 0/32 (na místě), tl. 120 - 250 mm, vč. rozfrézování, reprofilace a přehrnutí profilu, vč. průkazních zkoušek. Dávkování pojiv bude určeno na základě PRŮKAZNÍCH ZKOUŠEK včetně provedení vyrovnávky příčného a podelného sklonu do předepsaných profilů, vč. zhutnění. Tloušťka vrstvy dle TP 208 120 - 250 mm (pro danou stavbu je navržena tl. 180mm).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</si>
  <si>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</si>
  <si>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56962</t>
  </si>
  <si>
    <t>ZPEVNĚNÍ KRAJNIC Z RECYKLOVANÉHO MATERIÁLU TL DO 100MM</t>
  </si>
  <si>
    <t>krajnice 
3167*2*0,5=3 167,000 [A] 
vyrovnání hospodářských sjezdů  
4*0,2*10*2=16,000 [B] 
Celkem: A+B=3 183,000 [C] 
Materiál bude čeropán ze skládek KSÚSV CM Polná a CM Jihlava skládka Helenín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</si>
  <si>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</si>
  <si>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572113</t>
  </si>
  <si>
    <t>INFILTRAČNÍ POSTŘIK Z EMULZE DO 0,5KG/M2</t>
  </si>
  <si>
    <t>3167*5,85=18 526,950 [A] 
se souhlasem TDI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</si>
  <si>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</si>
  <si>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</si>
  <si>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</si>
  <si>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3167*5,72=18 115,240 [A]</t>
  </si>
  <si>
    <t>22</t>
  </si>
  <si>
    <t>57472</t>
  </si>
  <si>
    <t>VOZOVKOVÉ VÝZTUŽNÉ VRSTVY Z TEXTILIE</t>
  </si>
  <si>
    <t>separační a filtrační geotextilie min 500g/m2 
sanace podpoloží při nedodržení Edef2 = min. 45 MPa 
4100*4=16 400,000 [A] 
předpoklad vytvoření polštáře, bude upřesněno na základě zprávy geotechnika a souhlasu TDI</t>
  </si>
  <si>
    <t>- dodání textilie v požadované kvalitě a v množství včetně přesahů (přesahy započteny v jednotkové ceně)  
- očištění podkladu  
- pokládka textilie dle předepsaného technologického předpisu</t>
  </si>
  <si>
    <t>11</t>
  </si>
  <si>
    <t>574A44</t>
  </si>
  <si>
    <t>ASFALTOVÝ BETON PRO OBRUSNÉ VRSTVY ACO 11+, 11S TL. 50MM</t>
  </si>
  <si>
    <t>3167*5,71=18 083,570 [A] 
napojení na MK a stávající zpevněné plochy (zastávky BUS) 
585=585,000 [B] 
Celkem: A+B=18 668,570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</si>
  <si>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</si>
  <si>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</si>
  <si>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</si>
  <si>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3167*5,85=18 526,950 [A]</t>
  </si>
  <si>
    <t>38</t>
  </si>
  <si>
    <t>57621</t>
  </si>
  <si>
    <t>POSYP KAMENIVEM DRCENÝM 5KG/M2</t>
  </si>
  <si>
    <t>3167*6,0=19 002,000 [A] 
Zadrcení infiltračního postřiku čerpáno se souhlasem TDI</t>
  </si>
  <si>
    <t>- dodání kameniva předepsané kvality a zrnitosti    
- posyp předepsaným množstvím</t>
  </si>
  <si>
    <t>Potrubí</t>
  </si>
  <si>
    <t>21</t>
  </si>
  <si>
    <t>87733</t>
  </si>
  <si>
    <t>CHRÁNIČKY PŮLENÉ Z TRUB PLAST DN DO 150MM</t>
  </si>
  <si>
    <t>40=40,000 [A] 
položka čerpána se souhlasem TDI a nutnosti správce sítě na základě vytyčení polohy její ověření a místního šetření se správcem sítě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</si>
  <si>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</si>
  <si>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</si>
  <si>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34</t>
  </si>
  <si>
    <t>931311</t>
  </si>
  <si>
    <t>TĚSNĚNÍ DILATAČ SPAR ASF ZÁLIVKOU PRŮŘ DO 100MM2</t>
  </si>
  <si>
    <t>viz. pol 919111 
(2*6)+67=79,000 [A]</t>
  </si>
  <si>
    <t>položka zahrnuje dodávku a osazení předepsaného materiálu, očištění ploch spáry před úpravou, očištění okolí spáry po úpravě  
nezahrnuje těsnící profil</t>
  </si>
  <si>
    <t>17</t>
  </si>
  <si>
    <t>93808</t>
  </si>
  <si>
    <t>OČIŠTĚNÍ VOZOVEK ZAMETENÍM</t>
  </si>
  <si>
    <t>3167*5,9=18 685,300 [A] 
585=585,000 [B] 
Celkem: A+B=19 270,300 [C] 
očištění stávajících povrchů před napojením na nový povrch a zametení pžebytečného materiálu z RS čerpáno dle nutnosti se souhlasem TDI</t>
  </si>
  <si>
    <t>položka zahrnuje očištění předepsaným způsobem včetně odklizení vzniklého odpadu</t>
  </si>
  <si>
    <t>91</t>
  </si>
  <si>
    <t>Doplňující konstrukce a práce</t>
  </si>
  <si>
    <t>13</t>
  </si>
  <si>
    <t>9113A1</t>
  </si>
  <si>
    <t>SVODIDLO OCEL SILNIČ JEDNOSTR, ÚROVEŇ ZADRŽ N1, N2 - DODÁVKA A MONTÁŽ</t>
  </si>
  <si>
    <t>136=136,000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</si>
  <si>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</si>
  <si>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12</t>
  </si>
  <si>
    <t>9113A3</t>
  </si>
  <si>
    <t>SVODIDLO OCEL SILNIČ JEDNOSTR, ÚROVEŇ ZADRŽ N1, N2 - DEMONTÁŽ S PŘESUNEM</t>
  </si>
  <si>
    <t>136=136,000 [A] 
Odvoz na CM Polná. Protokolární předání cestmistrovi.</t>
  </si>
  <si>
    <t>položka zahrnuje:  
- demontáž a odstranění zařízení  
- jeho odvoz na předepsané místo</t>
  </si>
  <si>
    <t>14</t>
  </si>
  <si>
    <t>91228</t>
  </si>
  <si>
    <t>SMĚROVÉ SLOUPKY Z PLAST HMOT VČETNĚ ODRAZNÉHO PÁSKU</t>
  </si>
  <si>
    <t>3167*2/40=158,350 [A] 
160=160,000 [B] 
Položka čerpána se souhlasem TDI. 
Bude vyhodnoceno zda budou některé slouky ponechány a poškozená budou vyměněny a doplněny.</t>
  </si>
  <si>
    <t>položka zahrnuje:    
- dodání a osazení sloupku včetně nutných zemních prací    
- vnitrostaveništní a mimostaveništní doprava    
- odrazky plastové nebo z retroreflexní fólie</t>
  </si>
  <si>
    <t>15</t>
  </si>
  <si>
    <t>915111</t>
  </si>
  <si>
    <t>VODOROVNÉ DOPRAVNÍ ZNAČENÍ BARVOU HLADKÉ - DODÁVKA A POKLÁDKA</t>
  </si>
  <si>
    <t>3167*0,125*2=791,750 [A]</t>
  </si>
  <si>
    <t>položka zahrnuje:  
- dodání a pokládku nátěrového materiálu (měří se pouze natíraná plocha)  
- předznačení a reflexní úpravu</t>
  </si>
  <si>
    <t>16</t>
  </si>
  <si>
    <t>915221</t>
  </si>
  <si>
    <t>VODOR DOPRAV ZNAČ PLASTEM STRUKTURÁLNÍ NEHLUČNÉ - DOD A POKLÁDKA</t>
  </si>
  <si>
    <t>2,75*3*0,25*11=22,688 [A] 
120*0,125*3=45,000 [B] 
Celkem: A+B=67,688 [C] 
Opticko psychologická brzda dle TP133 dle obr.51.</t>
  </si>
  <si>
    <t>33</t>
  </si>
  <si>
    <t>919111</t>
  </si>
  <si>
    <t>ŘEZÁNÍ ASFALTOVÉHO KRYTU VOZOVEK TL DO 50MM</t>
  </si>
  <si>
    <t>2*6=12,000 [A] 
napojení na stávající povrchy  
67=67,000 [B] 
nepojení na MK a zpevněné plochy  
Celkem: A+B=79,000 [C]</t>
  </si>
  <si>
    <t>položka zahrnuje řezání vozovkové vrstvy v předepsané tloušťce, včetně spotřeby vody</t>
  </si>
  <si>
    <t>SO 101.1</t>
  </si>
  <si>
    <t>Silniční propust 351-047P</t>
  </si>
  <si>
    <t>498</t>
  </si>
  <si>
    <t>dle pol.: 966357 10,5*0,12=1,260 [B] 
dle pol.: 966138 3=3,000 [A] 
A+B=4,260 [C] 
C*2,4=10,224 [D]</t>
  </si>
  <si>
    <t>pol. 113328: 6=6,000 [A] 
pol. 123738: 33,894=33,894 [B] 
Celkem m3: A+B=39,894 [D] 
Celkem t: D*2,0=79,788 [E] 
kamenivo, zemina 2000kg/m3</t>
  </si>
  <si>
    <t>68</t>
  </si>
  <si>
    <t>113328</t>
  </si>
  <si>
    <t>ODSTRAN PODKL ZPEVNĚNÝCH PLOCH Z KAMENIVA NESTMEL, ODVOZ DO 20KM</t>
  </si>
  <si>
    <t>včetně odvozu a uložení na skládku (pol.17120), poplatek za uložení viz pol. č. 014102.4</t>
  </si>
  <si>
    <t>(5,0*5,0*0,2)*1,2=6,000 [A] 
včetně odvozu a uložení na skládku (pol. 17120), poplatek za uložení viz pol. č. 014102.4</t>
  </si>
  <si>
    <t>Položka zahrnuje veškerou manipulaci s vybouranou sutí a s vybouranými hmotami vč. uložení na skládku. Nezahrnuje poplatek za skládku.</t>
  </si>
  <si>
    <t>100</t>
  </si>
  <si>
    <t>odkop pro propustek, prahy, lomový kámen a štěrkodrť nad propustkem  
výměna materiálu pod propustkem tl. 400mm v případě nevyhovujícího podloží  
včetně odvozu, uložení na skládku je vykázáno v pol. č. 17120, poplatek za skládku vykázán v pol. č. 014102.3  
hodnota "D" bude čerpána dle skutečnosti a se souhlasem TDS</t>
  </si>
  <si>
    <t>propustek a čelo: (2,05)*10,5-3,14*0,25*0,25*10,5=19,464 [A] 
práh a lom. kámen: 6*0.4*1.2+0.5*1.5=3,630 [B] 
ŠD nad propustkem: 5,0*5,0*1,2*0,2=6,000 [C] 
pod propustkem: 8*1.5*0.4=4,800 [D] 
Celkem: A+B+C+D=33,894 [E] 
odkop pro propustek, prahy, lomový kámen a štěrkodrť nad propustkem 
výměna materiálu pod propustkem tl. 400mm v případě nevyhovujícího podloží 
včetně odvozu, uložení na skládku je vykázáno v pol. č. 17120, poplatek za skládku vykázán v pol. č. 014102.3 
hodnota "D" bude čerpána dle skutečnosti a se souhlasem TDS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</si>
  <si>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</t>
  </si>
  <si>
    <t>128</t>
  </si>
  <si>
    <t>17120</t>
  </si>
  <si>
    <t>ULOŽENÍ SYPANINY DO NÁSYPŮ A NA SKLÁDKY BEZ ZHUTNĚNÍ</t>
  </si>
  <si>
    <t>uložení materiálu na skládku</t>
  </si>
  <si>
    <t>pol. 113328: 6=6,000 [A] 
pol. 123738: 33,894=33,894 [B] 
Celkem: A+B=39,894 [C] 
uložení materiálu na skládku</t>
  </si>
  <si>
    <t>položka zahrnuje:     
- kompletní provedení zemní konstrukce     
- ošetření úložiště po celou dobu práce v něm vč. klimatických opatření     
- ztížení v okolí vedení, konstrukcí a objektů a jejich dočasné zajištění     
- ztížení provádění ve ztížených podmínkách a stísněných prostorech     
- ztížené ukládání sypaniny pod vodu     
- ukládání po vrstvách a po jiných nutných částech (figurách) vč. dosypávek     
- spouštění a nošení materiálu     
- úprava, očištění a ochrana podloží a svahů     
- svahování, uzavírání povrchů svahů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</si>
  <si>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129</t>
  </si>
  <si>
    <t>17180</t>
  </si>
  <si>
    <t>ULOŽENÍ SYPANINY DO NÁSYPŮ Z NAKUPOVANÝCH MATERIÁLŮ</t>
  </si>
  <si>
    <t>výměna materiálu pod propustkem ŠD fr. 0/63 tl. 400mm v případě nevyhovujícího podloží  
položka bude čerpána dle skutečnosti a se souhlasem TDS</t>
  </si>
  <si>
    <t>8*1.5*0.4=4,800 [A] 
výměna materiálu pod propustkem ŠD fr. 0/63 tl. 400mm v případě nevyhovujícího podloží 
položka bude čerpána dle skutečnosti a se souhlasem TDS</t>
  </si>
  <si>
    <t>položka zahrnuje:     
- kompletní provedení zemní konstrukce (násypového tělesa včetně aktivní zóny) včetně nákupu a dopravy materiálu dle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a výplň jam a prohlubní v podloží     
- úprava, očištění, ochrana a zhutnění podloží     
- svahování, hutnění a uzavírání povrchů svahů     
- zřízení lavic na svazích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</si>
  <si>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132</t>
  </si>
  <si>
    <t>vhodný nenamrzavý materiál dle ČSN 73 6133</t>
  </si>
  <si>
    <t>(0.2*5)+(0.6*5)=4,000 [A] 
vhodný nenamrzavý materiál dle ČSN 73 6133</t>
  </si>
  <si>
    <t>položka zahrnuje:     
- kompletní provedení zemní konstrukce včetně nákupu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svahování, hutnění a uzavírání povrchů svahů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</si>
  <si>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134</t>
  </si>
  <si>
    <t>17481</t>
  </si>
  <si>
    <t>ZÁSYP JAM A RÝH Z NAKUPOVANÝCH MATERIÁLŮ</t>
  </si>
  <si>
    <t>zásyp po realizaci propustku, materiál vhodný do násypu dle ČSN 73 6133 (ŠD fr. 0/32)</t>
  </si>
  <si>
    <t>(2,05)*9,5-3,14*0,25*0,25*9,5-(8*1.6*0.2*2)=12,491 [A] 
zásyp po realizaci propustku, materiál vhodný do násypu dle ČSN 73 6133 (ŠD fr. 0/32)</t>
  </si>
  <si>
    <t>položka zahrnuje:     
- kompletní provedení zemní konstrukce včetně nákupu a dopravy materiálu 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</si>
  <si>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137</t>
  </si>
  <si>
    <t>17511</t>
  </si>
  <si>
    <t>OBSYP POTRUBÍ A OBJEKTŮ SE ZHUTNĚNÍM</t>
  </si>
  <si>
    <t>po realizaci prahu a lomového kamene  
vhodná nenamrzavá zemina dle ČSN 73 6133</t>
  </si>
  <si>
    <t>práh a lom. kámen: 6*0.4*1.2-(6*0,4)+(0.5*1.5)-(1*0,3*0,6)=1,050 [B] 
po realizaci prahu a lomového kamene 
vhodná nenamrzavá zemina dle ČSN 73 6133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</si>
  <si>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</si>
  <si>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141</t>
  </si>
  <si>
    <t>5*5*1,2=30,000 [A]</t>
  </si>
  <si>
    <t>položka zahrnuje úpravu pláně včetně vyrovnání výškových rozdílů</t>
  </si>
  <si>
    <t>143</t>
  </si>
  <si>
    <t>18214</t>
  </si>
  <si>
    <t>ÚPRAVA POVRCHŮ SROVNÁNÍM ÚZEMÍ V TL DO 0,25M</t>
  </si>
  <si>
    <t>úprava terénu na vtoku a výtoku propustku</t>
  </si>
  <si>
    <t>20+20=40,000 [A] 
úprava terénu na vtoku a výtoku propustku</t>
  </si>
  <si>
    <t>položka zahrnuje srovnání výškových rozdílů terénu</t>
  </si>
  <si>
    <t>Základy</t>
  </si>
  <si>
    <t>168</t>
  </si>
  <si>
    <t>272314</t>
  </si>
  <si>
    <t>ZÁKLADY Z PROSTÉHO BETONU DO C25/30 (B30)</t>
  </si>
  <si>
    <t>betonový práh C25/30-XF3</t>
  </si>
  <si>
    <t>1*0,3*0,6=0,180 [A] 
betonový práh C25/30-XF3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</si>
  <si>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</si>
  <si>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176</t>
  </si>
  <si>
    <t>28997E</t>
  </si>
  <si>
    <t>OPLÁŠTĚNÍ (ZPEVNĚNÍ) Z GEOTEXTILIE DO 500G/M2</t>
  </si>
  <si>
    <t>separační geotextilie min. 300 g/m2</t>
  </si>
  <si>
    <t>propustek: 5*9,5=47,500 [A] 
separační geotextilie min. 300g/m2  (mech. odolnost proti protlačení min. 3kN)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</si>
  <si>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</si>
  <si>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Vodorovné konstrukce</t>
  </si>
  <si>
    <t>208</t>
  </si>
  <si>
    <t>45152</t>
  </si>
  <si>
    <t>PODKLADNÍ A VÝPLŇOVÉ VRSTVY Z KAMENIVA DRCENÉHO</t>
  </si>
  <si>
    <t>lože ze štěrkodrti fr. 0/22 pod propustkem</t>
  </si>
  <si>
    <t>8*1.6*0.2*2=5,120 [A] 
lože ze štěrkodrti fr. 0/22 pod propustkem</t>
  </si>
  <si>
    <t>položka zahrnuje dodávku předepsaného kameniva, mimostaveništní a vnitrostaveništní dopravu a jeho uložení</t>
  </si>
  <si>
    <t>229</t>
  </si>
  <si>
    <t>6,5*5,0*1,2*0,2=7,800 [A] 
ŠDA 0/63 tl. 200mm</t>
  </si>
  <si>
    <t>- dodání kameniva předepsané kvality a zrnitosti     
- rozprostření a zhutnění vrstvy v předepsané tloušťce     
- zřízení vrstvy bez rozlišení šířky, pokládání vrstvy po etapách     
- nezahrnuje postřiky, nátěry</t>
  </si>
  <si>
    <t>474</t>
  </si>
  <si>
    <t>9183D3</t>
  </si>
  <si>
    <t>PROPUSTY Z TRUB DN 600MM PLASTOVÝCH</t>
  </si>
  <si>
    <t>9,7=9,700 [A] 
korugovaný plast 
potrubí PE-HD/PP trouba DN 500, SN 16, s hladkou vnitřní stěnou a spirálovitě rýhovanou vnější stěnou 
včetně spojení trub</t>
  </si>
  <si>
    <t>Položka zahrnuje:    
- dodání a položení potrubí z trub z dokumentací předepsaného materiálu a předepsaného průměru    
- případné úpravy trub (zkrácení, šikmé seříznutí)    
Nezahrnuje podkladní vrstvy a obetonování.</t>
  </si>
  <si>
    <t>491</t>
  </si>
  <si>
    <t>966138</t>
  </si>
  <si>
    <t>BOURÁNÍ KONSTRUKCÍ Z KAMENE NA MC S ODVOZEM DO 20KM</t>
  </si>
  <si>
    <t>2*(0,5*1,5*2)=3,000 [A] 
Položka pro odstranění stávajících čel 
včetně odvozu a uložení na skládku, poplatek za skládku vykázán v pol. č. 014102.3</t>
  </si>
  <si>
    <t>položka zahrnuje:     
- rozbourání konstrukce bez ohledu na použitou technologii     
- veškeré pomocné konstrukce (lešení a pod.)     
- veškerou manipulaci s vybouranou sutí a hmotami včetně uložení na skládku. Nezahrnuje poplatek za skládku.     
- veškeré další práce plynoucí z technologického předpisu a z platných předpisů</t>
  </si>
  <si>
    <t>496</t>
  </si>
  <si>
    <t>966357</t>
  </si>
  <si>
    <t>BOURÁNÍ PROPUSTŮ Z TRUB DN DO 500MM</t>
  </si>
  <si>
    <t>10,5=10,500 [A] 
Vybourání stávajícího propustku DN500 
včetně odvozu, uložení na skládku a poplatku za skládku</t>
  </si>
  <si>
    <t>položka zahrnuje:     
- odstranění trub včetně případného obetonování a lože     
- veškeré pomocné konstrukce (lešení a pod.)     
- veškerou manipulaci s vybouranou sutí a hmotami včetně uložení na skládku. Nezahrnuje poplatek za skládku.     
- veškeré další práce plynoucí z technologického předpisu a z platných předpisů     
- nezahrnuje bourání čel, vtokových a výtokových jímek, odstranění zábradlí</t>
  </si>
  <si>
    <t>497</t>
  </si>
  <si>
    <t>9185D2</t>
  </si>
  <si>
    <t>ČELA KAMENNÁ PROPUSTU Z TRUB DN DO 600MM</t>
  </si>
  <si>
    <t>2=2,000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</si>
  <si>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</si>
  <si>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SO 101.2.1</t>
  </si>
  <si>
    <t>Silniční propust 351-048P</t>
  </si>
  <si>
    <t>pol. 113321: 6=6,000 [A] 
pol. 123738: 33,894=33,894 [B] 
pol. 966138: 3=3,000 [C] 
Celkem m3: A+B+C=42,894 [D] 
Celkem t: D*2,0=85,788 [E] 
kamenivo, zemina 2000kg/m3</t>
  </si>
  <si>
    <t>(5,0*5,0*0,2)*1,2=6,000 [A] 
včetně odvozu a uložení na skládku, poplatek za uložení viz pol. č. 014102.3</t>
  </si>
  <si>
    <t>pol. 113321: 6=6,000 [A] 
pol. 123738: 33,894=33,894 [B] 
Celkem: A+B=39,894 [C] 
uložení materiálu na skládku</t>
  </si>
  <si>
    <t>20+20=40,000 [A]</t>
  </si>
  <si>
    <t>ŠDA 0/63 tl. 200mm</t>
  </si>
  <si>
    <t>5,0*5,0*1,2*0,2=6,000 [A]</t>
  </si>
  <si>
    <t>9,1=9,100 [A] 
korugovaný plast 
potrubí PE-HD/PP trouba DN 500, SN 16, s hladkou vnitřní stěnou a spirálovitě rýhovanou vnější stěnou 
včetně spojení trub</t>
  </si>
  <si>
    <t>Položka pro odstranění stávajících čel  
včetně odvozu a uložení na skládku, poplatek za skládku vykázán v pol. č. 014102.3</t>
  </si>
  <si>
    <t>2*(0,5*1,5*2)=3,000 [A]</t>
  </si>
  <si>
    <t>966346</t>
  </si>
  <si>
    <t>BOURÁNÍ PROPUSTŮ Z TRUB DN DO 400MM</t>
  </si>
  <si>
    <t>9,1=9,100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</si>
  <si>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</si>
  <si>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101.3</t>
  </si>
  <si>
    <t>Silniční propust 351-049P</t>
  </si>
  <si>
    <t>pol. 113321: 6=6,000 [A] 
pol. 123738: 5=5,000 [B] 
pol. 966138: 3=3,000 [C] 
Celkem m3: A+B+C=14,000 [D] 
Celkem t: D*2,0=28,000 [E] 
kamenivo, zemina 2000kg/m3</t>
  </si>
  <si>
    <t>čelo:3,14*0,25*0,25*10,5=2,061 [A] 
práhy: 6*0.4*1,2=2,880 [B] 
Celkem: Celkem: A+B=4,941 [C] 
odkop pro prahy, lomový kámen a štěrkodrť nad propustkem 
včetně odvozu, uložení na skládku je vykázáno v pol. č. 17120, poplatek za skládku vykázán v pol. č. 014102.3 
bude čerpáno dle skutečnosti a se souhlasem TDS</t>
  </si>
  <si>
    <t>203</t>
  </si>
  <si>
    <t>451312</t>
  </si>
  <si>
    <t>PODKLADNÍ A VÝPLŇOVÉ VRSTVY Z PROSTÉHO BETONU C12/15</t>
  </si>
  <si>
    <t>1.9*3.1*0.1=0,589 [A] 
podkladní beton C12/15-X0 tl. 100 mm pod čelem</t>
  </si>
  <si>
    <t>- dodání  čerstvého  betonu  (betonové  směsi)  požadované  kvality,  jeho  uložení 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podpěrné 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 všech  požadovaných  otvorů, kapes, výklenků, prostupů, dutin, drážek a pod., vč. ztížení práce a úprav 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 a tmelení spar a spojů,     
- opatření  povrchů  betonu  izolací  proti zemní vlhkosti v částech, kde přijdou do styku se zeminou nebo kamenivem,     
- případné zřízení spojovací vrstvy u základů,     
- úpravy pro osazení zařízení ochrany konstrukce proti vlivu bludných proudů</t>
  </si>
  <si>
    <t>217</t>
  </si>
  <si>
    <t>465512</t>
  </si>
  <si>
    <t>DLAŽBY Z LOMOVÉHO KAMENE NA MC</t>
  </si>
  <si>
    <t>odláždění lomovým kamenem na vtoku a výtoku propustku  
včetně vyspárování cementovou maltou MC25-XF4  
Včetně betonového lože tl. 100 mm.</t>
  </si>
  <si>
    <t>(6)*0,2=1,200 [A] 
odláždění lomovým kamenem na vtoku a výtoku propustku 
včetně vyspárování cementovou maltou MC25-XF4 
Včetně betonového lože tl. 100 mm.</t>
  </si>
  <si>
    <t>položka zahrnuje:     
- nutné zemní práce (svahování, úpravu pláně a pod.)     
- zřízení spojovací vrstvy     
- zřízení lože dlažby z cementové malty předepsané kvality a předepsané tloušťky     
- dodávku a položení dlažby z lomového kamene      
- spárování, těsnění, tmelení a vyplnění spar MC případně s vyklínováním     
- úprava povrchu pro odvedení srážkové vody     
- nezahrnuje podklad pod dlažbu</t>
  </si>
  <si>
    <t>492</t>
  </si>
  <si>
    <t>9181B</t>
  </si>
  <si>
    <t>ČELA PROPUSTU Z TRUB DN DO 400MM Z BETONU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</si>
  <si>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</si>
  <si>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493</t>
  </si>
  <si>
    <t>9185B2</t>
  </si>
  <si>
    <t>ČELA KAMENNÁ PROPUSTU Z TRUB DN DO 400MM</t>
  </si>
  <si>
    <t>SO 101.4</t>
  </si>
  <si>
    <t>Silniční propust 351-050P</t>
  </si>
  <si>
    <t>(5,0*5,0*0,2)*1,2=6,000 [A] 
včetně odvozu a uložení na skládku (viz pol. č. 171103), poplatek za uložení viz pol. č. 014102.3</t>
  </si>
  <si>
    <t>propustek: 5*9,5=47,500 [A] 
čelo: 2.5*1+2.5*1=5,000 [B] 
Celkem: A+B=52,500 [C] 
separační geotextilie min. 300g/m2  (mech. odolnost proti protlačení min. 3kN)</t>
  </si>
  <si>
    <t>Svislé konstrukce</t>
  </si>
  <si>
    <t>184</t>
  </si>
  <si>
    <t>317325</t>
  </si>
  <si>
    <t>ŘÍMSY ZE ŽELEZOBETONU DO C30/37 (B37)</t>
  </si>
  <si>
    <t>2.5*0.6*0.45=0,675 [A] 
římsa úhlové zdi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</si>
  <si>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</si>
  <si>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192</t>
  </si>
  <si>
    <t>327325</t>
  </si>
  <si>
    <t>ZDI OPĚRNÉ, ZÁRUBNÍ, NÁBŘEŽNÍ ZE ŽELEZOVÉHO BETONU DO C30/37 (B37)</t>
  </si>
  <si>
    <t>2,5*1,3*0,3+2,5*0,9*0,3=1,650 [A] 
čelo propustku - úhlová ŽB zeď, dl. 2.50 m, v. 1.2 m, včetně nátěrů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</si>
  <si>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</si>
  <si>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194</t>
  </si>
  <si>
    <t>327366</t>
  </si>
  <si>
    <t>VÝZTUŽ ZDÍ OPĚRNÝCH, ZÁRUBNÍCH, NÁBŘEŽNÍCH Z KARI SÍTÍ</t>
  </si>
  <si>
    <t>(2,5*1,3*0,3+2,5*0,9*0,3)*0,1=0,165 [A] 
(2.5*0.6*0.45)*0,15=0,101 [B] 
Celkem: A+B=0,266 [C] 
výztuž úhlové zdi, předpoklad 100 kg/m3 
výztuž římsy, předpoklad 150 kg/m3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</si>
  <si>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   
- povrchovou antikorozní úpravu výztuže,    
- separaci výztuže,    
- osazení měřících zařízení a úpravy pro ně,    
- osazení měřících skříní nebo míst pro měření bludných proudů.</t>
  </si>
  <si>
    <t>201</t>
  </si>
  <si>
    <t>45131</t>
  </si>
  <si>
    <t>PODKL A VÝPLŇ VRSTVY Z PROST BET</t>
  </si>
  <si>
    <t>(6)*0,2=1,200 [A] 
podkladní beton C20/25nXF3 pod lomový kámen na vtoku</t>
  </si>
  <si>
    <t>214</t>
  </si>
  <si>
    <t>46251</t>
  </si>
  <si>
    <t>ZÁHOZ Z LOMOVÉHO KAMENE</t>
  </si>
  <si>
    <t>dosyp kamenem fr. 63/125</t>
  </si>
  <si>
    <t>položka zahrnuje:     
- dodávku a zához lomového kamene včetně mimostaveništní a vnitrostaveništní dopravy</t>
  </si>
  <si>
    <t>10=10,000 [A] 
korugovaný plast 
potrubí PE-HD/PP trouba DN 500, SN 16, s hladkou vnitřní stěnou a spirálovitě rýhovanou vnější stěnou 
včetně spojení trub</t>
  </si>
  <si>
    <t>10,5=10,500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</si>
</sst>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86</v>
      </c>
      <c s="20" t="s">
        <v>16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256</v>
      </c>
      <c s="20" t="s">
        <v>257</v>
      </c>
      <c s="21">
        <f>'SO 101.1'!I3</f>
      </c>
      <c s="21">
        <f>'SO 101.1'!O2</f>
      </c>
      <c s="21">
        <f>C12+D12</f>
      </c>
    </row>
    <row r="13" spans="1:5" ht="12.75" customHeight="1">
      <c r="A13" s="20" t="s">
        <v>351</v>
      </c>
      <c s="20" t="s">
        <v>352</v>
      </c>
      <c s="21">
        <f>'SO 101.2.1'!I3</f>
      </c>
      <c s="21">
        <f>'SO 101.2.1'!O2</f>
      </c>
      <c s="21">
        <f>C13+D13</f>
      </c>
    </row>
    <row r="14" spans="1:5" ht="12.75" customHeight="1">
      <c r="A14" s="20" t="s">
        <v>366</v>
      </c>
      <c s="20" t="s">
        <v>367</v>
      </c>
      <c s="21">
        <f>'SO 101.3'!I3</f>
      </c>
      <c s="21">
        <f>'SO 101.3'!O2</f>
      </c>
      <c s="21">
        <f>C14+D14</f>
      </c>
    </row>
    <row r="15" spans="1:5" ht="12.75" customHeight="1">
      <c r="A15" s="20" t="s">
        <v>388</v>
      </c>
      <c s="20" t="s">
        <v>389</v>
      </c>
      <c s="21">
        <f>'SO 101.4'!I3</f>
      </c>
      <c s="21">
        <f>'SO 101.4'!O2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23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29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37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50</v>
      </c>
      <c r="E18" s="35" t="s">
        <v>59</v>
      </c>
    </row>
    <row r="19" spans="1:5" ht="25.5">
      <c r="A19" s="36" t="s">
        <v>51</v>
      </c>
      <c r="E19" s="37" t="s">
        <v>60</v>
      </c>
    </row>
    <row r="20" spans="1:5" ht="12.75">
      <c r="A20" t="s">
        <v>53</v>
      </c>
      <c r="E20" s="35" t="s">
        <v>61</v>
      </c>
    </row>
    <row r="21" spans="1:16" ht="12.75">
      <c r="A21" s="25" t="s">
        <v>45</v>
      </c>
      <c s="29" t="s">
        <v>62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38.25">
      <c r="A22" s="34" t="s">
        <v>50</v>
      </c>
      <c r="E22" s="35" t="s">
        <v>65</v>
      </c>
    </row>
    <row r="23" spans="1:5" ht="25.5">
      <c r="A23" s="36" t="s">
        <v>51</v>
      </c>
      <c r="E23" s="37" t="s">
        <v>66</v>
      </c>
    </row>
    <row r="24" spans="1:5" ht="12.75">
      <c r="A24" t="s">
        <v>53</v>
      </c>
      <c r="E24" s="35" t="s">
        <v>61</v>
      </c>
    </row>
    <row r="25" spans="1:16" ht="12.75">
      <c r="A25" s="25" t="s">
        <v>45</v>
      </c>
      <c s="29" t="s">
        <v>40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51</v>
      </c>
      <c r="E27" s="37" t="s">
        <v>69</v>
      </c>
    </row>
    <row r="28" spans="1:5" ht="12.75">
      <c r="A28" t="s">
        <v>53</v>
      </c>
      <c r="E28" s="35" t="s">
        <v>70</v>
      </c>
    </row>
    <row r="29" spans="1:16" ht="12.75">
      <c r="A29" s="25" t="s">
        <v>45</v>
      </c>
      <c s="29" t="s">
        <v>22</v>
      </c>
      <c s="29" t="s">
        <v>67</v>
      </c>
      <c s="25" t="s">
        <v>29</v>
      </c>
      <c s="30" t="s">
        <v>71</v>
      </c>
      <c s="31" t="s">
        <v>72</v>
      </c>
      <c s="32">
        <v>3.13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73</v>
      </c>
    </row>
    <row r="31" spans="1:5" ht="38.25">
      <c r="A31" s="36" t="s">
        <v>51</v>
      </c>
      <c r="E31" s="37" t="s">
        <v>74</v>
      </c>
    </row>
    <row r="32" spans="1:5" ht="12.75">
      <c r="A32" t="s">
        <v>53</v>
      </c>
      <c r="E32" s="35" t="s">
        <v>70</v>
      </c>
    </row>
    <row r="33" spans="1:16" ht="12.75">
      <c r="A33" s="25" t="s">
        <v>45</v>
      </c>
      <c s="29" t="s">
        <v>33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25.5">
      <c r="A35" s="36" t="s">
        <v>51</v>
      </c>
      <c r="E35" s="37" t="s">
        <v>77</v>
      </c>
    </row>
    <row r="36" spans="1:5" ht="12.75">
      <c r="A36" t="s">
        <v>53</v>
      </c>
      <c r="E36" s="35" t="s">
        <v>70</v>
      </c>
    </row>
    <row r="37" spans="1:16" ht="12.75">
      <c r="A37" s="25" t="s">
        <v>45</v>
      </c>
      <c s="29" t="s">
        <v>35</v>
      </c>
      <c s="29" t="s">
        <v>78</v>
      </c>
      <c s="25" t="s">
        <v>47</v>
      </c>
      <c s="30" t="s">
        <v>79</v>
      </c>
      <c s="31" t="s">
        <v>80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51</v>
      </c>
      <c r="E39" s="37" t="s">
        <v>52</v>
      </c>
    </row>
    <row r="40" spans="1:5" ht="89.25">
      <c r="A40" t="s">
        <v>53</v>
      </c>
      <c r="E40" s="35" t="s">
        <v>81</v>
      </c>
    </row>
    <row r="41" spans="1:16" ht="12.75">
      <c r="A41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12.75">
      <c r="A43" s="36" t="s">
        <v>51</v>
      </c>
      <c r="E43" s="37" t="s">
        <v>52</v>
      </c>
    </row>
    <row r="44" spans="1:5" ht="25.5">
      <c r="A44" t="s">
        <v>53</v>
      </c>
      <c r="E44" s="35" t="s">
        <v>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0+O8+O17+O70+O119+O124+O133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</v>
      </c>
      <c s="38">
        <f>0+I8+I17+I70+I119+I124+I133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86</v>
      </c>
      <c s="6"/>
      <c s="18" t="s">
        <v>16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23</v>
      </c>
      <c s="29" t="s">
        <v>87</v>
      </c>
      <c s="25" t="s">
        <v>29</v>
      </c>
      <c s="30" t="s">
        <v>88</v>
      </c>
      <c s="31" t="s">
        <v>89</v>
      </c>
      <c s="32">
        <v>25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38.25">
      <c r="A11" s="36" t="s">
        <v>51</v>
      </c>
      <c r="E11" s="37" t="s">
        <v>90</v>
      </c>
    </row>
    <row r="12" spans="1:5" ht="25.5">
      <c r="A12" t="s">
        <v>53</v>
      </c>
      <c r="E12" s="35" t="s">
        <v>91</v>
      </c>
    </row>
    <row r="13" spans="1:16" ht="12.75">
      <c r="A13" s="25" t="s">
        <v>45</v>
      </c>
      <c s="29" t="s">
        <v>29</v>
      </c>
      <c s="29" t="s">
        <v>87</v>
      </c>
      <c s="25" t="s">
        <v>33</v>
      </c>
      <c s="30" t="s">
        <v>92</v>
      </c>
      <c s="31" t="s">
        <v>89</v>
      </c>
      <c s="32">
        <v>8966.4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89.25">
      <c r="A15" s="36" t="s">
        <v>51</v>
      </c>
      <c r="E15" s="37" t="s">
        <v>93</v>
      </c>
    </row>
    <row r="16" spans="1:5" ht="25.5">
      <c r="A16" t="s">
        <v>53</v>
      </c>
      <c r="E16" s="35" t="s">
        <v>91</v>
      </c>
    </row>
    <row r="17" spans="1:18" ht="12.75" customHeight="1">
      <c r="A17" s="6" t="s">
        <v>43</v>
      </c>
      <c s="6"/>
      <c s="40" t="s">
        <v>29</v>
      </c>
      <c s="6"/>
      <c s="27" t="s">
        <v>94</v>
      </c>
      <c s="6"/>
      <c s="6"/>
      <c s="6"/>
      <c s="41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98</v>
      </c>
      <c s="32">
        <v>40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25.5">
      <c r="A20" s="36" t="s">
        <v>51</v>
      </c>
      <c r="E20" s="37" t="s">
        <v>99</v>
      </c>
    </row>
    <row r="21" spans="1:5" ht="38.25">
      <c r="A21" t="s">
        <v>53</v>
      </c>
      <c r="E21" s="35" t="s">
        <v>100</v>
      </c>
    </row>
    <row r="22" spans="1:16" ht="25.5">
      <c r="A22" s="25" t="s">
        <v>45</v>
      </c>
      <c s="29" t="s">
        <v>101</v>
      </c>
      <c s="29" t="s">
        <v>102</v>
      </c>
      <c s="25" t="s">
        <v>47</v>
      </c>
      <c s="30" t="s">
        <v>103</v>
      </c>
      <c s="31" t="s">
        <v>104</v>
      </c>
      <c s="32">
        <v>820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38.25">
      <c r="A24" s="36" t="s">
        <v>51</v>
      </c>
      <c r="E24" s="37" t="s">
        <v>105</v>
      </c>
    </row>
    <row r="25" spans="1:5" ht="63.75">
      <c r="A25" t="s">
        <v>53</v>
      </c>
      <c r="E25" s="35" t="s">
        <v>106</v>
      </c>
    </row>
    <row r="26" spans="1:16" ht="12.75">
      <c r="A26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104</v>
      </c>
      <c s="32">
        <v>820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38.25">
      <c r="A28" s="36" t="s">
        <v>51</v>
      </c>
      <c r="E28" s="37" t="s">
        <v>110</v>
      </c>
    </row>
    <row r="29" spans="1:5" ht="63.75">
      <c r="A29" t="s">
        <v>53</v>
      </c>
      <c r="E29" s="35" t="s">
        <v>106</v>
      </c>
    </row>
    <row r="30" spans="1:16" ht="12.75">
      <c r="A30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104</v>
      </c>
      <c s="32">
        <v>410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38.25">
      <c r="A32" s="36" t="s">
        <v>51</v>
      </c>
      <c r="E32" s="37" t="s">
        <v>114</v>
      </c>
    </row>
    <row r="33" spans="1:5" ht="63.75">
      <c r="A33" t="s">
        <v>53</v>
      </c>
      <c r="E33" s="35" t="s">
        <v>106</v>
      </c>
    </row>
    <row r="34" spans="1:16" ht="12.75">
      <c r="A34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104</v>
      </c>
      <c s="32">
        <v>2583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89.25">
      <c r="A36" s="36" t="s">
        <v>51</v>
      </c>
      <c r="E36" s="37" t="s">
        <v>118</v>
      </c>
    </row>
    <row r="37" spans="1:5" ht="369.75">
      <c r="A37" t="s">
        <v>53</v>
      </c>
      <c r="E37" s="35" t="s">
        <v>119</v>
      </c>
    </row>
    <row r="38" spans="1:16" ht="12.75">
      <c r="A38" s="25" t="s">
        <v>45</v>
      </c>
      <c s="29" t="s">
        <v>22</v>
      </c>
      <c s="29" t="s">
        <v>120</v>
      </c>
      <c s="25" t="s">
        <v>47</v>
      </c>
      <c s="30" t="s">
        <v>121</v>
      </c>
      <c s="31" t="s">
        <v>98</v>
      </c>
      <c s="32">
        <v>3167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51</v>
      </c>
      <c r="E40" s="37" t="s">
        <v>122</v>
      </c>
    </row>
    <row r="41" spans="1:5" ht="63.75">
      <c r="A41" t="s">
        <v>53</v>
      </c>
      <c r="E41" s="35" t="s">
        <v>123</v>
      </c>
    </row>
    <row r="42" spans="1:16" ht="12.75">
      <c r="A42" s="25" t="s">
        <v>45</v>
      </c>
      <c s="29" t="s">
        <v>33</v>
      </c>
      <c s="29" t="s">
        <v>124</v>
      </c>
      <c s="25" t="s">
        <v>47</v>
      </c>
      <c s="30" t="s">
        <v>125</v>
      </c>
      <c s="31" t="s">
        <v>126</v>
      </c>
      <c s="32">
        <v>6334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38.25">
      <c r="A44" s="36" t="s">
        <v>51</v>
      </c>
      <c r="E44" s="37" t="s">
        <v>127</v>
      </c>
    </row>
    <row r="45" spans="1:5" ht="63.75">
      <c r="A45" t="s">
        <v>53</v>
      </c>
      <c r="E45" s="35" t="s">
        <v>123</v>
      </c>
    </row>
    <row r="46" spans="1:16" ht="12.75">
      <c r="A46" s="25" t="s">
        <v>45</v>
      </c>
      <c s="29" t="s">
        <v>35</v>
      </c>
      <c s="29" t="s">
        <v>128</v>
      </c>
      <c s="25" t="s">
        <v>47</v>
      </c>
      <c s="30" t="s">
        <v>129</v>
      </c>
      <c s="31" t="s">
        <v>126</v>
      </c>
      <c s="32">
        <v>142.4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51</v>
      </c>
      <c r="E48" s="37" t="s">
        <v>130</v>
      </c>
    </row>
    <row r="49" spans="1:5" ht="63.75">
      <c r="A49" t="s">
        <v>53</v>
      </c>
      <c r="E49" s="35" t="s">
        <v>123</v>
      </c>
    </row>
    <row r="50" spans="1:16" ht="12.75">
      <c r="A50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104</v>
      </c>
      <c s="32">
        <v>24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25.5">
      <c r="A52" s="36" t="s">
        <v>51</v>
      </c>
      <c r="E52" s="37" t="s">
        <v>134</v>
      </c>
    </row>
    <row r="53" spans="1:5" ht="318.75">
      <c r="A53" t="s">
        <v>53</v>
      </c>
      <c r="E53" s="35" t="s">
        <v>135</v>
      </c>
    </row>
    <row r="54" spans="1:16" ht="12.75">
      <c r="A54" s="25" t="s">
        <v>45</v>
      </c>
      <c s="29" t="s">
        <v>136</v>
      </c>
      <c s="29" t="s">
        <v>137</v>
      </c>
      <c s="25" t="s">
        <v>47</v>
      </c>
      <c s="30" t="s">
        <v>138</v>
      </c>
      <c s="31" t="s">
        <v>104</v>
      </c>
      <c s="32">
        <v>820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12.75">
      <c r="A56" s="36" t="s">
        <v>51</v>
      </c>
      <c r="E56" s="37" t="s">
        <v>139</v>
      </c>
    </row>
    <row r="57" spans="1:5" ht="242.25">
      <c r="A57" t="s">
        <v>53</v>
      </c>
      <c r="E57" s="35" t="s">
        <v>140</v>
      </c>
    </row>
    <row r="58" spans="1:16" ht="12.75">
      <c r="A58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104</v>
      </c>
      <c s="32">
        <v>24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51</v>
      </c>
      <c r="E60" s="37" t="s">
        <v>144</v>
      </c>
    </row>
    <row r="61" spans="1:5" ht="229.5">
      <c r="A61" t="s">
        <v>53</v>
      </c>
      <c r="E61" s="35" t="s">
        <v>145</v>
      </c>
    </row>
    <row r="62" spans="1:16" ht="12.75">
      <c r="A62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98</v>
      </c>
      <c s="32">
        <v>4100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25.5">
      <c r="A64" s="36" t="s">
        <v>51</v>
      </c>
      <c r="E64" s="37" t="s">
        <v>149</v>
      </c>
    </row>
    <row r="65" spans="1:5" ht="25.5">
      <c r="A65" t="s">
        <v>53</v>
      </c>
      <c r="E65" s="35" t="s">
        <v>150</v>
      </c>
    </row>
    <row r="66" spans="1:16" ht="12.75">
      <c r="A66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104</v>
      </c>
      <c s="32">
        <v>1025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25.5">
      <c r="A68" s="36" t="s">
        <v>51</v>
      </c>
      <c r="E68" s="37" t="s">
        <v>154</v>
      </c>
    </row>
    <row r="69" spans="1:5" ht="38.25">
      <c r="A69" t="s">
        <v>53</v>
      </c>
      <c r="E69" s="35" t="s">
        <v>155</v>
      </c>
    </row>
    <row r="70" spans="1:18" ht="12.75" customHeight="1">
      <c r="A70" s="6" t="s">
        <v>43</v>
      </c>
      <c s="6"/>
      <c s="40" t="s">
        <v>35</v>
      </c>
      <c s="6"/>
      <c s="27" t="s">
        <v>156</v>
      </c>
      <c s="6"/>
      <c s="6"/>
      <c s="6"/>
      <c s="41">
        <f>0+Q70</f>
      </c>
      <c r="O70">
        <f>0+R70</f>
      </c>
      <c r="Q70">
        <f>0+I71+I75+I79+I83+I87+I91+I95+I99+I103+I107+I111+I115</f>
      </c>
      <c>
        <f>0+O71+O75+O79+O83+O87+O91+O95+O99+O103+O107+O111+O115</f>
      </c>
    </row>
    <row r="71" spans="1:16" ht="12.75">
      <c r="A71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104</v>
      </c>
      <c s="32">
        <v>2050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47</v>
      </c>
    </row>
    <row r="73" spans="1:5" ht="63.75">
      <c r="A73" s="36" t="s">
        <v>51</v>
      </c>
      <c r="E73" s="37" t="s">
        <v>160</v>
      </c>
    </row>
    <row r="74" spans="1:5" ht="51">
      <c r="A74" t="s">
        <v>53</v>
      </c>
      <c r="E74" s="35" t="s">
        <v>161</v>
      </c>
    </row>
    <row r="75" spans="1:16" ht="12.75">
      <c r="A75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98</v>
      </c>
      <c s="32">
        <v>4100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</v>
      </c>
    </row>
    <row r="77" spans="1:5" ht="38.25">
      <c r="A77" s="36" t="s">
        <v>51</v>
      </c>
      <c r="E77" s="37" t="s">
        <v>165</v>
      </c>
    </row>
    <row r="78" spans="1:5" ht="51">
      <c r="A78" t="s">
        <v>53</v>
      </c>
      <c r="E78" s="35" t="s">
        <v>161</v>
      </c>
    </row>
    <row r="79" spans="1:16" ht="12.75">
      <c r="A79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98</v>
      </c>
      <c s="32">
        <v>4100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38.25">
      <c r="A81" s="36" t="s">
        <v>51</v>
      </c>
      <c r="E81" s="37" t="s">
        <v>165</v>
      </c>
    </row>
    <row r="82" spans="1:5" ht="51">
      <c r="A82" t="s">
        <v>53</v>
      </c>
      <c r="E82" s="35" t="s">
        <v>161</v>
      </c>
    </row>
    <row r="83" spans="1:16" ht="12.75">
      <c r="A83" s="25" t="s">
        <v>45</v>
      </c>
      <c s="29" t="s">
        <v>169</v>
      </c>
      <c s="29" t="s">
        <v>170</v>
      </c>
      <c s="25" t="s">
        <v>29</v>
      </c>
      <c s="30" t="s">
        <v>171</v>
      </c>
      <c s="31" t="s">
        <v>104</v>
      </c>
      <c s="32">
        <v>410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172</v>
      </c>
    </row>
    <row r="85" spans="1:5" ht="25.5">
      <c r="A85" s="36" t="s">
        <v>51</v>
      </c>
      <c r="E85" s="37" t="s">
        <v>173</v>
      </c>
    </row>
    <row r="86" spans="1:5" ht="89.25">
      <c r="A86" t="s">
        <v>53</v>
      </c>
      <c r="E86" s="35" t="s">
        <v>174</v>
      </c>
    </row>
    <row r="87" spans="1:16" ht="12.75">
      <c r="A87" s="25" t="s">
        <v>45</v>
      </c>
      <c s="29" t="s">
        <v>37</v>
      </c>
      <c s="29" t="s">
        <v>175</v>
      </c>
      <c s="25" t="s">
        <v>47</v>
      </c>
      <c s="30" t="s">
        <v>176</v>
      </c>
      <c s="31" t="s">
        <v>104</v>
      </c>
      <c s="32">
        <v>3420.36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47</v>
      </c>
    </row>
    <row r="89" spans="1:5" ht="140.25">
      <c r="A89" s="36" t="s">
        <v>51</v>
      </c>
      <c r="E89" s="37" t="s">
        <v>177</v>
      </c>
    </row>
    <row r="90" spans="1:5" ht="76.5">
      <c r="A90" t="s">
        <v>53</v>
      </c>
      <c r="E90" s="35" t="s">
        <v>178</v>
      </c>
    </row>
    <row r="91" spans="1:16" ht="12.75">
      <c r="A91" s="25" t="s">
        <v>45</v>
      </c>
      <c s="29" t="s">
        <v>62</v>
      </c>
      <c s="29" t="s">
        <v>179</v>
      </c>
      <c s="25" t="s">
        <v>47</v>
      </c>
      <c s="30" t="s">
        <v>180</v>
      </c>
      <c s="31" t="s">
        <v>98</v>
      </c>
      <c s="32">
        <v>3183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47</v>
      </c>
    </row>
    <row r="93" spans="1:5" ht="76.5">
      <c r="A93" s="36" t="s">
        <v>51</v>
      </c>
      <c r="E93" s="37" t="s">
        <v>181</v>
      </c>
    </row>
    <row r="94" spans="1:5" ht="102">
      <c r="A94" t="s">
        <v>53</v>
      </c>
      <c r="E94" s="35" t="s">
        <v>182</v>
      </c>
    </row>
    <row r="95" spans="1:16" ht="12.75">
      <c r="A95" s="25" t="s">
        <v>45</v>
      </c>
      <c s="29" t="s">
        <v>82</v>
      </c>
      <c s="29" t="s">
        <v>183</v>
      </c>
      <c s="25" t="s">
        <v>47</v>
      </c>
      <c s="30" t="s">
        <v>184</v>
      </c>
      <c s="31" t="s">
        <v>98</v>
      </c>
      <c s="32">
        <v>18526.95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25.5">
      <c r="A97" s="36" t="s">
        <v>51</v>
      </c>
      <c r="E97" s="37" t="s">
        <v>185</v>
      </c>
    </row>
    <row r="98" spans="1:5" ht="51">
      <c r="A98" t="s">
        <v>53</v>
      </c>
      <c r="E98" s="35" t="s">
        <v>186</v>
      </c>
    </row>
    <row r="99" spans="1:16" ht="12.75">
      <c r="A99" s="25" t="s">
        <v>45</v>
      </c>
      <c s="29" t="s">
        <v>40</v>
      </c>
      <c s="29" t="s">
        <v>187</v>
      </c>
      <c s="25" t="s">
        <v>47</v>
      </c>
      <c s="30" t="s">
        <v>188</v>
      </c>
      <c s="31" t="s">
        <v>98</v>
      </c>
      <c s="32">
        <v>18115.24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47</v>
      </c>
    </row>
    <row r="101" spans="1:5" ht="12.75">
      <c r="A101" s="36" t="s">
        <v>51</v>
      </c>
      <c r="E101" s="37" t="s">
        <v>189</v>
      </c>
    </row>
    <row r="102" spans="1:5" ht="51">
      <c r="A102" t="s">
        <v>53</v>
      </c>
      <c r="E102" s="35" t="s">
        <v>186</v>
      </c>
    </row>
    <row r="103" spans="1:16" ht="12.75">
      <c r="A103" s="25" t="s">
        <v>45</v>
      </c>
      <c s="29" t="s">
        <v>190</v>
      </c>
      <c s="29" t="s">
        <v>191</v>
      </c>
      <c s="25" t="s">
        <v>47</v>
      </c>
      <c s="30" t="s">
        <v>192</v>
      </c>
      <c s="31" t="s">
        <v>98</v>
      </c>
      <c s="32">
        <v>16400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63.75">
      <c r="A105" s="36" t="s">
        <v>51</v>
      </c>
      <c r="E105" s="37" t="s">
        <v>193</v>
      </c>
    </row>
    <row r="106" spans="1:5" ht="51">
      <c r="A106" t="s">
        <v>53</v>
      </c>
      <c r="E106" s="35" t="s">
        <v>194</v>
      </c>
    </row>
    <row r="107" spans="1:16" ht="12.75">
      <c r="A107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98</v>
      </c>
      <c s="32">
        <v>18668.57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51">
      <c r="A109" s="36" t="s">
        <v>51</v>
      </c>
      <c r="E109" s="37" t="s">
        <v>198</v>
      </c>
    </row>
    <row r="110" spans="1:5" ht="140.25">
      <c r="A110" t="s">
        <v>53</v>
      </c>
      <c r="E110" s="35" t="s">
        <v>199</v>
      </c>
    </row>
    <row r="111" spans="1:16" ht="12.75">
      <c r="A111" s="25" t="s">
        <v>45</v>
      </c>
      <c s="29" t="s">
        <v>42</v>
      </c>
      <c s="29" t="s">
        <v>200</v>
      </c>
      <c s="25" t="s">
        <v>47</v>
      </c>
      <c s="30" t="s">
        <v>201</v>
      </c>
      <c s="31" t="s">
        <v>98</v>
      </c>
      <c s="32">
        <v>18526.95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12.75">
      <c r="A113" s="36" t="s">
        <v>51</v>
      </c>
      <c r="E113" s="37" t="s">
        <v>202</v>
      </c>
    </row>
    <row r="114" spans="1:5" ht="140.25">
      <c r="A114" t="s">
        <v>53</v>
      </c>
      <c r="E114" s="35" t="s">
        <v>199</v>
      </c>
    </row>
    <row r="115" spans="1:16" ht="12.75">
      <c r="A115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98</v>
      </c>
      <c s="32">
        <v>19002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47</v>
      </c>
    </row>
    <row r="117" spans="1:5" ht="25.5">
      <c r="A117" s="36" t="s">
        <v>51</v>
      </c>
      <c r="E117" s="37" t="s">
        <v>206</v>
      </c>
    </row>
    <row r="118" spans="1:5" ht="25.5">
      <c r="A118" t="s">
        <v>53</v>
      </c>
      <c r="E118" s="35" t="s">
        <v>207</v>
      </c>
    </row>
    <row r="119" spans="1:18" ht="12.75" customHeight="1">
      <c r="A119" s="6" t="s">
        <v>43</v>
      </c>
      <c s="6"/>
      <c s="40" t="s">
        <v>82</v>
      </c>
      <c s="6"/>
      <c s="27" t="s">
        <v>208</v>
      </c>
      <c s="6"/>
      <c s="6"/>
      <c s="6"/>
      <c s="41">
        <f>0+Q119</f>
      </c>
      <c r="O119">
        <f>0+R119</f>
      </c>
      <c r="Q119">
        <f>0+I120</f>
      </c>
      <c>
        <f>0+O120</f>
      </c>
    </row>
    <row r="120" spans="1:16" ht="12.75">
      <c r="A120" s="25" t="s">
        <v>45</v>
      </c>
      <c s="29" t="s">
        <v>209</v>
      </c>
      <c s="29" t="s">
        <v>210</v>
      </c>
      <c s="25" t="s">
        <v>47</v>
      </c>
      <c s="30" t="s">
        <v>211</v>
      </c>
      <c s="31" t="s">
        <v>126</v>
      </c>
      <c s="32">
        <v>40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47</v>
      </c>
    </row>
    <row r="122" spans="1:5" ht="38.25">
      <c r="A122" s="36" t="s">
        <v>51</v>
      </c>
      <c r="E122" s="37" t="s">
        <v>212</v>
      </c>
    </row>
    <row r="123" spans="1:5" ht="242.25">
      <c r="A123" t="s">
        <v>53</v>
      </c>
      <c r="E123" s="35" t="s">
        <v>213</v>
      </c>
    </row>
    <row r="124" spans="1:18" ht="12.75" customHeight="1">
      <c r="A124" s="6" t="s">
        <v>43</v>
      </c>
      <c s="6"/>
      <c s="40" t="s">
        <v>40</v>
      </c>
      <c s="6"/>
      <c s="27" t="s">
        <v>214</v>
      </c>
      <c s="6"/>
      <c s="6"/>
      <c s="6"/>
      <c s="41">
        <f>0+Q124</f>
      </c>
      <c r="O124">
        <f>0+R124</f>
      </c>
      <c r="Q124">
        <f>0+I125+I129</f>
      </c>
      <c>
        <f>0+O125+O129</f>
      </c>
    </row>
    <row r="125" spans="1:16" ht="12.75">
      <c r="A125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126</v>
      </c>
      <c s="32">
        <v>79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47</v>
      </c>
    </row>
    <row r="127" spans="1:5" ht="25.5">
      <c r="A127" s="36" t="s">
        <v>51</v>
      </c>
      <c r="E127" s="37" t="s">
        <v>218</v>
      </c>
    </row>
    <row r="128" spans="1:5" ht="38.25">
      <c r="A128" t="s">
        <v>53</v>
      </c>
      <c r="E128" s="35" t="s">
        <v>219</v>
      </c>
    </row>
    <row r="129" spans="1:16" ht="12.75">
      <c r="A129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98</v>
      </c>
      <c s="32">
        <v>19270.3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47</v>
      </c>
    </row>
    <row r="131" spans="1:5" ht="63.75">
      <c r="A131" s="36" t="s">
        <v>51</v>
      </c>
      <c r="E131" s="37" t="s">
        <v>223</v>
      </c>
    </row>
    <row r="132" spans="1:5" ht="25.5">
      <c r="A132" t="s">
        <v>53</v>
      </c>
      <c r="E132" s="35" t="s">
        <v>224</v>
      </c>
    </row>
    <row r="133" spans="1:18" ht="12.75" customHeight="1">
      <c r="A133" s="6" t="s">
        <v>43</v>
      </c>
      <c s="6"/>
      <c s="40" t="s">
        <v>225</v>
      </c>
      <c s="6"/>
      <c s="27" t="s">
        <v>226</v>
      </c>
      <c s="6"/>
      <c s="6"/>
      <c s="6"/>
      <c s="41">
        <f>0+Q133</f>
      </c>
      <c r="O133">
        <f>0+R133</f>
      </c>
      <c r="Q133">
        <f>0+I134+I138+I142+I146+I150+I154</f>
      </c>
      <c>
        <f>0+O134+O138+O142+O146+O150+O154</f>
      </c>
    </row>
    <row r="134" spans="1:16" ht="25.5">
      <c r="A134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126</v>
      </c>
      <c s="32">
        <v>136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12.75">
      <c r="A136" s="36" t="s">
        <v>51</v>
      </c>
      <c r="E136" s="37" t="s">
        <v>230</v>
      </c>
    </row>
    <row r="137" spans="1:5" ht="127.5">
      <c r="A137" t="s">
        <v>53</v>
      </c>
      <c r="E137" s="35" t="s">
        <v>231</v>
      </c>
    </row>
    <row r="138" spans="1:16" ht="25.5">
      <c r="A138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126</v>
      </c>
      <c s="32">
        <v>136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25.5">
      <c r="A140" s="36" t="s">
        <v>51</v>
      </c>
      <c r="E140" s="37" t="s">
        <v>235</v>
      </c>
    </row>
    <row r="141" spans="1:5" ht="38.25">
      <c r="A141" t="s">
        <v>53</v>
      </c>
      <c r="E141" s="35" t="s">
        <v>236</v>
      </c>
    </row>
    <row r="142" spans="1:16" ht="12.75">
      <c r="A142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80</v>
      </c>
      <c s="32">
        <v>160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47</v>
      </c>
    </row>
    <row r="144" spans="1:5" ht="63.75">
      <c r="A144" s="36" t="s">
        <v>51</v>
      </c>
      <c r="E144" s="37" t="s">
        <v>240</v>
      </c>
    </row>
    <row r="145" spans="1:5" ht="51">
      <c r="A145" t="s">
        <v>53</v>
      </c>
      <c r="E145" s="35" t="s">
        <v>241</v>
      </c>
    </row>
    <row r="146" spans="1:16" ht="25.5">
      <c r="A146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98</v>
      </c>
      <c s="32">
        <v>791.75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12.75">
      <c r="A148" s="36" t="s">
        <v>51</v>
      </c>
      <c r="E148" s="37" t="s">
        <v>245</v>
      </c>
    </row>
    <row r="149" spans="1:5" ht="38.25">
      <c r="A149" t="s">
        <v>53</v>
      </c>
      <c r="E149" s="35" t="s">
        <v>246</v>
      </c>
    </row>
    <row r="150" spans="1:16" ht="25.5">
      <c r="A150" s="25" t="s">
        <v>45</v>
      </c>
      <c s="29" t="s">
        <v>247</v>
      </c>
      <c s="29" t="s">
        <v>248</v>
      </c>
      <c s="25" t="s">
        <v>47</v>
      </c>
      <c s="30" t="s">
        <v>249</v>
      </c>
      <c s="31" t="s">
        <v>98</v>
      </c>
      <c s="32">
        <v>67.688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47</v>
      </c>
    </row>
    <row r="152" spans="1:5" ht="51">
      <c r="A152" s="36" t="s">
        <v>51</v>
      </c>
      <c r="E152" s="37" t="s">
        <v>250</v>
      </c>
    </row>
    <row r="153" spans="1:5" ht="38.25">
      <c r="A153" t="s">
        <v>53</v>
      </c>
      <c r="E153" s="35" t="s">
        <v>246</v>
      </c>
    </row>
    <row r="154" spans="1:16" ht="12.75">
      <c r="A154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126</v>
      </c>
      <c s="32">
        <v>79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47</v>
      </c>
    </row>
    <row r="156" spans="1:5" ht="63.75">
      <c r="A156" s="36" t="s">
        <v>51</v>
      </c>
      <c r="E156" s="37" t="s">
        <v>254</v>
      </c>
    </row>
    <row r="157" spans="1:5" ht="25.5">
      <c r="A157" t="s">
        <v>53</v>
      </c>
      <c r="E157" s="35" t="s">
        <v>255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0+O8+O17+O54+O63+O68+O73+O86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256</v>
      </c>
      <c s="38">
        <f>0+I8+I17+I54+I63+I68+I73+I86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256</v>
      </c>
      <c s="6"/>
      <c s="18" t="s">
        <v>257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258</v>
      </c>
      <c s="29" t="s">
        <v>87</v>
      </c>
      <c s="25" t="s">
        <v>29</v>
      </c>
      <c s="30" t="s">
        <v>88</v>
      </c>
      <c s="31" t="s">
        <v>89</v>
      </c>
      <c s="32">
        <v>10.224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51">
      <c r="A11" s="36" t="s">
        <v>51</v>
      </c>
      <c r="E11" s="37" t="s">
        <v>259</v>
      </c>
    </row>
    <row r="12" spans="1:5" ht="25.5">
      <c r="A12" t="s">
        <v>53</v>
      </c>
      <c r="E12" s="35" t="s">
        <v>91</v>
      </c>
    </row>
    <row r="13" spans="1:16" ht="12.75">
      <c r="A13" s="25" t="s">
        <v>45</v>
      </c>
      <c s="29" t="s">
        <v>232</v>
      </c>
      <c s="29" t="s">
        <v>87</v>
      </c>
      <c s="25" t="s">
        <v>33</v>
      </c>
      <c s="30" t="s">
        <v>92</v>
      </c>
      <c s="31" t="s">
        <v>89</v>
      </c>
      <c s="32">
        <v>79.788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63.75">
      <c r="A15" s="36" t="s">
        <v>51</v>
      </c>
      <c r="E15" s="37" t="s">
        <v>260</v>
      </c>
    </row>
    <row r="16" spans="1:5" ht="25.5">
      <c r="A16" t="s">
        <v>53</v>
      </c>
      <c r="E16" s="35" t="s">
        <v>91</v>
      </c>
    </row>
    <row r="17" spans="1:18" ht="12.75" customHeight="1">
      <c r="A17" s="6" t="s">
        <v>43</v>
      </c>
      <c s="6"/>
      <c s="40" t="s">
        <v>29</v>
      </c>
      <c s="6"/>
      <c s="27" t="s">
        <v>94</v>
      </c>
      <c s="6"/>
      <c s="6"/>
      <c s="6"/>
      <c s="41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25.5">
      <c r="A18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104</v>
      </c>
      <c s="32">
        <v>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264</v>
      </c>
    </row>
    <row r="20" spans="1:5" ht="38.25">
      <c r="A20" s="36" t="s">
        <v>51</v>
      </c>
      <c r="E20" s="37" t="s">
        <v>265</v>
      </c>
    </row>
    <row r="21" spans="1:5" ht="25.5">
      <c r="A21" t="s">
        <v>53</v>
      </c>
      <c r="E21" s="35" t="s">
        <v>266</v>
      </c>
    </row>
    <row r="22" spans="1:16" ht="12.75">
      <c r="A22" s="25" t="s">
        <v>45</v>
      </c>
      <c s="29" t="s">
        <v>267</v>
      </c>
      <c s="29" t="s">
        <v>116</v>
      </c>
      <c s="25" t="s">
        <v>47</v>
      </c>
      <c s="30" t="s">
        <v>117</v>
      </c>
      <c s="31" t="s">
        <v>104</v>
      </c>
      <c s="32">
        <v>33.894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63.75">
      <c r="A23" s="34" t="s">
        <v>50</v>
      </c>
      <c r="E23" s="35" t="s">
        <v>268</v>
      </c>
    </row>
    <row r="24" spans="1:5" ht="127.5">
      <c r="A24" s="36" t="s">
        <v>51</v>
      </c>
      <c r="E24" s="37" t="s">
        <v>269</v>
      </c>
    </row>
    <row r="25" spans="1:5" ht="344.25">
      <c r="A25" t="s">
        <v>53</v>
      </c>
      <c r="E25" s="35" t="s">
        <v>270</v>
      </c>
    </row>
    <row r="26" spans="1:16" ht="12.75">
      <c r="A26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104</v>
      </c>
      <c s="32">
        <v>39.894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274</v>
      </c>
    </row>
    <row r="28" spans="1:5" ht="51">
      <c r="A28" s="36" t="s">
        <v>51</v>
      </c>
      <c r="E28" s="37" t="s">
        <v>275</v>
      </c>
    </row>
    <row r="29" spans="1:5" ht="191.25">
      <c r="A29" t="s">
        <v>53</v>
      </c>
      <c r="E29" s="35" t="s">
        <v>276</v>
      </c>
    </row>
    <row r="30" spans="1:16" ht="12.75">
      <c r="A30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104</v>
      </c>
      <c s="32">
        <v>4.8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38.25">
      <c r="A31" s="34" t="s">
        <v>50</v>
      </c>
      <c r="E31" s="35" t="s">
        <v>280</v>
      </c>
    </row>
    <row r="32" spans="1:5" ht="51">
      <c r="A32" s="36" t="s">
        <v>51</v>
      </c>
      <c r="E32" s="37" t="s">
        <v>281</v>
      </c>
    </row>
    <row r="33" spans="1:5" ht="280.5">
      <c r="A33" t="s">
        <v>53</v>
      </c>
      <c r="E33" s="35" t="s">
        <v>282</v>
      </c>
    </row>
    <row r="34" spans="1:16" ht="12.75">
      <c r="A34" s="25" t="s">
        <v>45</v>
      </c>
      <c s="29" t="s">
        <v>283</v>
      </c>
      <c s="29" t="s">
        <v>137</v>
      </c>
      <c s="25" t="s">
        <v>47</v>
      </c>
      <c s="30" t="s">
        <v>138</v>
      </c>
      <c s="31" t="s">
        <v>104</v>
      </c>
      <c s="32">
        <v>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284</v>
      </c>
    </row>
    <row r="36" spans="1:5" ht="25.5">
      <c r="A36" s="36" t="s">
        <v>51</v>
      </c>
      <c r="E36" s="37" t="s">
        <v>285</v>
      </c>
    </row>
    <row r="37" spans="1:5" ht="229.5">
      <c r="A37" t="s">
        <v>53</v>
      </c>
      <c r="E37" s="35" t="s">
        <v>286</v>
      </c>
    </row>
    <row r="38" spans="1:16" ht="12.75">
      <c r="A38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104</v>
      </c>
      <c s="32">
        <v>12.491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50</v>
      </c>
      <c r="E39" s="35" t="s">
        <v>290</v>
      </c>
    </row>
    <row r="40" spans="1:5" ht="38.25">
      <c r="A40" s="36" t="s">
        <v>51</v>
      </c>
      <c r="E40" s="37" t="s">
        <v>291</v>
      </c>
    </row>
    <row r="41" spans="1:5" ht="216.75">
      <c r="A41" t="s">
        <v>53</v>
      </c>
      <c r="E41" s="35" t="s">
        <v>292</v>
      </c>
    </row>
    <row r="42" spans="1:16" ht="12.75">
      <c r="A42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104</v>
      </c>
      <c s="32">
        <v>1.05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50</v>
      </c>
      <c r="E43" s="35" t="s">
        <v>296</v>
      </c>
    </row>
    <row r="44" spans="1:5" ht="38.25">
      <c r="A44" s="36" t="s">
        <v>51</v>
      </c>
      <c r="E44" s="37" t="s">
        <v>297</v>
      </c>
    </row>
    <row r="45" spans="1:5" ht="267.75">
      <c r="A45" t="s">
        <v>53</v>
      </c>
      <c r="E45" s="35" t="s">
        <v>298</v>
      </c>
    </row>
    <row r="46" spans="1:16" ht="12.75">
      <c r="A46" s="25" t="s">
        <v>45</v>
      </c>
      <c s="29" t="s">
        <v>299</v>
      </c>
      <c s="29" t="s">
        <v>147</v>
      </c>
      <c s="25" t="s">
        <v>47</v>
      </c>
      <c s="30" t="s">
        <v>148</v>
      </c>
      <c s="31" t="s">
        <v>98</v>
      </c>
      <c s="32">
        <v>30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51</v>
      </c>
      <c r="E48" s="37" t="s">
        <v>300</v>
      </c>
    </row>
    <row r="49" spans="1:5" ht="12.75">
      <c r="A49" t="s">
        <v>53</v>
      </c>
      <c r="E49" s="35" t="s">
        <v>301</v>
      </c>
    </row>
    <row r="50" spans="1:16" ht="12.75">
      <c r="A50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98</v>
      </c>
      <c s="32">
        <v>40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305</v>
      </c>
    </row>
    <row r="52" spans="1:5" ht="25.5">
      <c r="A52" s="36" t="s">
        <v>51</v>
      </c>
      <c r="E52" s="37" t="s">
        <v>306</v>
      </c>
    </row>
    <row r="53" spans="1:5" ht="12.75">
      <c r="A53" t="s">
        <v>53</v>
      </c>
      <c r="E53" s="35" t="s">
        <v>307</v>
      </c>
    </row>
    <row r="54" spans="1:18" ht="12.75" customHeight="1">
      <c r="A54" s="6" t="s">
        <v>43</v>
      </c>
      <c s="6"/>
      <c s="40" t="s">
        <v>23</v>
      </c>
      <c s="6"/>
      <c s="27" t="s">
        <v>308</v>
      </c>
      <c s="6"/>
      <c s="6"/>
      <c s="6"/>
      <c s="41">
        <f>0+Q54</f>
      </c>
      <c r="O54">
        <f>0+R54</f>
      </c>
      <c r="Q54">
        <f>0+I55+I59</f>
      </c>
      <c>
        <f>0+O55+O59</f>
      </c>
    </row>
    <row r="55" spans="1:16" ht="12.75">
      <c r="A55" s="25" t="s">
        <v>45</v>
      </c>
      <c s="29" t="s">
        <v>309</v>
      </c>
      <c s="29" t="s">
        <v>310</v>
      </c>
      <c s="25" t="s">
        <v>47</v>
      </c>
      <c s="30" t="s">
        <v>311</v>
      </c>
      <c s="31" t="s">
        <v>104</v>
      </c>
      <c s="32">
        <v>0.18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312</v>
      </c>
    </row>
    <row r="57" spans="1:5" ht="25.5">
      <c r="A57" s="36" t="s">
        <v>51</v>
      </c>
      <c r="E57" s="37" t="s">
        <v>313</v>
      </c>
    </row>
    <row r="58" spans="1:5" ht="369.75">
      <c r="A58" t="s">
        <v>53</v>
      </c>
      <c r="E58" s="35" t="s">
        <v>314</v>
      </c>
    </row>
    <row r="59" spans="1:16" ht="12.75">
      <c r="A59" s="25" t="s">
        <v>45</v>
      </c>
      <c s="29" t="s">
        <v>315</v>
      </c>
      <c s="29" t="s">
        <v>316</v>
      </c>
      <c s="25" t="s">
        <v>47</v>
      </c>
      <c s="30" t="s">
        <v>317</v>
      </c>
      <c s="31" t="s">
        <v>98</v>
      </c>
      <c s="32">
        <v>47.5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318</v>
      </c>
    </row>
    <row r="61" spans="1:5" ht="25.5">
      <c r="A61" s="36" t="s">
        <v>51</v>
      </c>
      <c r="E61" s="37" t="s">
        <v>319</v>
      </c>
    </row>
    <row r="62" spans="1:5" ht="102">
      <c r="A62" t="s">
        <v>53</v>
      </c>
      <c r="E62" s="35" t="s">
        <v>320</v>
      </c>
    </row>
    <row r="63" spans="1:18" ht="12.75" customHeight="1">
      <c r="A63" s="6" t="s">
        <v>43</v>
      </c>
      <c s="6"/>
      <c s="40" t="s">
        <v>33</v>
      </c>
      <c s="6"/>
      <c s="27" t="s">
        <v>321</v>
      </c>
      <c s="6"/>
      <c s="6"/>
      <c s="6"/>
      <c s="41">
        <f>0+Q63</f>
      </c>
      <c r="O63">
        <f>0+R63</f>
      </c>
      <c r="Q63">
        <f>0+I64</f>
      </c>
      <c>
        <f>0+O64</f>
      </c>
    </row>
    <row r="64" spans="1:16" ht="12.75">
      <c r="A64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104</v>
      </c>
      <c s="32">
        <v>5.12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325</v>
      </c>
    </row>
    <row r="66" spans="1:5" ht="25.5">
      <c r="A66" s="36" t="s">
        <v>51</v>
      </c>
      <c r="E66" s="37" t="s">
        <v>326</v>
      </c>
    </row>
    <row r="67" spans="1:5" ht="25.5">
      <c r="A67" t="s">
        <v>53</v>
      </c>
      <c r="E67" s="35" t="s">
        <v>327</v>
      </c>
    </row>
    <row r="68" spans="1:18" ht="12.75" customHeight="1">
      <c r="A68" s="6" t="s">
        <v>43</v>
      </c>
      <c s="6"/>
      <c s="40" t="s">
        <v>35</v>
      </c>
      <c s="6"/>
      <c s="27" t="s">
        <v>156</v>
      </c>
      <c s="6"/>
      <c s="6"/>
      <c s="6"/>
      <c s="41">
        <f>0+Q68</f>
      </c>
      <c r="O68">
        <f>0+R68</f>
      </c>
      <c r="Q68">
        <f>0+I69</f>
      </c>
      <c>
        <f>0+O69</f>
      </c>
    </row>
    <row r="69" spans="1:16" ht="12.75">
      <c r="A69" s="25" t="s">
        <v>45</v>
      </c>
      <c s="29" t="s">
        <v>328</v>
      </c>
      <c s="29" t="s">
        <v>158</v>
      </c>
      <c s="25" t="s">
        <v>22</v>
      </c>
      <c s="30" t="s">
        <v>159</v>
      </c>
      <c s="31" t="s">
        <v>104</v>
      </c>
      <c s="32">
        <v>7.8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25.5">
      <c r="A71" s="36" t="s">
        <v>51</v>
      </c>
      <c r="E71" s="37" t="s">
        <v>329</v>
      </c>
    </row>
    <row r="72" spans="1:5" ht="51">
      <c r="A72" t="s">
        <v>53</v>
      </c>
      <c r="E72" s="35" t="s">
        <v>330</v>
      </c>
    </row>
    <row r="73" spans="1:18" ht="12.75" customHeight="1">
      <c r="A73" s="6" t="s">
        <v>43</v>
      </c>
      <c s="6"/>
      <c s="40" t="s">
        <v>40</v>
      </c>
      <c s="6"/>
      <c s="27" t="s">
        <v>214</v>
      </c>
      <c s="6"/>
      <c s="6"/>
      <c s="6"/>
      <c s="41">
        <f>0+Q73</f>
      </c>
      <c r="O73">
        <f>0+R73</f>
      </c>
      <c r="Q73">
        <f>0+I74+I78+I82</f>
      </c>
      <c>
        <f>0+O74+O78+O82</f>
      </c>
    </row>
    <row r="74" spans="1:16" ht="12.75">
      <c r="A74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126</v>
      </c>
      <c s="32">
        <v>9.7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63.75">
      <c r="A76" s="36" t="s">
        <v>51</v>
      </c>
      <c r="E76" s="37" t="s">
        <v>334</v>
      </c>
    </row>
    <row r="77" spans="1:5" ht="63.75">
      <c r="A77" t="s">
        <v>53</v>
      </c>
      <c r="E77" s="35" t="s">
        <v>335</v>
      </c>
    </row>
    <row r="78" spans="1:16" ht="12.75">
      <c r="A78" s="25" t="s">
        <v>45</v>
      </c>
      <c s="29" t="s">
        <v>336</v>
      </c>
      <c s="29" t="s">
        <v>337</v>
      </c>
      <c s="25" t="s">
        <v>47</v>
      </c>
      <c s="30" t="s">
        <v>338</v>
      </c>
      <c s="31" t="s">
        <v>104</v>
      </c>
      <c s="32">
        <v>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51">
      <c r="A80" s="36" t="s">
        <v>51</v>
      </c>
      <c r="E80" s="37" t="s">
        <v>339</v>
      </c>
    </row>
    <row r="81" spans="1:5" ht="76.5">
      <c r="A81" t="s">
        <v>53</v>
      </c>
      <c r="E81" s="35" t="s">
        <v>340</v>
      </c>
    </row>
    <row r="82" spans="1:16" ht="12.75">
      <c r="A82" s="25" t="s">
        <v>45</v>
      </c>
      <c s="29" t="s">
        <v>341</v>
      </c>
      <c s="29" t="s">
        <v>342</v>
      </c>
      <c s="25" t="s">
        <v>47</v>
      </c>
      <c s="30" t="s">
        <v>343</v>
      </c>
      <c s="31" t="s">
        <v>126</v>
      </c>
      <c s="32">
        <v>10.5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38.25">
      <c r="A84" s="36" t="s">
        <v>51</v>
      </c>
      <c r="E84" s="37" t="s">
        <v>344</v>
      </c>
    </row>
    <row r="85" spans="1:5" ht="89.25">
      <c r="A85" t="s">
        <v>53</v>
      </c>
      <c r="E85" s="35" t="s">
        <v>345</v>
      </c>
    </row>
    <row r="86" spans="1:18" ht="12.75" customHeight="1">
      <c r="A86" s="6" t="s">
        <v>43</v>
      </c>
      <c s="6"/>
      <c s="40" t="s">
        <v>225</v>
      </c>
      <c s="6"/>
      <c s="27" t="s">
        <v>226</v>
      </c>
      <c s="6"/>
      <c s="6"/>
      <c s="6"/>
      <c s="41">
        <f>0+Q86</f>
      </c>
      <c r="O86">
        <f>0+R86</f>
      </c>
      <c r="Q86">
        <f>0+I87</f>
      </c>
      <c>
        <f>0+O87</f>
      </c>
    </row>
    <row r="87" spans="1:16" ht="12.75">
      <c r="A87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80</v>
      </c>
      <c s="32">
        <v>2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47</v>
      </c>
    </row>
    <row r="89" spans="1:5" ht="12.75">
      <c r="A89" s="36" t="s">
        <v>51</v>
      </c>
      <c r="E89" s="37" t="s">
        <v>349</v>
      </c>
    </row>
    <row r="90" spans="1:5" ht="63.75">
      <c r="A90" t="s">
        <v>53</v>
      </c>
      <c r="E90" s="35" t="s">
        <v>350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0+O8+O13+O50+O59+O64+O69+O82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351</v>
      </c>
      <c s="38">
        <f>0+I8+I13+I50+I59+I64+I69+I82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351</v>
      </c>
      <c s="6"/>
      <c s="18" t="s">
        <v>352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232</v>
      </c>
      <c s="29" t="s">
        <v>87</v>
      </c>
      <c s="25" t="s">
        <v>33</v>
      </c>
      <c s="30" t="s">
        <v>92</v>
      </c>
      <c s="31" t="s">
        <v>89</v>
      </c>
      <c s="32">
        <v>85.788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76.5">
      <c r="A11" s="36" t="s">
        <v>51</v>
      </c>
      <c r="E11" s="37" t="s">
        <v>353</v>
      </c>
    </row>
    <row r="12" spans="1:5" ht="25.5">
      <c r="A12" t="s">
        <v>53</v>
      </c>
      <c r="E12" s="35" t="s">
        <v>91</v>
      </c>
    </row>
    <row r="13" spans="1:18" ht="12.75" customHeight="1">
      <c r="A13" s="6" t="s">
        <v>43</v>
      </c>
      <c s="6"/>
      <c s="40" t="s">
        <v>29</v>
      </c>
      <c s="6"/>
      <c s="27" t="s">
        <v>94</v>
      </c>
      <c s="6"/>
      <c s="6"/>
      <c s="6"/>
      <c s="41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104</v>
      </c>
      <c s="32">
        <v>6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25.5">
      <c r="A16" s="36" t="s">
        <v>51</v>
      </c>
      <c r="E16" s="37" t="s">
        <v>354</v>
      </c>
    </row>
    <row r="17" spans="1:5" ht="25.5">
      <c r="A17" t="s">
        <v>53</v>
      </c>
      <c r="E17" s="35" t="s">
        <v>266</v>
      </c>
    </row>
    <row r="18" spans="1:16" ht="12.75">
      <c r="A18" s="25" t="s">
        <v>45</v>
      </c>
      <c s="29" t="s">
        <v>267</v>
      </c>
      <c s="29" t="s">
        <v>116</v>
      </c>
      <c s="25" t="s">
        <v>47</v>
      </c>
      <c s="30" t="s">
        <v>117</v>
      </c>
      <c s="31" t="s">
        <v>104</v>
      </c>
      <c s="32">
        <v>33.894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7.5">
      <c r="A20" s="36" t="s">
        <v>51</v>
      </c>
      <c r="E20" s="37" t="s">
        <v>269</v>
      </c>
    </row>
    <row r="21" spans="1:5" ht="344.25">
      <c r="A21" t="s">
        <v>53</v>
      </c>
      <c r="E21" s="35" t="s">
        <v>270</v>
      </c>
    </row>
    <row r="22" spans="1:16" ht="12.75">
      <c r="A22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104</v>
      </c>
      <c s="32">
        <v>39.894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51">
      <c r="A24" s="36" t="s">
        <v>51</v>
      </c>
      <c r="E24" s="37" t="s">
        <v>355</v>
      </c>
    </row>
    <row r="25" spans="1:5" ht="191.25">
      <c r="A25" t="s">
        <v>53</v>
      </c>
      <c r="E25" s="35" t="s">
        <v>276</v>
      </c>
    </row>
    <row r="26" spans="1:16" ht="12.75">
      <c r="A26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104</v>
      </c>
      <c s="32">
        <v>4.8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51">
      <c r="A28" s="36" t="s">
        <v>51</v>
      </c>
      <c r="E28" s="37" t="s">
        <v>281</v>
      </c>
    </row>
    <row r="29" spans="1:5" ht="280.5">
      <c r="A29" t="s">
        <v>53</v>
      </c>
      <c r="E29" s="35" t="s">
        <v>282</v>
      </c>
    </row>
    <row r="30" spans="1:16" ht="12.75">
      <c r="A30" s="25" t="s">
        <v>45</v>
      </c>
      <c s="29" t="s">
        <v>283</v>
      </c>
      <c s="29" t="s">
        <v>137</v>
      </c>
      <c s="25" t="s">
        <v>47</v>
      </c>
      <c s="30" t="s">
        <v>138</v>
      </c>
      <c s="31" t="s">
        <v>104</v>
      </c>
      <c s="32">
        <v>4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25.5">
      <c r="A32" s="36" t="s">
        <v>51</v>
      </c>
      <c r="E32" s="37" t="s">
        <v>285</v>
      </c>
    </row>
    <row r="33" spans="1:5" ht="229.5">
      <c r="A33" t="s">
        <v>53</v>
      </c>
      <c r="E33" s="35" t="s">
        <v>286</v>
      </c>
    </row>
    <row r="34" spans="1:16" ht="12.75">
      <c r="A34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104</v>
      </c>
      <c s="32">
        <v>12.491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38.25">
      <c r="A36" s="36" t="s">
        <v>51</v>
      </c>
      <c r="E36" s="37" t="s">
        <v>291</v>
      </c>
    </row>
    <row r="37" spans="1:5" ht="216.75">
      <c r="A37" t="s">
        <v>53</v>
      </c>
      <c r="E37" s="35" t="s">
        <v>292</v>
      </c>
    </row>
    <row r="38" spans="1:16" ht="12.75">
      <c r="A38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104</v>
      </c>
      <c s="32">
        <v>1.05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38.25">
      <c r="A40" s="36" t="s">
        <v>51</v>
      </c>
      <c r="E40" s="37" t="s">
        <v>297</v>
      </c>
    </row>
    <row r="41" spans="1:5" ht="267.75">
      <c r="A41" t="s">
        <v>53</v>
      </c>
      <c r="E41" s="35" t="s">
        <v>298</v>
      </c>
    </row>
    <row r="42" spans="1:16" ht="12.75">
      <c r="A42" s="25" t="s">
        <v>45</v>
      </c>
      <c s="29" t="s">
        <v>299</v>
      </c>
      <c s="29" t="s">
        <v>147</v>
      </c>
      <c s="25" t="s">
        <v>47</v>
      </c>
      <c s="30" t="s">
        <v>148</v>
      </c>
      <c s="31" t="s">
        <v>98</v>
      </c>
      <c s="32">
        <v>30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51</v>
      </c>
      <c r="E44" s="37" t="s">
        <v>300</v>
      </c>
    </row>
    <row r="45" spans="1:5" ht="12.75">
      <c r="A45" t="s">
        <v>53</v>
      </c>
      <c r="E45" s="35" t="s">
        <v>301</v>
      </c>
    </row>
    <row r="46" spans="1:16" ht="12.75">
      <c r="A46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98</v>
      </c>
      <c s="32">
        <v>40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305</v>
      </c>
    </row>
    <row r="48" spans="1:5" ht="12.75">
      <c r="A48" s="36" t="s">
        <v>51</v>
      </c>
      <c r="E48" s="37" t="s">
        <v>356</v>
      </c>
    </row>
    <row r="49" spans="1:5" ht="12.75">
      <c r="A49" t="s">
        <v>53</v>
      </c>
      <c r="E49" s="35" t="s">
        <v>307</v>
      </c>
    </row>
    <row r="50" spans="1:18" ht="12.75" customHeight="1">
      <c r="A50" s="6" t="s">
        <v>43</v>
      </c>
      <c s="6"/>
      <c s="40" t="s">
        <v>23</v>
      </c>
      <c s="6"/>
      <c s="27" t="s">
        <v>308</v>
      </c>
      <c s="6"/>
      <c s="6"/>
      <c s="6"/>
      <c s="41">
        <f>0+Q50</f>
      </c>
      <c r="O50">
        <f>0+R50</f>
      </c>
      <c r="Q50">
        <f>0+I51+I55</f>
      </c>
      <c>
        <f>0+O51+O55</f>
      </c>
    </row>
    <row r="51" spans="1:16" ht="12.75">
      <c r="A51" s="25" t="s">
        <v>45</v>
      </c>
      <c s="29" t="s">
        <v>309</v>
      </c>
      <c s="29" t="s">
        <v>310</v>
      </c>
      <c s="25" t="s">
        <v>47</v>
      </c>
      <c s="30" t="s">
        <v>311</v>
      </c>
      <c s="31" t="s">
        <v>104</v>
      </c>
      <c s="32">
        <v>0.18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25.5">
      <c r="A53" s="36" t="s">
        <v>51</v>
      </c>
      <c r="E53" s="37" t="s">
        <v>313</v>
      </c>
    </row>
    <row r="54" spans="1:5" ht="369.75">
      <c r="A54" t="s">
        <v>53</v>
      </c>
      <c r="E54" s="35" t="s">
        <v>314</v>
      </c>
    </row>
    <row r="55" spans="1:16" ht="12.75">
      <c r="A55" s="25" t="s">
        <v>45</v>
      </c>
      <c s="29" t="s">
        <v>315</v>
      </c>
      <c s="29" t="s">
        <v>316</v>
      </c>
      <c s="25" t="s">
        <v>47</v>
      </c>
      <c s="30" t="s">
        <v>317</v>
      </c>
      <c s="31" t="s">
        <v>98</v>
      </c>
      <c s="32">
        <v>47.5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318</v>
      </c>
    </row>
    <row r="57" spans="1:5" ht="25.5">
      <c r="A57" s="36" t="s">
        <v>51</v>
      </c>
      <c r="E57" s="37" t="s">
        <v>319</v>
      </c>
    </row>
    <row r="58" spans="1:5" ht="102">
      <c r="A58" t="s">
        <v>53</v>
      </c>
      <c r="E58" s="35" t="s">
        <v>320</v>
      </c>
    </row>
    <row r="59" spans="1:18" ht="12.75" customHeight="1">
      <c r="A59" s="6" t="s">
        <v>43</v>
      </c>
      <c s="6"/>
      <c s="40" t="s">
        <v>33</v>
      </c>
      <c s="6"/>
      <c s="27" t="s">
        <v>321</v>
      </c>
      <c s="6"/>
      <c s="6"/>
      <c s="6"/>
      <c s="41">
        <f>0+Q59</f>
      </c>
      <c r="O59">
        <f>0+R59</f>
      </c>
      <c r="Q59">
        <f>0+I60</f>
      </c>
      <c>
        <f>0+O60</f>
      </c>
    </row>
    <row r="60" spans="1:16" ht="12.75">
      <c r="A60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104</v>
      </c>
      <c s="32">
        <v>5.12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325</v>
      </c>
    </row>
    <row r="62" spans="1:5" ht="25.5">
      <c r="A62" s="36" t="s">
        <v>51</v>
      </c>
      <c r="E62" s="37" t="s">
        <v>326</v>
      </c>
    </row>
    <row r="63" spans="1:5" ht="25.5">
      <c r="A63" t="s">
        <v>53</v>
      </c>
      <c r="E63" s="35" t="s">
        <v>327</v>
      </c>
    </row>
    <row r="64" spans="1:18" ht="12.75" customHeight="1">
      <c r="A64" s="6" t="s">
        <v>43</v>
      </c>
      <c s="6"/>
      <c s="40" t="s">
        <v>35</v>
      </c>
      <c s="6"/>
      <c s="27" t="s">
        <v>156</v>
      </c>
      <c s="6"/>
      <c s="6"/>
      <c s="6"/>
      <c s="41">
        <f>0+Q64</f>
      </c>
      <c r="O64">
        <f>0+R64</f>
      </c>
      <c r="Q64">
        <f>0+I65</f>
      </c>
      <c>
        <f>0+O65</f>
      </c>
    </row>
    <row r="65" spans="1:16" ht="12.75">
      <c r="A65" s="25" t="s">
        <v>45</v>
      </c>
      <c s="29" t="s">
        <v>328</v>
      </c>
      <c s="29" t="s">
        <v>158</v>
      </c>
      <c s="25" t="s">
        <v>22</v>
      </c>
      <c s="30" t="s">
        <v>159</v>
      </c>
      <c s="31" t="s">
        <v>104</v>
      </c>
      <c s="32">
        <v>6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357</v>
      </c>
    </row>
    <row r="67" spans="1:5" ht="12.75">
      <c r="A67" s="36" t="s">
        <v>51</v>
      </c>
      <c r="E67" s="37" t="s">
        <v>358</v>
      </c>
    </row>
    <row r="68" spans="1:5" ht="51">
      <c r="A68" t="s">
        <v>53</v>
      </c>
      <c r="E68" s="35" t="s">
        <v>330</v>
      </c>
    </row>
    <row r="69" spans="1:18" ht="12.75" customHeight="1">
      <c r="A69" s="6" t="s">
        <v>43</v>
      </c>
      <c s="6"/>
      <c s="40" t="s">
        <v>40</v>
      </c>
      <c s="6"/>
      <c s="27" t="s">
        <v>214</v>
      </c>
      <c s="6"/>
      <c s="6"/>
      <c s="6"/>
      <c s="41">
        <f>0+Q69</f>
      </c>
      <c r="O69">
        <f>0+R69</f>
      </c>
      <c r="Q69">
        <f>0+I70+I74+I78</f>
      </c>
      <c>
        <f>0+O70+O74+O78</f>
      </c>
    </row>
    <row r="70" spans="1:16" ht="12.75">
      <c r="A70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126</v>
      </c>
      <c s="32">
        <v>9.1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63.75">
      <c r="A72" s="36" t="s">
        <v>51</v>
      </c>
      <c r="E72" s="37" t="s">
        <v>359</v>
      </c>
    </row>
    <row r="73" spans="1:5" ht="63.75">
      <c r="A73" t="s">
        <v>53</v>
      </c>
      <c r="E73" s="35" t="s">
        <v>335</v>
      </c>
    </row>
    <row r="74" spans="1:16" ht="12.75">
      <c r="A74" s="25" t="s">
        <v>45</v>
      </c>
      <c s="29" t="s">
        <v>336</v>
      </c>
      <c s="29" t="s">
        <v>337</v>
      </c>
      <c s="25" t="s">
        <v>47</v>
      </c>
      <c s="30" t="s">
        <v>338</v>
      </c>
      <c s="31" t="s">
        <v>104</v>
      </c>
      <c s="32">
        <v>3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25.5">
      <c r="A75" s="34" t="s">
        <v>50</v>
      </c>
      <c r="E75" s="35" t="s">
        <v>360</v>
      </c>
    </row>
    <row r="76" spans="1:5" ht="12.75">
      <c r="A76" s="36" t="s">
        <v>51</v>
      </c>
      <c r="E76" s="37" t="s">
        <v>361</v>
      </c>
    </row>
    <row r="77" spans="1:5" ht="76.5">
      <c r="A77" t="s">
        <v>53</v>
      </c>
      <c r="E77" s="35" t="s">
        <v>340</v>
      </c>
    </row>
    <row r="78" spans="1:16" ht="12.75">
      <c r="A78" s="25" t="s">
        <v>45</v>
      </c>
      <c s="29" t="s">
        <v>341</v>
      </c>
      <c s="29" t="s">
        <v>362</v>
      </c>
      <c s="25" t="s">
        <v>47</v>
      </c>
      <c s="30" t="s">
        <v>363</v>
      </c>
      <c s="31" t="s">
        <v>126</v>
      </c>
      <c s="32">
        <v>9.1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6" t="s">
        <v>51</v>
      </c>
      <c r="E80" s="37" t="s">
        <v>364</v>
      </c>
    </row>
    <row r="81" spans="1:5" ht="114.75">
      <c r="A81" t="s">
        <v>53</v>
      </c>
      <c r="E81" s="35" t="s">
        <v>365</v>
      </c>
    </row>
    <row r="82" spans="1:18" ht="12.75" customHeight="1">
      <c r="A82" s="6" t="s">
        <v>43</v>
      </c>
      <c s="6"/>
      <c s="40" t="s">
        <v>225</v>
      </c>
      <c s="6"/>
      <c s="27" t="s">
        <v>226</v>
      </c>
      <c s="6"/>
      <c s="6"/>
      <c s="6"/>
      <c s="41">
        <f>0+Q82</f>
      </c>
      <c r="O82">
        <f>0+R82</f>
      </c>
      <c r="Q82">
        <f>0+I83</f>
      </c>
      <c>
        <f>0+O83</f>
      </c>
    </row>
    <row r="83" spans="1:16" ht="12.75">
      <c r="A83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80</v>
      </c>
      <c s="32">
        <v>2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47</v>
      </c>
    </row>
    <row r="85" spans="1:5" ht="12.75">
      <c r="A85" s="36" t="s">
        <v>51</v>
      </c>
      <c r="E85" s="37" t="s">
        <v>349</v>
      </c>
    </row>
    <row r="86" spans="1:5" ht="63.75">
      <c r="A86" t="s">
        <v>53</v>
      </c>
      <c r="E86" s="35" t="s">
        <v>350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0+O8+O13+O34+O39+O48+O53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366</v>
      </c>
      <c s="38">
        <f>0+I8+I13+I34+I39+I48+I53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366</v>
      </c>
      <c s="6"/>
      <c s="18" t="s">
        <v>367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232</v>
      </c>
      <c s="29" t="s">
        <v>87</v>
      </c>
      <c s="25" t="s">
        <v>33</v>
      </c>
      <c s="30" t="s">
        <v>92</v>
      </c>
      <c s="31" t="s">
        <v>89</v>
      </c>
      <c s="32">
        <v>28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76.5">
      <c r="A11" s="36" t="s">
        <v>51</v>
      </c>
      <c r="E11" s="37" t="s">
        <v>368</v>
      </c>
    </row>
    <row r="12" spans="1:5" ht="25.5">
      <c r="A12" t="s">
        <v>53</v>
      </c>
      <c r="E12" s="35" t="s">
        <v>91</v>
      </c>
    </row>
    <row r="13" spans="1:18" ht="12.75" customHeight="1">
      <c r="A13" s="6" t="s">
        <v>43</v>
      </c>
      <c s="6"/>
      <c s="40" t="s">
        <v>29</v>
      </c>
      <c s="6"/>
      <c s="27" t="s">
        <v>94</v>
      </c>
      <c s="6"/>
      <c s="6"/>
      <c s="6"/>
      <c s="41">
        <f>0+Q13</f>
      </c>
      <c r="O13">
        <f>0+R13</f>
      </c>
      <c r="Q13">
        <f>0+I14+I18+I22+I26+I30</f>
      </c>
      <c>
        <f>0+O14+O18+O22+O26+O30</f>
      </c>
    </row>
    <row r="14" spans="1:16" ht="25.5">
      <c r="A14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104</v>
      </c>
      <c s="32">
        <v>6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25.5">
      <c r="A16" s="36" t="s">
        <v>51</v>
      </c>
      <c r="E16" s="37" t="s">
        <v>354</v>
      </c>
    </row>
    <row r="17" spans="1:5" ht="25.5">
      <c r="A17" t="s">
        <v>53</v>
      </c>
      <c r="E17" s="35" t="s">
        <v>266</v>
      </c>
    </row>
    <row r="18" spans="1:16" ht="12.75">
      <c r="A18" s="25" t="s">
        <v>45</v>
      </c>
      <c s="29" t="s">
        <v>267</v>
      </c>
      <c s="29" t="s">
        <v>116</v>
      </c>
      <c s="25" t="s">
        <v>47</v>
      </c>
      <c s="30" t="s">
        <v>117</v>
      </c>
      <c s="31" t="s">
        <v>104</v>
      </c>
      <c s="32">
        <v>4.941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89.25">
      <c r="A20" s="36" t="s">
        <v>51</v>
      </c>
      <c r="E20" s="37" t="s">
        <v>369</v>
      </c>
    </row>
    <row r="21" spans="1:5" ht="344.25">
      <c r="A21" t="s">
        <v>53</v>
      </c>
      <c r="E21" s="35" t="s">
        <v>270</v>
      </c>
    </row>
    <row r="22" spans="1:16" ht="12.75">
      <c r="A22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104</v>
      </c>
      <c s="32">
        <v>39.894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51">
      <c r="A24" s="36" t="s">
        <v>51</v>
      </c>
      <c r="E24" s="37" t="s">
        <v>355</v>
      </c>
    </row>
    <row r="25" spans="1:5" ht="191.25">
      <c r="A25" t="s">
        <v>53</v>
      </c>
      <c r="E25" s="35" t="s">
        <v>276</v>
      </c>
    </row>
    <row r="26" spans="1:16" ht="12.75">
      <c r="A26" s="25" t="s">
        <v>45</v>
      </c>
      <c s="29" t="s">
        <v>283</v>
      </c>
      <c s="29" t="s">
        <v>137</v>
      </c>
      <c s="25" t="s">
        <v>47</v>
      </c>
      <c s="30" t="s">
        <v>138</v>
      </c>
      <c s="31" t="s">
        <v>104</v>
      </c>
      <c s="32">
        <v>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25.5">
      <c r="A28" s="36" t="s">
        <v>51</v>
      </c>
      <c r="E28" s="37" t="s">
        <v>285</v>
      </c>
    </row>
    <row r="29" spans="1:5" ht="229.5">
      <c r="A29" t="s">
        <v>53</v>
      </c>
      <c r="E29" s="35" t="s">
        <v>286</v>
      </c>
    </row>
    <row r="30" spans="1:16" ht="12.75">
      <c r="A30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98</v>
      </c>
      <c s="32">
        <v>40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305</v>
      </c>
    </row>
    <row r="32" spans="1:5" ht="12.75">
      <c r="A32" s="36" t="s">
        <v>51</v>
      </c>
      <c r="E32" s="37" t="s">
        <v>356</v>
      </c>
    </row>
    <row r="33" spans="1:5" ht="12.75">
      <c r="A33" t="s">
        <v>53</v>
      </c>
      <c r="E33" s="35" t="s">
        <v>307</v>
      </c>
    </row>
    <row r="34" spans="1:18" ht="12.75" customHeight="1">
      <c r="A34" s="6" t="s">
        <v>43</v>
      </c>
      <c s="6"/>
      <c s="40" t="s">
        <v>23</v>
      </c>
      <c s="6"/>
      <c s="27" t="s">
        <v>308</v>
      </c>
      <c s="6"/>
      <c s="6"/>
      <c s="6"/>
      <c s="41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309</v>
      </c>
      <c s="29" t="s">
        <v>310</v>
      </c>
      <c s="25" t="s">
        <v>47</v>
      </c>
      <c s="30" t="s">
        <v>311</v>
      </c>
      <c s="31" t="s">
        <v>104</v>
      </c>
      <c s="32">
        <v>0.18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47</v>
      </c>
    </row>
    <row r="37" spans="1:5" ht="25.5">
      <c r="A37" s="36" t="s">
        <v>51</v>
      </c>
      <c r="E37" s="37" t="s">
        <v>313</v>
      </c>
    </row>
    <row r="38" spans="1:5" ht="369.75">
      <c r="A38" t="s">
        <v>53</v>
      </c>
      <c r="E38" s="35" t="s">
        <v>314</v>
      </c>
    </row>
    <row r="39" spans="1:18" ht="12.75" customHeight="1">
      <c r="A39" s="6" t="s">
        <v>43</v>
      </c>
      <c s="6"/>
      <c s="40" t="s">
        <v>33</v>
      </c>
      <c s="6"/>
      <c s="27" t="s">
        <v>321</v>
      </c>
      <c s="6"/>
      <c s="6"/>
      <c s="6"/>
      <c s="41">
        <f>0+Q39</f>
      </c>
      <c r="O39">
        <f>0+R39</f>
      </c>
      <c r="Q39">
        <f>0+I40+I44</f>
      </c>
      <c>
        <f>0+O40+O44</f>
      </c>
    </row>
    <row r="40" spans="1:16" ht="12.75">
      <c r="A40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104</v>
      </c>
      <c s="32">
        <v>0.589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25.5">
      <c r="A42" s="36" t="s">
        <v>51</v>
      </c>
      <c r="E42" s="37" t="s">
        <v>373</v>
      </c>
    </row>
    <row r="43" spans="1:5" ht="369.75">
      <c r="A43" t="s">
        <v>53</v>
      </c>
      <c r="E43" s="35" t="s">
        <v>374</v>
      </c>
    </row>
    <row r="44" spans="1:16" ht="12.75">
      <c r="A44" s="25" t="s">
        <v>45</v>
      </c>
      <c s="29" t="s">
        <v>375</v>
      </c>
      <c s="29" t="s">
        <v>376</v>
      </c>
      <c s="25" t="s">
        <v>47</v>
      </c>
      <c s="30" t="s">
        <v>377</v>
      </c>
      <c s="31" t="s">
        <v>104</v>
      </c>
      <c s="32">
        <v>1.2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38.25">
      <c r="A45" s="34" t="s">
        <v>50</v>
      </c>
      <c r="E45" s="35" t="s">
        <v>378</v>
      </c>
    </row>
    <row r="46" spans="1:5" ht="51">
      <c r="A46" s="36" t="s">
        <v>51</v>
      </c>
      <c r="E46" s="37" t="s">
        <v>379</v>
      </c>
    </row>
    <row r="47" spans="1:5" ht="114.75">
      <c r="A47" t="s">
        <v>53</v>
      </c>
      <c r="E47" s="35" t="s">
        <v>380</v>
      </c>
    </row>
    <row r="48" spans="1:18" ht="12.75" customHeight="1">
      <c r="A48" s="6" t="s">
        <v>43</v>
      </c>
      <c s="6"/>
      <c s="40" t="s">
        <v>40</v>
      </c>
      <c s="6"/>
      <c s="27" t="s">
        <v>214</v>
      </c>
      <c s="6"/>
      <c s="6"/>
      <c s="6"/>
      <c s="41">
        <f>0+Q48</f>
      </c>
      <c r="O48">
        <f>0+R48</f>
      </c>
      <c r="Q48">
        <f>0+I49</f>
      </c>
      <c>
        <f>0+O49</f>
      </c>
    </row>
    <row r="49" spans="1:16" ht="12.75">
      <c r="A49" s="25" t="s">
        <v>45</v>
      </c>
      <c s="29" t="s">
        <v>336</v>
      </c>
      <c s="29" t="s">
        <v>337</v>
      </c>
      <c s="25" t="s">
        <v>47</v>
      </c>
      <c s="30" t="s">
        <v>338</v>
      </c>
      <c s="31" t="s">
        <v>104</v>
      </c>
      <c s="32">
        <v>3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360</v>
      </c>
    </row>
    <row r="51" spans="1:5" ht="12.75">
      <c r="A51" s="36" t="s">
        <v>51</v>
      </c>
      <c r="E51" s="37" t="s">
        <v>361</v>
      </c>
    </row>
    <row r="52" spans="1:5" ht="76.5">
      <c r="A52" t="s">
        <v>53</v>
      </c>
      <c r="E52" s="35" t="s">
        <v>340</v>
      </c>
    </row>
    <row r="53" spans="1:18" ht="12.75" customHeight="1">
      <c r="A53" s="6" t="s">
        <v>43</v>
      </c>
      <c s="6"/>
      <c s="40" t="s">
        <v>225</v>
      </c>
      <c s="6"/>
      <c s="27" t="s">
        <v>226</v>
      </c>
      <c s="6"/>
      <c s="6"/>
      <c s="6"/>
      <c s="41">
        <f>0+Q53</f>
      </c>
      <c r="O53">
        <f>0+R53</f>
      </c>
      <c r="Q53">
        <f>0+I54+I58</f>
      </c>
      <c>
        <f>0+O54+O58</f>
      </c>
    </row>
    <row r="54" spans="1:16" ht="12.75">
      <c r="A54" s="25" t="s">
        <v>45</v>
      </c>
      <c s="29" t="s">
        <v>381</v>
      </c>
      <c s="29" t="s">
        <v>382</v>
      </c>
      <c s="25" t="s">
        <v>47</v>
      </c>
      <c s="30" t="s">
        <v>383</v>
      </c>
      <c s="31" t="s">
        <v>80</v>
      </c>
      <c s="32">
        <v>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12.75">
      <c r="A56" s="36" t="s">
        <v>51</v>
      </c>
      <c r="E56" s="37" t="s">
        <v>52</v>
      </c>
    </row>
    <row r="57" spans="1:5" ht="409.5">
      <c r="A57" t="s">
        <v>53</v>
      </c>
      <c r="E57" s="35" t="s">
        <v>384</v>
      </c>
    </row>
    <row r="58" spans="1:16" ht="12.75">
      <c r="A58" s="25" t="s">
        <v>45</v>
      </c>
      <c s="29" t="s">
        <v>385</v>
      </c>
      <c s="29" t="s">
        <v>386</v>
      </c>
      <c s="25" t="s">
        <v>47</v>
      </c>
      <c s="30" t="s">
        <v>387</v>
      </c>
      <c s="31" t="s">
        <v>80</v>
      </c>
      <c s="32">
        <v>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51</v>
      </c>
      <c r="E60" s="37" t="s">
        <v>52</v>
      </c>
    </row>
    <row r="61" spans="1:5" ht="63.75">
      <c r="A61" t="s">
        <v>53</v>
      </c>
      <c r="E61" s="35" t="s">
        <v>350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0+O8+O13+O50+O59+O72+O93+O98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388</v>
      </c>
      <c s="38">
        <f>0+I8+I13+I50+I59+I72+I93+I98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388</v>
      </c>
      <c s="6"/>
      <c s="18" t="s">
        <v>389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232</v>
      </c>
      <c s="29" t="s">
        <v>87</v>
      </c>
      <c s="25" t="s">
        <v>33</v>
      </c>
      <c s="30" t="s">
        <v>92</v>
      </c>
      <c s="31" t="s">
        <v>89</v>
      </c>
      <c s="32">
        <v>85.788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76.5">
      <c r="A11" s="36" t="s">
        <v>51</v>
      </c>
      <c r="E11" s="37" t="s">
        <v>353</v>
      </c>
    </row>
    <row r="12" spans="1:5" ht="25.5">
      <c r="A12" t="s">
        <v>53</v>
      </c>
      <c r="E12" s="35" t="s">
        <v>91</v>
      </c>
    </row>
    <row r="13" spans="1:18" ht="12.75" customHeight="1">
      <c r="A13" s="6" t="s">
        <v>43</v>
      </c>
      <c s="6"/>
      <c s="40" t="s">
        <v>29</v>
      </c>
      <c s="6"/>
      <c s="27" t="s">
        <v>94</v>
      </c>
      <c s="6"/>
      <c s="6"/>
      <c s="6"/>
      <c s="41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104</v>
      </c>
      <c s="32">
        <v>6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38.25">
      <c r="A16" s="36" t="s">
        <v>51</v>
      </c>
      <c r="E16" s="37" t="s">
        <v>390</v>
      </c>
    </row>
    <row r="17" spans="1:5" ht="25.5">
      <c r="A17" t="s">
        <v>53</v>
      </c>
      <c r="E17" s="35" t="s">
        <v>266</v>
      </c>
    </row>
    <row r="18" spans="1:16" ht="12.75">
      <c r="A18" s="25" t="s">
        <v>45</v>
      </c>
      <c s="29" t="s">
        <v>267</v>
      </c>
      <c s="29" t="s">
        <v>116</v>
      </c>
      <c s="25" t="s">
        <v>47</v>
      </c>
      <c s="30" t="s">
        <v>117</v>
      </c>
      <c s="31" t="s">
        <v>104</v>
      </c>
      <c s="32">
        <v>33.894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7.5">
      <c r="A20" s="36" t="s">
        <v>51</v>
      </c>
      <c r="E20" s="37" t="s">
        <v>269</v>
      </c>
    </row>
    <row r="21" spans="1:5" ht="344.25">
      <c r="A21" t="s">
        <v>53</v>
      </c>
      <c r="E21" s="35" t="s">
        <v>270</v>
      </c>
    </row>
    <row r="22" spans="1:16" ht="12.75">
      <c r="A22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104</v>
      </c>
      <c s="32">
        <v>39.894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51">
      <c r="A24" s="36" t="s">
        <v>51</v>
      </c>
      <c r="E24" s="37" t="s">
        <v>355</v>
      </c>
    </row>
    <row r="25" spans="1:5" ht="191.25">
      <c r="A25" t="s">
        <v>53</v>
      </c>
      <c r="E25" s="35" t="s">
        <v>276</v>
      </c>
    </row>
    <row r="26" spans="1:16" ht="12.75">
      <c r="A26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104</v>
      </c>
      <c s="32">
        <v>4.8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51">
      <c r="A28" s="36" t="s">
        <v>51</v>
      </c>
      <c r="E28" s="37" t="s">
        <v>281</v>
      </c>
    </row>
    <row r="29" spans="1:5" ht="280.5">
      <c r="A29" t="s">
        <v>53</v>
      </c>
      <c r="E29" s="35" t="s">
        <v>282</v>
      </c>
    </row>
    <row r="30" spans="1:16" ht="12.75">
      <c r="A30" s="25" t="s">
        <v>45</v>
      </c>
      <c s="29" t="s">
        <v>283</v>
      </c>
      <c s="29" t="s">
        <v>137</v>
      </c>
      <c s="25" t="s">
        <v>47</v>
      </c>
      <c s="30" t="s">
        <v>138</v>
      </c>
      <c s="31" t="s">
        <v>104</v>
      </c>
      <c s="32">
        <v>4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25.5">
      <c r="A32" s="36" t="s">
        <v>51</v>
      </c>
      <c r="E32" s="37" t="s">
        <v>285</v>
      </c>
    </row>
    <row r="33" spans="1:5" ht="229.5">
      <c r="A33" t="s">
        <v>53</v>
      </c>
      <c r="E33" s="35" t="s">
        <v>286</v>
      </c>
    </row>
    <row r="34" spans="1:16" ht="12.75">
      <c r="A34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104</v>
      </c>
      <c s="32">
        <v>12.491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38.25">
      <c r="A36" s="36" t="s">
        <v>51</v>
      </c>
      <c r="E36" s="37" t="s">
        <v>291</v>
      </c>
    </row>
    <row r="37" spans="1:5" ht="216.75">
      <c r="A37" t="s">
        <v>53</v>
      </c>
      <c r="E37" s="35" t="s">
        <v>292</v>
      </c>
    </row>
    <row r="38" spans="1:16" ht="12.75">
      <c r="A38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104</v>
      </c>
      <c s="32">
        <v>1.05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38.25">
      <c r="A40" s="36" t="s">
        <v>51</v>
      </c>
      <c r="E40" s="37" t="s">
        <v>297</v>
      </c>
    </row>
    <row r="41" spans="1:5" ht="267.75">
      <c r="A41" t="s">
        <v>53</v>
      </c>
      <c r="E41" s="35" t="s">
        <v>298</v>
      </c>
    </row>
    <row r="42" spans="1:16" ht="12.75">
      <c r="A42" s="25" t="s">
        <v>45</v>
      </c>
      <c s="29" t="s">
        <v>299</v>
      </c>
      <c s="29" t="s">
        <v>147</v>
      </c>
      <c s="25" t="s">
        <v>47</v>
      </c>
      <c s="30" t="s">
        <v>148</v>
      </c>
      <c s="31" t="s">
        <v>98</v>
      </c>
      <c s="32">
        <v>30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51</v>
      </c>
      <c r="E44" s="37" t="s">
        <v>300</v>
      </c>
    </row>
    <row r="45" spans="1:5" ht="12.75">
      <c r="A45" t="s">
        <v>53</v>
      </c>
      <c r="E45" s="35" t="s">
        <v>301</v>
      </c>
    </row>
    <row r="46" spans="1:16" ht="12.75">
      <c r="A46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98</v>
      </c>
      <c s="32">
        <v>40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305</v>
      </c>
    </row>
    <row r="48" spans="1:5" ht="12.75">
      <c r="A48" s="36" t="s">
        <v>51</v>
      </c>
      <c r="E48" s="37" t="s">
        <v>356</v>
      </c>
    </row>
    <row r="49" spans="1:5" ht="12.75">
      <c r="A49" t="s">
        <v>53</v>
      </c>
      <c r="E49" s="35" t="s">
        <v>307</v>
      </c>
    </row>
    <row r="50" spans="1:18" ht="12.75" customHeight="1">
      <c r="A50" s="6" t="s">
        <v>43</v>
      </c>
      <c s="6"/>
      <c s="40" t="s">
        <v>23</v>
      </c>
      <c s="6"/>
      <c s="27" t="s">
        <v>308</v>
      </c>
      <c s="6"/>
      <c s="6"/>
      <c s="6"/>
      <c s="41">
        <f>0+Q50</f>
      </c>
      <c r="O50">
        <f>0+R50</f>
      </c>
      <c r="Q50">
        <f>0+I51+I55</f>
      </c>
      <c>
        <f>0+O51+O55</f>
      </c>
    </row>
    <row r="51" spans="1:16" ht="12.75">
      <c r="A51" s="25" t="s">
        <v>45</v>
      </c>
      <c s="29" t="s">
        <v>309</v>
      </c>
      <c s="29" t="s">
        <v>310</v>
      </c>
      <c s="25" t="s">
        <v>47</v>
      </c>
      <c s="30" t="s">
        <v>311</v>
      </c>
      <c s="31" t="s">
        <v>104</v>
      </c>
      <c s="32">
        <v>0.18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25.5">
      <c r="A53" s="36" t="s">
        <v>51</v>
      </c>
      <c r="E53" s="37" t="s">
        <v>313</v>
      </c>
    </row>
    <row r="54" spans="1:5" ht="369.75">
      <c r="A54" t="s">
        <v>53</v>
      </c>
      <c r="E54" s="35" t="s">
        <v>314</v>
      </c>
    </row>
    <row r="55" spans="1:16" ht="12.75">
      <c r="A55" s="25" t="s">
        <v>45</v>
      </c>
      <c s="29" t="s">
        <v>315</v>
      </c>
      <c s="29" t="s">
        <v>316</v>
      </c>
      <c s="25" t="s">
        <v>47</v>
      </c>
      <c s="30" t="s">
        <v>317</v>
      </c>
      <c s="31" t="s">
        <v>98</v>
      </c>
      <c s="32">
        <v>52.5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318</v>
      </c>
    </row>
    <row r="57" spans="1:5" ht="51">
      <c r="A57" s="36" t="s">
        <v>51</v>
      </c>
      <c r="E57" s="37" t="s">
        <v>391</v>
      </c>
    </row>
    <row r="58" spans="1:5" ht="102">
      <c r="A58" t="s">
        <v>53</v>
      </c>
      <c r="E58" s="35" t="s">
        <v>320</v>
      </c>
    </row>
    <row r="59" spans="1:18" ht="12.75" customHeight="1">
      <c r="A59" s="6" t="s">
        <v>43</v>
      </c>
      <c s="6"/>
      <c s="40" t="s">
        <v>22</v>
      </c>
      <c s="6"/>
      <c s="27" t="s">
        <v>392</v>
      </c>
      <c s="6"/>
      <c s="6"/>
      <c s="6"/>
      <c s="41">
        <f>0+Q59</f>
      </c>
      <c r="O59">
        <f>0+R59</f>
      </c>
      <c r="Q59">
        <f>0+I60+I64+I68</f>
      </c>
      <c>
        <f>0+O60+O64+O68</f>
      </c>
    </row>
    <row r="60" spans="1:16" ht="12.75">
      <c r="A60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104</v>
      </c>
      <c s="32">
        <v>0.675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25.5">
      <c r="A62" s="36" t="s">
        <v>51</v>
      </c>
      <c r="E62" s="37" t="s">
        <v>396</v>
      </c>
    </row>
    <row r="63" spans="1:5" ht="382.5">
      <c r="A63" t="s">
        <v>53</v>
      </c>
      <c r="E63" s="35" t="s">
        <v>397</v>
      </c>
    </row>
    <row r="64" spans="1:16" ht="12.75">
      <c r="A64" s="25" t="s">
        <v>45</v>
      </c>
      <c s="29" t="s">
        <v>398</v>
      </c>
      <c s="29" t="s">
        <v>399</v>
      </c>
      <c s="25" t="s">
        <v>47</v>
      </c>
      <c s="30" t="s">
        <v>400</v>
      </c>
      <c s="31" t="s">
        <v>104</v>
      </c>
      <c s="32">
        <v>1.65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25.5">
      <c r="A66" s="36" t="s">
        <v>51</v>
      </c>
      <c r="E66" s="37" t="s">
        <v>401</v>
      </c>
    </row>
    <row r="67" spans="1:5" ht="369.75">
      <c r="A67" t="s">
        <v>53</v>
      </c>
      <c r="E67" s="35" t="s">
        <v>402</v>
      </c>
    </row>
    <row r="68" spans="1:16" ht="12.75">
      <c r="A68" s="25" t="s">
        <v>45</v>
      </c>
      <c s="29" t="s">
        <v>403</v>
      </c>
      <c s="29" t="s">
        <v>404</v>
      </c>
      <c s="25" t="s">
        <v>47</v>
      </c>
      <c s="30" t="s">
        <v>405</v>
      </c>
      <c s="31" t="s">
        <v>89</v>
      </c>
      <c s="32">
        <v>0.266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63.75">
      <c r="A70" s="36" t="s">
        <v>51</v>
      </c>
      <c r="E70" s="37" t="s">
        <v>406</v>
      </c>
    </row>
    <row r="71" spans="1:5" ht="267.75">
      <c r="A71" t="s">
        <v>53</v>
      </c>
      <c r="E71" s="35" t="s">
        <v>407</v>
      </c>
    </row>
    <row r="72" spans="1:18" ht="12.75" customHeight="1">
      <c r="A72" s="6" t="s">
        <v>43</v>
      </c>
      <c s="6"/>
      <c s="40" t="s">
        <v>33</v>
      </c>
      <c s="6"/>
      <c s="27" t="s">
        <v>321</v>
      </c>
      <c s="6"/>
      <c s="6"/>
      <c s="6"/>
      <c s="41">
        <f>0+Q72</f>
      </c>
      <c r="O72">
        <f>0+R72</f>
      </c>
      <c r="Q72">
        <f>0+I73+I77+I81+I85+I89</f>
      </c>
      <c>
        <f>0+O73+O77+O81+O85+O89</f>
      </c>
    </row>
    <row r="73" spans="1:16" ht="12.75">
      <c r="A73" s="25" t="s">
        <v>45</v>
      </c>
      <c s="29" t="s">
        <v>408</v>
      </c>
      <c s="29" t="s">
        <v>409</v>
      </c>
      <c s="25" t="s">
        <v>47</v>
      </c>
      <c s="30" t="s">
        <v>410</v>
      </c>
      <c s="31" t="s">
        <v>104</v>
      </c>
      <c s="32">
        <v>1.2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25.5">
      <c r="A75" s="36" t="s">
        <v>51</v>
      </c>
      <c r="E75" s="37" t="s">
        <v>411</v>
      </c>
    </row>
    <row r="76" spans="1:5" ht="369.75">
      <c r="A76" t="s">
        <v>53</v>
      </c>
      <c r="E76" s="35" t="s">
        <v>374</v>
      </c>
    </row>
    <row r="77" spans="1:16" ht="12.75">
      <c r="A77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104</v>
      </c>
      <c s="32">
        <v>0.589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25.5">
      <c r="A79" s="36" t="s">
        <v>51</v>
      </c>
      <c r="E79" s="37" t="s">
        <v>373</v>
      </c>
    </row>
    <row r="80" spans="1:5" ht="369.75">
      <c r="A80" t="s">
        <v>53</v>
      </c>
      <c r="E80" s="35" t="s">
        <v>374</v>
      </c>
    </row>
    <row r="81" spans="1:16" ht="12.75">
      <c r="A81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104</v>
      </c>
      <c s="32">
        <v>5.12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325</v>
      </c>
    </row>
    <row r="83" spans="1:5" ht="25.5">
      <c r="A83" s="36" t="s">
        <v>51</v>
      </c>
      <c r="E83" s="37" t="s">
        <v>326</v>
      </c>
    </row>
    <row r="84" spans="1:5" ht="25.5">
      <c r="A84" t="s">
        <v>53</v>
      </c>
      <c r="E84" s="35" t="s">
        <v>327</v>
      </c>
    </row>
    <row r="85" spans="1:16" ht="12.75">
      <c r="A85" s="25" t="s">
        <v>45</v>
      </c>
      <c s="29" t="s">
        <v>412</v>
      </c>
      <c s="29" t="s">
        <v>413</v>
      </c>
      <c s="25" t="s">
        <v>47</v>
      </c>
      <c s="30" t="s">
        <v>414</v>
      </c>
      <c s="31" t="s">
        <v>104</v>
      </c>
      <c s="32">
        <v>1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12.75">
      <c r="A87" s="36" t="s">
        <v>51</v>
      </c>
      <c r="E87" s="37" t="s">
        <v>415</v>
      </c>
    </row>
    <row r="88" spans="1:5" ht="38.25">
      <c r="A88" t="s">
        <v>53</v>
      </c>
      <c r="E88" s="35" t="s">
        <v>416</v>
      </c>
    </row>
    <row r="89" spans="1:16" ht="12.75">
      <c r="A89" s="25" t="s">
        <v>45</v>
      </c>
      <c s="29" t="s">
        <v>375</v>
      </c>
      <c s="29" t="s">
        <v>376</v>
      </c>
      <c s="25" t="s">
        <v>47</v>
      </c>
      <c s="30" t="s">
        <v>377</v>
      </c>
      <c s="31" t="s">
        <v>104</v>
      </c>
      <c s="32">
        <v>1.2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38.25">
      <c r="A90" s="34" t="s">
        <v>50</v>
      </c>
      <c r="E90" s="35" t="s">
        <v>378</v>
      </c>
    </row>
    <row r="91" spans="1:5" ht="51">
      <c r="A91" s="36" t="s">
        <v>51</v>
      </c>
      <c r="E91" s="37" t="s">
        <v>379</v>
      </c>
    </row>
    <row r="92" spans="1:5" ht="114.75">
      <c r="A92" t="s">
        <v>53</v>
      </c>
      <c r="E92" s="35" t="s">
        <v>380</v>
      </c>
    </row>
    <row r="93" spans="1:18" ht="12.75" customHeight="1">
      <c r="A93" s="6" t="s">
        <v>43</v>
      </c>
      <c s="6"/>
      <c s="40" t="s">
        <v>35</v>
      </c>
      <c s="6"/>
      <c s="27" t="s">
        <v>156</v>
      </c>
      <c s="6"/>
      <c s="6"/>
      <c s="6"/>
      <c s="41">
        <f>0+Q93</f>
      </c>
      <c r="O93">
        <f>0+R93</f>
      </c>
      <c r="Q93">
        <f>0+I94</f>
      </c>
      <c>
        <f>0+O94</f>
      </c>
    </row>
    <row r="94" spans="1:16" ht="12.75">
      <c r="A94" s="25" t="s">
        <v>45</v>
      </c>
      <c s="29" t="s">
        <v>328</v>
      </c>
      <c s="29" t="s">
        <v>158</v>
      </c>
      <c s="25" t="s">
        <v>22</v>
      </c>
      <c s="30" t="s">
        <v>159</v>
      </c>
      <c s="31" t="s">
        <v>104</v>
      </c>
      <c s="32">
        <v>6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357</v>
      </c>
    </row>
    <row r="96" spans="1:5" ht="12.75">
      <c r="A96" s="36" t="s">
        <v>51</v>
      </c>
      <c r="E96" s="37" t="s">
        <v>358</v>
      </c>
    </row>
    <row r="97" spans="1:5" ht="51">
      <c r="A97" t="s">
        <v>53</v>
      </c>
      <c r="E97" s="35" t="s">
        <v>330</v>
      </c>
    </row>
    <row r="98" spans="1:18" ht="12.75" customHeight="1">
      <c r="A98" s="6" t="s">
        <v>43</v>
      </c>
      <c s="6"/>
      <c s="40" t="s">
        <v>40</v>
      </c>
      <c s="6"/>
      <c s="27" t="s">
        <v>214</v>
      </c>
      <c s="6"/>
      <c s="6"/>
      <c s="6"/>
      <c s="41">
        <f>0+Q98</f>
      </c>
      <c r="O98">
        <f>0+R98</f>
      </c>
      <c r="Q98">
        <f>0+I99+I103+I107</f>
      </c>
      <c>
        <f>0+O99+O103+O107</f>
      </c>
    </row>
    <row r="99" spans="1:16" ht="12.75">
      <c r="A99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126</v>
      </c>
      <c s="32">
        <v>10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47</v>
      </c>
    </row>
    <row r="101" spans="1:5" ht="63.75">
      <c r="A101" s="36" t="s">
        <v>51</v>
      </c>
      <c r="E101" s="37" t="s">
        <v>417</v>
      </c>
    </row>
    <row r="102" spans="1:5" ht="63.75">
      <c r="A102" t="s">
        <v>53</v>
      </c>
      <c r="E102" s="35" t="s">
        <v>335</v>
      </c>
    </row>
    <row r="103" spans="1:16" ht="12.75">
      <c r="A103" s="25" t="s">
        <v>45</v>
      </c>
      <c s="29" t="s">
        <v>336</v>
      </c>
      <c s="29" t="s">
        <v>337</v>
      </c>
      <c s="25" t="s">
        <v>47</v>
      </c>
      <c s="30" t="s">
        <v>338</v>
      </c>
      <c s="31" t="s">
        <v>104</v>
      </c>
      <c s="32">
        <v>3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25.5">
      <c r="A104" s="34" t="s">
        <v>50</v>
      </c>
      <c r="E104" s="35" t="s">
        <v>360</v>
      </c>
    </row>
    <row r="105" spans="1:5" ht="12.75">
      <c r="A105" s="36" t="s">
        <v>51</v>
      </c>
      <c r="E105" s="37" t="s">
        <v>361</v>
      </c>
    </row>
    <row r="106" spans="1:5" ht="76.5">
      <c r="A106" t="s">
        <v>53</v>
      </c>
      <c r="E106" s="35" t="s">
        <v>340</v>
      </c>
    </row>
    <row r="107" spans="1:16" ht="12.75">
      <c r="A107" s="25" t="s">
        <v>45</v>
      </c>
      <c s="29" t="s">
        <v>341</v>
      </c>
      <c s="29" t="s">
        <v>362</v>
      </c>
      <c s="25" t="s">
        <v>47</v>
      </c>
      <c s="30" t="s">
        <v>363</v>
      </c>
      <c s="31" t="s">
        <v>126</v>
      </c>
      <c s="32">
        <v>10.5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12.75">
      <c r="A109" s="36" t="s">
        <v>51</v>
      </c>
      <c r="E109" s="37" t="s">
        <v>418</v>
      </c>
    </row>
    <row r="110" spans="1:5" ht="114.75">
      <c r="A110" t="s">
        <v>53</v>
      </c>
      <c r="E110" s="35" t="s">
        <v>365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