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ázky\2024\04_24_VZ_Analyticka_linka\FINAL\"/>
    </mc:Choice>
  </mc:AlternateContent>
  <xr:revisionPtr revIDLastSave="0" documentId="13_ncr:1_{E81A6AE9-1839-4536-884B-6C31DAC65500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CN_reag. a ostat.material" sheetId="1" r:id="rId1"/>
  </sheets>
  <definedNames>
    <definedName name="_xlnm._FilterDatabase" localSheetId="0" hidden="1">'CN_reag. a ostat.material'!$A$6:$S$133</definedName>
    <definedName name="_xlnm.Print_Titles" localSheetId="0">'CN_reag. a ostat.material'!$6:$6</definedName>
    <definedName name="_xlnm.Print_Area" localSheetId="0">'CN_reag. a ostat.material'!$A$1:$S$144</definedName>
  </definedNames>
  <calcPr calcId="181029"/>
</workbook>
</file>

<file path=xl/calcChain.xml><?xml version="1.0" encoding="utf-8"?>
<calcChain xmlns="http://schemas.openxmlformats.org/spreadsheetml/2006/main">
  <c r="I126" i="1" l="1"/>
  <c r="I127" i="1"/>
  <c r="I128" i="1"/>
  <c r="I129" i="1"/>
  <c r="I130" i="1"/>
  <c r="O124" i="1" l="1"/>
  <c r="O125" i="1"/>
  <c r="Q125" i="1" s="1"/>
  <c r="O126" i="1"/>
  <c r="O127" i="1"/>
  <c r="O128" i="1"/>
  <c r="O129" i="1"/>
  <c r="O130" i="1"/>
  <c r="Q130" i="1" s="1"/>
  <c r="O131" i="1"/>
  <c r="O132" i="1"/>
  <c r="Q124" i="1" l="1"/>
  <c r="S124" i="1" s="1"/>
  <c r="Q132" i="1"/>
  <c r="S132" i="1" s="1"/>
  <c r="Q131" i="1"/>
  <c r="S131" i="1" s="1"/>
  <c r="R128" i="1"/>
  <c r="Q128" i="1"/>
  <c r="S128" i="1" s="1"/>
  <c r="R129" i="1"/>
  <c r="Q129" i="1"/>
  <c r="S129" i="1" s="1"/>
  <c r="Q127" i="1"/>
  <c r="S127" i="1" s="1"/>
  <c r="Q126" i="1"/>
  <c r="S126" i="1" s="1"/>
  <c r="R126" i="1"/>
  <c r="R132" i="1"/>
  <c r="R131" i="1"/>
  <c r="R124" i="1"/>
  <c r="S130" i="1"/>
  <c r="R130" i="1"/>
  <c r="S125" i="1"/>
  <c r="R125" i="1"/>
  <c r="R127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2" i="1"/>
  <c r="M123" i="1"/>
  <c r="M8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9" i="1"/>
  <c r="I8" i="1"/>
  <c r="I115" i="1"/>
  <c r="I104" i="1"/>
  <c r="I83" i="1"/>
  <c r="I81" i="1"/>
  <c r="I78" i="1"/>
  <c r="I76" i="1"/>
  <c r="I74" i="1"/>
  <c r="I69" i="1"/>
  <c r="I66" i="1"/>
  <c r="I64" i="1"/>
  <c r="I62" i="1"/>
  <c r="I60" i="1"/>
  <c r="I58" i="1"/>
  <c r="I120" i="1"/>
  <c r="I119" i="1"/>
  <c r="O104" i="1" l="1"/>
  <c r="Q104" i="1" s="1"/>
  <c r="O60" i="1"/>
  <c r="Q60" i="1" s="1"/>
  <c r="O62" i="1"/>
  <c r="Q62" i="1" s="1"/>
  <c r="O9" i="1"/>
  <c r="Q9" i="1" s="1"/>
  <c r="O64" i="1"/>
  <c r="Q64" i="1" s="1"/>
  <c r="O23" i="1"/>
  <c r="Q23" i="1" s="1"/>
  <c r="O11" i="1"/>
  <c r="Q11" i="1" s="1"/>
  <c r="O22" i="1"/>
  <c r="Q22" i="1" s="1"/>
  <c r="O21" i="1"/>
  <c r="Q21" i="1" s="1"/>
  <c r="O66" i="1"/>
  <c r="Q66" i="1" s="1"/>
  <c r="O20" i="1"/>
  <c r="Q20" i="1" s="1"/>
  <c r="O10" i="1"/>
  <c r="Q10" i="1" s="1"/>
  <c r="O76" i="1"/>
  <c r="Q76" i="1" s="1"/>
  <c r="O81" i="1"/>
  <c r="Q81" i="1" s="1"/>
  <c r="O69" i="1"/>
  <c r="Q69" i="1" s="1"/>
  <c r="O74" i="1"/>
  <c r="Q74" i="1" s="1"/>
  <c r="O19" i="1"/>
  <c r="Q19" i="1" s="1"/>
  <c r="O78" i="1"/>
  <c r="Q78" i="1" s="1"/>
  <c r="O18" i="1"/>
  <c r="Q18" i="1" s="1"/>
  <c r="O119" i="1"/>
  <c r="Q119" i="1" s="1"/>
  <c r="O83" i="1"/>
  <c r="Q83" i="1" s="1"/>
  <c r="O16" i="1"/>
  <c r="Q16" i="1" s="1"/>
  <c r="O17" i="1"/>
  <c r="Q17" i="1" s="1"/>
  <c r="O15" i="1"/>
  <c r="Q15" i="1" s="1"/>
  <c r="O115" i="1"/>
  <c r="Q115" i="1" s="1"/>
  <c r="O14" i="1"/>
  <c r="Q14" i="1" s="1"/>
  <c r="O120" i="1"/>
  <c r="Q120" i="1" s="1"/>
  <c r="O8" i="1"/>
  <c r="Q8" i="1" s="1"/>
  <c r="O13" i="1"/>
  <c r="Q13" i="1" s="1"/>
  <c r="O58" i="1"/>
  <c r="Q58" i="1" s="1"/>
  <c r="O12" i="1"/>
  <c r="Q12" i="1" s="1"/>
  <c r="I53" i="1"/>
  <c r="I51" i="1"/>
  <c r="I49" i="1"/>
  <c r="I47" i="1"/>
  <c r="I43" i="1"/>
  <c r="I41" i="1"/>
  <c r="I39" i="1"/>
  <c r="I37" i="1"/>
  <c r="I35" i="1"/>
  <c r="I33" i="1"/>
  <c r="I31" i="1"/>
  <c r="I29" i="1"/>
  <c r="I25" i="1"/>
  <c r="O25" i="1" l="1"/>
  <c r="Q25" i="1" s="1"/>
  <c r="R60" i="1"/>
  <c r="S60" i="1"/>
  <c r="O29" i="1"/>
  <c r="Q29" i="1" s="1"/>
  <c r="S115" i="1"/>
  <c r="R115" i="1"/>
  <c r="R11" i="1"/>
  <c r="S11" i="1"/>
  <c r="O31" i="1"/>
  <c r="Q31" i="1" s="1"/>
  <c r="R12" i="1"/>
  <c r="S12" i="1"/>
  <c r="S18" i="1"/>
  <c r="R18" i="1"/>
  <c r="S76" i="1"/>
  <c r="R76" i="1"/>
  <c r="S104" i="1"/>
  <c r="R104" i="1"/>
  <c r="O33" i="1"/>
  <c r="Q33" i="1" s="1"/>
  <c r="R58" i="1"/>
  <c r="S58" i="1"/>
  <c r="S10" i="1"/>
  <c r="R10" i="1"/>
  <c r="R23" i="1"/>
  <c r="S23" i="1"/>
  <c r="S119" i="1"/>
  <c r="R119" i="1"/>
  <c r="O53" i="1"/>
  <c r="Q53" i="1" s="1"/>
  <c r="S78" i="1"/>
  <c r="R78" i="1"/>
  <c r="O37" i="1"/>
  <c r="Q37" i="1" s="1"/>
  <c r="O39" i="1"/>
  <c r="Q39" i="1" s="1"/>
  <c r="S17" i="1"/>
  <c r="R17" i="1"/>
  <c r="S20" i="1"/>
  <c r="R20" i="1"/>
  <c r="S64" i="1"/>
  <c r="R64" i="1"/>
  <c r="O51" i="1"/>
  <c r="Q51" i="1" s="1"/>
  <c r="R14" i="1"/>
  <c r="S14" i="1"/>
  <c r="O35" i="1"/>
  <c r="Q35" i="1" s="1"/>
  <c r="R15" i="1"/>
  <c r="S15" i="1"/>
  <c r="S13" i="1"/>
  <c r="R13" i="1"/>
  <c r="R19" i="1"/>
  <c r="S19" i="1"/>
  <c r="O41" i="1"/>
  <c r="Q41" i="1" s="1"/>
  <c r="S9" i="1"/>
  <c r="R9" i="1"/>
  <c r="O43" i="1"/>
  <c r="Q43" i="1" s="1"/>
  <c r="S8" i="1"/>
  <c r="R8" i="1"/>
  <c r="S16" i="1"/>
  <c r="R16" i="1"/>
  <c r="R74" i="1"/>
  <c r="S74" i="1"/>
  <c r="R66" i="1"/>
  <c r="S66" i="1"/>
  <c r="S22" i="1"/>
  <c r="R22" i="1"/>
  <c r="O47" i="1"/>
  <c r="Q47" i="1" s="1"/>
  <c r="S83" i="1"/>
  <c r="R83" i="1"/>
  <c r="S69" i="1"/>
  <c r="R69" i="1"/>
  <c r="S21" i="1"/>
  <c r="R21" i="1"/>
  <c r="O49" i="1"/>
  <c r="Q49" i="1" s="1"/>
  <c r="S120" i="1"/>
  <c r="R120" i="1"/>
  <c r="S62" i="1"/>
  <c r="R62" i="1"/>
  <c r="R81" i="1"/>
  <c r="S81" i="1"/>
  <c r="I122" i="1"/>
  <c r="I123" i="1"/>
  <c r="M124" i="1"/>
  <c r="S43" i="1" l="1"/>
  <c r="R43" i="1"/>
  <c r="S31" i="1"/>
  <c r="R31" i="1"/>
  <c r="R37" i="1"/>
  <c r="S37" i="1"/>
  <c r="S35" i="1"/>
  <c r="R35" i="1"/>
  <c r="R39" i="1"/>
  <c r="S39" i="1"/>
  <c r="S29" i="1"/>
  <c r="R29" i="1"/>
  <c r="O123" i="1"/>
  <c r="Q123" i="1" s="1"/>
  <c r="O122" i="1"/>
  <c r="Q122" i="1" s="1"/>
  <c r="R51" i="1"/>
  <c r="S51" i="1"/>
  <c r="S49" i="1"/>
  <c r="R49" i="1"/>
  <c r="R47" i="1"/>
  <c r="S47" i="1"/>
  <c r="S53" i="1"/>
  <c r="R53" i="1"/>
  <c r="R33" i="1"/>
  <c r="S33" i="1"/>
  <c r="R25" i="1"/>
  <c r="S25" i="1"/>
  <c r="R41" i="1"/>
  <c r="S41" i="1"/>
  <c r="M125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5" i="1"/>
  <c r="I106" i="1"/>
  <c r="I107" i="1"/>
  <c r="I108" i="1"/>
  <c r="I109" i="1"/>
  <c r="I110" i="1"/>
  <c r="I111" i="1"/>
  <c r="I112" i="1"/>
  <c r="I113" i="1"/>
  <c r="I114" i="1"/>
  <c r="I116" i="1"/>
  <c r="I117" i="1"/>
  <c r="I118" i="1"/>
  <c r="I85" i="1"/>
  <c r="O91" i="1" l="1"/>
  <c r="Q91" i="1" s="1"/>
  <c r="O90" i="1"/>
  <c r="Q90" i="1" s="1"/>
  <c r="O116" i="1"/>
  <c r="Q116" i="1" s="1"/>
  <c r="O88" i="1"/>
  <c r="Q88" i="1" s="1"/>
  <c r="O99" i="1"/>
  <c r="Q99" i="1" s="1"/>
  <c r="O87" i="1"/>
  <c r="Q87" i="1" s="1"/>
  <c r="O100" i="1"/>
  <c r="Q100" i="1" s="1"/>
  <c r="O112" i="1"/>
  <c r="Q112" i="1" s="1"/>
  <c r="O110" i="1"/>
  <c r="Q110" i="1" s="1"/>
  <c r="O97" i="1"/>
  <c r="Q97" i="1" s="1"/>
  <c r="O89" i="1"/>
  <c r="Q89" i="1" s="1"/>
  <c r="O98" i="1"/>
  <c r="Q98" i="1" s="1"/>
  <c r="O96" i="1"/>
  <c r="Q96" i="1" s="1"/>
  <c r="O103" i="1"/>
  <c r="Q103" i="1" s="1"/>
  <c r="O113" i="1"/>
  <c r="Q113" i="1" s="1"/>
  <c r="O108" i="1"/>
  <c r="Q108" i="1" s="1"/>
  <c r="O95" i="1"/>
  <c r="Q95" i="1" s="1"/>
  <c r="O102" i="1"/>
  <c r="Q102" i="1" s="1"/>
  <c r="O114" i="1"/>
  <c r="Q114" i="1" s="1"/>
  <c r="O111" i="1"/>
  <c r="Q111" i="1" s="1"/>
  <c r="O109" i="1"/>
  <c r="Q109" i="1" s="1"/>
  <c r="O107" i="1"/>
  <c r="Q107" i="1" s="1"/>
  <c r="O94" i="1"/>
  <c r="Q94" i="1" s="1"/>
  <c r="S122" i="1"/>
  <c r="R122" i="1"/>
  <c r="O117" i="1"/>
  <c r="Q117" i="1" s="1"/>
  <c r="O101" i="1"/>
  <c r="Q101" i="1" s="1"/>
  <c r="O85" i="1"/>
  <c r="Q85" i="1" s="1"/>
  <c r="O106" i="1"/>
  <c r="Q106" i="1" s="1"/>
  <c r="O93" i="1"/>
  <c r="Q93" i="1" s="1"/>
  <c r="O118" i="1"/>
  <c r="Q118" i="1" s="1"/>
  <c r="O105" i="1"/>
  <c r="Q105" i="1" s="1"/>
  <c r="O92" i="1"/>
  <c r="Q92" i="1" s="1"/>
  <c r="S123" i="1"/>
  <c r="R123" i="1"/>
  <c r="I24" i="1"/>
  <c r="I26" i="1"/>
  <c r="I27" i="1"/>
  <c r="I28" i="1"/>
  <c r="I30" i="1"/>
  <c r="I32" i="1"/>
  <c r="I34" i="1"/>
  <c r="I36" i="1"/>
  <c r="I38" i="1"/>
  <c r="I40" i="1"/>
  <c r="I42" i="1"/>
  <c r="I44" i="1"/>
  <c r="I45" i="1"/>
  <c r="I46" i="1"/>
  <c r="I48" i="1"/>
  <c r="I50" i="1"/>
  <c r="I52" i="1"/>
  <c r="I54" i="1"/>
  <c r="I55" i="1"/>
  <c r="I56" i="1"/>
  <c r="I57" i="1"/>
  <c r="I59" i="1"/>
  <c r="I61" i="1"/>
  <c r="I63" i="1"/>
  <c r="I65" i="1"/>
  <c r="I67" i="1"/>
  <c r="I68" i="1"/>
  <c r="I70" i="1"/>
  <c r="I71" i="1"/>
  <c r="I72" i="1"/>
  <c r="I73" i="1"/>
  <c r="I75" i="1"/>
  <c r="I77" i="1"/>
  <c r="I79" i="1"/>
  <c r="I80" i="1"/>
  <c r="O72" i="1" l="1"/>
  <c r="Q72" i="1" s="1"/>
  <c r="O32" i="1"/>
  <c r="Q32" i="1" s="1"/>
  <c r="R118" i="1"/>
  <c r="S118" i="1"/>
  <c r="S103" i="1"/>
  <c r="R103" i="1"/>
  <c r="O71" i="1"/>
  <c r="Q71" i="1" s="1"/>
  <c r="O30" i="1"/>
  <c r="Q30" i="1" s="1"/>
  <c r="S114" i="1"/>
  <c r="R114" i="1"/>
  <c r="S112" i="1"/>
  <c r="R112" i="1"/>
  <c r="S90" i="1"/>
  <c r="R90" i="1"/>
  <c r="O50" i="1"/>
  <c r="Q50" i="1" s="1"/>
  <c r="O28" i="1"/>
  <c r="Q28" i="1" s="1"/>
  <c r="S91" i="1"/>
  <c r="R91" i="1"/>
  <c r="O68" i="1"/>
  <c r="Q68" i="1" s="1"/>
  <c r="O48" i="1"/>
  <c r="Q48" i="1" s="1"/>
  <c r="O27" i="1"/>
  <c r="Q27" i="1" s="1"/>
  <c r="S102" i="1"/>
  <c r="R102" i="1"/>
  <c r="R96" i="1"/>
  <c r="S96" i="1"/>
  <c r="S100" i="1"/>
  <c r="R100" i="1"/>
  <c r="O67" i="1"/>
  <c r="Q67" i="1" s="1"/>
  <c r="O46" i="1"/>
  <c r="Q46" i="1" s="1"/>
  <c r="O26" i="1"/>
  <c r="Q26" i="1" s="1"/>
  <c r="S93" i="1"/>
  <c r="R93" i="1"/>
  <c r="S94" i="1"/>
  <c r="R94" i="1"/>
  <c r="O54" i="1"/>
  <c r="Q54" i="1" s="1"/>
  <c r="R117" i="1"/>
  <c r="S117" i="1"/>
  <c r="O52" i="1"/>
  <c r="Q52" i="1" s="1"/>
  <c r="O70" i="1"/>
  <c r="Q70" i="1" s="1"/>
  <c r="O65" i="1"/>
  <c r="Q65" i="1" s="1"/>
  <c r="O45" i="1"/>
  <c r="Q45" i="1" s="1"/>
  <c r="O24" i="1"/>
  <c r="Q24" i="1" s="1"/>
  <c r="S98" i="1"/>
  <c r="R98" i="1"/>
  <c r="S87" i="1"/>
  <c r="R87" i="1"/>
  <c r="O63" i="1"/>
  <c r="Q63" i="1" s="1"/>
  <c r="O44" i="1"/>
  <c r="Q44" i="1" s="1"/>
  <c r="S106" i="1"/>
  <c r="R106" i="1"/>
  <c r="R107" i="1"/>
  <c r="S107" i="1"/>
  <c r="S95" i="1"/>
  <c r="R95" i="1"/>
  <c r="O80" i="1"/>
  <c r="Q80" i="1" s="1"/>
  <c r="O61" i="1"/>
  <c r="Q61" i="1" s="1"/>
  <c r="O42" i="1"/>
  <c r="Q42" i="1" s="1"/>
  <c r="S89" i="1"/>
  <c r="R89" i="1"/>
  <c r="S99" i="1"/>
  <c r="R99" i="1"/>
  <c r="O79" i="1"/>
  <c r="Q79" i="1" s="1"/>
  <c r="O59" i="1"/>
  <c r="Q59" i="1" s="1"/>
  <c r="O40" i="1"/>
  <c r="Q40" i="1" s="1"/>
  <c r="S85" i="1"/>
  <c r="R85" i="1"/>
  <c r="S109" i="1"/>
  <c r="R109" i="1"/>
  <c r="S97" i="1"/>
  <c r="R97" i="1"/>
  <c r="O77" i="1"/>
  <c r="Q77" i="1" s="1"/>
  <c r="O57" i="1"/>
  <c r="Q57" i="1" s="1"/>
  <c r="O38" i="1"/>
  <c r="Q38" i="1" s="1"/>
  <c r="R92" i="1"/>
  <c r="S92" i="1"/>
  <c r="S108" i="1"/>
  <c r="R108" i="1"/>
  <c r="R88" i="1"/>
  <c r="S88" i="1"/>
  <c r="O75" i="1"/>
  <c r="Q75" i="1" s="1"/>
  <c r="O56" i="1"/>
  <c r="Q56" i="1" s="1"/>
  <c r="O36" i="1"/>
  <c r="Q36" i="1" s="1"/>
  <c r="R105" i="1"/>
  <c r="S105" i="1"/>
  <c r="S101" i="1"/>
  <c r="R101" i="1"/>
  <c r="O73" i="1"/>
  <c r="Q73" i="1" s="1"/>
  <c r="O55" i="1"/>
  <c r="Q55" i="1" s="1"/>
  <c r="O34" i="1"/>
  <c r="Q34" i="1" s="1"/>
  <c r="S111" i="1"/>
  <c r="R111" i="1"/>
  <c r="S113" i="1"/>
  <c r="R113" i="1"/>
  <c r="R110" i="1"/>
  <c r="S110" i="1"/>
  <c r="R116" i="1"/>
  <c r="S116" i="1"/>
  <c r="I82" i="1"/>
  <c r="I86" i="1"/>
  <c r="F133" i="1"/>
  <c r="G133" i="1"/>
  <c r="H133" i="1"/>
  <c r="I7" i="1"/>
  <c r="O7" i="1" s="1"/>
  <c r="E133" i="1"/>
  <c r="S42" i="1" l="1"/>
  <c r="R42" i="1"/>
  <c r="S68" i="1"/>
  <c r="R68" i="1"/>
  <c r="R50" i="1"/>
  <c r="S50" i="1"/>
  <c r="R30" i="1"/>
  <c r="S30" i="1"/>
  <c r="S32" i="1"/>
  <c r="R32" i="1"/>
  <c r="S34" i="1"/>
  <c r="R34" i="1"/>
  <c r="S61" i="1"/>
  <c r="R61" i="1"/>
  <c r="R71" i="1"/>
  <c r="S71" i="1"/>
  <c r="S38" i="1"/>
  <c r="R38" i="1"/>
  <c r="S52" i="1"/>
  <c r="R52" i="1"/>
  <c r="S72" i="1"/>
  <c r="R72" i="1"/>
  <c r="R55" i="1"/>
  <c r="S55" i="1"/>
  <c r="S57" i="1"/>
  <c r="R57" i="1"/>
  <c r="R80" i="1"/>
  <c r="S80" i="1"/>
  <c r="R44" i="1"/>
  <c r="S44" i="1"/>
  <c r="S24" i="1"/>
  <c r="R24" i="1"/>
  <c r="S73" i="1"/>
  <c r="R73" i="1"/>
  <c r="R77" i="1"/>
  <c r="S77" i="1"/>
  <c r="S45" i="1"/>
  <c r="R45" i="1"/>
  <c r="R63" i="1"/>
  <c r="S63" i="1"/>
  <c r="R26" i="1"/>
  <c r="S26" i="1"/>
  <c r="S65" i="1"/>
  <c r="R65" i="1"/>
  <c r="R36" i="1"/>
  <c r="S36" i="1"/>
  <c r="S46" i="1"/>
  <c r="R46" i="1"/>
  <c r="R40" i="1"/>
  <c r="S40" i="1"/>
  <c r="S54" i="1"/>
  <c r="R54" i="1"/>
  <c r="S27" i="1"/>
  <c r="R27" i="1"/>
  <c r="S59" i="1"/>
  <c r="R59" i="1"/>
  <c r="R70" i="1"/>
  <c r="S70" i="1"/>
  <c r="S67" i="1"/>
  <c r="R67" i="1"/>
  <c r="O86" i="1"/>
  <c r="Q86" i="1" s="1"/>
  <c r="S56" i="1"/>
  <c r="R56" i="1"/>
  <c r="R48" i="1"/>
  <c r="S48" i="1"/>
  <c r="R28" i="1"/>
  <c r="S28" i="1"/>
  <c r="S79" i="1"/>
  <c r="R79" i="1"/>
  <c r="S75" i="1"/>
  <c r="R75" i="1"/>
  <c r="O82" i="1"/>
  <c r="Q82" i="1" s="1"/>
  <c r="M128" i="1"/>
  <c r="M130" i="1"/>
  <c r="I133" i="1"/>
  <c r="Q7" i="1" l="1"/>
  <c r="Q133" i="1" s="1"/>
  <c r="R82" i="1"/>
  <c r="S82" i="1"/>
  <c r="S86" i="1"/>
  <c r="R86" i="1"/>
  <c r="R7" i="1"/>
  <c r="M127" i="1"/>
  <c r="M131" i="1"/>
  <c r="M126" i="1"/>
  <c r="M132" i="1"/>
  <c r="M7" i="1"/>
  <c r="M129" i="1"/>
  <c r="O133" i="1"/>
  <c r="S7" i="1" l="1"/>
  <c r="S133" i="1" s="1"/>
  <c r="R133" i="1"/>
</calcChain>
</file>

<file path=xl/sharedStrings.xml><?xml version="1.0" encoding="utf-8"?>
<sst xmlns="http://schemas.openxmlformats.org/spreadsheetml/2006/main" count="276" uniqueCount="125">
  <si>
    <t>xxx</t>
  </si>
  <si>
    <t>Sazba DPH</t>
  </si>
  <si>
    <t xml:space="preserve">Kat. číslo </t>
  </si>
  <si>
    <t>vyšetření</t>
  </si>
  <si>
    <t>počet testů v balení</t>
  </si>
  <si>
    <t>Předpokládaný počet vyšetření (ks) za 1 rok</t>
  </si>
  <si>
    <t>Počet vyšetření (ks) použitých na kalibrace za 1 rok *</t>
  </si>
  <si>
    <t>Počet vyšetření (ks) použitých na kontroly za 1 rok</t>
  </si>
  <si>
    <t>počet balení (ks) za 1 rok</t>
  </si>
  <si>
    <t>Název reagencie</t>
  </si>
  <si>
    <t>Předpokládaný počet kalibrací za  1 rok</t>
  </si>
  <si>
    <t xml:space="preserve">CENA ZA                   1 VYŠETŘENÍ v Kč bez DPH včetně kontrolního, kalibračního a spotřebního materiálu **           </t>
  </si>
  <si>
    <t>Cena za 1 balení v Kč bez DPH</t>
  </si>
  <si>
    <t xml:space="preserve">V případě, že předpokládaná spotřeba reagencií resp. cena za vyšetření nebude odpovídat reálnému stavu dodávek resp. reálné ceně za vyšetření v době plnění a trvání smluvního vztahu s vybraným dodavatelem a  nákladovost bude o více než 5 % vyšší, má zadavatel právo na odstoupení od smlouvy nebo udělení smluvní pokuty ve výši 10 % z každé realizované dodávky  reagencií. </t>
  </si>
  <si>
    <t>Předpokládané množství vyšetření kontrolního materiálu je kalkulováno na současný stav a systém laboratoře.</t>
  </si>
  <si>
    <r>
      <t xml:space="preserve">** SOUČET </t>
    </r>
    <r>
      <rPr>
        <b/>
        <u/>
        <sz val="10"/>
        <rFont val="Arial"/>
        <family val="2"/>
        <charset val="238"/>
      </rPr>
      <t>ceny reagencie za jedno vyšetření v Kč bez DPH</t>
    </r>
    <r>
      <rPr>
        <b/>
        <sz val="10"/>
        <rFont val="Arial"/>
        <family val="2"/>
        <charset val="238"/>
      </rPr>
      <t xml:space="preserve">  (tabulka této přílohy sloupec "CENA ZA 1 VYŠETŘENÍ v Kč bez DPH") </t>
    </r>
    <r>
      <rPr>
        <b/>
        <u/>
        <sz val="10"/>
        <rFont val="Arial"/>
        <family val="2"/>
        <charset val="238"/>
      </rPr>
      <t>+ ceny kontrolního, kalibračního materiálu a veškerého spotřebního materiálu za jedno vyšetření v Kč bez DPH rozpočítané na celkový počet stanovení daného vyšetření. Údaj je nutné zadat ručně.</t>
    </r>
    <r>
      <rPr>
        <b/>
        <i/>
        <sz val="10"/>
        <rFont val="Arial"/>
        <family val="2"/>
        <charset val="238"/>
      </rPr>
      <t xml:space="preserve">        </t>
    </r>
  </si>
  <si>
    <t>vypočet probíhá automaticky na základě zadaných údajů v jiných sloupcích</t>
  </si>
  <si>
    <t>Paracetamol</t>
  </si>
  <si>
    <t>Albumin v séru (BCG)</t>
  </si>
  <si>
    <t>Albumin v moči a likvoru (turbidimetricky)</t>
  </si>
  <si>
    <t>ALP</t>
  </si>
  <si>
    <t>ALT</t>
  </si>
  <si>
    <t>Amikacin</t>
  </si>
  <si>
    <t>Amyláza</t>
  </si>
  <si>
    <t>ASLO</t>
  </si>
  <si>
    <t>AST</t>
  </si>
  <si>
    <t xml:space="preserve">Bilirubin přímý </t>
  </si>
  <si>
    <t>Bilirubin celkový</t>
  </si>
  <si>
    <t>C3 složka komplementu</t>
  </si>
  <si>
    <t>C4 složka komplementu</t>
  </si>
  <si>
    <t>Ca</t>
  </si>
  <si>
    <t>ISE Cl</t>
  </si>
  <si>
    <t>ISE K</t>
  </si>
  <si>
    <t>ISE Na</t>
  </si>
  <si>
    <t>Kreatinkináza (CK)</t>
  </si>
  <si>
    <t>Kreatinkináza izoenzym (CK - MB)</t>
  </si>
  <si>
    <t>CRP</t>
  </si>
  <si>
    <t>Cystatin C</t>
  </si>
  <si>
    <t>Etanol</t>
  </si>
  <si>
    <t>Gama-glutamyltransferáza (GMT)</t>
  </si>
  <si>
    <t>HDL</t>
  </si>
  <si>
    <t>Cholesterol</t>
  </si>
  <si>
    <t>IgA</t>
  </si>
  <si>
    <t>IgM</t>
  </si>
  <si>
    <t>IgG (serum, plazma, CSF)</t>
  </si>
  <si>
    <t>Železo celkové</t>
  </si>
  <si>
    <t>Laktát</t>
  </si>
  <si>
    <t>Laktátdehydrogenáza (LD)</t>
  </si>
  <si>
    <t>Hořčík</t>
  </si>
  <si>
    <t>Sérové indexy</t>
  </si>
  <si>
    <t>Amoniak</t>
  </si>
  <si>
    <t>Fosfor anorganický</t>
  </si>
  <si>
    <t>Revmatoidní faktor</t>
  </si>
  <si>
    <t>Theofylin</t>
  </si>
  <si>
    <t>B2-mikroglobulin</t>
  </si>
  <si>
    <t>Celková bílkovina v séru</t>
  </si>
  <si>
    <t>Celková bílkovina v moči, CSF</t>
  </si>
  <si>
    <t>Triacylglyceroly</t>
  </si>
  <si>
    <t>Transferin</t>
  </si>
  <si>
    <t>Kyselina močová</t>
  </si>
  <si>
    <t>Urea</t>
  </si>
  <si>
    <t>Imunochemie</t>
  </si>
  <si>
    <t>Alfafetoprotein</t>
  </si>
  <si>
    <t>Anti-TG</t>
  </si>
  <si>
    <t>Anti-TPO</t>
  </si>
  <si>
    <t>Anti-TSH receptor</t>
  </si>
  <si>
    <t>Ca 19-9</t>
  </si>
  <si>
    <t>Kortisol</t>
  </si>
  <si>
    <t>C-peptide</t>
  </si>
  <si>
    <t>Digoxin</t>
  </si>
  <si>
    <t>DHEA-S</t>
  </si>
  <si>
    <t>Anti-SARS-Cov-2</t>
  </si>
  <si>
    <t>Folát</t>
  </si>
  <si>
    <t>Free-beta-hCG</t>
  </si>
  <si>
    <t>Free T3</t>
  </si>
  <si>
    <t>Free T4</t>
  </si>
  <si>
    <t>hCG+beta</t>
  </si>
  <si>
    <t>IgE</t>
  </si>
  <si>
    <t>Interleukin 6</t>
  </si>
  <si>
    <t>PAPP-A</t>
  </si>
  <si>
    <t>Procalcitonin</t>
  </si>
  <si>
    <t>PlGF</t>
  </si>
  <si>
    <t>NT-pro BNP</t>
  </si>
  <si>
    <t>Prolaktin</t>
  </si>
  <si>
    <t>PTH (1-84)</t>
  </si>
  <si>
    <t>sFlt-1</t>
  </si>
  <si>
    <t>Total T3</t>
  </si>
  <si>
    <t>Total T4</t>
  </si>
  <si>
    <t>Testosteron</t>
  </si>
  <si>
    <t>Tyreoglobulin</t>
  </si>
  <si>
    <t>TroponinT -hs</t>
  </si>
  <si>
    <t>TSH</t>
  </si>
  <si>
    <t>Vitamin B12</t>
  </si>
  <si>
    <t>25 OH vitamín D</t>
  </si>
  <si>
    <t>CYFRA 21-1</t>
  </si>
  <si>
    <t xml:space="preserve">Anti-HBc   </t>
  </si>
  <si>
    <t xml:space="preserve">HBsAg  </t>
  </si>
  <si>
    <t xml:space="preserve">Anti-HCV </t>
  </si>
  <si>
    <t xml:space="preserve">HIV Ag/Ab </t>
  </si>
  <si>
    <t>Anti-HEV IgG</t>
  </si>
  <si>
    <t>Anti-HEV IgM</t>
  </si>
  <si>
    <t>Zástupné metody pro účely transfuzní služby</t>
  </si>
  <si>
    <t>Metody pro rozvoj do konce roku 2024</t>
  </si>
  <si>
    <r>
      <rPr>
        <b/>
        <sz val="10"/>
        <rFont val="Arial"/>
        <family val="2"/>
        <charset val="238"/>
      </rPr>
      <t>CC1</t>
    </r>
    <r>
      <rPr>
        <sz val="10"/>
        <rFont val="Arial"/>
        <family val="2"/>
        <charset val="238"/>
      </rPr>
      <t xml:space="preserve"> - chemický modul v rámci linky, </t>
    </r>
    <r>
      <rPr>
        <b/>
        <sz val="10"/>
        <rFont val="Arial"/>
        <family val="2"/>
        <charset val="238"/>
      </rPr>
      <t>CC2</t>
    </r>
    <r>
      <rPr>
        <sz val="10"/>
        <rFont val="Arial"/>
        <family val="2"/>
        <charset val="238"/>
      </rPr>
      <t xml:space="preserve"> - chemický modul samostatně stojící, </t>
    </r>
    <r>
      <rPr>
        <b/>
        <sz val="10"/>
        <rFont val="Arial"/>
        <family val="2"/>
        <charset val="238"/>
      </rPr>
      <t>IM1</t>
    </r>
    <r>
      <rPr>
        <sz val="10"/>
        <rFont val="Arial"/>
        <family val="2"/>
        <charset val="238"/>
      </rPr>
      <t xml:space="preserve"> - imunochemický modul v rámci linky, </t>
    </r>
    <r>
      <rPr>
        <b/>
        <sz val="10"/>
        <rFont val="Arial"/>
        <family val="2"/>
        <charset val="238"/>
      </rPr>
      <t>IM2</t>
    </r>
    <r>
      <rPr>
        <sz val="10"/>
        <rFont val="Arial"/>
        <family val="2"/>
        <charset val="238"/>
      </rPr>
      <t xml:space="preserve"> - imunochemický modul samostatně stojící</t>
    </r>
  </si>
  <si>
    <t>CC2</t>
  </si>
  <si>
    <t>CC1</t>
  </si>
  <si>
    <t>Kreatinin (Jaffe)</t>
  </si>
  <si>
    <t>Glukoza (HK)</t>
  </si>
  <si>
    <t>IM2</t>
  </si>
  <si>
    <t>IM1</t>
  </si>
  <si>
    <r>
      <t xml:space="preserve">Celkový počet vyšetření (ks) včetně kontrol a kalibrací za 1 rok </t>
    </r>
    <r>
      <rPr>
        <sz val="11"/>
        <rFont val="Arial"/>
        <family val="2"/>
        <charset val="238"/>
      </rPr>
      <t>(E+G+H)</t>
    </r>
  </si>
  <si>
    <r>
      <t xml:space="preserve">Cena za balení v Kč bez DPH za 1 rok 
</t>
    </r>
    <r>
      <rPr>
        <sz val="11"/>
        <rFont val="Arial"/>
        <family val="2"/>
        <charset val="238"/>
      </rPr>
      <t>(K*L)</t>
    </r>
  </si>
  <si>
    <r>
      <t xml:space="preserve">Celková nabídková cena za 1 rok v Kč bez DPH včetně kontrolního, kalibračního a spotřebního materiálu </t>
    </r>
    <r>
      <rPr>
        <sz val="11"/>
        <rFont val="Arial"/>
        <family val="2"/>
        <charset val="238"/>
      </rPr>
      <t>(I*N)</t>
    </r>
  </si>
  <si>
    <r>
      <t xml:space="preserve">Celková nabídková cena za 1 rok v Kč s DPH včetně kontrolního, kalibračního a spotřebního materiálu </t>
    </r>
    <r>
      <rPr>
        <sz val="11"/>
        <rFont val="Arial"/>
        <family val="2"/>
        <charset val="238"/>
      </rPr>
      <t>(O*(O*P)</t>
    </r>
  </si>
  <si>
    <r>
      <t xml:space="preserve">Celková nabídková cena za 4 roky v Kč bez DPH včetně kontrolního, kalibračního a spotřebního materiálu </t>
    </r>
    <r>
      <rPr>
        <sz val="11"/>
        <rFont val="Arial"/>
        <family val="2"/>
        <charset val="238"/>
      </rPr>
      <t>(O*4)</t>
    </r>
  </si>
  <si>
    <r>
      <t xml:space="preserve">Celková nabídková cena za 4 roky v Kč s DPH včetně kontrolního, kalibračního a spotřebního materiálu </t>
    </r>
    <r>
      <rPr>
        <sz val="11"/>
        <rFont val="Arial"/>
        <family val="2"/>
        <charset val="238"/>
      </rPr>
      <t>(Q*4)</t>
    </r>
  </si>
  <si>
    <t>Neuron specifická enoláza (NSE)</t>
  </si>
  <si>
    <t>Reagencie, které nebudou v této cenové kalkulaci uvedeny a přitom budou pro dané vyšetření potřebné, bude účastník dodávat bezplatně na své náklady.</t>
  </si>
  <si>
    <t>doplní účastník (dodavatel)</t>
  </si>
  <si>
    <r>
      <t xml:space="preserve">* Účastník doplní počty vyšetření, spotřebovaných na uvedený předpokládaný počet kalibraci za rok, dle reálného nastavení kalibrace pro dané vyšetření (tzn. dle reálného počtu měřících bodů, dle měření v duplikátu, apod.). Po doplnění počtu se automaticky aktualizují počty ve sloupcích "Celkový počet vyšetření včetně kontrol a kalibrací za 1 rok" a "Předpokládané množství (ks) vyšetření za 4 roky". </t>
    </r>
    <r>
      <rPr>
        <b/>
        <i/>
        <sz val="10"/>
        <rFont val="Arial"/>
        <family val="2"/>
        <charset val="238"/>
      </rPr>
      <t>Příklad výpočtu: 2 bodová kalibrace v duplikátu = 2x2 vyšetření na jednu kalibraci x 12/rok = 48 vyšetření na kalibraci za rok</t>
    </r>
    <r>
      <rPr>
        <b/>
        <sz val="10"/>
        <rFont val="Arial"/>
        <family val="2"/>
        <charset val="238"/>
      </rPr>
      <t xml:space="preserve"> </t>
    </r>
  </si>
  <si>
    <t>Metody CC IM - linka, záloha</t>
  </si>
  <si>
    <t>Příloha č. 1 ZD / Příloha č. 1 kupní smlouvy</t>
  </si>
  <si>
    <r>
      <rPr>
        <u/>
        <sz val="12"/>
        <rFont val="Arial"/>
        <family val="2"/>
        <charset val="238"/>
      </rPr>
      <t>Veřejná zakázka</t>
    </r>
    <r>
      <rPr>
        <b/>
        <sz val="12"/>
        <rFont val="Arial"/>
        <family val="2"/>
        <charset val="238"/>
      </rPr>
      <t>: Dílčí dodávky reagencií, kontrolního, kalibračního a ostatního materiálu včetně výpůjčky analytické linky a dvou samostatně stojících modulů (biochemický + ISE a imunochemický)</t>
    </r>
  </si>
  <si>
    <t>Cenová kalkulace - reagencie, kontrolní, kalibrační a ostatní materiál</t>
  </si>
  <si>
    <t>Anti- Treponema pallidum (Syfilis)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</si>
</sst>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K_č_-;\-* #,##0\ _K_č_-;_-* &quot;-&quot;\ _K_č_-;_-@_-"/>
    <numFmt numFmtId="165" formatCode="#,##0.00_ ;\-#,##0.00\ "/>
  </numFmts>
  <fonts count="15" x14ac:knownFonts="1">
    <font>
      <sz val="10"/>
      <name val="Arial"/>
      <charset val="238"/>
    </font>
    <font>
      <b/>
      <u/>
      <sz val="16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u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top"/>
    </xf>
    <xf numFmtId="3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4" fontId="3" fillId="5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3" fontId="3" fillId="3" borderId="2" xfId="0" applyNumberFormat="1" applyFont="1" applyFill="1" applyBorder="1" applyAlignment="1">
      <alignment vertical="center" wrapText="1"/>
    </xf>
    <xf numFmtId="164" fontId="3" fillId="4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3" fontId="10" fillId="5" borderId="1" xfId="0" applyNumberFormat="1" applyFont="1" applyFill="1" applyBorder="1" applyAlignment="1">
      <alignment vertical="top"/>
    </xf>
    <xf numFmtId="4" fontId="10" fillId="5" borderId="1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0" fontId="9" fillId="0" borderId="7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3" fontId="9" fillId="0" borderId="7" xfId="0" applyNumberFormat="1" applyFont="1" applyBorder="1" applyAlignment="1">
      <alignment vertical="top"/>
    </xf>
    <xf numFmtId="0" fontId="9" fillId="0" borderId="8" xfId="0" applyFont="1" applyBorder="1" applyAlignment="1">
      <alignment vertical="top"/>
    </xf>
    <xf numFmtId="49" fontId="9" fillId="0" borderId="8" xfId="0" applyNumberFormat="1" applyFont="1" applyBorder="1" applyAlignment="1">
      <alignment vertical="top"/>
    </xf>
    <xf numFmtId="3" fontId="11" fillId="0" borderId="1" xfId="0" applyNumberFormat="1" applyFont="1" applyBorder="1" applyAlignment="1">
      <alignment vertical="top"/>
    </xf>
    <xf numFmtId="3" fontId="9" fillId="0" borderId="9" xfId="0" applyNumberFormat="1" applyFont="1" applyBorder="1" applyAlignment="1">
      <alignment vertical="top"/>
    </xf>
    <xf numFmtId="3" fontId="11" fillId="0" borderId="1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3" fontId="10" fillId="6" borderId="1" xfId="0" applyNumberFormat="1" applyFont="1" applyFill="1" applyBorder="1" applyAlignment="1" applyProtection="1">
      <alignment vertical="top"/>
      <protection locked="0"/>
    </xf>
    <xf numFmtId="3" fontId="12" fillId="6" borderId="1" xfId="0" applyNumberFormat="1" applyFont="1" applyFill="1" applyBorder="1" applyAlignment="1" applyProtection="1">
      <alignment vertical="top"/>
      <protection locked="0"/>
    </xf>
    <xf numFmtId="4" fontId="10" fillId="6" borderId="1" xfId="0" applyNumberFormat="1" applyFont="1" applyFill="1" applyBorder="1" applyAlignment="1" applyProtection="1">
      <alignment horizontal="center" vertical="top"/>
      <protection locked="0"/>
    </xf>
    <xf numFmtId="0" fontId="9" fillId="6" borderId="1" xfId="0" applyFont="1" applyFill="1" applyBorder="1" applyAlignment="1" applyProtection="1">
      <alignment horizontal="right" vertical="top"/>
      <protection locked="0"/>
    </xf>
    <xf numFmtId="0" fontId="9" fillId="6" borderId="1" xfId="0" applyFont="1" applyFill="1" applyBorder="1" applyAlignment="1" applyProtection="1">
      <alignment vertical="top"/>
      <protection locked="0"/>
    </xf>
    <xf numFmtId="0" fontId="10" fillId="6" borderId="1" xfId="0" applyFont="1" applyFill="1" applyBorder="1" applyAlignment="1" applyProtection="1">
      <alignment vertical="top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9" fontId="3" fillId="6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4"/>
  <sheetViews>
    <sheetView showGridLines="0" tabSelected="1" zoomScale="90" zoomScaleNormal="90" workbookViewId="0">
      <selection activeCell="D4" sqref="D4"/>
    </sheetView>
  </sheetViews>
  <sheetFormatPr defaultColWidth="9.140625" defaultRowHeight="12.75" x14ac:dyDescent="0.2"/>
  <cols>
    <col min="1" max="1" width="9.140625" style="4"/>
    <col min="2" max="2" width="13.42578125" style="4" customWidth="1"/>
    <col min="3" max="3" width="28.140625" style="4" customWidth="1"/>
    <col min="4" max="4" width="38.85546875" style="4" customWidth="1"/>
    <col min="5" max="9" width="18.5703125" style="4" customWidth="1"/>
    <col min="10" max="11" width="14.7109375" style="4" customWidth="1"/>
    <col min="12" max="12" width="18.28515625" style="4" bestFit="1" customWidth="1"/>
    <col min="13" max="13" width="18.28515625" style="4" customWidth="1"/>
    <col min="14" max="14" width="20.28515625" style="4" customWidth="1"/>
    <col min="15" max="15" width="20.7109375" style="4" customWidth="1"/>
    <col min="16" max="16" width="11.5703125" style="4" customWidth="1"/>
    <col min="17" max="17" width="19.28515625" style="4" customWidth="1"/>
    <col min="18" max="19" width="19.85546875" style="4" customWidth="1"/>
    <col min="20" max="16384" width="9.140625" style="4"/>
  </cols>
  <sheetData>
    <row r="1" spans="1:21" x14ac:dyDescent="0.2">
      <c r="A1" s="9" t="s">
        <v>121</v>
      </c>
      <c r="D1" s="9"/>
      <c r="E1" s="9"/>
      <c r="F1" s="9"/>
      <c r="G1" s="9"/>
      <c r="H1" s="9"/>
      <c r="I1" s="9"/>
    </row>
    <row r="2" spans="1:21" ht="20.25" x14ac:dyDescent="0.2">
      <c r="B2" s="51" t="s">
        <v>123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1" ht="20.25" x14ac:dyDescent="0.2">
      <c r="A3" s="43" t="s">
        <v>120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1" customHeight="1" x14ac:dyDescent="0.2">
      <c r="A4" s="44" t="s">
        <v>122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21" ht="21" customHeight="1" x14ac:dyDescent="0.2">
      <c r="A5" s="44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</row>
    <row r="6" spans="1:21" ht="134.25" x14ac:dyDescent="0.2">
      <c r="A6" s="1" t="s">
        <v>2</v>
      </c>
      <c r="B6" s="1" t="s">
        <v>2</v>
      </c>
      <c r="C6" s="1" t="s">
        <v>9</v>
      </c>
      <c r="D6" s="1" t="s">
        <v>3</v>
      </c>
      <c r="E6" s="1" t="s">
        <v>5</v>
      </c>
      <c r="F6" s="1" t="s">
        <v>10</v>
      </c>
      <c r="G6" s="1" t="s">
        <v>6</v>
      </c>
      <c r="H6" s="1" t="s">
        <v>7</v>
      </c>
      <c r="I6" s="1" t="s">
        <v>110</v>
      </c>
      <c r="J6" s="1" t="s">
        <v>4</v>
      </c>
      <c r="K6" s="1" t="s">
        <v>12</v>
      </c>
      <c r="L6" s="1" t="s">
        <v>8</v>
      </c>
      <c r="M6" s="1" t="s">
        <v>111</v>
      </c>
      <c r="N6" s="1" t="s">
        <v>11</v>
      </c>
      <c r="O6" s="2" t="s">
        <v>112</v>
      </c>
      <c r="P6" s="2" t="s">
        <v>1</v>
      </c>
      <c r="Q6" s="2" t="s">
        <v>113</v>
      </c>
      <c r="R6" s="2" t="s">
        <v>114</v>
      </c>
      <c r="S6" s="2" t="s">
        <v>115</v>
      </c>
    </row>
    <row r="7" spans="1:21" ht="15" x14ac:dyDescent="0.2">
      <c r="A7" s="33" t="s">
        <v>104</v>
      </c>
      <c r="B7" s="37"/>
      <c r="C7" s="38"/>
      <c r="D7" s="25" t="s">
        <v>17</v>
      </c>
      <c r="E7" s="27">
        <v>8.8000000000000007</v>
      </c>
      <c r="F7" s="34"/>
      <c r="G7" s="34"/>
      <c r="H7" s="18">
        <v>60</v>
      </c>
      <c r="I7" s="19">
        <f t="shared" ref="I7:I60" si="0">SUM(E7,G7,H7)</f>
        <v>68.8</v>
      </c>
      <c r="J7" s="34"/>
      <c r="K7" s="34"/>
      <c r="L7" s="36"/>
      <c r="M7" s="20">
        <f>K7*L7</f>
        <v>0</v>
      </c>
      <c r="N7" s="40"/>
      <c r="O7" s="13">
        <f t="shared" ref="O7:O38" si="1">I7*N7</f>
        <v>0</v>
      </c>
      <c r="P7" s="41"/>
      <c r="Q7" s="13">
        <f>O7+(O7*P7)</f>
        <v>0</v>
      </c>
      <c r="R7" s="13">
        <f t="shared" ref="R7:R38" si="2">O7*4</f>
        <v>0</v>
      </c>
      <c r="S7" s="13">
        <f t="shared" ref="S7:S38" si="3">Q7*4</f>
        <v>0</v>
      </c>
      <c r="U7" s="11"/>
    </row>
    <row r="8" spans="1:21" ht="15" x14ac:dyDescent="0.2">
      <c r="A8" s="33" t="s">
        <v>105</v>
      </c>
      <c r="B8" s="37"/>
      <c r="C8" s="38"/>
      <c r="D8" s="25" t="s">
        <v>18</v>
      </c>
      <c r="E8" s="27">
        <v>3154</v>
      </c>
      <c r="F8" s="34"/>
      <c r="G8" s="34"/>
      <c r="H8" s="18">
        <v>780</v>
      </c>
      <c r="I8" s="19">
        <f t="shared" si="0"/>
        <v>3934</v>
      </c>
      <c r="J8" s="34"/>
      <c r="K8" s="34"/>
      <c r="L8" s="36"/>
      <c r="M8" s="20">
        <f>K8*L8</f>
        <v>0</v>
      </c>
      <c r="N8" s="40"/>
      <c r="O8" s="13">
        <f t="shared" si="1"/>
        <v>0</v>
      </c>
      <c r="P8" s="41"/>
      <c r="Q8" s="13">
        <f t="shared" ref="Q8:Q71" si="4">O8+(O8*P8)</f>
        <v>0</v>
      </c>
      <c r="R8" s="13">
        <f t="shared" si="2"/>
        <v>0</v>
      </c>
      <c r="S8" s="13">
        <f t="shared" si="3"/>
        <v>0</v>
      </c>
      <c r="U8" s="11"/>
    </row>
    <row r="9" spans="1:21" ht="15" x14ac:dyDescent="0.2">
      <c r="A9" s="33" t="s">
        <v>104</v>
      </c>
      <c r="B9" s="37"/>
      <c r="C9" s="38"/>
      <c r="D9" s="25" t="s">
        <v>18</v>
      </c>
      <c r="E9" s="27">
        <v>1352</v>
      </c>
      <c r="F9" s="34"/>
      <c r="G9" s="34"/>
      <c r="H9" s="18">
        <v>780</v>
      </c>
      <c r="I9" s="19">
        <f t="shared" si="0"/>
        <v>2132</v>
      </c>
      <c r="J9" s="34"/>
      <c r="K9" s="34"/>
      <c r="L9" s="36"/>
      <c r="M9" s="20">
        <f t="shared" ref="M9:M72" si="5">K9*L9</f>
        <v>0</v>
      </c>
      <c r="N9" s="40"/>
      <c r="O9" s="13">
        <f t="shared" si="1"/>
        <v>0</v>
      </c>
      <c r="P9" s="41"/>
      <c r="Q9" s="13">
        <f t="shared" si="4"/>
        <v>0</v>
      </c>
      <c r="R9" s="13">
        <f t="shared" si="2"/>
        <v>0</v>
      </c>
      <c r="S9" s="13">
        <f t="shared" si="3"/>
        <v>0</v>
      </c>
      <c r="U9" s="11"/>
    </row>
    <row r="10" spans="1:21" ht="15" x14ac:dyDescent="0.2">
      <c r="A10" s="33" t="s">
        <v>105</v>
      </c>
      <c r="B10" s="37"/>
      <c r="C10" s="38"/>
      <c r="D10" s="25" t="s">
        <v>19</v>
      </c>
      <c r="E10" s="27">
        <v>1760</v>
      </c>
      <c r="F10" s="34"/>
      <c r="G10" s="34"/>
      <c r="H10" s="18">
        <v>1080</v>
      </c>
      <c r="I10" s="19">
        <f t="shared" si="0"/>
        <v>2840</v>
      </c>
      <c r="J10" s="34"/>
      <c r="K10" s="34"/>
      <c r="L10" s="36"/>
      <c r="M10" s="20">
        <f t="shared" si="5"/>
        <v>0</v>
      </c>
      <c r="N10" s="40"/>
      <c r="O10" s="13">
        <f t="shared" si="1"/>
        <v>0</v>
      </c>
      <c r="P10" s="41"/>
      <c r="Q10" s="13">
        <f t="shared" si="4"/>
        <v>0</v>
      </c>
      <c r="R10" s="13">
        <f t="shared" si="2"/>
        <v>0</v>
      </c>
      <c r="S10" s="13">
        <f t="shared" si="3"/>
        <v>0</v>
      </c>
      <c r="U10" s="11"/>
    </row>
    <row r="11" spans="1:21" ht="15" x14ac:dyDescent="0.2">
      <c r="A11" s="33" t="s">
        <v>104</v>
      </c>
      <c r="B11" s="37"/>
      <c r="C11" s="38"/>
      <c r="D11" s="25" t="s">
        <v>19</v>
      </c>
      <c r="E11" s="27">
        <v>1760</v>
      </c>
      <c r="F11" s="34"/>
      <c r="G11" s="34"/>
      <c r="H11" s="18">
        <v>780</v>
      </c>
      <c r="I11" s="19">
        <f t="shared" si="0"/>
        <v>2540</v>
      </c>
      <c r="J11" s="34"/>
      <c r="K11" s="34"/>
      <c r="L11" s="36"/>
      <c r="M11" s="20">
        <f t="shared" si="5"/>
        <v>0</v>
      </c>
      <c r="N11" s="40"/>
      <c r="O11" s="13">
        <f t="shared" si="1"/>
        <v>0</v>
      </c>
      <c r="P11" s="41"/>
      <c r="Q11" s="13">
        <f t="shared" si="4"/>
        <v>0</v>
      </c>
      <c r="R11" s="13">
        <f t="shared" si="2"/>
        <v>0</v>
      </c>
      <c r="S11" s="13">
        <f t="shared" si="3"/>
        <v>0</v>
      </c>
      <c r="U11" s="11"/>
    </row>
    <row r="12" spans="1:21" ht="15" x14ac:dyDescent="0.2">
      <c r="A12" s="33" t="s">
        <v>105</v>
      </c>
      <c r="B12" s="37"/>
      <c r="C12" s="38"/>
      <c r="D12" s="25" t="s">
        <v>20</v>
      </c>
      <c r="E12" s="27">
        <v>32987</v>
      </c>
      <c r="F12" s="34"/>
      <c r="G12" s="34"/>
      <c r="H12" s="18">
        <v>780</v>
      </c>
      <c r="I12" s="19">
        <f t="shared" si="0"/>
        <v>33767</v>
      </c>
      <c r="J12" s="34"/>
      <c r="K12" s="34"/>
      <c r="L12" s="36"/>
      <c r="M12" s="20">
        <f t="shared" si="5"/>
        <v>0</v>
      </c>
      <c r="N12" s="40"/>
      <c r="O12" s="13">
        <f t="shared" si="1"/>
        <v>0</v>
      </c>
      <c r="P12" s="41"/>
      <c r="Q12" s="13">
        <f t="shared" si="4"/>
        <v>0</v>
      </c>
      <c r="R12" s="13">
        <f t="shared" si="2"/>
        <v>0</v>
      </c>
      <c r="S12" s="13">
        <f t="shared" si="3"/>
        <v>0</v>
      </c>
      <c r="U12" s="11"/>
    </row>
    <row r="13" spans="1:21" ht="15" x14ac:dyDescent="0.2">
      <c r="A13" s="33" t="s">
        <v>104</v>
      </c>
      <c r="B13" s="37"/>
      <c r="C13" s="38"/>
      <c r="D13" s="25" t="s">
        <v>20</v>
      </c>
      <c r="E13" s="27">
        <v>14137</v>
      </c>
      <c r="F13" s="34"/>
      <c r="G13" s="34"/>
      <c r="H13" s="18">
        <v>780</v>
      </c>
      <c r="I13" s="19">
        <f t="shared" si="0"/>
        <v>14917</v>
      </c>
      <c r="J13" s="34"/>
      <c r="K13" s="34"/>
      <c r="L13" s="36"/>
      <c r="M13" s="20">
        <f t="shared" si="5"/>
        <v>0</v>
      </c>
      <c r="N13" s="40"/>
      <c r="O13" s="13">
        <f t="shared" si="1"/>
        <v>0</v>
      </c>
      <c r="P13" s="41"/>
      <c r="Q13" s="13">
        <f t="shared" si="4"/>
        <v>0</v>
      </c>
      <c r="R13" s="13">
        <f t="shared" si="2"/>
        <v>0</v>
      </c>
      <c r="S13" s="13">
        <f t="shared" si="3"/>
        <v>0</v>
      </c>
      <c r="U13" s="11"/>
    </row>
    <row r="14" spans="1:21" ht="15" x14ac:dyDescent="0.2">
      <c r="A14" s="33" t="s">
        <v>105</v>
      </c>
      <c r="B14" s="37"/>
      <c r="C14" s="38"/>
      <c r="D14" s="25" t="s">
        <v>21</v>
      </c>
      <c r="E14" s="27">
        <v>33436</v>
      </c>
      <c r="F14" s="34"/>
      <c r="G14" s="34"/>
      <c r="H14" s="18">
        <v>780</v>
      </c>
      <c r="I14" s="19">
        <f t="shared" si="0"/>
        <v>34216</v>
      </c>
      <c r="J14" s="34"/>
      <c r="K14" s="34"/>
      <c r="L14" s="36"/>
      <c r="M14" s="20">
        <f t="shared" si="5"/>
        <v>0</v>
      </c>
      <c r="N14" s="40"/>
      <c r="O14" s="13">
        <f t="shared" si="1"/>
        <v>0</v>
      </c>
      <c r="P14" s="41"/>
      <c r="Q14" s="13">
        <f t="shared" si="4"/>
        <v>0</v>
      </c>
      <c r="R14" s="13">
        <f t="shared" si="2"/>
        <v>0</v>
      </c>
      <c r="S14" s="13">
        <f t="shared" si="3"/>
        <v>0</v>
      </c>
      <c r="U14" s="11"/>
    </row>
    <row r="15" spans="1:21" ht="15" x14ac:dyDescent="0.2">
      <c r="A15" s="33" t="s">
        <v>104</v>
      </c>
      <c r="B15" s="37"/>
      <c r="C15" s="38"/>
      <c r="D15" s="25" t="s">
        <v>21</v>
      </c>
      <c r="E15" s="27">
        <v>14330</v>
      </c>
      <c r="F15" s="34"/>
      <c r="G15" s="34"/>
      <c r="H15" s="18">
        <v>780</v>
      </c>
      <c r="I15" s="19">
        <f t="shared" si="0"/>
        <v>15110</v>
      </c>
      <c r="J15" s="34"/>
      <c r="K15" s="34"/>
      <c r="L15" s="36"/>
      <c r="M15" s="20">
        <f t="shared" si="5"/>
        <v>0</v>
      </c>
      <c r="N15" s="40"/>
      <c r="O15" s="13">
        <f t="shared" si="1"/>
        <v>0</v>
      </c>
      <c r="P15" s="41"/>
      <c r="Q15" s="13">
        <f t="shared" si="4"/>
        <v>0</v>
      </c>
      <c r="R15" s="13">
        <f t="shared" si="2"/>
        <v>0</v>
      </c>
      <c r="S15" s="13">
        <f t="shared" si="3"/>
        <v>0</v>
      </c>
      <c r="U15" s="11"/>
    </row>
    <row r="16" spans="1:21" ht="15" x14ac:dyDescent="0.2">
      <c r="A16" s="33" t="s">
        <v>104</v>
      </c>
      <c r="B16" s="37"/>
      <c r="C16" s="38"/>
      <c r="D16" s="25" t="s">
        <v>22</v>
      </c>
      <c r="E16" s="27">
        <v>92.4</v>
      </c>
      <c r="F16" s="34"/>
      <c r="G16" s="34"/>
      <c r="H16" s="18">
        <v>300</v>
      </c>
      <c r="I16" s="19">
        <f t="shared" si="0"/>
        <v>392.4</v>
      </c>
      <c r="J16" s="34"/>
      <c r="K16" s="34"/>
      <c r="L16" s="36"/>
      <c r="M16" s="20">
        <f t="shared" si="5"/>
        <v>0</v>
      </c>
      <c r="N16" s="40"/>
      <c r="O16" s="13">
        <f t="shared" si="1"/>
        <v>0</v>
      </c>
      <c r="P16" s="41"/>
      <c r="Q16" s="13">
        <f t="shared" si="4"/>
        <v>0</v>
      </c>
      <c r="R16" s="13">
        <f t="shared" si="2"/>
        <v>0</v>
      </c>
      <c r="S16" s="13">
        <f t="shared" si="3"/>
        <v>0</v>
      </c>
      <c r="U16" s="11"/>
    </row>
    <row r="17" spans="1:21" ht="15" x14ac:dyDescent="0.2">
      <c r="A17" s="33" t="s">
        <v>105</v>
      </c>
      <c r="B17" s="37"/>
      <c r="C17" s="38"/>
      <c r="D17" s="25" t="s">
        <v>23</v>
      </c>
      <c r="E17" s="27">
        <v>6160</v>
      </c>
      <c r="F17" s="34"/>
      <c r="G17" s="34"/>
      <c r="H17" s="18">
        <v>780</v>
      </c>
      <c r="I17" s="19">
        <f t="shared" si="0"/>
        <v>6940</v>
      </c>
      <c r="J17" s="34"/>
      <c r="K17" s="34"/>
      <c r="L17" s="36"/>
      <c r="M17" s="20">
        <f t="shared" si="5"/>
        <v>0</v>
      </c>
      <c r="N17" s="40"/>
      <c r="O17" s="13">
        <f t="shared" si="1"/>
        <v>0</v>
      </c>
      <c r="P17" s="41"/>
      <c r="Q17" s="13">
        <f t="shared" si="4"/>
        <v>0</v>
      </c>
      <c r="R17" s="13">
        <f t="shared" si="2"/>
        <v>0</v>
      </c>
      <c r="S17" s="13">
        <f t="shared" si="3"/>
        <v>0</v>
      </c>
      <c r="U17" s="11"/>
    </row>
    <row r="18" spans="1:21" ht="15" x14ac:dyDescent="0.2">
      <c r="A18" s="33" t="s">
        <v>104</v>
      </c>
      <c r="B18" s="37"/>
      <c r="C18" s="38"/>
      <c r="D18" s="25" t="s">
        <v>23</v>
      </c>
      <c r="E18" s="27">
        <v>2640</v>
      </c>
      <c r="F18" s="34"/>
      <c r="G18" s="34"/>
      <c r="H18" s="18">
        <v>780</v>
      </c>
      <c r="I18" s="19">
        <f t="shared" si="0"/>
        <v>3420</v>
      </c>
      <c r="J18" s="34"/>
      <c r="K18" s="34"/>
      <c r="L18" s="36"/>
      <c r="M18" s="20">
        <f t="shared" si="5"/>
        <v>0</v>
      </c>
      <c r="N18" s="40"/>
      <c r="O18" s="13">
        <f t="shared" si="1"/>
        <v>0</v>
      </c>
      <c r="P18" s="41"/>
      <c r="Q18" s="13">
        <f t="shared" si="4"/>
        <v>0</v>
      </c>
      <c r="R18" s="13">
        <f t="shared" si="2"/>
        <v>0</v>
      </c>
      <c r="S18" s="13">
        <f t="shared" si="3"/>
        <v>0</v>
      </c>
      <c r="U18" s="11"/>
    </row>
    <row r="19" spans="1:21" ht="15" x14ac:dyDescent="0.2">
      <c r="A19" s="33" t="s">
        <v>105</v>
      </c>
      <c r="B19" s="37"/>
      <c r="C19" s="38"/>
      <c r="D19" s="25" t="s">
        <v>24</v>
      </c>
      <c r="E19" s="27">
        <v>229.9</v>
      </c>
      <c r="F19" s="34"/>
      <c r="G19" s="34"/>
      <c r="H19" s="18">
        <v>560</v>
      </c>
      <c r="I19" s="19">
        <f t="shared" si="0"/>
        <v>789.9</v>
      </c>
      <c r="J19" s="34"/>
      <c r="K19" s="34"/>
      <c r="L19" s="36"/>
      <c r="M19" s="20">
        <f t="shared" si="5"/>
        <v>0</v>
      </c>
      <c r="N19" s="40"/>
      <c r="O19" s="13">
        <f t="shared" si="1"/>
        <v>0</v>
      </c>
      <c r="P19" s="41"/>
      <c r="Q19" s="13">
        <f t="shared" si="4"/>
        <v>0</v>
      </c>
      <c r="R19" s="13">
        <f t="shared" si="2"/>
        <v>0</v>
      </c>
      <c r="S19" s="13">
        <f t="shared" si="3"/>
        <v>0</v>
      </c>
      <c r="U19" s="11"/>
    </row>
    <row r="20" spans="1:21" ht="15" x14ac:dyDescent="0.2">
      <c r="A20" s="33" t="s">
        <v>105</v>
      </c>
      <c r="B20" s="37"/>
      <c r="C20" s="38"/>
      <c r="D20" s="25" t="s">
        <v>25</v>
      </c>
      <c r="E20" s="27">
        <v>33302</v>
      </c>
      <c r="F20" s="34"/>
      <c r="G20" s="34"/>
      <c r="H20" s="18">
        <v>780</v>
      </c>
      <c r="I20" s="19">
        <f t="shared" si="0"/>
        <v>34082</v>
      </c>
      <c r="J20" s="34"/>
      <c r="K20" s="34"/>
      <c r="L20" s="36"/>
      <c r="M20" s="20">
        <f t="shared" si="5"/>
        <v>0</v>
      </c>
      <c r="N20" s="40"/>
      <c r="O20" s="13">
        <f t="shared" si="1"/>
        <v>0</v>
      </c>
      <c r="P20" s="41"/>
      <c r="Q20" s="13">
        <f t="shared" si="4"/>
        <v>0</v>
      </c>
      <c r="R20" s="13">
        <f t="shared" si="2"/>
        <v>0</v>
      </c>
      <c r="S20" s="13">
        <f t="shared" si="3"/>
        <v>0</v>
      </c>
      <c r="U20" s="11"/>
    </row>
    <row r="21" spans="1:21" ht="15" x14ac:dyDescent="0.2">
      <c r="A21" s="33" t="s">
        <v>104</v>
      </c>
      <c r="B21" s="37"/>
      <c r="C21" s="38"/>
      <c r="D21" s="25" t="s">
        <v>25</v>
      </c>
      <c r="E21" s="27">
        <v>14273</v>
      </c>
      <c r="F21" s="34"/>
      <c r="G21" s="34"/>
      <c r="H21" s="18">
        <v>780</v>
      </c>
      <c r="I21" s="19">
        <f t="shared" si="0"/>
        <v>15053</v>
      </c>
      <c r="J21" s="34"/>
      <c r="K21" s="34"/>
      <c r="L21" s="36"/>
      <c r="M21" s="20">
        <f t="shared" si="5"/>
        <v>0</v>
      </c>
      <c r="N21" s="40"/>
      <c r="O21" s="13">
        <f t="shared" si="1"/>
        <v>0</v>
      </c>
      <c r="P21" s="41"/>
      <c r="Q21" s="13">
        <f t="shared" si="4"/>
        <v>0</v>
      </c>
      <c r="R21" s="13">
        <f t="shared" si="2"/>
        <v>0</v>
      </c>
      <c r="S21" s="13">
        <f t="shared" si="3"/>
        <v>0</v>
      </c>
      <c r="U21" s="11"/>
    </row>
    <row r="22" spans="1:21" ht="15" x14ac:dyDescent="0.2">
      <c r="A22" s="33" t="s">
        <v>105</v>
      </c>
      <c r="B22" s="37"/>
      <c r="C22" s="38"/>
      <c r="D22" s="25" t="s">
        <v>26</v>
      </c>
      <c r="E22" s="27">
        <v>398</v>
      </c>
      <c r="F22" s="34"/>
      <c r="G22" s="34"/>
      <c r="H22" s="18">
        <v>780</v>
      </c>
      <c r="I22" s="19">
        <f t="shared" si="0"/>
        <v>1178</v>
      </c>
      <c r="J22" s="34"/>
      <c r="K22" s="34"/>
      <c r="L22" s="36"/>
      <c r="M22" s="20">
        <f t="shared" si="5"/>
        <v>0</v>
      </c>
      <c r="N22" s="40"/>
      <c r="O22" s="13">
        <f t="shared" si="1"/>
        <v>0</v>
      </c>
      <c r="P22" s="41"/>
      <c r="Q22" s="13">
        <f t="shared" si="4"/>
        <v>0</v>
      </c>
      <c r="R22" s="13">
        <f t="shared" si="2"/>
        <v>0</v>
      </c>
      <c r="S22" s="13">
        <f t="shared" si="3"/>
        <v>0</v>
      </c>
      <c r="U22" s="11"/>
    </row>
    <row r="23" spans="1:21" ht="15" x14ac:dyDescent="0.2">
      <c r="A23" s="33" t="s">
        <v>104</v>
      </c>
      <c r="B23" s="37"/>
      <c r="C23" s="38"/>
      <c r="D23" s="25" t="s">
        <v>26</v>
      </c>
      <c r="E23" s="27">
        <v>171</v>
      </c>
      <c r="F23" s="34"/>
      <c r="G23" s="34"/>
      <c r="H23" s="18">
        <v>780</v>
      </c>
      <c r="I23" s="19">
        <f t="shared" si="0"/>
        <v>951</v>
      </c>
      <c r="J23" s="34"/>
      <c r="K23" s="34"/>
      <c r="L23" s="36"/>
      <c r="M23" s="20">
        <f t="shared" si="5"/>
        <v>0</v>
      </c>
      <c r="N23" s="40"/>
      <c r="O23" s="13">
        <f t="shared" si="1"/>
        <v>0</v>
      </c>
      <c r="P23" s="41"/>
      <c r="Q23" s="13">
        <f t="shared" si="4"/>
        <v>0</v>
      </c>
      <c r="R23" s="13">
        <f t="shared" si="2"/>
        <v>0</v>
      </c>
      <c r="S23" s="13">
        <f t="shared" si="3"/>
        <v>0</v>
      </c>
      <c r="U23" s="11"/>
    </row>
    <row r="24" spans="1:21" ht="15" x14ac:dyDescent="0.2">
      <c r="A24" s="33" t="s">
        <v>105</v>
      </c>
      <c r="B24" s="37"/>
      <c r="C24" s="38"/>
      <c r="D24" s="26" t="s">
        <v>27</v>
      </c>
      <c r="E24" s="27">
        <v>33424</v>
      </c>
      <c r="F24" s="34"/>
      <c r="G24" s="34"/>
      <c r="H24" s="18">
        <v>780</v>
      </c>
      <c r="I24" s="19">
        <f t="shared" si="0"/>
        <v>34204</v>
      </c>
      <c r="J24" s="34"/>
      <c r="K24" s="34"/>
      <c r="L24" s="36"/>
      <c r="M24" s="20">
        <f t="shared" si="5"/>
        <v>0</v>
      </c>
      <c r="N24" s="40"/>
      <c r="O24" s="13">
        <f t="shared" si="1"/>
        <v>0</v>
      </c>
      <c r="P24" s="41"/>
      <c r="Q24" s="13">
        <f t="shared" si="4"/>
        <v>0</v>
      </c>
      <c r="R24" s="13">
        <f t="shared" si="2"/>
        <v>0</v>
      </c>
      <c r="S24" s="13">
        <f t="shared" si="3"/>
        <v>0</v>
      </c>
      <c r="U24" s="11"/>
    </row>
    <row r="25" spans="1:21" ht="15" x14ac:dyDescent="0.2">
      <c r="A25" s="33" t="s">
        <v>104</v>
      </c>
      <c r="B25" s="37"/>
      <c r="C25" s="38"/>
      <c r="D25" s="26" t="s">
        <v>27</v>
      </c>
      <c r="E25" s="27">
        <v>14325</v>
      </c>
      <c r="F25" s="34"/>
      <c r="G25" s="34"/>
      <c r="H25" s="18">
        <v>780</v>
      </c>
      <c r="I25" s="19">
        <f t="shared" si="0"/>
        <v>15105</v>
      </c>
      <c r="J25" s="34"/>
      <c r="K25" s="34"/>
      <c r="L25" s="36"/>
      <c r="M25" s="20">
        <f t="shared" si="5"/>
        <v>0</v>
      </c>
      <c r="N25" s="40"/>
      <c r="O25" s="13">
        <f t="shared" si="1"/>
        <v>0</v>
      </c>
      <c r="P25" s="41"/>
      <c r="Q25" s="13">
        <f t="shared" si="4"/>
        <v>0</v>
      </c>
      <c r="R25" s="13">
        <f t="shared" si="2"/>
        <v>0</v>
      </c>
      <c r="S25" s="13">
        <f t="shared" si="3"/>
        <v>0</v>
      </c>
      <c r="U25" s="11"/>
    </row>
    <row r="26" spans="1:21" ht="15" x14ac:dyDescent="0.2">
      <c r="A26" s="33" t="s">
        <v>104</v>
      </c>
      <c r="B26" s="37"/>
      <c r="C26" s="38"/>
      <c r="D26" s="25" t="s">
        <v>28</v>
      </c>
      <c r="E26" s="27">
        <v>308</v>
      </c>
      <c r="F26" s="34"/>
      <c r="G26" s="34"/>
      <c r="H26" s="18">
        <v>560</v>
      </c>
      <c r="I26" s="19">
        <f t="shared" si="0"/>
        <v>868</v>
      </c>
      <c r="J26" s="34"/>
      <c r="K26" s="34"/>
      <c r="L26" s="36"/>
      <c r="M26" s="20">
        <f t="shared" si="5"/>
        <v>0</v>
      </c>
      <c r="N26" s="40"/>
      <c r="O26" s="13">
        <f t="shared" si="1"/>
        <v>0</v>
      </c>
      <c r="P26" s="41"/>
      <c r="Q26" s="13">
        <f t="shared" si="4"/>
        <v>0</v>
      </c>
      <c r="R26" s="13">
        <f t="shared" si="2"/>
        <v>0</v>
      </c>
      <c r="S26" s="13">
        <f t="shared" si="3"/>
        <v>0</v>
      </c>
      <c r="U26" s="11"/>
    </row>
    <row r="27" spans="1:21" ht="15" x14ac:dyDescent="0.2">
      <c r="A27" s="33" t="s">
        <v>104</v>
      </c>
      <c r="B27" s="37"/>
      <c r="C27" s="38"/>
      <c r="D27" s="25" t="s">
        <v>29</v>
      </c>
      <c r="E27" s="27">
        <v>319</v>
      </c>
      <c r="F27" s="34"/>
      <c r="G27" s="34"/>
      <c r="H27" s="18">
        <v>560</v>
      </c>
      <c r="I27" s="19">
        <f t="shared" si="0"/>
        <v>879</v>
      </c>
      <c r="J27" s="34"/>
      <c r="K27" s="34"/>
      <c r="L27" s="36"/>
      <c r="M27" s="20">
        <f t="shared" si="5"/>
        <v>0</v>
      </c>
      <c r="N27" s="40"/>
      <c r="O27" s="13">
        <f t="shared" si="1"/>
        <v>0</v>
      </c>
      <c r="P27" s="41"/>
      <c r="Q27" s="13">
        <f t="shared" si="4"/>
        <v>0</v>
      </c>
      <c r="R27" s="13">
        <f t="shared" si="2"/>
        <v>0</v>
      </c>
      <c r="S27" s="13">
        <f t="shared" si="3"/>
        <v>0</v>
      </c>
      <c r="U27" s="11"/>
    </row>
    <row r="28" spans="1:21" ht="15" x14ac:dyDescent="0.2">
      <c r="A28" s="33" t="s">
        <v>105</v>
      </c>
      <c r="B28" s="37"/>
      <c r="C28" s="38"/>
      <c r="D28" s="25" t="s">
        <v>30</v>
      </c>
      <c r="E28" s="27">
        <v>16227</v>
      </c>
      <c r="F28" s="34"/>
      <c r="G28" s="34"/>
      <c r="H28" s="18">
        <v>1560</v>
      </c>
      <c r="I28" s="19">
        <f t="shared" si="0"/>
        <v>17787</v>
      </c>
      <c r="J28" s="34"/>
      <c r="K28" s="34"/>
      <c r="L28" s="36"/>
      <c r="M28" s="20">
        <f t="shared" si="5"/>
        <v>0</v>
      </c>
      <c r="N28" s="40"/>
      <c r="O28" s="13">
        <f t="shared" si="1"/>
        <v>0</v>
      </c>
      <c r="P28" s="41"/>
      <c r="Q28" s="13">
        <f t="shared" si="4"/>
        <v>0</v>
      </c>
      <c r="R28" s="13">
        <f t="shared" si="2"/>
        <v>0</v>
      </c>
      <c r="S28" s="13">
        <f t="shared" si="3"/>
        <v>0</v>
      </c>
      <c r="U28" s="11"/>
    </row>
    <row r="29" spans="1:21" ht="15" x14ac:dyDescent="0.2">
      <c r="A29" s="33" t="s">
        <v>104</v>
      </c>
      <c r="B29" s="37"/>
      <c r="C29" s="38"/>
      <c r="D29" s="25" t="s">
        <v>30</v>
      </c>
      <c r="E29" s="27">
        <v>6954</v>
      </c>
      <c r="F29" s="34"/>
      <c r="G29" s="34"/>
      <c r="H29" s="18">
        <v>1560</v>
      </c>
      <c r="I29" s="19">
        <f t="shared" si="0"/>
        <v>8514</v>
      </c>
      <c r="J29" s="34"/>
      <c r="K29" s="34"/>
      <c r="L29" s="36"/>
      <c r="M29" s="20">
        <f t="shared" si="5"/>
        <v>0</v>
      </c>
      <c r="N29" s="40"/>
      <c r="O29" s="13">
        <f t="shared" si="1"/>
        <v>0</v>
      </c>
      <c r="P29" s="41"/>
      <c r="Q29" s="13">
        <f t="shared" si="4"/>
        <v>0</v>
      </c>
      <c r="R29" s="13">
        <f t="shared" si="2"/>
        <v>0</v>
      </c>
      <c r="S29" s="13">
        <f t="shared" si="3"/>
        <v>0</v>
      </c>
      <c r="U29" s="11"/>
    </row>
    <row r="30" spans="1:21" ht="15" x14ac:dyDescent="0.2">
      <c r="A30" s="33" t="s">
        <v>105</v>
      </c>
      <c r="B30" s="37"/>
      <c r="C30" s="38"/>
      <c r="D30" s="25" t="s">
        <v>31</v>
      </c>
      <c r="E30" s="27">
        <v>41013</v>
      </c>
      <c r="F30" s="35"/>
      <c r="G30" s="34"/>
      <c r="H30" s="18">
        <v>1560</v>
      </c>
      <c r="I30" s="19">
        <f t="shared" si="0"/>
        <v>42573</v>
      </c>
      <c r="J30" s="34"/>
      <c r="K30" s="34"/>
      <c r="L30" s="36"/>
      <c r="M30" s="20">
        <f t="shared" si="5"/>
        <v>0</v>
      </c>
      <c r="N30" s="40"/>
      <c r="O30" s="13">
        <f t="shared" si="1"/>
        <v>0</v>
      </c>
      <c r="P30" s="41"/>
      <c r="Q30" s="13">
        <f t="shared" si="4"/>
        <v>0</v>
      </c>
      <c r="R30" s="13">
        <f t="shared" si="2"/>
        <v>0</v>
      </c>
      <c r="S30" s="13">
        <f t="shared" si="3"/>
        <v>0</v>
      </c>
      <c r="U30" s="11"/>
    </row>
    <row r="31" spans="1:21" ht="15" x14ac:dyDescent="0.2">
      <c r="A31" s="33" t="s">
        <v>104</v>
      </c>
      <c r="B31" s="37"/>
      <c r="C31" s="38"/>
      <c r="D31" s="25" t="s">
        <v>31</v>
      </c>
      <c r="E31" s="27">
        <v>17577</v>
      </c>
      <c r="F31" s="35"/>
      <c r="G31" s="34"/>
      <c r="H31" s="18">
        <v>1560</v>
      </c>
      <c r="I31" s="19">
        <f t="shared" si="0"/>
        <v>19137</v>
      </c>
      <c r="J31" s="34"/>
      <c r="K31" s="34"/>
      <c r="L31" s="36"/>
      <c r="M31" s="20">
        <f t="shared" si="5"/>
        <v>0</v>
      </c>
      <c r="N31" s="40"/>
      <c r="O31" s="13">
        <f t="shared" si="1"/>
        <v>0</v>
      </c>
      <c r="P31" s="41"/>
      <c r="Q31" s="13">
        <f t="shared" si="4"/>
        <v>0</v>
      </c>
      <c r="R31" s="13">
        <f t="shared" si="2"/>
        <v>0</v>
      </c>
      <c r="S31" s="13">
        <f t="shared" si="3"/>
        <v>0</v>
      </c>
      <c r="U31" s="11"/>
    </row>
    <row r="32" spans="1:21" ht="15" x14ac:dyDescent="0.2">
      <c r="A32" s="33" t="s">
        <v>105</v>
      </c>
      <c r="B32" s="37"/>
      <c r="C32" s="38"/>
      <c r="D32" s="25" t="s">
        <v>32</v>
      </c>
      <c r="E32" s="27">
        <v>41081</v>
      </c>
      <c r="F32" s="35"/>
      <c r="G32" s="34"/>
      <c r="H32" s="18">
        <v>1560</v>
      </c>
      <c r="I32" s="19">
        <f t="shared" si="0"/>
        <v>42641</v>
      </c>
      <c r="J32" s="34"/>
      <c r="K32" s="34"/>
      <c r="L32" s="36"/>
      <c r="M32" s="20">
        <f t="shared" si="5"/>
        <v>0</v>
      </c>
      <c r="N32" s="40"/>
      <c r="O32" s="13">
        <f t="shared" si="1"/>
        <v>0</v>
      </c>
      <c r="P32" s="41"/>
      <c r="Q32" s="13">
        <f t="shared" si="4"/>
        <v>0</v>
      </c>
      <c r="R32" s="13">
        <f t="shared" si="2"/>
        <v>0</v>
      </c>
      <c r="S32" s="13">
        <f t="shared" si="3"/>
        <v>0</v>
      </c>
      <c r="U32" s="11"/>
    </row>
    <row r="33" spans="1:21" ht="15" x14ac:dyDescent="0.2">
      <c r="A33" s="33" t="s">
        <v>104</v>
      </c>
      <c r="B33" s="37"/>
      <c r="C33" s="38"/>
      <c r="D33" s="25" t="s">
        <v>32</v>
      </c>
      <c r="E33" s="27">
        <v>17606</v>
      </c>
      <c r="F33" s="35"/>
      <c r="G33" s="34"/>
      <c r="H33" s="18">
        <v>1560</v>
      </c>
      <c r="I33" s="19">
        <f t="shared" si="0"/>
        <v>19166</v>
      </c>
      <c r="J33" s="34"/>
      <c r="K33" s="34"/>
      <c r="L33" s="36"/>
      <c r="M33" s="20">
        <f t="shared" si="5"/>
        <v>0</v>
      </c>
      <c r="N33" s="40"/>
      <c r="O33" s="13">
        <f t="shared" si="1"/>
        <v>0</v>
      </c>
      <c r="P33" s="41"/>
      <c r="Q33" s="13">
        <f t="shared" si="4"/>
        <v>0</v>
      </c>
      <c r="R33" s="13">
        <f t="shared" si="2"/>
        <v>0</v>
      </c>
      <c r="S33" s="13">
        <f t="shared" si="3"/>
        <v>0</v>
      </c>
      <c r="U33" s="11"/>
    </row>
    <row r="34" spans="1:21" ht="15" x14ac:dyDescent="0.2">
      <c r="A34" s="33" t="s">
        <v>105</v>
      </c>
      <c r="B34" s="37"/>
      <c r="C34" s="38"/>
      <c r="D34" s="25" t="s">
        <v>33</v>
      </c>
      <c r="E34" s="27">
        <v>40919</v>
      </c>
      <c r="F34" s="35"/>
      <c r="G34" s="34"/>
      <c r="H34" s="18">
        <v>1560</v>
      </c>
      <c r="I34" s="19">
        <f t="shared" si="0"/>
        <v>42479</v>
      </c>
      <c r="J34" s="34"/>
      <c r="K34" s="34"/>
      <c r="L34" s="36"/>
      <c r="M34" s="20">
        <f t="shared" si="5"/>
        <v>0</v>
      </c>
      <c r="N34" s="40"/>
      <c r="O34" s="13">
        <f t="shared" si="1"/>
        <v>0</v>
      </c>
      <c r="P34" s="41"/>
      <c r="Q34" s="13">
        <f t="shared" si="4"/>
        <v>0</v>
      </c>
      <c r="R34" s="13">
        <f t="shared" si="2"/>
        <v>0</v>
      </c>
      <c r="S34" s="13">
        <f t="shared" si="3"/>
        <v>0</v>
      </c>
      <c r="U34" s="11"/>
    </row>
    <row r="35" spans="1:21" ht="15" x14ac:dyDescent="0.2">
      <c r="A35" s="33" t="s">
        <v>104</v>
      </c>
      <c r="B35" s="37"/>
      <c r="C35" s="38"/>
      <c r="D35" s="25" t="s">
        <v>33</v>
      </c>
      <c r="E35" s="27">
        <v>17537</v>
      </c>
      <c r="F35" s="35"/>
      <c r="G35" s="34"/>
      <c r="H35" s="18">
        <v>1560</v>
      </c>
      <c r="I35" s="19">
        <f t="shared" si="0"/>
        <v>19097</v>
      </c>
      <c r="J35" s="34"/>
      <c r="K35" s="34"/>
      <c r="L35" s="36"/>
      <c r="M35" s="20">
        <f t="shared" si="5"/>
        <v>0</v>
      </c>
      <c r="N35" s="40"/>
      <c r="O35" s="13">
        <f t="shared" si="1"/>
        <v>0</v>
      </c>
      <c r="P35" s="41"/>
      <c r="Q35" s="13">
        <f t="shared" si="4"/>
        <v>0</v>
      </c>
      <c r="R35" s="13">
        <f t="shared" si="2"/>
        <v>0</v>
      </c>
      <c r="S35" s="13">
        <f t="shared" si="3"/>
        <v>0</v>
      </c>
      <c r="U35" s="11"/>
    </row>
    <row r="36" spans="1:21" ht="15" x14ac:dyDescent="0.2">
      <c r="A36" s="33" t="s">
        <v>105</v>
      </c>
      <c r="B36" s="37"/>
      <c r="C36" s="38"/>
      <c r="D36" s="25" t="s">
        <v>34</v>
      </c>
      <c r="E36" s="27">
        <v>1424</v>
      </c>
      <c r="F36" s="34"/>
      <c r="G36" s="34"/>
      <c r="H36" s="18">
        <v>780</v>
      </c>
      <c r="I36" s="19">
        <f t="shared" si="0"/>
        <v>2204</v>
      </c>
      <c r="J36" s="34"/>
      <c r="K36" s="34"/>
      <c r="L36" s="36"/>
      <c r="M36" s="20">
        <f t="shared" si="5"/>
        <v>0</v>
      </c>
      <c r="N36" s="40"/>
      <c r="O36" s="13">
        <f t="shared" si="1"/>
        <v>0</v>
      </c>
      <c r="P36" s="41"/>
      <c r="Q36" s="13">
        <f t="shared" si="4"/>
        <v>0</v>
      </c>
      <c r="R36" s="13">
        <f t="shared" si="2"/>
        <v>0</v>
      </c>
      <c r="S36" s="13">
        <f t="shared" si="3"/>
        <v>0</v>
      </c>
      <c r="U36" s="11"/>
    </row>
    <row r="37" spans="1:21" ht="15" x14ac:dyDescent="0.2">
      <c r="A37" s="33" t="s">
        <v>104</v>
      </c>
      <c r="B37" s="37"/>
      <c r="C37" s="38"/>
      <c r="D37" s="25" t="s">
        <v>34</v>
      </c>
      <c r="E37" s="27">
        <v>611</v>
      </c>
      <c r="F37" s="34"/>
      <c r="G37" s="34"/>
      <c r="H37" s="18">
        <v>780</v>
      </c>
      <c r="I37" s="19">
        <f t="shared" si="0"/>
        <v>1391</v>
      </c>
      <c r="J37" s="34"/>
      <c r="K37" s="34"/>
      <c r="L37" s="36"/>
      <c r="M37" s="20">
        <f t="shared" si="5"/>
        <v>0</v>
      </c>
      <c r="N37" s="40"/>
      <c r="O37" s="13">
        <f t="shared" si="1"/>
        <v>0</v>
      </c>
      <c r="P37" s="41"/>
      <c r="Q37" s="13">
        <f t="shared" si="4"/>
        <v>0</v>
      </c>
      <c r="R37" s="13">
        <f t="shared" si="2"/>
        <v>0</v>
      </c>
      <c r="S37" s="13">
        <f t="shared" si="3"/>
        <v>0</v>
      </c>
      <c r="U37" s="11"/>
    </row>
    <row r="38" spans="1:21" ht="15" x14ac:dyDescent="0.2">
      <c r="A38" s="33" t="s">
        <v>105</v>
      </c>
      <c r="B38" s="37"/>
      <c r="C38" s="38"/>
      <c r="D38" s="25" t="s">
        <v>35</v>
      </c>
      <c r="E38" s="27">
        <v>166</v>
      </c>
      <c r="F38" s="34"/>
      <c r="G38" s="34"/>
      <c r="H38" s="18">
        <v>780</v>
      </c>
      <c r="I38" s="19">
        <f t="shared" si="0"/>
        <v>946</v>
      </c>
      <c r="J38" s="34"/>
      <c r="K38" s="34"/>
      <c r="L38" s="36"/>
      <c r="M38" s="20">
        <f t="shared" si="5"/>
        <v>0</v>
      </c>
      <c r="N38" s="40"/>
      <c r="O38" s="13">
        <f t="shared" si="1"/>
        <v>0</v>
      </c>
      <c r="P38" s="41"/>
      <c r="Q38" s="13">
        <f t="shared" si="4"/>
        <v>0</v>
      </c>
      <c r="R38" s="13">
        <f t="shared" si="2"/>
        <v>0</v>
      </c>
      <c r="S38" s="13">
        <f t="shared" si="3"/>
        <v>0</v>
      </c>
      <c r="U38" s="11"/>
    </row>
    <row r="39" spans="1:21" ht="15" x14ac:dyDescent="0.2">
      <c r="A39" s="33" t="s">
        <v>104</v>
      </c>
      <c r="B39" s="37"/>
      <c r="C39" s="38"/>
      <c r="D39" s="25" t="s">
        <v>35</v>
      </c>
      <c r="E39" s="27">
        <v>71</v>
      </c>
      <c r="F39" s="34"/>
      <c r="G39" s="34"/>
      <c r="H39" s="18">
        <v>780</v>
      </c>
      <c r="I39" s="19">
        <f t="shared" si="0"/>
        <v>851</v>
      </c>
      <c r="J39" s="34"/>
      <c r="K39" s="34"/>
      <c r="L39" s="36"/>
      <c r="M39" s="20">
        <f t="shared" si="5"/>
        <v>0</v>
      </c>
      <c r="N39" s="40"/>
      <c r="O39" s="13">
        <f t="shared" ref="O39:O70" si="6">I39*N39</f>
        <v>0</v>
      </c>
      <c r="P39" s="41"/>
      <c r="Q39" s="13">
        <f t="shared" si="4"/>
        <v>0</v>
      </c>
      <c r="R39" s="13">
        <f t="shared" ref="R39:R70" si="7">O39*4</f>
        <v>0</v>
      </c>
      <c r="S39" s="13">
        <f t="shared" ref="S39:S70" si="8">Q39*4</f>
        <v>0</v>
      </c>
      <c r="U39" s="11"/>
    </row>
    <row r="40" spans="1:21" ht="15" x14ac:dyDescent="0.2">
      <c r="A40" s="33" t="s">
        <v>105</v>
      </c>
      <c r="B40" s="37"/>
      <c r="C40" s="38"/>
      <c r="D40" s="25" t="s">
        <v>106</v>
      </c>
      <c r="E40" s="27">
        <v>45884</v>
      </c>
      <c r="F40" s="34"/>
      <c r="G40" s="34"/>
      <c r="H40" s="18">
        <v>1560</v>
      </c>
      <c r="I40" s="19">
        <f t="shared" si="0"/>
        <v>47444</v>
      </c>
      <c r="J40" s="34"/>
      <c r="K40" s="34"/>
      <c r="L40" s="36"/>
      <c r="M40" s="20">
        <f t="shared" si="5"/>
        <v>0</v>
      </c>
      <c r="N40" s="40"/>
      <c r="O40" s="13">
        <f t="shared" si="6"/>
        <v>0</v>
      </c>
      <c r="P40" s="41"/>
      <c r="Q40" s="13">
        <f t="shared" si="4"/>
        <v>0</v>
      </c>
      <c r="R40" s="13">
        <f t="shared" si="7"/>
        <v>0</v>
      </c>
      <c r="S40" s="13">
        <f t="shared" si="8"/>
        <v>0</v>
      </c>
      <c r="U40" s="11"/>
    </row>
    <row r="41" spans="1:21" ht="15" x14ac:dyDescent="0.2">
      <c r="A41" s="33" t="s">
        <v>104</v>
      </c>
      <c r="B41" s="37"/>
      <c r="C41" s="38"/>
      <c r="D41" s="25" t="s">
        <v>106</v>
      </c>
      <c r="E41" s="27">
        <v>19665</v>
      </c>
      <c r="F41" s="34"/>
      <c r="G41" s="34"/>
      <c r="H41" s="18">
        <v>1560</v>
      </c>
      <c r="I41" s="19">
        <f t="shared" si="0"/>
        <v>21225</v>
      </c>
      <c r="J41" s="34"/>
      <c r="K41" s="34"/>
      <c r="L41" s="36"/>
      <c r="M41" s="20">
        <f t="shared" si="5"/>
        <v>0</v>
      </c>
      <c r="N41" s="40"/>
      <c r="O41" s="13">
        <f t="shared" si="6"/>
        <v>0</v>
      </c>
      <c r="P41" s="41"/>
      <c r="Q41" s="13">
        <f t="shared" si="4"/>
        <v>0</v>
      </c>
      <c r="R41" s="13">
        <f t="shared" si="7"/>
        <v>0</v>
      </c>
      <c r="S41" s="13">
        <f t="shared" si="8"/>
        <v>0</v>
      </c>
      <c r="U41" s="11"/>
    </row>
    <row r="42" spans="1:21" ht="15" x14ac:dyDescent="0.2">
      <c r="A42" s="33" t="s">
        <v>105</v>
      </c>
      <c r="B42" s="37"/>
      <c r="C42" s="38"/>
      <c r="D42" s="25" t="s">
        <v>36</v>
      </c>
      <c r="E42" s="27">
        <v>33657</v>
      </c>
      <c r="F42" s="34"/>
      <c r="G42" s="34"/>
      <c r="H42" s="18">
        <v>780</v>
      </c>
      <c r="I42" s="19">
        <f t="shared" si="0"/>
        <v>34437</v>
      </c>
      <c r="J42" s="34"/>
      <c r="K42" s="34"/>
      <c r="L42" s="36"/>
      <c r="M42" s="20">
        <f t="shared" si="5"/>
        <v>0</v>
      </c>
      <c r="N42" s="40"/>
      <c r="O42" s="13">
        <f t="shared" si="6"/>
        <v>0</v>
      </c>
      <c r="P42" s="41"/>
      <c r="Q42" s="13">
        <f t="shared" si="4"/>
        <v>0</v>
      </c>
      <c r="R42" s="13">
        <f t="shared" si="7"/>
        <v>0</v>
      </c>
      <c r="S42" s="13">
        <f t="shared" si="8"/>
        <v>0</v>
      </c>
      <c r="U42" s="11"/>
    </row>
    <row r="43" spans="1:21" ht="15" x14ac:dyDescent="0.2">
      <c r="A43" s="33" t="s">
        <v>104</v>
      </c>
      <c r="B43" s="37"/>
      <c r="C43" s="38"/>
      <c r="D43" s="25" t="s">
        <v>36</v>
      </c>
      <c r="E43" s="27">
        <v>14425</v>
      </c>
      <c r="F43" s="34"/>
      <c r="G43" s="34"/>
      <c r="H43" s="18">
        <v>780</v>
      </c>
      <c r="I43" s="19">
        <f t="shared" si="0"/>
        <v>15205</v>
      </c>
      <c r="J43" s="34"/>
      <c r="K43" s="34"/>
      <c r="L43" s="36"/>
      <c r="M43" s="20">
        <f t="shared" si="5"/>
        <v>0</v>
      </c>
      <c r="N43" s="40"/>
      <c r="O43" s="13">
        <f t="shared" si="6"/>
        <v>0</v>
      </c>
      <c r="P43" s="41"/>
      <c r="Q43" s="13">
        <f t="shared" si="4"/>
        <v>0</v>
      </c>
      <c r="R43" s="13">
        <f t="shared" si="7"/>
        <v>0</v>
      </c>
      <c r="S43" s="13">
        <f t="shared" si="8"/>
        <v>0</v>
      </c>
      <c r="U43" s="11"/>
    </row>
    <row r="44" spans="1:21" ht="15" x14ac:dyDescent="0.2">
      <c r="A44" s="33" t="s">
        <v>105</v>
      </c>
      <c r="B44" s="37"/>
      <c r="C44" s="38"/>
      <c r="D44" s="25" t="s">
        <v>37</v>
      </c>
      <c r="E44" s="27">
        <v>3344.0000000000005</v>
      </c>
      <c r="F44" s="34"/>
      <c r="G44" s="34"/>
      <c r="H44" s="18">
        <v>740</v>
      </c>
      <c r="I44" s="19">
        <f t="shared" si="0"/>
        <v>4084.0000000000005</v>
      </c>
      <c r="J44" s="34"/>
      <c r="K44" s="34"/>
      <c r="L44" s="36"/>
      <c r="M44" s="20">
        <f t="shared" si="5"/>
        <v>0</v>
      </c>
      <c r="N44" s="40"/>
      <c r="O44" s="13">
        <f t="shared" si="6"/>
        <v>0</v>
      </c>
      <c r="P44" s="41"/>
      <c r="Q44" s="13">
        <f t="shared" si="4"/>
        <v>0</v>
      </c>
      <c r="R44" s="13">
        <f t="shared" si="7"/>
        <v>0</v>
      </c>
      <c r="S44" s="13">
        <f t="shared" si="8"/>
        <v>0</v>
      </c>
      <c r="U44" s="11"/>
    </row>
    <row r="45" spans="1:21" ht="15" x14ac:dyDescent="0.2">
      <c r="A45" s="33" t="s">
        <v>104</v>
      </c>
      <c r="B45" s="37"/>
      <c r="C45" s="38"/>
      <c r="D45" s="25" t="s">
        <v>38</v>
      </c>
      <c r="E45" s="27">
        <v>730.40000000000009</v>
      </c>
      <c r="F45" s="34"/>
      <c r="G45" s="34"/>
      <c r="H45" s="18">
        <v>800</v>
      </c>
      <c r="I45" s="19">
        <f t="shared" si="0"/>
        <v>1530.4</v>
      </c>
      <c r="J45" s="34"/>
      <c r="K45" s="34"/>
      <c r="L45" s="36"/>
      <c r="M45" s="20">
        <f t="shared" si="5"/>
        <v>0</v>
      </c>
      <c r="N45" s="40"/>
      <c r="O45" s="13">
        <f t="shared" si="6"/>
        <v>0</v>
      </c>
      <c r="P45" s="41"/>
      <c r="Q45" s="13">
        <f t="shared" si="4"/>
        <v>0</v>
      </c>
      <c r="R45" s="13">
        <f t="shared" si="7"/>
        <v>0</v>
      </c>
      <c r="S45" s="13">
        <f t="shared" si="8"/>
        <v>0</v>
      </c>
      <c r="U45" s="11"/>
    </row>
    <row r="46" spans="1:21" ht="15" x14ac:dyDescent="0.2">
      <c r="A46" s="33" t="s">
        <v>105</v>
      </c>
      <c r="B46" s="37"/>
      <c r="C46" s="38"/>
      <c r="D46" s="25" t="s">
        <v>39</v>
      </c>
      <c r="E46" s="27">
        <v>33039</v>
      </c>
      <c r="F46" s="34"/>
      <c r="G46" s="34"/>
      <c r="H46" s="18">
        <v>780</v>
      </c>
      <c r="I46" s="19">
        <f t="shared" si="0"/>
        <v>33819</v>
      </c>
      <c r="J46" s="34"/>
      <c r="K46" s="34"/>
      <c r="L46" s="36"/>
      <c r="M46" s="20">
        <f t="shared" si="5"/>
        <v>0</v>
      </c>
      <c r="N46" s="40"/>
      <c r="O46" s="13">
        <f t="shared" si="6"/>
        <v>0</v>
      </c>
      <c r="P46" s="41"/>
      <c r="Q46" s="13">
        <f t="shared" si="4"/>
        <v>0</v>
      </c>
      <c r="R46" s="13">
        <f t="shared" si="7"/>
        <v>0</v>
      </c>
      <c r="S46" s="13">
        <f t="shared" si="8"/>
        <v>0</v>
      </c>
      <c r="U46" s="11"/>
    </row>
    <row r="47" spans="1:21" ht="15" x14ac:dyDescent="0.2">
      <c r="A47" s="33" t="s">
        <v>104</v>
      </c>
      <c r="B47" s="37"/>
      <c r="C47" s="38"/>
      <c r="D47" s="25" t="s">
        <v>39</v>
      </c>
      <c r="E47" s="27">
        <v>14160</v>
      </c>
      <c r="F47" s="34"/>
      <c r="G47" s="34"/>
      <c r="H47" s="18">
        <v>780</v>
      </c>
      <c r="I47" s="19">
        <f t="shared" si="0"/>
        <v>14940</v>
      </c>
      <c r="J47" s="34"/>
      <c r="K47" s="34"/>
      <c r="L47" s="36"/>
      <c r="M47" s="20">
        <f t="shared" si="5"/>
        <v>0</v>
      </c>
      <c r="N47" s="40"/>
      <c r="O47" s="13">
        <f t="shared" si="6"/>
        <v>0</v>
      </c>
      <c r="P47" s="41"/>
      <c r="Q47" s="13">
        <f t="shared" si="4"/>
        <v>0</v>
      </c>
      <c r="R47" s="13">
        <f t="shared" si="7"/>
        <v>0</v>
      </c>
      <c r="S47" s="13">
        <f t="shared" si="8"/>
        <v>0</v>
      </c>
      <c r="U47" s="11"/>
    </row>
    <row r="48" spans="1:21" ht="15" x14ac:dyDescent="0.2">
      <c r="A48" s="33" t="s">
        <v>105</v>
      </c>
      <c r="B48" s="37"/>
      <c r="C48" s="38"/>
      <c r="D48" s="25" t="s">
        <v>107</v>
      </c>
      <c r="E48" s="27">
        <v>15644</v>
      </c>
      <c r="F48" s="34"/>
      <c r="G48" s="34"/>
      <c r="H48" s="18">
        <v>1560</v>
      </c>
      <c r="I48" s="19">
        <f t="shared" si="0"/>
        <v>17204</v>
      </c>
      <c r="J48" s="34"/>
      <c r="K48" s="34"/>
      <c r="L48" s="36"/>
      <c r="M48" s="20">
        <f t="shared" si="5"/>
        <v>0</v>
      </c>
      <c r="N48" s="40"/>
      <c r="O48" s="13">
        <f t="shared" si="6"/>
        <v>0</v>
      </c>
      <c r="P48" s="41"/>
      <c r="Q48" s="13">
        <f t="shared" si="4"/>
        <v>0</v>
      </c>
      <c r="R48" s="13">
        <f t="shared" si="7"/>
        <v>0</v>
      </c>
      <c r="S48" s="13">
        <f t="shared" si="8"/>
        <v>0</v>
      </c>
      <c r="U48" s="11"/>
    </row>
    <row r="49" spans="1:21" ht="15" x14ac:dyDescent="0.2">
      <c r="A49" s="33" t="s">
        <v>104</v>
      </c>
      <c r="B49" s="37"/>
      <c r="C49" s="38"/>
      <c r="D49" s="25" t="s">
        <v>107</v>
      </c>
      <c r="E49" s="27">
        <v>6705</v>
      </c>
      <c r="F49" s="34"/>
      <c r="G49" s="34"/>
      <c r="H49" s="18">
        <v>1560</v>
      </c>
      <c r="I49" s="19">
        <f t="shared" si="0"/>
        <v>8265</v>
      </c>
      <c r="J49" s="34"/>
      <c r="K49" s="34"/>
      <c r="L49" s="36"/>
      <c r="M49" s="20">
        <f t="shared" si="5"/>
        <v>0</v>
      </c>
      <c r="N49" s="40"/>
      <c r="O49" s="13">
        <f t="shared" si="6"/>
        <v>0</v>
      </c>
      <c r="P49" s="41"/>
      <c r="Q49" s="13">
        <f t="shared" si="4"/>
        <v>0</v>
      </c>
      <c r="R49" s="13">
        <f t="shared" si="7"/>
        <v>0</v>
      </c>
      <c r="S49" s="13">
        <f t="shared" si="8"/>
        <v>0</v>
      </c>
      <c r="U49" s="11"/>
    </row>
    <row r="50" spans="1:21" ht="15" x14ac:dyDescent="0.2">
      <c r="A50" s="33" t="s">
        <v>105</v>
      </c>
      <c r="B50" s="37"/>
      <c r="C50" s="38"/>
      <c r="D50" s="25" t="s">
        <v>40</v>
      </c>
      <c r="E50" s="27">
        <v>8881</v>
      </c>
      <c r="F50" s="34"/>
      <c r="G50" s="34"/>
      <c r="H50" s="18">
        <v>780</v>
      </c>
      <c r="I50" s="19">
        <f t="shared" si="0"/>
        <v>9661</v>
      </c>
      <c r="J50" s="34"/>
      <c r="K50" s="34"/>
      <c r="L50" s="36"/>
      <c r="M50" s="20">
        <f t="shared" si="5"/>
        <v>0</v>
      </c>
      <c r="N50" s="40"/>
      <c r="O50" s="13">
        <f t="shared" si="6"/>
        <v>0</v>
      </c>
      <c r="P50" s="41"/>
      <c r="Q50" s="13">
        <f t="shared" si="4"/>
        <v>0</v>
      </c>
      <c r="R50" s="13">
        <f t="shared" si="7"/>
        <v>0</v>
      </c>
      <c r="S50" s="13">
        <f t="shared" si="8"/>
        <v>0</v>
      </c>
      <c r="U50" s="11"/>
    </row>
    <row r="51" spans="1:21" ht="15" x14ac:dyDescent="0.2">
      <c r="A51" s="33" t="s">
        <v>104</v>
      </c>
      <c r="B51" s="37"/>
      <c r="C51" s="38"/>
      <c r="D51" s="25" t="s">
        <v>40</v>
      </c>
      <c r="E51" s="27">
        <v>3806</v>
      </c>
      <c r="F51" s="34"/>
      <c r="G51" s="34"/>
      <c r="H51" s="18">
        <v>780</v>
      </c>
      <c r="I51" s="19">
        <f t="shared" si="0"/>
        <v>4586</v>
      </c>
      <c r="J51" s="34"/>
      <c r="K51" s="34"/>
      <c r="L51" s="36"/>
      <c r="M51" s="20">
        <f t="shared" si="5"/>
        <v>0</v>
      </c>
      <c r="N51" s="40"/>
      <c r="O51" s="13">
        <f t="shared" si="6"/>
        <v>0</v>
      </c>
      <c r="P51" s="41"/>
      <c r="Q51" s="13">
        <f t="shared" si="4"/>
        <v>0</v>
      </c>
      <c r="R51" s="13">
        <f t="shared" si="7"/>
        <v>0</v>
      </c>
      <c r="S51" s="13">
        <f t="shared" si="8"/>
        <v>0</v>
      </c>
      <c r="U51" s="11"/>
    </row>
    <row r="52" spans="1:21" ht="15" x14ac:dyDescent="0.2">
      <c r="A52" s="33" t="s">
        <v>105</v>
      </c>
      <c r="B52" s="37"/>
      <c r="C52" s="38"/>
      <c r="D52" s="25" t="s">
        <v>41</v>
      </c>
      <c r="E52" s="27">
        <v>10131</v>
      </c>
      <c r="F52" s="34"/>
      <c r="G52" s="34"/>
      <c r="H52" s="18">
        <v>780</v>
      </c>
      <c r="I52" s="19">
        <f t="shared" si="0"/>
        <v>10911</v>
      </c>
      <c r="J52" s="34"/>
      <c r="K52" s="34"/>
      <c r="L52" s="36"/>
      <c r="M52" s="20">
        <f t="shared" si="5"/>
        <v>0</v>
      </c>
      <c r="N52" s="40"/>
      <c r="O52" s="13">
        <f t="shared" si="6"/>
        <v>0</v>
      </c>
      <c r="P52" s="41"/>
      <c r="Q52" s="13">
        <f t="shared" si="4"/>
        <v>0</v>
      </c>
      <c r="R52" s="13">
        <f t="shared" si="7"/>
        <v>0</v>
      </c>
      <c r="S52" s="13">
        <f t="shared" si="8"/>
        <v>0</v>
      </c>
      <c r="U52" s="11"/>
    </row>
    <row r="53" spans="1:21" ht="15" x14ac:dyDescent="0.2">
      <c r="A53" s="33" t="s">
        <v>104</v>
      </c>
      <c r="B53" s="37"/>
      <c r="C53" s="38"/>
      <c r="D53" s="25" t="s">
        <v>41</v>
      </c>
      <c r="E53" s="27">
        <v>4342</v>
      </c>
      <c r="F53" s="34"/>
      <c r="G53" s="34"/>
      <c r="H53" s="18">
        <v>780</v>
      </c>
      <c r="I53" s="19">
        <f t="shared" si="0"/>
        <v>5122</v>
      </c>
      <c r="J53" s="34"/>
      <c r="K53" s="34"/>
      <c r="L53" s="36"/>
      <c r="M53" s="20">
        <f t="shared" si="5"/>
        <v>0</v>
      </c>
      <c r="N53" s="40"/>
      <c r="O53" s="13">
        <f t="shared" si="6"/>
        <v>0</v>
      </c>
      <c r="P53" s="41"/>
      <c r="Q53" s="13">
        <f t="shared" si="4"/>
        <v>0</v>
      </c>
      <c r="R53" s="13">
        <f t="shared" si="7"/>
        <v>0</v>
      </c>
      <c r="S53" s="13">
        <f t="shared" si="8"/>
        <v>0</v>
      </c>
      <c r="U53" s="11"/>
    </row>
    <row r="54" spans="1:21" ht="15" x14ac:dyDescent="0.2">
      <c r="A54" s="33" t="s">
        <v>105</v>
      </c>
      <c r="B54" s="37"/>
      <c r="C54" s="38"/>
      <c r="D54" s="25" t="s">
        <v>42</v>
      </c>
      <c r="E54" s="27">
        <v>788.7</v>
      </c>
      <c r="F54" s="34"/>
      <c r="G54" s="34"/>
      <c r="H54" s="18">
        <v>560</v>
      </c>
      <c r="I54" s="19">
        <f t="shared" si="0"/>
        <v>1348.7</v>
      </c>
      <c r="J54" s="34"/>
      <c r="K54" s="34"/>
      <c r="L54" s="36"/>
      <c r="M54" s="20">
        <f t="shared" si="5"/>
        <v>0</v>
      </c>
      <c r="N54" s="40"/>
      <c r="O54" s="13">
        <f t="shared" si="6"/>
        <v>0</v>
      </c>
      <c r="P54" s="41"/>
      <c r="Q54" s="13">
        <f t="shared" si="4"/>
        <v>0</v>
      </c>
      <c r="R54" s="13">
        <f t="shared" si="7"/>
        <v>0</v>
      </c>
      <c r="S54" s="13">
        <f t="shared" si="8"/>
        <v>0</v>
      </c>
      <c r="U54" s="11"/>
    </row>
    <row r="55" spans="1:21" ht="15" x14ac:dyDescent="0.2">
      <c r="A55" s="33" t="s">
        <v>105</v>
      </c>
      <c r="B55" s="37"/>
      <c r="C55" s="38"/>
      <c r="D55" s="25" t="s">
        <v>43</v>
      </c>
      <c r="E55" s="27">
        <v>723.80000000000007</v>
      </c>
      <c r="F55" s="34"/>
      <c r="G55" s="34"/>
      <c r="H55" s="18">
        <v>560</v>
      </c>
      <c r="I55" s="19">
        <f t="shared" si="0"/>
        <v>1283.8000000000002</v>
      </c>
      <c r="J55" s="34"/>
      <c r="K55" s="34"/>
      <c r="L55" s="36"/>
      <c r="M55" s="20">
        <f t="shared" si="5"/>
        <v>0</v>
      </c>
      <c r="N55" s="40"/>
      <c r="O55" s="13">
        <f t="shared" si="6"/>
        <v>0</v>
      </c>
      <c r="P55" s="41"/>
      <c r="Q55" s="13">
        <f t="shared" si="4"/>
        <v>0</v>
      </c>
      <c r="R55" s="13">
        <f t="shared" si="7"/>
        <v>0</v>
      </c>
      <c r="S55" s="13">
        <f t="shared" si="8"/>
        <v>0</v>
      </c>
      <c r="U55" s="11"/>
    </row>
    <row r="56" spans="1:21" ht="15" x14ac:dyDescent="0.2">
      <c r="A56" s="33" t="s">
        <v>105</v>
      </c>
      <c r="B56" s="37"/>
      <c r="C56" s="38"/>
      <c r="D56" s="25" t="s">
        <v>44</v>
      </c>
      <c r="E56" s="27">
        <v>1457.5000000000002</v>
      </c>
      <c r="F56" s="34"/>
      <c r="G56" s="34"/>
      <c r="H56" s="18">
        <v>560</v>
      </c>
      <c r="I56" s="19">
        <f t="shared" si="0"/>
        <v>2017.5000000000002</v>
      </c>
      <c r="J56" s="34"/>
      <c r="K56" s="34"/>
      <c r="L56" s="36"/>
      <c r="M56" s="20">
        <f t="shared" si="5"/>
        <v>0</v>
      </c>
      <c r="N56" s="40"/>
      <c r="O56" s="13">
        <f t="shared" si="6"/>
        <v>0</v>
      </c>
      <c r="P56" s="41"/>
      <c r="Q56" s="13">
        <f t="shared" si="4"/>
        <v>0</v>
      </c>
      <c r="R56" s="13">
        <f t="shared" si="7"/>
        <v>0</v>
      </c>
      <c r="S56" s="13">
        <f t="shared" si="8"/>
        <v>0</v>
      </c>
      <c r="U56" s="11"/>
    </row>
    <row r="57" spans="1:21" ht="15" x14ac:dyDescent="0.2">
      <c r="A57" s="33" t="s">
        <v>105</v>
      </c>
      <c r="B57" s="37"/>
      <c r="C57" s="38"/>
      <c r="D57" s="25" t="s">
        <v>45</v>
      </c>
      <c r="E57" s="27">
        <v>4752</v>
      </c>
      <c r="F57" s="34"/>
      <c r="G57" s="34"/>
      <c r="H57" s="18">
        <v>780</v>
      </c>
      <c r="I57" s="19">
        <f t="shared" si="0"/>
        <v>5532</v>
      </c>
      <c r="J57" s="34"/>
      <c r="K57" s="34"/>
      <c r="L57" s="36"/>
      <c r="M57" s="20">
        <f t="shared" si="5"/>
        <v>0</v>
      </c>
      <c r="N57" s="40"/>
      <c r="O57" s="13">
        <f t="shared" si="6"/>
        <v>0</v>
      </c>
      <c r="P57" s="41"/>
      <c r="Q57" s="13">
        <f t="shared" si="4"/>
        <v>0</v>
      </c>
      <c r="R57" s="13">
        <f t="shared" si="7"/>
        <v>0</v>
      </c>
      <c r="S57" s="13">
        <f t="shared" si="8"/>
        <v>0</v>
      </c>
      <c r="U57" s="11"/>
    </row>
    <row r="58" spans="1:21" ht="15" x14ac:dyDescent="0.2">
      <c r="A58" s="33" t="s">
        <v>104</v>
      </c>
      <c r="B58" s="37"/>
      <c r="C58" s="38"/>
      <c r="D58" s="25" t="s">
        <v>45</v>
      </c>
      <c r="E58" s="27">
        <v>2036</v>
      </c>
      <c r="F58" s="34"/>
      <c r="G58" s="34"/>
      <c r="H58" s="18">
        <v>780</v>
      </c>
      <c r="I58" s="19">
        <f t="shared" si="0"/>
        <v>2816</v>
      </c>
      <c r="J58" s="34"/>
      <c r="K58" s="34"/>
      <c r="L58" s="36"/>
      <c r="M58" s="20">
        <f t="shared" si="5"/>
        <v>0</v>
      </c>
      <c r="N58" s="40"/>
      <c r="O58" s="13">
        <f t="shared" si="6"/>
        <v>0</v>
      </c>
      <c r="P58" s="41"/>
      <c r="Q58" s="13">
        <f t="shared" si="4"/>
        <v>0</v>
      </c>
      <c r="R58" s="13">
        <f t="shared" si="7"/>
        <v>0</v>
      </c>
      <c r="S58" s="13">
        <f t="shared" si="8"/>
        <v>0</v>
      </c>
      <c r="U58" s="11"/>
    </row>
    <row r="59" spans="1:21" ht="15" x14ac:dyDescent="0.2">
      <c r="A59" s="33" t="s">
        <v>105</v>
      </c>
      <c r="B59" s="37"/>
      <c r="C59" s="38"/>
      <c r="D59" s="25" t="s">
        <v>46</v>
      </c>
      <c r="E59" s="27">
        <v>908</v>
      </c>
      <c r="F59" s="34"/>
      <c r="G59" s="34"/>
      <c r="H59" s="18">
        <v>780</v>
      </c>
      <c r="I59" s="19">
        <f t="shared" si="0"/>
        <v>1688</v>
      </c>
      <c r="J59" s="34"/>
      <c r="K59" s="34"/>
      <c r="L59" s="36"/>
      <c r="M59" s="20">
        <f t="shared" si="5"/>
        <v>0</v>
      </c>
      <c r="N59" s="40"/>
      <c r="O59" s="13">
        <f t="shared" si="6"/>
        <v>0</v>
      </c>
      <c r="P59" s="41"/>
      <c r="Q59" s="13">
        <f t="shared" si="4"/>
        <v>0</v>
      </c>
      <c r="R59" s="13">
        <f t="shared" si="7"/>
        <v>0</v>
      </c>
      <c r="S59" s="13">
        <f t="shared" si="8"/>
        <v>0</v>
      </c>
      <c r="U59" s="11"/>
    </row>
    <row r="60" spans="1:21" ht="15" x14ac:dyDescent="0.2">
      <c r="A60" s="33" t="s">
        <v>104</v>
      </c>
      <c r="B60" s="37"/>
      <c r="C60" s="38"/>
      <c r="D60" s="25" t="s">
        <v>46</v>
      </c>
      <c r="E60" s="27">
        <v>389</v>
      </c>
      <c r="F60" s="34"/>
      <c r="G60" s="34"/>
      <c r="H60" s="18">
        <v>780</v>
      </c>
      <c r="I60" s="19">
        <f t="shared" si="0"/>
        <v>1169</v>
      </c>
      <c r="J60" s="34"/>
      <c r="K60" s="34"/>
      <c r="L60" s="36"/>
      <c r="M60" s="20">
        <f t="shared" si="5"/>
        <v>0</v>
      </c>
      <c r="N60" s="40"/>
      <c r="O60" s="13">
        <f t="shared" si="6"/>
        <v>0</v>
      </c>
      <c r="P60" s="41"/>
      <c r="Q60" s="13">
        <f t="shared" si="4"/>
        <v>0</v>
      </c>
      <c r="R60" s="13">
        <f t="shared" si="7"/>
        <v>0</v>
      </c>
      <c r="S60" s="13">
        <f t="shared" si="8"/>
        <v>0</v>
      </c>
      <c r="U60" s="11"/>
    </row>
    <row r="61" spans="1:21" ht="15" x14ac:dyDescent="0.2">
      <c r="A61" s="33" t="s">
        <v>105</v>
      </c>
      <c r="B61" s="37"/>
      <c r="C61" s="38"/>
      <c r="D61" s="25" t="s">
        <v>47</v>
      </c>
      <c r="E61" s="27">
        <v>1676</v>
      </c>
      <c r="F61" s="34"/>
      <c r="G61" s="34"/>
      <c r="H61" s="18">
        <v>780</v>
      </c>
      <c r="I61" s="19">
        <f t="shared" ref="I61:I101" si="9">SUM(E61,G61,H61)</f>
        <v>2456</v>
      </c>
      <c r="J61" s="34"/>
      <c r="K61" s="34"/>
      <c r="L61" s="36"/>
      <c r="M61" s="20">
        <f t="shared" si="5"/>
        <v>0</v>
      </c>
      <c r="N61" s="40"/>
      <c r="O61" s="13">
        <f t="shared" si="6"/>
        <v>0</v>
      </c>
      <c r="P61" s="41"/>
      <c r="Q61" s="13">
        <f t="shared" si="4"/>
        <v>0</v>
      </c>
      <c r="R61" s="13">
        <f t="shared" si="7"/>
        <v>0</v>
      </c>
      <c r="S61" s="13">
        <f t="shared" si="8"/>
        <v>0</v>
      </c>
      <c r="U61" s="11"/>
    </row>
    <row r="62" spans="1:21" ht="15" x14ac:dyDescent="0.2">
      <c r="A62" s="33" t="s">
        <v>104</v>
      </c>
      <c r="B62" s="37"/>
      <c r="C62" s="38"/>
      <c r="D62" s="25" t="s">
        <v>47</v>
      </c>
      <c r="E62" s="27">
        <v>718</v>
      </c>
      <c r="F62" s="34"/>
      <c r="G62" s="34"/>
      <c r="H62" s="18">
        <v>780</v>
      </c>
      <c r="I62" s="19">
        <f t="shared" si="9"/>
        <v>1498</v>
      </c>
      <c r="J62" s="34"/>
      <c r="K62" s="34"/>
      <c r="L62" s="36"/>
      <c r="M62" s="20">
        <f t="shared" si="5"/>
        <v>0</v>
      </c>
      <c r="N62" s="40"/>
      <c r="O62" s="13">
        <f t="shared" si="6"/>
        <v>0</v>
      </c>
      <c r="P62" s="41"/>
      <c r="Q62" s="13">
        <f t="shared" si="4"/>
        <v>0</v>
      </c>
      <c r="R62" s="13">
        <f t="shared" si="7"/>
        <v>0</v>
      </c>
      <c r="S62" s="13">
        <f t="shared" si="8"/>
        <v>0</v>
      </c>
      <c r="U62" s="11"/>
    </row>
    <row r="63" spans="1:21" ht="15" x14ac:dyDescent="0.2">
      <c r="A63" s="33" t="s">
        <v>105</v>
      </c>
      <c r="B63" s="37"/>
      <c r="C63" s="38"/>
      <c r="D63" s="25" t="s">
        <v>48</v>
      </c>
      <c r="E63" s="27">
        <v>3011</v>
      </c>
      <c r="F63" s="34"/>
      <c r="G63" s="34"/>
      <c r="H63" s="18">
        <v>1560</v>
      </c>
      <c r="I63" s="19">
        <f t="shared" si="9"/>
        <v>4571</v>
      </c>
      <c r="J63" s="34"/>
      <c r="K63" s="34"/>
      <c r="L63" s="36"/>
      <c r="M63" s="20">
        <f t="shared" si="5"/>
        <v>0</v>
      </c>
      <c r="N63" s="40"/>
      <c r="O63" s="13">
        <f t="shared" si="6"/>
        <v>0</v>
      </c>
      <c r="P63" s="41"/>
      <c r="Q63" s="13">
        <f t="shared" si="4"/>
        <v>0</v>
      </c>
      <c r="R63" s="13">
        <f t="shared" si="7"/>
        <v>0</v>
      </c>
      <c r="S63" s="13">
        <f t="shared" si="8"/>
        <v>0</v>
      </c>
      <c r="U63" s="11"/>
    </row>
    <row r="64" spans="1:21" ht="15" x14ac:dyDescent="0.2">
      <c r="A64" s="33" t="s">
        <v>104</v>
      </c>
      <c r="B64" s="37"/>
      <c r="C64" s="38"/>
      <c r="D64" s="25" t="s">
        <v>48</v>
      </c>
      <c r="E64" s="27">
        <v>1290</v>
      </c>
      <c r="F64" s="34"/>
      <c r="G64" s="34"/>
      <c r="H64" s="18">
        <v>1560</v>
      </c>
      <c r="I64" s="19">
        <f t="shared" si="9"/>
        <v>2850</v>
      </c>
      <c r="J64" s="34"/>
      <c r="K64" s="34"/>
      <c r="L64" s="36"/>
      <c r="M64" s="20">
        <f t="shared" si="5"/>
        <v>0</v>
      </c>
      <c r="N64" s="40"/>
      <c r="O64" s="13">
        <f t="shared" si="6"/>
        <v>0</v>
      </c>
      <c r="P64" s="41"/>
      <c r="Q64" s="13">
        <f t="shared" si="4"/>
        <v>0</v>
      </c>
      <c r="R64" s="13">
        <f t="shared" si="7"/>
        <v>0</v>
      </c>
      <c r="S64" s="13">
        <f t="shared" si="8"/>
        <v>0</v>
      </c>
      <c r="U64" s="11"/>
    </row>
    <row r="65" spans="1:21" ht="15" x14ac:dyDescent="0.2">
      <c r="A65" s="33" t="s">
        <v>105</v>
      </c>
      <c r="B65" s="37"/>
      <c r="C65" s="38"/>
      <c r="D65" s="25" t="s">
        <v>49</v>
      </c>
      <c r="E65" s="27">
        <v>70070</v>
      </c>
      <c r="F65" s="34"/>
      <c r="G65" s="34"/>
      <c r="H65" s="18">
        <v>250</v>
      </c>
      <c r="I65" s="19">
        <f t="shared" si="9"/>
        <v>70320</v>
      </c>
      <c r="J65" s="34"/>
      <c r="K65" s="34"/>
      <c r="L65" s="36"/>
      <c r="M65" s="20">
        <f t="shared" si="5"/>
        <v>0</v>
      </c>
      <c r="N65" s="40"/>
      <c r="O65" s="13">
        <f t="shared" si="6"/>
        <v>0</v>
      </c>
      <c r="P65" s="41"/>
      <c r="Q65" s="13">
        <f t="shared" si="4"/>
        <v>0</v>
      </c>
      <c r="R65" s="13">
        <f t="shared" si="7"/>
        <v>0</v>
      </c>
      <c r="S65" s="13">
        <f t="shared" si="8"/>
        <v>0</v>
      </c>
      <c r="U65" s="11"/>
    </row>
    <row r="66" spans="1:21" ht="15" x14ac:dyDescent="0.2">
      <c r="A66" s="33" t="s">
        <v>104</v>
      </c>
      <c r="B66" s="37"/>
      <c r="C66" s="38"/>
      <c r="D66" s="25" t="s">
        <v>49</v>
      </c>
      <c r="E66" s="27">
        <v>30030</v>
      </c>
      <c r="F66" s="34"/>
      <c r="G66" s="34"/>
      <c r="H66" s="18">
        <v>250</v>
      </c>
      <c r="I66" s="19">
        <f t="shared" si="9"/>
        <v>30280</v>
      </c>
      <c r="J66" s="34"/>
      <c r="K66" s="34"/>
      <c r="L66" s="36"/>
      <c r="M66" s="20">
        <f t="shared" si="5"/>
        <v>0</v>
      </c>
      <c r="N66" s="40"/>
      <c r="O66" s="13">
        <f t="shared" si="6"/>
        <v>0</v>
      </c>
      <c r="P66" s="41"/>
      <c r="Q66" s="13">
        <f t="shared" si="4"/>
        <v>0</v>
      </c>
      <c r="R66" s="13">
        <f t="shared" si="7"/>
        <v>0</v>
      </c>
      <c r="S66" s="13">
        <f t="shared" si="8"/>
        <v>0</v>
      </c>
      <c r="U66" s="11"/>
    </row>
    <row r="67" spans="1:21" ht="15" x14ac:dyDescent="0.2">
      <c r="A67" s="33" t="s">
        <v>104</v>
      </c>
      <c r="B67" s="37"/>
      <c r="C67" s="38"/>
      <c r="D67" s="25" t="s">
        <v>50</v>
      </c>
      <c r="E67" s="27">
        <v>336.6</v>
      </c>
      <c r="F67" s="34"/>
      <c r="G67" s="34"/>
      <c r="H67" s="18">
        <v>780</v>
      </c>
      <c r="I67" s="19">
        <f t="shared" si="9"/>
        <v>1116.5999999999999</v>
      </c>
      <c r="J67" s="34"/>
      <c r="K67" s="34"/>
      <c r="L67" s="36"/>
      <c r="M67" s="20">
        <f t="shared" si="5"/>
        <v>0</v>
      </c>
      <c r="N67" s="40"/>
      <c r="O67" s="13">
        <f t="shared" si="6"/>
        <v>0</v>
      </c>
      <c r="P67" s="41"/>
      <c r="Q67" s="13">
        <f t="shared" si="4"/>
        <v>0</v>
      </c>
      <c r="R67" s="13">
        <f t="shared" si="7"/>
        <v>0</v>
      </c>
      <c r="S67" s="13">
        <f t="shared" si="8"/>
        <v>0</v>
      </c>
      <c r="U67" s="11"/>
    </row>
    <row r="68" spans="1:21" ht="15" x14ac:dyDescent="0.2">
      <c r="A68" s="33" t="s">
        <v>105</v>
      </c>
      <c r="B68" s="37"/>
      <c r="C68" s="38"/>
      <c r="D68" s="25" t="s">
        <v>51</v>
      </c>
      <c r="E68" s="27">
        <v>11476</v>
      </c>
      <c r="F68" s="34"/>
      <c r="G68" s="34"/>
      <c r="H68" s="18">
        <v>1560</v>
      </c>
      <c r="I68" s="19">
        <f t="shared" si="9"/>
        <v>13036</v>
      </c>
      <c r="J68" s="34"/>
      <c r="K68" s="34"/>
      <c r="L68" s="36"/>
      <c r="M68" s="20">
        <f t="shared" si="5"/>
        <v>0</v>
      </c>
      <c r="N68" s="40"/>
      <c r="O68" s="13">
        <f t="shared" si="6"/>
        <v>0</v>
      </c>
      <c r="P68" s="41"/>
      <c r="Q68" s="13">
        <f t="shared" si="4"/>
        <v>0</v>
      </c>
      <c r="R68" s="13">
        <f t="shared" si="7"/>
        <v>0</v>
      </c>
      <c r="S68" s="13">
        <f t="shared" si="8"/>
        <v>0</v>
      </c>
      <c r="U68" s="11"/>
    </row>
    <row r="69" spans="1:21" ht="15" x14ac:dyDescent="0.2">
      <c r="A69" s="33" t="s">
        <v>104</v>
      </c>
      <c r="B69" s="37"/>
      <c r="C69" s="38"/>
      <c r="D69" s="25" t="s">
        <v>51</v>
      </c>
      <c r="E69" s="27">
        <v>4918</v>
      </c>
      <c r="F69" s="34"/>
      <c r="G69" s="34"/>
      <c r="H69" s="18">
        <v>1560</v>
      </c>
      <c r="I69" s="19">
        <f t="shared" si="9"/>
        <v>6478</v>
      </c>
      <c r="J69" s="34"/>
      <c r="K69" s="34"/>
      <c r="L69" s="36"/>
      <c r="M69" s="20">
        <f t="shared" si="5"/>
        <v>0</v>
      </c>
      <c r="N69" s="40"/>
      <c r="O69" s="13">
        <f t="shared" si="6"/>
        <v>0</v>
      </c>
      <c r="P69" s="41"/>
      <c r="Q69" s="13">
        <f t="shared" si="4"/>
        <v>0</v>
      </c>
      <c r="R69" s="13">
        <f t="shared" si="7"/>
        <v>0</v>
      </c>
      <c r="S69" s="13">
        <f t="shared" si="8"/>
        <v>0</v>
      </c>
      <c r="U69" s="11"/>
    </row>
    <row r="70" spans="1:21" ht="15" x14ac:dyDescent="0.2">
      <c r="A70" s="33" t="s">
        <v>105</v>
      </c>
      <c r="B70" s="37"/>
      <c r="C70" s="38"/>
      <c r="D70" s="25" t="s">
        <v>52</v>
      </c>
      <c r="E70" s="27">
        <v>689.7</v>
      </c>
      <c r="F70" s="34"/>
      <c r="G70" s="34"/>
      <c r="H70" s="18">
        <v>560</v>
      </c>
      <c r="I70" s="19">
        <f t="shared" si="9"/>
        <v>1249.7</v>
      </c>
      <c r="J70" s="34"/>
      <c r="K70" s="34"/>
      <c r="L70" s="36"/>
      <c r="M70" s="20">
        <f t="shared" si="5"/>
        <v>0</v>
      </c>
      <c r="N70" s="40"/>
      <c r="O70" s="13">
        <f t="shared" si="6"/>
        <v>0</v>
      </c>
      <c r="P70" s="41"/>
      <c r="Q70" s="13">
        <f t="shared" si="4"/>
        <v>0</v>
      </c>
      <c r="R70" s="13">
        <f t="shared" si="7"/>
        <v>0</v>
      </c>
      <c r="S70" s="13">
        <f t="shared" si="8"/>
        <v>0</v>
      </c>
      <c r="U70" s="11"/>
    </row>
    <row r="71" spans="1:21" ht="15" x14ac:dyDescent="0.2">
      <c r="A71" s="33" t="s">
        <v>104</v>
      </c>
      <c r="B71" s="37"/>
      <c r="C71" s="38"/>
      <c r="D71" s="25" t="s">
        <v>53</v>
      </c>
      <c r="E71" s="27">
        <v>34.1</v>
      </c>
      <c r="F71" s="34"/>
      <c r="G71" s="34"/>
      <c r="H71" s="18">
        <v>100</v>
      </c>
      <c r="I71" s="19">
        <f t="shared" si="9"/>
        <v>134.1</v>
      </c>
      <c r="J71" s="34"/>
      <c r="K71" s="34"/>
      <c r="L71" s="36"/>
      <c r="M71" s="20">
        <f t="shared" si="5"/>
        <v>0</v>
      </c>
      <c r="N71" s="40"/>
      <c r="O71" s="13">
        <f t="shared" ref="O71:O83" si="10">I71*N71</f>
        <v>0</v>
      </c>
      <c r="P71" s="41"/>
      <c r="Q71" s="13">
        <f t="shared" si="4"/>
        <v>0</v>
      </c>
      <c r="R71" s="13">
        <f t="shared" ref="R71:R83" si="11">O71*4</f>
        <v>0</v>
      </c>
      <c r="S71" s="13">
        <f t="shared" ref="S71:S83" si="12">Q71*4</f>
        <v>0</v>
      </c>
      <c r="U71" s="11"/>
    </row>
    <row r="72" spans="1:21" ht="15" x14ac:dyDescent="0.2">
      <c r="A72" s="33" t="s">
        <v>104</v>
      </c>
      <c r="B72" s="37"/>
      <c r="C72" s="38"/>
      <c r="D72" s="25" t="s">
        <v>54</v>
      </c>
      <c r="E72" s="27">
        <v>308</v>
      </c>
      <c r="F72" s="34"/>
      <c r="G72" s="34"/>
      <c r="H72" s="18">
        <v>120</v>
      </c>
      <c r="I72" s="19">
        <f t="shared" si="9"/>
        <v>428</v>
      </c>
      <c r="J72" s="34"/>
      <c r="K72" s="34"/>
      <c r="L72" s="36"/>
      <c r="M72" s="20">
        <f t="shared" si="5"/>
        <v>0</v>
      </c>
      <c r="N72" s="40"/>
      <c r="O72" s="13">
        <f t="shared" si="10"/>
        <v>0</v>
      </c>
      <c r="P72" s="41"/>
      <c r="Q72" s="13">
        <f t="shared" ref="Q72:Q132" si="13">O72+(O72*P72)</f>
        <v>0</v>
      </c>
      <c r="R72" s="13">
        <f t="shared" si="11"/>
        <v>0</v>
      </c>
      <c r="S72" s="13">
        <f t="shared" si="12"/>
        <v>0</v>
      </c>
      <c r="U72" s="11"/>
    </row>
    <row r="73" spans="1:21" ht="15" x14ac:dyDescent="0.2">
      <c r="A73" s="33" t="s">
        <v>105</v>
      </c>
      <c r="B73" s="37"/>
      <c r="C73" s="38"/>
      <c r="D73" s="25" t="s">
        <v>55</v>
      </c>
      <c r="E73" s="27">
        <v>5727</v>
      </c>
      <c r="F73" s="34"/>
      <c r="G73" s="34"/>
      <c r="H73" s="18">
        <v>780</v>
      </c>
      <c r="I73" s="19">
        <f t="shared" si="9"/>
        <v>6507</v>
      </c>
      <c r="J73" s="34"/>
      <c r="K73" s="34"/>
      <c r="L73" s="36"/>
      <c r="M73" s="20">
        <f t="shared" ref="M73:M123" si="14">K73*L73</f>
        <v>0</v>
      </c>
      <c r="N73" s="40"/>
      <c r="O73" s="13">
        <f t="shared" si="10"/>
        <v>0</v>
      </c>
      <c r="P73" s="41"/>
      <c r="Q73" s="13">
        <f t="shared" si="13"/>
        <v>0</v>
      </c>
      <c r="R73" s="13">
        <f t="shared" si="11"/>
        <v>0</v>
      </c>
      <c r="S73" s="13">
        <f t="shared" si="12"/>
        <v>0</v>
      </c>
      <c r="U73" s="11"/>
    </row>
    <row r="74" spans="1:21" ht="15" x14ac:dyDescent="0.2">
      <c r="A74" s="33" t="s">
        <v>104</v>
      </c>
      <c r="B74" s="37"/>
      <c r="C74" s="38"/>
      <c r="D74" s="25" t="s">
        <v>55</v>
      </c>
      <c r="E74" s="27">
        <v>2455</v>
      </c>
      <c r="F74" s="34"/>
      <c r="G74" s="34"/>
      <c r="H74" s="18">
        <v>780</v>
      </c>
      <c r="I74" s="19">
        <f t="shared" si="9"/>
        <v>3235</v>
      </c>
      <c r="J74" s="34"/>
      <c r="K74" s="34"/>
      <c r="L74" s="36"/>
      <c r="M74" s="20">
        <f t="shared" si="14"/>
        <v>0</v>
      </c>
      <c r="N74" s="40"/>
      <c r="O74" s="13">
        <f t="shared" si="10"/>
        <v>0</v>
      </c>
      <c r="P74" s="41"/>
      <c r="Q74" s="13">
        <f t="shared" si="13"/>
        <v>0</v>
      </c>
      <c r="R74" s="13">
        <f t="shared" si="11"/>
        <v>0</v>
      </c>
      <c r="S74" s="13">
        <f t="shared" si="12"/>
        <v>0</v>
      </c>
      <c r="U74" s="11"/>
    </row>
    <row r="75" spans="1:21" ht="15" x14ac:dyDescent="0.2">
      <c r="A75" s="33" t="s">
        <v>105</v>
      </c>
      <c r="B75" s="37"/>
      <c r="C75" s="38"/>
      <c r="D75" s="25" t="s">
        <v>56</v>
      </c>
      <c r="E75" s="27">
        <v>1663</v>
      </c>
      <c r="F75" s="34"/>
      <c r="G75" s="34"/>
      <c r="H75" s="18">
        <v>780</v>
      </c>
      <c r="I75" s="19">
        <f t="shared" si="9"/>
        <v>2443</v>
      </c>
      <c r="J75" s="34"/>
      <c r="K75" s="34"/>
      <c r="L75" s="36"/>
      <c r="M75" s="20">
        <f t="shared" si="14"/>
        <v>0</v>
      </c>
      <c r="N75" s="40"/>
      <c r="O75" s="13">
        <f t="shared" si="10"/>
        <v>0</v>
      </c>
      <c r="P75" s="41"/>
      <c r="Q75" s="13">
        <f t="shared" si="13"/>
        <v>0</v>
      </c>
      <c r="R75" s="13">
        <f t="shared" si="11"/>
        <v>0</v>
      </c>
      <c r="S75" s="13">
        <f t="shared" si="12"/>
        <v>0</v>
      </c>
      <c r="U75" s="11"/>
    </row>
    <row r="76" spans="1:21" ht="15" x14ac:dyDescent="0.2">
      <c r="A76" s="33" t="s">
        <v>104</v>
      </c>
      <c r="B76" s="37"/>
      <c r="C76" s="38"/>
      <c r="D76" s="25" t="s">
        <v>56</v>
      </c>
      <c r="E76" s="27">
        <v>713</v>
      </c>
      <c r="F76" s="34"/>
      <c r="G76" s="34"/>
      <c r="H76" s="18">
        <v>780</v>
      </c>
      <c r="I76" s="19">
        <f t="shared" si="9"/>
        <v>1493</v>
      </c>
      <c r="J76" s="34"/>
      <c r="K76" s="34"/>
      <c r="L76" s="36"/>
      <c r="M76" s="20">
        <f t="shared" si="14"/>
        <v>0</v>
      </c>
      <c r="N76" s="40"/>
      <c r="O76" s="13">
        <f t="shared" si="10"/>
        <v>0</v>
      </c>
      <c r="P76" s="41"/>
      <c r="Q76" s="13">
        <f t="shared" si="13"/>
        <v>0</v>
      </c>
      <c r="R76" s="13">
        <f t="shared" si="11"/>
        <v>0</v>
      </c>
      <c r="S76" s="13">
        <f t="shared" si="12"/>
        <v>0</v>
      </c>
      <c r="U76" s="11"/>
    </row>
    <row r="77" spans="1:21" ht="15" x14ac:dyDescent="0.2">
      <c r="A77" s="33" t="s">
        <v>105</v>
      </c>
      <c r="B77" s="37"/>
      <c r="C77" s="38"/>
      <c r="D77" s="25" t="s">
        <v>57</v>
      </c>
      <c r="E77" s="27">
        <v>9903</v>
      </c>
      <c r="F77" s="34"/>
      <c r="G77" s="34"/>
      <c r="H77" s="18">
        <v>780</v>
      </c>
      <c r="I77" s="19">
        <f t="shared" si="9"/>
        <v>10683</v>
      </c>
      <c r="J77" s="34"/>
      <c r="K77" s="34"/>
      <c r="L77" s="36"/>
      <c r="M77" s="20">
        <f t="shared" si="14"/>
        <v>0</v>
      </c>
      <c r="N77" s="40"/>
      <c r="O77" s="13">
        <f t="shared" si="10"/>
        <v>0</v>
      </c>
      <c r="P77" s="41"/>
      <c r="Q77" s="13">
        <f t="shared" si="13"/>
        <v>0</v>
      </c>
      <c r="R77" s="13">
        <f t="shared" si="11"/>
        <v>0</v>
      </c>
      <c r="S77" s="13">
        <f t="shared" si="12"/>
        <v>0</v>
      </c>
      <c r="U77" s="11"/>
    </row>
    <row r="78" spans="1:21" ht="15" x14ac:dyDescent="0.2">
      <c r="A78" s="33" t="s">
        <v>104</v>
      </c>
      <c r="B78" s="37"/>
      <c r="C78" s="38"/>
      <c r="D78" s="25" t="s">
        <v>57</v>
      </c>
      <c r="E78" s="27">
        <v>4244</v>
      </c>
      <c r="F78" s="34"/>
      <c r="G78" s="34"/>
      <c r="H78" s="18">
        <v>780</v>
      </c>
      <c r="I78" s="19">
        <f t="shared" si="9"/>
        <v>5024</v>
      </c>
      <c r="J78" s="34"/>
      <c r="K78" s="34"/>
      <c r="L78" s="36"/>
      <c r="M78" s="20">
        <f t="shared" si="14"/>
        <v>0</v>
      </c>
      <c r="N78" s="40"/>
      <c r="O78" s="13">
        <f t="shared" si="10"/>
        <v>0</v>
      </c>
      <c r="P78" s="41"/>
      <c r="Q78" s="13">
        <f t="shared" si="13"/>
        <v>0</v>
      </c>
      <c r="R78" s="13">
        <f t="shared" si="11"/>
        <v>0</v>
      </c>
      <c r="S78" s="13">
        <f t="shared" si="12"/>
        <v>0</v>
      </c>
      <c r="U78" s="11"/>
    </row>
    <row r="79" spans="1:21" ht="15" x14ac:dyDescent="0.2">
      <c r="A79" s="33" t="s">
        <v>105</v>
      </c>
      <c r="B79" s="37"/>
      <c r="C79" s="38"/>
      <c r="D79" s="25" t="s">
        <v>58</v>
      </c>
      <c r="E79" s="27">
        <v>4359</v>
      </c>
      <c r="F79" s="34"/>
      <c r="G79" s="34"/>
      <c r="H79" s="18">
        <v>560</v>
      </c>
      <c r="I79" s="19">
        <f t="shared" si="9"/>
        <v>4919</v>
      </c>
      <c r="J79" s="34"/>
      <c r="K79" s="34"/>
      <c r="L79" s="36"/>
      <c r="M79" s="20">
        <f t="shared" si="14"/>
        <v>0</v>
      </c>
      <c r="N79" s="40"/>
      <c r="O79" s="13">
        <f t="shared" si="10"/>
        <v>0</v>
      </c>
      <c r="P79" s="41"/>
      <c r="Q79" s="13">
        <f t="shared" si="13"/>
        <v>0</v>
      </c>
      <c r="R79" s="13">
        <f t="shared" si="11"/>
        <v>0</v>
      </c>
      <c r="S79" s="13">
        <f t="shared" si="12"/>
        <v>0</v>
      </c>
      <c r="U79" s="11"/>
    </row>
    <row r="80" spans="1:21" ht="15" x14ac:dyDescent="0.2">
      <c r="A80" s="33" t="s">
        <v>105</v>
      </c>
      <c r="B80" s="37"/>
      <c r="C80" s="38"/>
      <c r="D80" s="25" t="s">
        <v>59</v>
      </c>
      <c r="E80" s="27">
        <v>10894</v>
      </c>
      <c r="F80" s="34"/>
      <c r="G80" s="34"/>
      <c r="H80" s="18">
        <v>1560</v>
      </c>
      <c r="I80" s="19">
        <f t="shared" si="9"/>
        <v>12454</v>
      </c>
      <c r="J80" s="34"/>
      <c r="K80" s="34"/>
      <c r="L80" s="36"/>
      <c r="M80" s="20">
        <f t="shared" si="14"/>
        <v>0</v>
      </c>
      <c r="N80" s="40"/>
      <c r="O80" s="13">
        <f t="shared" si="10"/>
        <v>0</v>
      </c>
      <c r="P80" s="41"/>
      <c r="Q80" s="13">
        <f t="shared" si="13"/>
        <v>0</v>
      </c>
      <c r="R80" s="13">
        <f t="shared" si="11"/>
        <v>0</v>
      </c>
      <c r="S80" s="13">
        <f t="shared" si="12"/>
        <v>0</v>
      </c>
      <c r="U80" s="11"/>
    </row>
    <row r="81" spans="1:21" ht="15" x14ac:dyDescent="0.2">
      <c r="A81" s="33" t="s">
        <v>104</v>
      </c>
      <c r="B81" s="37"/>
      <c r="C81" s="38"/>
      <c r="D81" s="25" t="s">
        <v>59</v>
      </c>
      <c r="E81" s="27">
        <v>4669</v>
      </c>
      <c r="F81" s="34"/>
      <c r="G81" s="34"/>
      <c r="H81" s="18">
        <v>1560</v>
      </c>
      <c r="I81" s="19">
        <f t="shared" si="9"/>
        <v>6229</v>
      </c>
      <c r="J81" s="34"/>
      <c r="K81" s="34"/>
      <c r="L81" s="36"/>
      <c r="M81" s="20">
        <f t="shared" si="14"/>
        <v>0</v>
      </c>
      <c r="N81" s="40"/>
      <c r="O81" s="13">
        <f t="shared" si="10"/>
        <v>0</v>
      </c>
      <c r="P81" s="41"/>
      <c r="Q81" s="13">
        <f t="shared" si="13"/>
        <v>0</v>
      </c>
      <c r="R81" s="13">
        <f t="shared" si="11"/>
        <v>0</v>
      </c>
      <c r="S81" s="13">
        <f t="shared" si="12"/>
        <v>0</v>
      </c>
      <c r="U81" s="11"/>
    </row>
    <row r="82" spans="1:21" ht="15" x14ac:dyDescent="0.2">
      <c r="A82" s="33" t="s">
        <v>105</v>
      </c>
      <c r="B82" s="37"/>
      <c r="C82" s="38"/>
      <c r="D82" s="25" t="s">
        <v>60</v>
      </c>
      <c r="E82" s="27">
        <v>42298</v>
      </c>
      <c r="F82" s="34"/>
      <c r="G82" s="34"/>
      <c r="H82" s="18">
        <v>1560</v>
      </c>
      <c r="I82" s="19">
        <f t="shared" si="9"/>
        <v>43858</v>
      </c>
      <c r="J82" s="34"/>
      <c r="K82" s="34"/>
      <c r="L82" s="36"/>
      <c r="M82" s="20">
        <f t="shared" si="14"/>
        <v>0</v>
      </c>
      <c r="N82" s="40"/>
      <c r="O82" s="13">
        <f t="shared" si="10"/>
        <v>0</v>
      </c>
      <c r="P82" s="41"/>
      <c r="Q82" s="13">
        <f t="shared" si="13"/>
        <v>0</v>
      </c>
      <c r="R82" s="13">
        <f t="shared" si="11"/>
        <v>0</v>
      </c>
      <c r="S82" s="13">
        <f t="shared" si="12"/>
        <v>0</v>
      </c>
      <c r="U82" s="11"/>
    </row>
    <row r="83" spans="1:21" ht="15" x14ac:dyDescent="0.2">
      <c r="A83" s="33" t="s">
        <v>104</v>
      </c>
      <c r="B83" s="37"/>
      <c r="C83" s="38"/>
      <c r="D83" s="25" t="s">
        <v>60</v>
      </c>
      <c r="E83" s="31">
        <v>18128</v>
      </c>
      <c r="F83" s="34"/>
      <c r="G83" s="34"/>
      <c r="H83" s="18">
        <v>1560</v>
      </c>
      <c r="I83" s="19">
        <f t="shared" si="9"/>
        <v>19688</v>
      </c>
      <c r="J83" s="34"/>
      <c r="K83" s="34"/>
      <c r="L83" s="36"/>
      <c r="M83" s="20">
        <f t="shared" si="14"/>
        <v>0</v>
      </c>
      <c r="N83" s="40"/>
      <c r="O83" s="13">
        <f t="shared" si="10"/>
        <v>0</v>
      </c>
      <c r="P83" s="41"/>
      <c r="Q83" s="13">
        <f t="shared" si="13"/>
        <v>0</v>
      </c>
      <c r="R83" s="13">
        <f t="shared" si="11"/>
        <v>0</v>
      </c>
      <c r="S83" s="13">
        <f t="shared" si="12"/>
        <v>0</v>
      </c>
      <c r="U83" s="11"/>
    </row>
    <row r="84" spans="1:21" ht="15" x14ac:dyDescent="0.2">
      <c r="A84" s="33"/>
      <c r="B84" s="37"/>
      <c r="C84" s="39" t="s">
        <v>61</v>
      </c>
      <c r="D84" s="17"/>
      <c r="E84" s="18"/>
      <c r="F84" s="34"/>
      <c r="G84" s="34"/>
      <c r="H84" s="18"/>
      <c r="I84" s="19"/>
      <c r="J84" s="34"/>
      <c r="K84" s="34"/>
      <c r="L84" s="36"/>
      <c r="M84" s="20"/>
      <c r="N84" s="40"/>
      <c r="O84" s="13"/>
      <c r="P84" s="41"/>
      <c r="Q84" s="13"/>
      <c r="R84" s="13"/>
      <c r="S84" s="13"/>
      <c r="U84" s="11"/>
    </row>
    <row r="85" spans="1:21" ht="15" x14ac:dyDescent="0.2">
      <c r="A85" s="33" t="s">
        <v>108</v>
      </c>
      <c r="B85" s="37"/>
      <c r="C85" s="38"/>
      <c r="D85" s="28" t="s">
        <v>62</v>
      </c>
      <c r="E85" s="27">
        <v>524.70000000000005</v>
      </c>
      <c r="F85" s="34"/>
      <c r="G85" s="34"/>
      <c r="H85" s="18">
        <v>560</v>
      </c>
      <c r="I85" s="19">
        <f t="shared" si="9"/>
        <v>1084.7</v>
      </c>
      <c r="J85" s="34"/>
      <c r="K85" s="34"/>
      <c r="L85" s="36"/>
      <c r="M85" s="20">
        <f t="shared" si="14"/>
        <v>0</v>
      </c>
      <c r="N85" s="40"/>
      <c r="O85" s="13">
        <f t="shared" ref="O85:O120" si="15">I85*N85</f>
        <v>0</v>
      </c>
      <c r="P85" s="41"/>
      <c r="Q85" s="13">
        <f t="shared" si="13"/>
        <v>0</v>
      </c>
      <c r="R85" s="13">
        <f t="shared" ref="R85:R120" si="16">O85*4</f>
        <v>0</v>
      </c>
      <c r="S85" s="13">
        <f t="shared" ref="S85:S120" si="17">Q85*4</f>
        <v>0</v>
      </c>
      <c r="U85" s="11"/>
    </row>
    <row r="86" spans="1:21" ht="15" x14ac:dyDescent="0.2">
      <c r="A86" s="33" t="s">
        <v>108</v>
      </c>
      <c r="B86" s="37"/>
      <c r="C86" s="38"/>
      <c r="D86" s="28" t="s">
        <v>63</v>
      </c>
      <c r="E86" s="27">
        <v>775.50000000000011</v>
      </c>
      <c r="F86" s="34"/>
      <c r="G86" s="34"/>
      <c r="H86" s="18">
        <v>560</v>
      </c>
      <c r="I86" s="19">
        <f t="shared" si="9"/>
        <v>1335.5</v>
      </c>
      <c r="J86" s="34"/>
      <c r="K86" s="34"/>
      <c r="L86" s="36"/>
      <c r="M86" s="20">
        <f t="shared" si="14"/>
        <v>0</v>
      </c>
      <c r="N86" s="40"/>
      <c r="O86" s="13">
        <f t="shared" si="15"/>
        <v>0</v>
      </c>
      <c r="P86" s="41"/>
      <c r="Q86" s="13">
        <f t="shared" si="13"/>
        <v>0</v>
      </c>
      <c r="R86" s="13">
        <f t="shared" si="16"/>
        <v>0</v>
      </c>
      <c r="S86" s="13">
        <f t="shared" si="17"/>
        <v>0</v>
      </c>
      <c r="U86" s="11"/>
    </row>
    <row r="87" spans="1:21" ht="15" x14ac:dyDescent="0.2">
      <c r="A87" s="33" t="s">
        <v>108</v>
      </c>
      <c r="B87" s="37"/>
      <c r="C87" s="38"/>
      <c r="D87" s="28" t="s">
        <v>64</v>
      </c>
      <c r="E87" s="27">
        <v>695.2</v>
      </c>
      <c r="F87" s="34"/>
      <c r="G87" s="34"/>
      <c r="H87" s="18">
        <v>560</v>
      </c>
      <c r="I87" s="19">
        <f t="shared" si="9"/>
        <v>1255.2</v>
      </c>
      <c r="J87" s="34"/>
      <c r="K87" s="34"/>
      <c r="L87" s="36"/>
      <c r="M87" s="20">
        <f t="shared" si="14"/>
        <v>0</v>
      </c>
      <c r="N87" s="40"/>
      <c r="O87" s="13">
        <f t="shared" si="15"/>
        <v>0</v>
      </c>
      <c r="P87" s="41"/>
      <c r="Q87" s="13">
        <f t="shared" si="13"/>
        <v>0</v>
      </c>
      <c r="R87" s="13">
        <f t="shared" si="16"/>
        <v>0</v>
      </c>
      <c r="S87" s="13">
        <f t="shared" si="17"/>
        <v>0</v>
      </c>
      <c r="U87" s="11"/>
    </row>
    <row r="88" spans="1:21" ht="15" x14ac:dyDescent="0.2">
      <c r="A88" s="33" t="s">
        <v>108</v>
      </c>
      <c r="B88" s="37"/>
      <c r="C88" s="38"/>
      <c r="D88" s="28" t="s">
        <v>65</v>
      </c>
      <c r="E88" s="27">
        <v>319</v>
      </c>
      <c r="F88" s="34"/>
      <c r="G88" s="34"/>
      <c r="H88" s="18">
        <v>560</v>
      </c>
      <c r="I88" s="19">
        <f t="shared" si="9"/>
        <v>879</v>
      </c>
      <c r="J88" s="34"/>
      <c r="K88" s="34"/>
      <c r="L88" s="36"/>
      <c r="M88" s="20">
        <f t="shared" si="14"/>
        <v>0</v>
      </c>
      <c r="N88" s="40"/>
      <c r="O88" s="13">
        <f t="shared" si="15"/>
        <v>0</v>
      </c>
      <c r="P88" s="41"/>
      <c r="Q88" s="13">
        <f t="shared" si="13"/>
        <v>0</v>
      </c>
      <c r="R88" s="13">
        <f t="shared" si="16"/>
        <v>0</v>
      </c>
      <c r="S88" s="13">
        <f t="shared" si="17"/>
        <v>0</v>
      </c>
      <c r="U88" s="11"/>
    </row>
    <row r="89" spans="1:21" ht="15" x14ac:dyDescent="0.2">
      <c r="A89" s="33" t="s">
        <v>108</v>
      </c>
      <c r="B89" s="37"/>
      <c r="C89" s="38"/>
      <c r="D89" s="28" t="s">
        <v>66</v>
      </c>
      <c r="E89" s="27">
        <v>2037.2000000000003</v>
      </c>
      <c r="F89" s="34"/>
      <c r="G89" s="34"/>
      <c r="H89" s="18">
        <v>560</v>
      </c>
      <c r="I89" s="19">
        <f t="shared" si="9"/>
        <v>2597.2000000000003</v>
      </c>
      <c r="J89" s="34"/>
      <c r="K89" s="34"/>
      <c r="L89" s="36"/>
      <c r="M89" s="20">
        <f t="shared" si="14"/>
        <v>0</v>
      </c>
      <c r="N89" s="40"/>
      <c r="O89" s="13">
        <f t="shared" si="15"/>
        <v>0</v>
      </c>
      <c r="P89" s="41"/>
      <c r="Q89" s="13">
        <f t="shared" si="13"/>
        <v>0</v>
      </c>
      <c r="R89" s="13">
        <f t="shared" si="16"/>
        <v>0</v>
      </c>
      <c r="S89" s="13">
        <f t="shared" si="17"/>
        <v>0</v>
      </c>
      <c r="U89" s="11"/>
    </row>
    <row r="90" spans="1:21" ht="15" x14ac:dyDescent="0.2">
      <c r="A90" s="33" t="s">
        <v>108</v>
      </c>
      <c r="B90" s="37"/>
      <c r="C90" s="38"/>
      <c r="D90" s="28" t="s">
        <v>67</v>
      </c>
      <c r="E90" s="27">
        <v>504.90000000000003</v>
      </c>
      <c r="F90" s="34"/>
      <c r="G90" s="34"/>
      <c r="H90" s="18">
        <v>560</v>
      </c>
      <c r="I90" s="19">
        <f t="shared" si="9"/>
        <v>1064.9000000000001</v>
      </c>
      <c r="J90" s="34"/>
      <c r="K90" s="34"/>
      <c r="L90" s="36"/>
      <c r="M90" s="20">
        <f t="shared" si="14"/>
        <v>0</v>
      </c>
      <c r="N90" s="40"/>
      <c r="O90" s="13">
        <f t="shared" si="15"/>
        <v>0</v>
      </c>
      <c r="P90" s="41"/>
      <c r="Q90" s="13">
        <f t="shared" si="13"/>
        <v>0</v>
      </c>
      <c r="R90" s="13">
        <f t="shared" si="16"/>
        <v>0</v>
      </c>
      <c r="S90" s="13">
        <f t="shared" si="17"/>
        <v>0</v>
      </c>
      <c r="U90" s="11"/>
    </row>
    <row r="91" spans="1:21" ht="15" x14ac:dyDescent="0.2">
      <c r="A91" s="33" t="s">
        <v>108</v>
      </c>
      <c r="B91" s="37"/>
      <c r="C91" s="38"/>
      <c r="D91" s="28" t="s">
        <v>68</v>
      </c>
      <c r="E91" s="27">
        <v>112.2</v>
      </c>
      <c r="F91" s="34"/>
      <c r="G91" s="34"/>
      <c r="H91" s="18">
        <v>250</v>
      </c>
      <c r="I91" s="19">
        <f t="shared" si="9"/>
        <v>362.2</v>
      </c>
      <c r="J91" s="34"/>
      <c r="K91" s="34"/>
      <c r="L91" s="36"/>
      <c r="M91" s="20">
        <f t="shared" si="14"/>
        <v>0</v>
      </c>
      <c r="N91" s="40"/>
      <c r="O91" s="13">
        <f t="shared" si="15"/>
        <v>0</v>
      </c>
      <c r="P91" s="41"/>
      <c r="Q91" s="13">
        <f t="shared" si="13"/>
        <v>0</v>
      </c>
      <c r="R91" s="13">
        <f t="shared" si="16"/>
        <v>0</v>
      </c>
      <c r="S91" s="13">
        <f t="shared" si="17"/>
        <v>0</v>
      </c>
      <c r="U91" s="11"/>
    </row>
    <row r="92" spans="1:21" ht="15" x14ac:dyDescent="0.2">
      <c r="A92" s="33" t="s">
        <v>109</v>
      </c>
      <c r="B92" s="37"/>
      <c r="C92" s="38"/>
      <c r="D92" s="28" t="s">
        <v>69</v>
      </c>
      <c r="E92" s="27">
        <v>919.6</v>
      </c>
      <c r="F92" s="34"/>
      <c r="G92" s="34"/>
      <c r="H92" s="18">
        <v>560</v>
      </c>
      <c r="I92" s="19">
        <f t="shared" si="9"/>
        <v>1479.6</v>
      </c>
      <c r="J92" s="34"/>
      <c r="K92" s="34"/>
      <c r="L92" s="36"/>
      <c r="M92" s="20">
        <f t="shared" si="14"/>
        <v>0</v>
      </c>
      <c r="N92" s="40"/>
      <c r="O92" s="13">
        <f t="shared" si="15"/>
        <v>0</v>
      </c>
      <c r="P92" s="41"/>
      <c r="Q92" s="13">
        <f t="shared" si="13"/>
        <v>0</v>
      </c>
      <c r="R92" s="13">
        <f t="shared" si="16"/>
        <v>0</v>
      </c>
      <c r="S92" s="13">
        <f t="shared" si="17"/>
        <v>0</v>
      </c>
      <c r="U92" s="11"/>
    </row>
    <row r="93" spans="1:21" ht="15" x14ac:dyDescent="0.2">
      <c r="A93" s="33" t="s">
        <v>108</v>
      </c>
      <c r="B93" s="37"/>
      <c r="C93" s="38"/>
      <c r="D93" s="28" t="s">
        <v>70</v>
      </c>
      <c r="E93" s="27">
        <v>146.30000000000001</v>
      </c>
      <c r="F93" s="34"/>
      <c r="G93" s="34"/>
      <c r="H93" s="18">
        <v>560</v>
      </c>
      <c r="I93" s="19">
        <f t="shared" si="9"/>
        <v>706.3</v>
      </c>
      <c r="J93" s="34"/>
      <c r="K93" s="34"/>
      <c r="L93" s="36"/>
      <c r="M93" s="20">
        <f t="shared" si="14"/>
        <v>0</v>
      </c>
      <c r="N93" s="40"/>
      <c r="O93" s="13">
        <f t="shared" si="15"/>
        <v>0</v>
      </c>
      <c r="P93" s="41"/>
      <c r="Q93" s="13">
        <f t="shared" si="13"/>
        <v>0</v>
      </c>
      <c r="R93" s="13">
        <f t="shared" si="16"/>
        <v>0</v>
      </c>
      <c r="S93" s="13">
        <f t="shared" si="17"/>
        <v>0</v>
      </c>
      <c r="U93" s="11"/>
    </row>
    <row r="94" spans="1:21" ht="15" x14ac:dyDescent="0.2">
      <c r="A94" s="33" t="s">
        <v>108</v>
      </c>
      <c r="B94" s="37"/>
      <c r="C94" s="38"/>
      <c r="D94" s="28" t="s">
        <v>71</v>
      </c>
      <c r="E94" s="27">
        <v>23.1</v>
      </c>
      <c r="F94" s="34"/>
      <c r="G94" s="34"/>
      <c r="H94" s="18">
        <v>70</v>
      </c>
      <c r="I94" s="19">
        <f t="shared" si="9"/>
        <v>93.1</v>
      </c>
      <c r="J94" s="34"/>
      <c r="K94" s="34"/>
      <c r="L94" s="36"/>
      <c r="M94" s="20">
        <f t="shared" si="14"/>
        <v>0</v>
      </c>
      <c r="N94" s="40"/>
      <c r="O94" s="13">
        <f t="shared" si="15"/>
        <v>0</v>
      </c>
      <c r="P94" s="41"/>
      <c r="Q94" s="13">
        <f t="shared" si="13"/>
        <v>0</v>
      </c>
      <c r="R94" s="13">
        <f t="shared" si="16"/>
        <v>0</v>
      </c>
      <c r="S94" s="13">
        <f t="shared" si="17"/>
        <v>0</v>
      </c>
      <c r="U94" s="11"/>
    </row>
    <row r="95" spans="1:21" ht="15" x14ac:dyDescent="0.2">
      <c r="A95" s="33" t="s">
        <v>109</v>
      </c>
      <c r="B95" s="37"/>
      <c r="C95" s="38"/>
      <c r="D95" s="28" t="s">
        <v>72</v>
      </c>
      <c r="E95" s="27">
        <v>2623.5</v>
      </c>
      <c r="F95" s="34"/>
      <c r="G95" s="34"/>
      <c r="H95" s="18">
        <v>560</v>
      </c>
      <c r="I95" s="19">
        <f t="shared" si="9"/>
        <v>3183.5</v>
      </c>
      <c r="J95" s="34"/>
      <c r="K95" s="34"/>
      <c r="L95" s="36"/>
      <c r="M95" s="20">
        <f t="shared" si="14"/>
        <v>0</v>
      </c>
      <c r="N95" s="40"/>
      <c r="O95" s="13">
        <f t="shared" si="15"/>
        <v>0</v>
      </c>
      <c r="P95" s="41"/>
      <c r="Q95" s="13">
        <f t="shared" si="13"/>
        <v>0</v>
      </c>
      <c r="R95" s="13">
        <f t="shared" si="16"/>
        <v>0</v>
      </c>
      <c r="S95" s="13">
        <f t="shared" si="17"/>
        <v>0</v>
      </c>
      <c r="U95" s="11"/>
    </row>
    <row r="96" spans="1:21" ht="15" x14ac:dyDescent="0.2">
      <c r="A96" s="33" t="s">
        <v>108</v>
      </c>
      <c r="B96" s="37"/>
      <c r="C96" s="38"/>
      <c r="D96" s="28" t="s">
        <v>73</v>
      </c>
      <c r="E96" s="27">
        <v>225.50000000000003</v>
      </c>
      <c r="F96" s="34"/>
      <c r="G96" s="34"/>
      <c r="H96" s="18">
        <v>560</v>
      </c>
      <c r="I96" s="19">
        <f t="shared" si="9"/>
        <v>785.5</v>
      </c>
      <c r="J96" s="34"/>
      <c r="K96" s="34"/>
      <c r="L96" s="36"/>
      <c r="M96" s="20">
        <f t="shared" si="14"/>
        <v>0</v>
      </c>
      <c r="N96" s="40"/>
      <c r="O96" s="13">
        <f t="shared" si="15"/>
        <v>0</v>
      </c>
      <c r="P96" s="41"/>
      <c r="Q96" s="13">
        <f t="shared" si="13"/>
        <v>0</v>
      </c>
      <c r="R96" s="13">
        <f t="shared" si="16"/>
        <v>0</v>
      </c>
      <c r="S96" s="13">
        <f t="shared" si="17"/>
        <v>0</v>
      </c>
      <c r="U96" s="11"/>
    </row>
    <row r="97" spans="1:21" ht="15" x14ac:dyDescent="0.2">
      <c r="A97" s="33" t="s">
        <v>109</v>
      </c>
      <c r="B97" s="37"/>
      <c r="C97" s="38"/>
      <c r="D97" s="28" t="s">
        <v>74</v>
      </c>
      <c r="E97" s="27">
        <v>907.50000000000011</v>
      </c>
      <c r="F97" s="34"/>
      <c r="G97" s="34"/>
      <c r="H97" s="18">
        <v>560</v>
      </c>
      <c r="I97" s="19">
        <f t="shared" si="9"/>
        <v>1467.5</v>
      </c>
      <c r="J97" s="34"/>
      <c r="K97" s="34"/>
      <c r="L97" s="36"/>
      <c r="M97" s="20">
        <f t="shared" si="14"/>
        <v>0</v>
      </c>
      <c r="N97" s="40"/>
      <c r="O97" s="13">
        <f t="shared" si="15"/>
        <v>0</v>
      </c>
      <c r="P97" s="41"/>
      <c r="Q97" s="13">
        <f t="shared" si="13"/>
        <v>0</v>
      </c>
      <c r="R97" s="13">
        <f t="shared" si="16"/>
        <v>0</v>
      </c>
      <c r="S97" s="13">
        <f t="shared" si="17"/>
        <v>0</v>
      </c>
      <c r="U97" s="11"/>
    </row>
    <row r="98" spans="1:21" ht="15" x14ac:dyDescent="0.2">
      <c r="A98" s="33" t="s">
        <v>109</v>
      </c>
      <c r="B98" s="37"/>
      <c r="C98" s="38"/>
      <c r="D98" s="28" t="s">
        <v>75</v>
      </c>
      <c r="E98" s="27">
        <v>7804.5000000000009</v>
      </c>
      <c r="F98" s="34"/>
      <c r="G98" s="34"/>
      <c r="H98" s="18">
        <v>560</v>
      </c>
      <c r="I98" s="19">
        <f t="shared" si="9"/>
        <v>8364.5</v>
      </c>
      <c r="J98" s="34"/>
      <c r="K98" s="34"/>
      <c r="L98" s="36"/>
      <c r="M98" s="20">
        <f t="shared" si="14"/>
        <v>0</v>
      </c>
      <c r="N98" s="40"/>
      <c r="O98" s="13">
        <f t="shared" si="15"/>
        <v>0</v>
      </c>
      <c r="P98" s="41"/>
      <c r="Q98" s="13">
        <f t="shared" si="13"/>
        <v>0</v>
      </c>
      <c r="R98" s="13">
        <f t="shared" si="16"/>
        <v>0</v>
      </c>
      <c r="S98" s="13">
        <f t="shared" si="17"/>
        <v>0</v>
      </c>
      <c r="U98" s="11"/>
    </row>
    <row r="99" spans="1:21" ht="15" x14ac:dyDescent="0.2">
      <c r="A99" s="33" t="s">
        <v>108</v>
      </c>
      <c r="B99" s="37"/>
      <c r="C99" s="38"/>
      <c r="D99" s="28" t="s">
        <v>76</v>
      </c>
      <c r="E99" s="27">
        <v>728.2</v>
      </c>
      <c r="F99" s="34"/>
      <c r="G99" s="34"/>
      <c r="H99" s="18">
        <v>560</v>
      </c>
      <c r="I99" s="19">
        <f t="shared" si="9"/>
        <v>1288.2</v>
      </c>
      <c r="J99" s="34"/>
      <c r="K99" s="34"/>
      <c r="L99" s="36"/>
      <c r="M99" s="20">
        <f t="shared" si="14"/>
        <v>0</v>
      </c>
      <c r="N99" s="40"/>
      <c r="O99" s="13">
        <f t="shared" si="15"/>
        <v>0</v>
      </c>
      <c r="P99" s="41"/>
      <c r="Q99" s="13">
        <f t="shared" si="13"/>
        <v>0</v>
      </c>
      <c r="R99" s="13">
        <f t="shared" si="16"/>
        <v>0</v>
      </c>
      <c r="S99" s="13">
        <f t="shared" si="17"/>
        <v>0</v>
      </c>
      <c r="U99" s="11"/>
    </row>
    <row r="100" spans="1:21" ht="15" x14ac:dyDescent="0.2">
      <c r="A100" s="33" t="s">
        <v>108</v>
      </c>
      <c r="B100" s="37"/>
      <c r="C100" s="38"/>
      <c r="D100" s="28" t="s">
        <v>77</v>
      </c>
      <c r="E100" s="27">
        <v>1305.7</v>
      </c>
      <c r="F100" s="34"/>
      <c r="G100" s="34"/>
      <c r="H100" s="18">
        <v>560</v>
      </c>
      <c r="I100" s="19">
        <f t="shared" si="9"/>
        <v>1865.7</v>
      </c>
      <c r="J100" s="34"/>
      <c r="K100" s="34"/>
      <c r="L100" s="36"/>
      <c r="M100" s="20">
        <f t="shared" si="14"/>
        <v>0</v>
      </c>
      <c r="N100" s="40"/>
      <c r="O100" s="13">
        <f t="shared" si="15"/>
        <v>0</v>
      </c>
      <c r="P100" s="41"/>
      <c r="Q100" s="13">
        <f t="shared" si="13"/>
        <v>0</v>
      </c>
      <c r="R100" s="13">
        <f t="shared" si="16"/>
        <v>0</v>
      </c>
      <c r="S100" s="13">
        <f t="shared" si="17"/>
        <v>0</v>
      </c>
      <c r="U100" s="11"/>
    </row>
    <row r="101" spans="1:21" ht="15" x14ac:dyDescent="0.2">
      <c r="A101" s="33" t="s">
        <v>108</v>
      </c>
      <c r="B101" s="37"/>
      <c r="C101" s="38"/>
      <c r="D101" s="29" t="s">
        <v>78</v>
      </c>
      <c r="E101" s="27">
        <v>64.900000000000006</v>
      </c>
      <c r="F101" s="34"/>
      <c r="G101" s="34"/>
      <c r="H101" s="18">
        <v>150</v>
      </c>
      <c r="I101" s="19">
        <f t="shared" si="9"/>
        <v>214.9</v>
      </c>
      <c r="J101" s="34"/>
      <c r="K101" s="34"/>
      <c r="L101" s="36"/>
      <c r="M101" s="20">
        <f t="shared" si="14"/>
        <v>0</v>
      </c>
      <c r="N101" s="40"/>
      <c r="O101" s="13">
        <f t="shared" si="15"/>
        <v>0</v>
      </c>
      <c r="P101" s="41"/>
      <c r="Q101" s="13">
        <f t="shared" si="13"/>
        <v>0</v>
      </c>
      <c r="R101" s="13">
        <f t="shared" si="16"/>
        <v>0</v>
      </c>
      <c r="S101" s="13">
        <f t="shared" si="17"/>
        <v>0</v>
      </c>
      <c r="U101" s="11"/>
    </row>
    <row r="102" spans="1:21" ht="15" x14ac:dyDescent="0.2">
      <c r="A102" s="33" t="s">
        <v>108</v>
      </c>
      <c r="B102" s="37"/>
      <c r="C102" s="38"/>
      <c r="D102" s="28" t="s">
        <v>79</v>
      </c>
      <c r="E102" s="27">
        <v>225.50000000000003</v>
      </c>
      <c r="F102" s="34"/>
      <c r="G102" s="34"/>
      <c r="H102" s="18">
        <v>560</v>
      </c>
      <c r="I102" s="19">
        <f t="shared" ref="I102:I130" si="18">SUM(E102,G102,H102)</f>
        <v>785.5</v>
      </c>
      <c r="J102" s="34"/>
      <c r="K102" s="34"/>
      <c r="L102" s="36"/>
      <c r="M102" s="20">
        <f t="shared" si="14"/>
        <v>0</v>
      </c>
      <c r="N102" s="40"/>
      <c r="O102" s="13">
        <f t="shared" si="15"/>
        <v>0</v>
      </c>
      <c r="P102" s="41"/>
      <c r="Q102" s="13">
        <f t="shared" si="13"/>
        <v>0</v>
      </c>
      <c r="R102" s="13">
        <f t="shared" si="16"/>
        <v>0</v>
      </c>
      <c r="S102" s="13">
        <f t="shared" si="17"/>
        <v>0</v>
      </c>
      <c r="U102" s="11"/>
    </row>
    <row r="103" spans="1:21" ht="15" x14ac:dyDescent="0.2">
      <c r="A103" s="33" t="s">
        <v>109</v>
      </c>
      <c r="B103" s="37"/>
      <c r="C103" s="38"/>
      <c r="D103" s="28" t="s">
        <v>80</v>
      </c>
      <c r="E103" s="27">
        <v>2396</v>
      </c>
      <c r="F103" s="34"/>
      <c r="G103" s="34"/>
      <c r="H103" s="18">
        <v>780</v>
      </c>
      <c r="I103" s="19">
        <f t="shared" si="18"/>
        <v>3176</v>
      </c>
      <c r="J103" s="34"/>
      <c r="K103" s="34"/>
      <c r="L103" s="36"/>
      <c r="M103" s="20">
        <f t="shared" si="14"/>
        <v>0</v>
      </c>
      <c r="N103" s="40"/>
      <c r="O103" s="13">
        <f t="shared" si="15"/>
        <v>0</v>
      </c>
      <c r="P103" s="41"/>
      <c r="Q103" s="13">
        <f t="shared" si="13"/>
        <v>0</v>
      </c>
      <c r="R103" s="13">
        <f t="shared" si="16"/>
        <v>0</v>
      </c>
      <c r="S103" s="13">
        <f t="shared" si="17"/>
        <v>0</v>
      </c>
      <c r="U103" s="11"/>
    </row>
    <row r="104" spans="1:21" ht="15" x14ac:dyDescent="0.2">
      <c r="A104" s="33" t="s">
        <v>108</v>
      </c>
      <c r="B104" s="37"/>
      <c r="C104" s="38"/>
      <c r="D104" s="28" t="s">
        <v>80</v>
      </c>
      <c r="E104" s="27">
        <v>1027</v>
      </c>
      <c r="F104" s="34"/>
      <c r="G104" s="34"/>
      <c r="H104" s="18">
        <v>780</v>
      </c>
      <c r="I104" s="19">
        <f t="shared" si="18"/>
        <v>1807</v>
      </c>
      <c r="J104" s="34"/>
      <c r="K104" s="34"/>
      <c r="L104" s="36"/>
      <c r="M104" s="20">
        <f t="shared" si="14"/>
        <v>0</v>
      </c>
      <c r="N104" s="40"/>
      <c r="O104" s="13">
        <f t="shared" si="15"/>
        <v>0</v>
      </c>
      <c r="P104" s="41"/>
      <c r="Q104" s="13">
        <f t="shared" si="13"/>
        <v>0</v>
      </c>
      <c r="R104" s="13">
        <f t="shared" si="16"/>
        <v>0</v>
      </c>
      <c r="S104" s="13">
        <f t="shared" si="17"/>
        <v>0</v>
      </c>
      <c r="U104" s="11"/>
    </row>
    <row r="105" spans="1:21" ht="15" x14ac:dyDescent="0.2">
      <c r="A105" s="33" t="s">
        <v>108</v>
      </c>
      <c r="B105" s="37"/>
      <c r="C105" s="38"/>
      <c r="D105" s="28" t="s">
        <v>81</v>
      </c>
      <c r="E105" s="27">
        <v>50.6</v>
      </c>
      <c r="F105" s="34"/>
      <c r="G105" s="34"/>
      <c r="H105" s="18">
        <v>150</v>
      </c>
      <c r="I105" s="19">
        <f t="shared" si="18"/>
        <v>200.6</v>
      </c>
      <c r="J105" s="34"/>
      <c r="K105" s="34"/>
      <c r="L105" s="36"/>
      <c r="M105" s="20">
        <f t="shared" si="14"/>
        <v>0</v>
      </c>
      <c r="N105" s="40"/>
      <c r="O105" s="13">
        <f t="shared" si="15"/>
        <v>0</v>
      </c>
      <c r="P105" s="41"/>
      <c r="Q105" s="13">
        <f t="shared" si="13"/>
        <v>0</v>
      </c>
      <c r="R105" s="13">
        <f t="shared" si="16"/>
        <v>0</v>
      </c>
      <c r="S105" s="13">
        <f t="shared" si="17"/>
        <v>0</v>
      </c>
      <c r="U105" s="11"/>
    </row>
    <row r="106" spans="1:21" ht="15" x14ac:dyDescent="0.2">
      <c r="A106" s="33" t="s">
        <v>109</v>
      </c>
      <c r="B106" s="37"/>
      <c r="C106" s="38"/>
      <c r="D106" s="28" t="s">
        <v>82</v>
      </c>
      <c r="E106" s="27">
        <v>2698.3</v>
      </c>
      <c r="F106" s="34"/>
      <c r="G106" s="34"/>
      <c r="H106" s="18">
        <v>560</v>
      </c>
      <c r="I106" s="19">
        <f t="shared" si="18"/>
        <v>3258.3</v>
      </c>
      <c r="J106" s="34"/>
      <c r="K106" s="34"/>
      <c r="L106" s="36"/>
      <c r="M106" s="20">
        <f t="shared" si="14"/>
        <v>0</v>
      </c>
      <c r="N106" s="40"/>
      <c r="O106" s="13">
        <f t="shared" si="15"/>
        <v>0</v>
      </c>
      <c r="P106" s="41"/>
      <c r="Q106" s="13">
        <f t="shared" si="13"/>
        <v>0</v>
      </c>
      <c r="R106" s="13">
        <f t="shared" si="16"/>
        <v>0</v>
      </c>
      <c r="S106" s="13">
        <f t="shared" si="17"/>
        <v>0</v>
      </c>
      <c r="U106" s="11"/>
    </row>
    <row r="107" spans="1:21" ht="15" x14ac:dyDescent="0.2">
      <c r="A107" s="33" t="s">
        <v>108</v>
      </c>
      <c r="B107" s="37"/>
      <c r="C107" s="38"/>
      <c r="D107" s="28" t="s">
        <v>83</v>
      </c>
      <c r="E107" s="27">
        <v>437.8</v>
      </c>
      <c r="F107" s="34"/>
      <c r="G107" s="34"/>
      <c r="H107" s="18">
        <v>560</v>
      </c>
      <c r="I107" s="19">
        <f t="shared" si="18"/>
        <v>997.8</v>
      </c>
      <c r="J107" s="34"/>
      <c r="K107" s="34"/>
      <c r="L107" s="36"/>
      <c r="M107" s="20">
        <f t="shared" si="14"/>
        <v>0</v>
      </c>
      <c r="N107" s="40"/>
      <c r="O107" s="13">
        <f t="shared" si="15"/>
        <v>0</v>
      </c>
      <c r="P107" s="41"/>
      <c r="Q107" s="13">
        <f t="shared" si="13"/>
        <v>0</v>
      </c>
      <c r="R107" s="13">
        <f t="shared" si="16"/>
        <v>0</v>
      </c>
      <c r="S107" s="13">
        <f t="shared" si="17"/>
        <v>0</v>
      </c>
      <c r="U107" s="11"/>
    </row>
    <row r="108" spans="1:21" ht="15" x14ac:dyDescent="0.2">
      <c r="A108" s="33" t="s">
        <v>109</v>
      </c>
      <c r="B108" s="37"/>
      <c r="C108" s="38"/>
      <c r="D108" s="28" t="s">
        <v>84</v>
      </c>
      <c r="E108" s="27">
        <v>1815.0000000000002</v>
      </c>
      <c r="F108" s="34"/>
      <c r="G108" s="34"/>
      <c r="H108" s="18">
        <v>560</v>
      </c>
      <c r="I108" s="19">
        <f t="shared" si="18"/>
        <v>2375</v>
      </c>
      <c r="J108" s="34"/>
      <c r="K108" s="34"/>
      <c r="L108" s="36"/>
      <c r="M108" s="20">
        <f t="shared" si="14"/>
        <v>0</v>
      </c>
      <c r="N108" s="40"/>
      <c r="O108" s="13">
        <f t="shared" si="15"/>
        <v>0</v>
      </c>
      <c r="P108" s="41"/>
      <c r="Q108" s="13">
        <f t="shared" si="13"/>
        <v>0</v>
      </c>
      <c r="R108" s="13">
        <f t="shared" si="16"/>
        <v>0</v>
      </c>
      <c r="S108" s="13">
        <f t="shared" si="17"/>
        <v>0</v>
      </c>
      <c r="U108" s="11"/>
    </row>
    <row r="109" spans="1:21" ht="15" x14ac:dyDescent="0.2">
      <c r="A109" s="33" t="s">
        <v>108</v>
      </c>
      <c r="B109" s="37"/>
      <c r="C109" s="38"/>
      <c r="D109" s="28" t="s">
        <v>85</v>
      </c>
      <c r="E109" s="27">
        <v>46.2</v>
      </c>
      <c r="F109" s="34"/>
      <c r="G109" s="34"/>
      <c r="H109" s="18">
        <v>150</v>
      </c>
      <c r="I109" s="19">
        <f t="shared" si="18"/>
        <v>196.2</v>
      </c>
      <c r="J109" s="34"/>
      <c r="K109" s="34"/>
      <c r="L109" s="36"/>
      <c r="M109" s="20">
        <f t="shared" si="14"/>
        <v>0</v>
      </c>
      <c r="N109" s="40"/>
      <c r="O109" s="13">
        <f t="shared" si="15"/>
        <v>0</v>
      </c>
      <c r="P109" s="41"/>
      <c r="Q109" s="13">
        <f t="shared" si="13"/>
        <v>0</v>
      </c>
      <c r="R109" s="13">
        <f t="shared" si="16"/>
        <v>0</v>
      </c>
      <c r="S109" s="13">
        <f t="shared" si="17"/>
        <v>0</v>
      </c>
      <c r="U109" s="11"/>
    </row>
    <row r="110" spans="1:21" ht="15" x14ac:dyDescent="0.2">
      <c r="A110" s="33" t="s">
        <v>109</v>
      </c>
      <c r="B110" s="37"/>
      <c r="C110" s="38"/>
      <c r="D110" s="28" t="s">
        <v>86</v>
      </c>
      <c r="E110" s="27">
        <v>546.70000000000005</v>
      </c>
      <c r="F110" s="34"/>
      <c r="G110" s="34"/>
      <c r="H110" s="18">
        <v>560</v>
      </c>
      <c r="I110" s="19">
        <f t="shared" si="18"/>
        <v>1106.7</v>
      </c>
      <c r="J110" s="34"/>
      <c r="K110" s="34"/>
      <c r="L110" s="36"/>
      <c r="M110" s="20">
        <f t="shared" si="14"/>
        <v>0</v>
      </c>
      <c r="N110" s="40"/>
      <c r="O110" s="13">
        <f t="shared" si="15"/>
        <v>0</v>
      </c>
      <c r="P110" s="41"/>
      <c r="Q110" s="13">
        <f t="shared" si="13"/>
        <v>0</v>
      </c>
      <c r="R110" s="13">
        <f t="shared" si="16"/>
        <v>0</v>
      </c>
      <c r="S110" s="13">
        <f t="shared" si="17"/>
        <v>0</v>
      </c>
      <c r="U110" s="11"/>
    </row>
    <row r="111" spans="1:21" ht="15" x14ac:dyDescent="0.2">
      <c r="A111" s="33" t="s">
        <v>109</v>
      </c>
      <c r="B111" s="37"/>
      <c r="C111" s="38"/>
      <c r="D111" s="28" t="s">
        <v>87</v>
      </c>
      <c r="E111" s="27">
        <v>390.50000000000006</v>
      </c>
      <c r="F111" s="34"/>
      <c r="G111" s="34"/>
      <c r="H111" s="18">
        <v>560</v>
      </c>
      <c r="I111" s="19">
        <f t="shared" si="18"/>
        <v>950.5</v>
      </c>
      <c r="J111" s="34"/>
      <c r="K111" s="34"/>
      <c r="L111" s="36"/>
      <c r="M111" s="20">
        <f t="shared" si="14"/>
        <v>0</v>
      </c>
      <c r="N111" s="40"/>
      <c r="O111" s="13">
        <f t="shared" si="15"/>
        <v>0</v>
      </c>
      <c r="P111" s="41"/>
      <c r="Q111" s="13">
        <f t="shared" si="13"/>
        <v>0</v>
      </c>
      <c r="R111" s="13">
        <f t="shared" si="16"/>
        <v>0</v>
      </c>
      <c r="S111" s="13">
        <f t="shared" si="17"/>
        <v>0</v>
      </c>
      <c r="U111" s="11"/>
    </row>
    <row r="112" spans="1:21" ht="15" x14ac:dyDescent="0.2">
      <c r="A112" s="33" t="s">
        <v>108</v>
      </c>
      <c r="B112" s="37"/>
      <c r="C112" s="38"/>
      <c r="D112" s="28" t="s">
        <v>88</v>
      </c>
      <c r="E112" s="27">
        <v>566.5</v>
      </c>
      <c r="F112" s="34"/>
      <c r="G112" s="34"/>
      <c r="H112" s="18">
        <v>560</v>
      </c>
      <c r="I112" s="19">
        <f t="shared" si="18"/>
        <v>1126.5</v>
      </c>
      <c r="J112" s="34"/>
      <c r="K112" s="34"/>
      <c r="L112" s="36"/>
      <c r="M112" s="20">
        <f t="shared" si="14"/>
        <v>0</v>
      </c>
      <c r="N112" s="40"/>
      <c r="O112" s="13">
        <f t="shared" si="15"/>
        <v>0</v>
      </c>
      <c r="P112" s="41"/>
      <c r="Q112" s="13">
        <f t="shared" si="13"/>
        <v>0</v>
      </c>
      <c r="R112" s="13">
        <f t="shared" si="16"/>
        <v>0</v>
      </c>
      <c r="S112" s="13">
        <f t="shared" si="17"/>
        <v>0</v>
      </c>
      <c r="U112" s="11"/>
    </row>
    <row r="113" spans="1:21" ht="15" x14ac:dyDescent="0.2">
      <c r="A113" s="33" t="s">
        <v>108</v>
      </c>
      <c r="B113" s="37"/>
      <c r="C113" s="38"/>
      <c r="D113" s="28" t="s">
        <v>89</v>
      </c>
      <c r="E113" s="27">
        <v>266.20000000000005</v>
      </c>
      <c r="F113" s="34"/>
      <c r="G113" s="34"/>
      <c r="H113" s="18">
        <v>300</v>
      </c>
      <c r="I113" s="19">
        <f t="shared" si="18"/>
        <v>566.20000000000005</v>
      </c>
      <c r="J113" s="34"/>
      <c r="K113" s="34"/>
      <c r="L113" s="36"/>
      <c r="M113" s="20">
        <f t="shared" si="14"/>
        <v>0</v>
      </c>
      <c r="N113" s="40"/>
      <c r="O113" s="13">
        <f t="shared" si="15"/>
        <v>0</v>
      </c>
      <c r="P113" s="41"/>
      <c r="Q113" s="13">
        <f t="shared" si="13"/>
        <v>0</v>
      </c>
      <c r="R113" s="13">
        <f t="shared" si="16"/>
        <v>0</v>
      </c>
      <c r="S113" s="13">
        <f t="shared" si="17"/>
        <v>0</v>
      </c>
      <c r="U113" s="11"/>
    </row>
    <row r="114" spans="1:21" ht="15" x14ac:dyDescent="0.2">
      <c r="A114" s="33" t="s">
        <v>109</v>
      </c>
      <c r="B114" s="37"/>
      <c r="C114" s="38"/>
      <c r="D114" s="28" t="s">
        <v>90</v>
      </c>
      <c r="E114" s="27">
        <v>3720</v>
      </c>
      <c r="F114" s="34"/>
      <c r="G114" s="34"/>
      <c r="H114" s="18">
        <v>780</v>
      </c>
      <c r="I114" s="19">
        <f t="shared" si="18"/>
        <v>4500</v>
      </c>
      <c r="J114" s="34"/>
      <c r="K114" s="34"/>
      <c r="L114" s="36"/>
      <c r="M114" s="20">
        <f t="shared" si="14"/>
        <v>0</v>
      </c>
      <c r="N114" s="40"/>
      <c r="O114" s="13">
        <f t="shared" si="15"/>
        <v>0</v>
      </c>
      <c r="P114" s="41"/>
      <c r="Q114" s="13">
        <f t="shared" si="13"/>
        <v>0</v>
      </c>
      <c r="R114" s="13">
        <f t="shared" si="16"/>
        <v>0</v>
      </c>
      <c r="S114" s="13">
        <f t="shared" si="17"/>
        <v>0</v>
      </c>
      <c r="U114" s="11"/>
    </row>
    <row r="115" spans="1:21" ht="15" x14ac:dyDescent="0.2">
      <c r="A115" s="33" t="s">
        <v>108</v>
      </c>
      <c r="B115" s="37"/>
      <c r="C115" s="38"/>
      <c r="D115" s="28" t="s">
        <v>90</v>
      </c>
      <c r="E115" s="27">
        <v>1595</v>
      </c>
      <c r="F115" s="34"/>
      <c r="G115" s="34"/>
      <c r="H115" s="18">
        <v>780</v>
      </c>
      <c r="I115" s="19">
        <f t="shared" si="18"/>
        <v>2375</v>
      </c>
      <c r="J115" s="34"/>
      <c r="K115" s="34"/>
      <c r="L115" s="36"/>
      <c r="M115" s="20">
        <f t="shared" si="14"/>
        <v>0</v>
      </c>
      <c r="N115" s="40"/>
      <c r="O115" s="13">
        <f t="shared" si="15"/>
        <v>0</v>
      </c>
      <c r="P115" s="41"/>
      <c r="Q115" s="13">
        <f t="shared" si="13"/>
        <v>0</v>
      </c>
      <c r="R115" s="13">
        <f t="shared" si="16"/>
        <v>0</v>
      </c>
      <c r="S115" s="13">
        <f t="shared" si="17"/>
        <v>0</v>
      </c>
      <c r="U115" s="11"/>
    </row>
    <row r="116" spans="1:21" ht="15" x14ac:dyDescent="0.2">
      <c r="A116" s="33" t="s">
        <v>109</v>
      </c>
      <c r="B116" s="37"/>
      <c r="C116" s="38"/>
      <c r="D116" s="28" t="s">
        <v>91</v>
      </c>
      <c r="E116" s="27">
        <v>12013.1</v>
      </c>
      <c r="F116" s="34"/>
      <c r="G116" s="34"/>
      <c r="H116" s="18">
        <v>560</v>
      </c>
      <c r="I116" s="19">
        <f t="shared" si="18"/>
        <v>12573.1</v>
      </c>
      <c r="J116" s="34"/>
      <c r="K116" s="34"/>
      <c r="L116" s="36"/>
      <c r="M116" s="20">
        <f t="shared" si="14"/>
        <v>0</v>
      </c>
      <c r="N116" s="40"/>
      <c r="O116" s="13">
        <f t="shared" si="15"/>
        <v>0</v>
      </c>
      <c r="P116" s="41"/>
      <c r="Q116" s="13">
        <f t="shared" si="13"/>
        <v>0</v>
      </c>
      <c r="R116" s="13">
        <f t="shared" si="16"/>
        <v>0</v>
      </c>
      <c r="S116" s="13">
        <f t="shared" si="17"/>
        <v>0</v>
      </c>
      <c r="U116" s="11"/>
    </row>
    <row r="117" spans="1:21" ht="15" x14ac:dyDescent="0.2">
      <c r="A117" s="33" t="s">
        <v>109</v>
      </c>
      <c r="B117" s="37"/>
      <c r="C117" s="38"/>
      <c r="D117" s="28" t="s">
        <v>92</v>
      </c>
      <c r="E117" s="27">
        <v>3378.1000000000004</v>
      </c>
      <c r="F117" s="34"/>
      <c r="G117" s="34"/>
      <c r="H117" s="18">
        <v>560</v>
      </c>
      <c r="I117" s="19">
        <f t="shared" si="18"/>
        <v>3938.1000000000004</v>
      </c>
      <c r="J117" s="34"/>
      <c r="K117" s="34"/>
      <c r="L117" s="36"/>
      <c r="M117" s="20">
        <f t="shared" si="14"/>
        <v>0</v>
      </c>
      <c r="N117" s="40"/>
      <c r="O117" s="13">
        <f t="shared" si="15"/>
        <v>0</v>
      </c>
      <c r="P117" s="41"/>
      <c r="Q117" s="13">
        <f t="shared" si="13"/>
        <v>0</v>
      </c>
      <c r="R117" s="13">
        <f t="shared" si="16"/>
        <v>0</v>
      </c>
      <c r="S117" s="13">
        <f t="shared" si="17"/>
        <v>0</v>
      </c>
      <c r="U117" s="11"/>
    </row>
    <row r="118" spans="1:21" ht="15" x14ac:dyDescent="0.2">
      <c r="A118" s="33" t="s">
        <v>109</v>
      </c>
      <c r="B118" s="37"/>
      <c r="C118" s="38"/>
      <c r="D118" s="28" t="s">
        <v>93</v>
      </c>
      <c r="E118" s="27">
        <v>5210.7000000000007</v>
      </c>
      <c r="F118" s="34"/>
      <c r="G118" s="34"/>
      <c r="H118" s="18">
        <v>560</v>
      </c>
      <c r="I118" s="19">
        <f t="shared" si="18"/>
        <v>5770.7000000000007</v>
      </c>
      <c r="J118" s="34"/>
      <c r="K118" s="34"/>
      <c r="L118" s="36"/>
      <c r="M118" s="20">
        <f t="shared" si="14"/>
        <v>0</v>
      </c>
      <c r="N118" s="40"/>
      <c r="O118" s="13">
        <f t="shared" si="15"/>
        <v>0</v>
      </c>
      <c r="P118" s="41"/>
      <c r="Q118" s="13">
        <f t="shared" si="13"/>
        <v>0</v>
      </c>
      <c r="R118" s="13">
        <f t="shared" si="16"/>
        <v>0</v>
      </c>
      <c r="S118" s="13">
        <f t="shared" si="17"/>
        <v>0</v>
      </c>
      <c r="U118" s="11"/>
    </row>
    <row r="119" spans="1:21" ht="15" x14ac:dyDescent="0.2">
      <c r="A119" s="33" t="s">
        <v>108</v>
      </c>
      <c r="B119" s="37"/>
      <c r="C119" s="38"/>
      <c r="D119" s="17" t="s">
        <v>99</v>
      </c>
      <c r="E119" s="32">
        <v>300</v>
      </c>
      <c r="F119" s="34"/>
      <c r="G119" s="34"/>
      <c r="H119" s="18">
        <v>250</v>
      </c>
      <c r="I119" s="19">
        <f t="shared" ref="I119:I120" si="19">SUM(E119,G119,H119)</f>
        <v>550</v>
      </c>
      <c r="J119" s="34"/>
      <c r="K119" s="34"/>
      <c r="L119" s="36"/>
      <c r="M119" s="20">
        <f t="shared" si="14"/>
        <v>0</v>
      </c>
      <c r="N119" s="40"/>
      <c r="O119" s="13">
        <f t="shared" si="15"/>
        <v>0</v>
      </c>
      <c r="P119" s="41"/>
      <c r="Q119" s="13">
        <f t="shared" si="13"/>
        <v>0</v>
      </c>
      <c r="R119" s="13">
        <f t="shared" si="16"/>
        <v>0</v>
      </c>
      <c r="S119" s="13">
        <f t="shared" si="17"/>
        <v>0</v>
      </c>
      <c r="U119" s="11"/>
    </row>
    <row r="120" spans="1:21" ht="15" x14ac:dyDescent="0.2">
      <c r="A120" s="33" t="s">
        <v>108</v>
      </c>
      <c r="B120" s="37"/>
      <c r="C120" s="38"/>
      <c r="D120" s="17" t="s">
        <v>100</v>
      </c>
      <c r="E120" s="32">
        <v>300</v>
      </c>
      <c r="F120" s="34"/>
      <c r="G120" s="34"/>
      <c r="H120" s="18">
        <v>250</v>
      </c>
      <c r="I120" s="19">
        <f t="shared" si="19"/>
        <v>550</v>
      </c>
      <c r="J120" s="34"/>
      <c r="K120" s="34"/>
      <c r="L120" s="36"/>
      <c r="M120" s="20">
        <f t="shared" si="14"/>
        <v>0</v>
      </c>
      <c r="N120" s="40"/>
      <c r="O120" s="13">
        <f t="shared" si="15"/>
        <v>0</v>
      </c>
      <c r="P120" s="41"/>
      <c r="Q120" s="13">
        <f t="shared" si="13"/>
        <v>0</v>
      </c>
      <c r="R120" s="13">
        <f t="shared" si="16"/>
        <v>0</v>
      </c>
      <c r="S120" s="13">
        <f t="shared" si="17"/>
        <v>0</v>
      </c>
      <c r="U120" s="11"/>
    </row>
    <row r="121" spans="1:21" ht="15" x14ac:dyDescent="0.2">
      <c r="A121" s="33"/>
      <c r="B121" s="37"/>
      <c r="C121" s="39" t="s">
        <v>102</v>
      </c>
      <c r="D121" s="17"/>
      <c r="E121" s="18"/>
      <c r="F121" s="34"/>
      <c r="G121" s="34"/>
      <c r="H121" s="18"/>
      <c r="I121" s="19"/>
      <c r="J121" s="34"/>
      <c r="K121" s="34"/>
      <c r="L121" s="36"/>
      <c r="M121" s="20"/>
      <c r="N121" s="40"/>
      <c r="O121" s="13"/>
      <c r="P121" s="41"/>
      <c r="Q121" s="13"/>
      <c r="R121" s="13"/>
      <c r="S121" s="13"/>
      <c r="U121" s="11"/>
    </row>
    <row r="122" spans="1:21" ht="15" x14ac:dyDescent="0.2">
      <c r="A122" s="33" t="s">
        <v>108</v>
      </c>
      <c r="B122" s="37"/>
      <c r="C122" s="38"/>
      <c r="D122" s="17" t="s">
        <v>94</v>
      </c>
      <c r="E122" s="30">
        <v>220</v>
      </c>
      <c r="F122" s="34"/>
      <c r="G122" s="34"/>
      <c r="H122" s="18">
        <v>250</v>
      </c>
      <c r="I122" s="19">
        <f t="shared" si="18"/>
        <v>470</v>
      </c>
      <c r="J122" s="34"/>
      <c r="K122" s="34"/>
      <c r="L122" s="36"/>
      <c r="M122" s="20">
        <f t="shared" si="14"/>
        <v>0</v>
      </c>
      <c r="N122" s="40"/>
      <c r="O122" s="13">
        <f t="shared" ref="O122:O132" si="20">I122*N122</f>
        <v>0</v>
      </c>
      <c r="P122" s="41"/>
      <c r="Q122" s="13">
        <f t="shared" si="13"/>
        <v>0</v>
      </c>
      <c r="R122" s="13">
        <f t="shared" ref="R122:R132" si="21">O122*4</f>
        <v>0</v>
      </c>
      <c r="S122" s="13">
        <f t="shared" ref="S122:S132" si="22">Q122*4</f>
        <v>0</v>
      </c>
      <c r="U122" s="11"/>
    </row>
    <row r="123" spans="1:21" ht="15" x14ac:dyDescent="0.2">
      <c r="A123" s="33" t="s">
        <v>108</v>
      </c>
      <c r="B123" s="37"/>
      <c r="C123" s="38"/>
      <c r="D123" s="17" t="s">
        <v>116</v>
      </c>
      <c r="E123" s="30">
        <v>220</v>
      </c>
      <c r="F123" s="34"/>
      <c r="G123" s="34"/>
      <c r="H123" s="18">
        <v>250</v>
      </c>
      <c r="I123" s="19">
        <f t="shared" si="18"/>
        <v>470</v>
      </c>
      <c r="J123" s="34"/>
      <c r="K123" s="34"/>
      <c r="L123" s="36"/>
      <c r="M123" s="20">
        <f t="shared" si="14"/>
        <v>0</v>
      </c>
      <c r="N123" s="40"/>
      <c r="O123" s="13">
        <f t="shared" si="20"/>
        <v>0</v>
      </c>
      <c r="P123" s="41"/>
      <c r="Q123" s="13">
        <f t="shared" si="13"/>
        <v>0</v>
      </c>
      <c r="R123" s="13">
        <f t="shared" si="21"/>
        <v>0</v>
      </c>
      <c r="S123" s="13">
        <f t="shared" si="22"/>
        <v>0</v>
      </c>
      <c r="U123" s="11"/>
    </row>
    <row r="124" spans="1:21" ht="15" x14ac:dyDescent="0.2">
      <c r="A124" s="33"/>
      <c r="B124" s="37"/>
      <c r="C124" s="38"/>
      <c r="D124" s="17"/>
      <c r="E124" s="32"/>
      <c r="F124" s="34"/>
      <c r="G124" s="34"/>
      <c r="H124" s="18"/>
      <c r="I124" s="19"/>
      <c r="J124" s="34"/>
      <c r="K124" s="34"/>
      <c r="L124" s="36"/>
      <c r="M124" s="20">
        <f t="shared" ref="M124:M125" si="23">K124*L124</f>
        <v>0</v>
      </c>
      <c r="N124" s="40"/>
      <c r="O124" s="13">
        <f t="shared" si="20"/>
        <v>0</v>
      </c>
      <c r="P124" s="41"/>
      <c r="Q124" s="13">
        <f t="shared" si="13"/>
        <v>0</v>
      </c>
      <c r="R124" s="13">
        <f t="shared" si="21"/>
        <v>0</v>
      </c>
      <c r="S124" s="13">
        <f t="shared" si="22"/>
        <v>0</v>
      </c>
      <c r="U124" s="11"/>
    </row>
    <row r="125" spans="1:21" ht="15" x14ac:dyDescent="0.2">
      <c r="A125" s="33"/>
      <c r="B125" s="37"/>
      <c r="C125" s="39" t="s">
        <v>101</v>
      </c>
      <c r="D125" s="17"/>
      <c r="E125" s="32"/>
      <c r="F125" s="34"/>
      <c r="G125" s="34"/>
      <c r="H125" s="18"/>
      <c r="I125" s="19"/>
      <c r="J125" s="34"/>
      <c r="K125" s="34"/>
      <c r="L125" s="36"/>
      <c r="M125" s="20">
        <f t="shared" si="23"/>
        <v>0</v>
      </c>
      <c r="N125" s="40"/>
      <c r="O125" s="13">
        <f t="shared" si="20"/>
        <v>0</v>
      </c>
      <c r="P125" s="41"/>
      <c r="Q125" s="13">
        <f t="shared" si="13"/>
        <v>0</v>
      </c>
      <c r="R125" s="13">
        <f t="shared" si="21"/>
        <v>0</v>
      </c>
      <c r="S125" s="13">
        <f t="shared" si="22"/>
        <v>0</v>
      </c>
      <c r="U125" s="11"/>
    </row>
    <row r="126" spans="1:21" ht="15" x14ac:dyDescent="0.2">
      <c r="A126" s="33" t="s">
        <v>108</v>
      </c>
      <c r="B126" s="37"/>
      <c r="C126" s="38"/>
      <c r="D126" s="17" t="s">
        <v>95</v>
      </c>
      <c r="E126" s="32">
        <v>300</v>
      </c>
      <c r="F126" s="34"/>
      <c r="G126" s="34"/>
      <c r="H126" s="18">
        <v>10</v>
      </c>
      <c r="I126" s="19">
        <f t="shared" si="18"/>
        <v>310</v>
      </c>
      <c r="J126" s="34"/>
      <c r="K126" s="34"/>
      <c r="L126" s="36"/>
      <c r="M126" s="20">
        <f t="shared" ref="M126:M132" si="24">K126*L126</f>
        <v>0</v>
      </c>
      <c r="N126" s="40"/>
      <c r="O126" s="13">
        <f t="shared" si="20"/>
        <v>0</v>
      </c>
      <c r="P126" s="41"/>
      <c r="Q126" s="13">
        <f t="shared" si="13"/>
        <v>0</v>
      </c>
      <c r="R126" s="13">
        <f t="shared" si="21"/>
        <v>0</v>
      </c>
      <c r="S126" s="13">
        <f t="shared" si="22"/>
        <v>0</v>
      </c>
      <c r="U126" s="11"/>
    </row>
    <row r="127" spans="1:21" ht="15" x14ac:dyDescent="0.2">
      <c r="A127" s="33" t="s">
        <v>108</v>
      </c>
      <c r="B127" s="37"/>
      <c r="C127" s="38"/>
      <c r="D127" s="17" t="s">
        <v>96</v>
      </c>
      <c r="E127" s="32">
        <v>300</v>
      </c>
      <c r="F127" s="34"/>
      <c r="G127" s="34"/>
      <c r="H127" s="18">
        <v>10</v>
      </c>
      <c r="I127" s="19">
        <f t="shared" si="18"/>
        <v>310</v>
      </c>
      <c r="J127" s="34"/>
      <c r="K127" s="34"/>
      <c r="L127" s="36"/>
      <c r="M127" s="20">
        <f t="shared" si="24"/>
        <v>0</v>
      </c>
      <c r="N127" s="40"/>
      <c r="O127" s="13">
        <f t="shared" si="20"/>
        <v>0</v>
      </c>
      <c r="P127" s="41"/>
      <c r="Q127" s="13">
        <f t="shared" si="13"/>
        <v>0</v>
      </c>
      <c r="R127" s="13">
        <f t="shared" si="21"/>
        <v>0</v>
      </c>
      <c r="S127" s="13">
        <f t="shared" si="22"/>
        <v>0</v>
      </c>
      <c r="U127" s="11"/>
    </row>
    <row r="128" spans="1:21" ht="15" x14ac:dyDescent="0.2">
      <c r="A128" s="33" t="s">
        <v>108</v>
      </c>
      <c r="B128" s="37"/>
      <c r="C128" s="38"/>
      <c r="D128" s="17" t="s">
        <v>97</v>
      </c>
      <c r="E128" s="32">
        <v>300</v>
      </c>
      <c r="F128" s="34"/>
      <c r="G128" s="34"/>
      <c r="H128" s="18">
        <v>10</v>
      </c>
      <c r="I128" s="19">
        <f t="shared" si="18"/>
        <v>310</v>
      </c>
      <c r="J128" s="34"/>
      <c r="K128" s="34"/>
      <c r="L128" s="36"/>
      <c r="M128" s="20">
        <f t="shared" si="24"/>
        <v>0</v>
      </c>
      <c r="N128" s="40"/>
      <c r="O128" s="13">
        <f t="shared" si="20"/>
        <v>0</v>
      </c>
      <c r="P128" s="41"/>
      <c r="Q128" s="13">
        <f t="shared" si="13"/>
        <v>0</v>
      </c>
      <c r="R128" s="13">
        <f t="shared" si="21"/>
        <v>0</v>
      </c>
      <c r="S128" s="13">
        <f t="shared" si="22"/>
        <v>0</v>
      </c>
      <c r="U128" s="11"/>
    </row>
    <row r="129" spans="1:23" ht="15" x14ac:dyDescent="0.2">
      <c r="A129" s="33" t="s">
        <v>108</v>
      </c>
      <c r="B129" s="37"/>
      <c r="C129" s="38"/>
      <c r="D129" s="17" t="s">
        <v>98</v>
      </c>
      <c r="E129" s="32">
        <v>350</v>
      </c>
      <c r="F129" s="34"/>
      <c r="G129" s="34"/>
      <c r="H129" s="18">
        <v>20</v>
      </c>
      <c r="I129" s="19">
        <f t="shared" si="18"/>
        <v>370</v>
      </c>
      <c r="J129" s="34"/>
      <c r="K129" s="34"/>
      <c r="L129" s="36"/>
      <c r="M129" s="20">
        <f t="shared" si="24"/>
        <v>0</v>
      </c>
      <c r="N129" s="40"/>
      <c r="O129" s="13">
        <f t="shared" si="20"/>
        <v>0</v>
      </c>
      <c r="P129" s="41"/>
      <c r="Q129" s="13">
        <f t="shared" si="13"/>
        <v>0</v>
      </c>
      <c r="R129" s="13">
        <f t="shared" si="21"/>
        <v>0</v>
      </c>
      <c r="S129" s="13">
        <f t="shared" si="22"/>
        <v>0</v>
      </c>
      <c r="U129" s="11"/>
    </row>
    <row r="130" spans="1:23" ht="15" x14ac:dyDescent="0.2">
      <c r="A130" s="33" t="s">
        <v>108</v>
      </c>
      <c r="B130" s="37"/>
      <c r="C130" s="38"/>
      <c r="D130" s="17" t="s">
        <v>124</v>
      </c>
      <c r="E130" s="32">
        <v>300</v>
      </c>
      <c r="F130" s="34"/>
      <c r="G130" s="34"/>
      <c r="H130" s="18">
        <v>10</v>
      </c>
      <c r="I130" s="19">
        <f t="shared" si="18"/>
        <v>310</v>
      </c>
      <c r="J130" s="34"/>
      <c r="K130" s="34"/>
      <c r="L130" s="36"/>
      <c r="M130" s="20">
        <f t="shared" si="24"/>
        <v>0</v>
      </c>
      <c r="N130" s="40"/>
      <c r="O130" s="13">
        <f t="shared" si="20"/>
        <v>0</v>
      </c>
      <c r="P130" s="41"/>
      <c r="Q130" s="13">
        <f t="shared" si="13"/>
        <v>0</v>
      </c>
      <c r="R130" s="13">
        <f t="shared" si="21"/>
        <v>0</v>
      </c>
      <c r="S130" s="13">
        <f t="shared" si="22"/>
        <v>0</v>
      </c>
      <c r="U130" s="11"/>
    </row>
    <row r="131" spans="1:23" ht="15" x14ac:dyDescent="0.2">
      <c r="A131" s="33"/>
      <c r="B131" s="37"/>
      <c r="C131" s="38"/>
      <c r="D131" s="17"/>
      <c r="E131" s="18"/>
      <c r="F131" s="34"/>
      <c r="G131" s="34"/>
      <c r="H131" s="18"/>
      <c r="I131" s="19"/>
      <c r="J131" s="34"/>
      <c r="K131" s="34"/>
      <c r="L131" s="36"/>
      <c r="M131" s="20">
        <f t="shared" si="24"/>
        <v>0</v>
      </c>
      <c r="N131" s="40"/>
      <c r="O131" s="13">
        <f t="shared" si="20"/>
        <v>0</v>
      </c>
      <c r="P131" s="41"/>
      <c r="Q131" s="13">
        <f t="shared" si="13"/>
        <v>0</v>
      </c>
      <c r="R131" s="13">
        <f t="shared" si="21"/>
        <v>0</v>
      </c>
      <c r="S131" s="13">
        <f t="shared" si="22"/>
        <v>0</v>
      </c>
      <c r="U131" s="11"/>
    </row>
    <row r="132" spans="1:23" ht="15" x14ac:dyDescent="0.2">
      <c r="A132" s="33"/>
      <c r="B132" s="37"/>
      <c r="C132" s="38"/>
      <c r="D132" s="17"/>
      <c r="E132" s="18"/>
      <c r="F132" s="34"/>
      <c r="G132" s="34"/>
      <c r="H132" s="18"/>
      <c r="I132" s="19"/>
      <c r="J132" s="34"/>
      <c r="K132" s="34"/>
      <c r="L132" s="36"/>
      <c r="M132" s="20">
        <f t="shared" si="24"/>
        <v>0</v>
      </c>
      <c r="N132" s="40"/>
      <c r="O132" s="13">
        <f t="shared" si="20"/>
        <v>0</v>
      </c>
      <c r="P132" s="41"/>
      <c r="Q132" s="13">
        <f t="shared" si="13"/>
        <v>0</v>
      </c>
      <c r="R132" s="13">
        <f t="shared" si="21"/>
        <v>0</v>
      </c>
      <c r="S132" s="13">
        <f t="shared" si="22"/>
        <v>0</v>
      </c>
      <c r="U132" s="11"/>
    </row>
    <row r="133" spans="1:23" ht="33" customHeight="1" x14ac:dyDescent="0.2">
      <c r="B133" s="50"/>
      <c r="C133" s="50"/>
      <c r="D133" s="50"/>
      <c r="E133" s="15">
        <f>SUM(E7:E132)</f>
        <v>923522.59999999951</v>
      </c>
      <c r="F133" s="15">
        <f>SUM(F7:F132)</f>
        <v>0</v>
      </c>
      <c r="G133" s="15">
        <f>SUM(G7:G132)</f>
        <v>0</v>
      </c>
      <c r="H133" s="15">
        <f>SUM(H7:H132)</f>
        <v>89270</v>
      </c>
      <c r="I133" s="15">
        <f>SUM(I7:I132)</f>
        <v>1012792.5999999995</v>
      </c>
      <c r="J133" s="16" t="s">
        <v>0</v>
      </c>
      <c r="K133" s="16"/>
      <c r="L133" s="16"/>
      <c r="M133" s="16"/>
      <c r="N133" s="3"/>
      <c r="O133" s="6">
        <f>SUM(O7:O132)</f>
        <v>0</v>
      </c>
      <c r="P133" s="8" t="s">
        <v>0</v>
      </c>
      <c r="Q133" s="7">
        <f t="shared" ref="Q133:S133" si="25">SUM(Q7:Q132)</f>
        <v>0</v>
      </c>
      <c r="R133" s="7">
        <f t="shared" si="25"/>
        <v>0</v>
      </c>
      <c r="S133" s="7">
        <f t="shared" si="25"/>
        <v>0</v>
      </c>
      <c r="W133" s="10"/>
    </row>
    <row r="134" spans="1:23" x14ac:dyDescent="0.2">
      <c r="O134" s="11"/>
    </row>
    <row r="135" spans="1:23" ht="14.25" x14ac:dyDescent="0.2">
      <c r="B135" s="9" t="s">
        <v>103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1:23" ht="33.950000000000003" customHeight="1" x14ac:dyDescent="0.2">
      <c r="B136" s="49" t="s">
        <v>13</v>
      </c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</row>
    <row r="137" spans="1:23" ht="24" customHeight="1" x14ac:dyDescent="0.2">
      <c r="B137" s="22" t="s">
        <v>14</v>
      </c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</row>
    <row r="138" spans="1:23" ht="26.25" customHeight="1" x14ac:dyDescent="0.2">
      <c r="B138" s="49" t="s">
        <v>117</v>
      </c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</row>
    <row r="139" spans="1:23" ht="33" customHeight="1" x14ac:dyDescent="0.2">
      <c r="B139" s="46" t="s">
        <v>119</v>
      </c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8"/>
    </row>
    <row r="140" spans="1:23" ht="36" customHeight="1" x14ac:dyDescent="0.2">
      <c r="B140" s="46" t="s">
        <v>15</v>
      </c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8"/>
    </row>
    <row r="141" spans="1:23" ht="15" customHeight="1" x14ac:dyDescent="0.2"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</row>
    <row r="142" spans="1:23" x14ac:dyDescent="0.2">
      <c r="B142" s="14"/>
      <c r="C142" s="23" t="s">
        <v>16</v>
      </c>
    </row>
    <row r="144" spans="1:23" x14ac:dyDescent="0.2">
      <c r="B144" s="24"/>
      <c r="C144" s="23" t="s">
        <v>118</v>
      </c>
    </row>
  </sheetData>
  <sheetProtection algorithmName="SHA-512" hashValue="Ng0fLK2Lh19YaWc0dFvdeB6iDUpz6Ybf+xihUlwyi+I/TUzOTv14l3QSI/2dnVM/CMFEBa4+txd6Vh5+wA9LJQ==" saltValue="yeAR7Fn/BDCUt6H69da2Rg==" spinCount="100000" sheet="1" objects="1" scenarios="1"/>
  <autoFilter ref="A6:S133" xr:uid="{00000000-0009-0000-0000-000000000000}"/>
  <mergeCells count="6">
    <mergeCell ref="B140:S140"/>
    <mergeCell ref="B138:S138"/>
    <mergeCell ref="B133:D133"/>
    <mergeCell ref="B2:S2"/>
    <mergeCell ref="B136:S136"/>
    <mergeCell ref="B139:S139"/>
  </mergeCells>
  <phoneticPr fontId="0" type="noConversion"/>
  <pageMargins left="0" right="0" top="0.98425196850393704" bottom="0.98425196850393704" header="0.51181102362204722" footer="0.51181102362204722"/>
  <pageSetup paperSize="9" scale="3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CN_reag. a ostat.material</vt:lpstr>
      <vt:lpstr>'CN_reag. a ostat.material'!Názvy_tisku</vt:lpstr>
      <vt:lpstr>'CN_reag. a ostat.material'!Oblast_tisku</vt:lpstr>
    </vt:vector>
  </TitlesOfParts>
  <Company>NemTR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Mgr. Alena Ševčíková</cp:lastModifiedBy>
  <cp:lastPrinted>2024-07-03T07:19:47Z</cp:lastPrinted>
  <dcterms:created xsi:type="dcterms:W3CDTF">2010-06-04T10:23:41Z</dcterms:created>
  <dcterms:modified xsi:type="dcterms:W3CDTF">2024-08-02T12:08:29Z</dcterms:modified>
</cp:coreProperties>
</file>