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4.1 - stavební úpravy" sheetId="2" r:id="rId2"/>
    <sheet name="D.1.4.2.SIL - elektrické ..." sheetId="3" r:id="rId3"/>
    <sheet name="D.1.4.2.SLA - elektronick..." sheetId="4" r:id="rId4"/>
    <sheet name="D.1.4.3 - ostatní a vedle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'D.1.4.1 - stavební úpravy'!$C$123:$K$247</definedName>
    <definedName name="_xlnm.Print_Area" localSheetId="1">'D.1.4.1 - stavební úpravy'!$C$4:$J$76,'D.1.4.1 - stavební úpravy'!$C$82:$J$105,'D.1.4.1 - stavební úpravy'!$C$111:$J$247</definedName>
    <definedName name="_xlnm.Print_Titles" localSheetId="1">'D.1.4.1 - stavební úpravy'!$123:$123</definedName>
    <definedName name="_xlnm._FilterDatabase" localSheetId="2" hidden="1">'D.1.4.2.SIL - elektrické ...'!$C$126:$K$277</definedName>
    <definedName name="_xlnm.Print_Area" localSheetId="2">'D.1.4.2.SIL - elektrické ...'!$C$4:$J$76,'D.1.4.2.SIL - elektrické ...'!$C$82:$J$108,'D.1.4.2.SIL - elektrické ...'!$C$114:$J$277</definedName>
    <definedName name="_xlnm.Print_Titles" localSheetId="2">'D.1.4.2.SIL - elektrické ...'!$126:$126</definedName>
    <definedName name="_xlnm._FilterDatabase" localSheetId="3" hidden="1">'D.1.4.2.SLA - elektronick...'!$C$126:$K$252</definedName>
    <definedName name="_xlnm.Print_Area" localSheetId="3">'D.1.4.2.SLA - elektronick...'!$C$4:$J$76,'D.1.4.2.SLA - elektronick...'!$C$82:$J$108,'D.1.4.2.SLA - elektronick...'!$C$114:$J$252</definedName>
    <definedName name="_xlnm.Print_Titles" localSheetId="3">'D.1.4.2.SLA - elektronick...'!$126:$126</definedName>
    <definedName name="_xlnm._FilterDatabase" localSheetId="4" hidden="1">'D.1.4.3 - ostatní a vedle...'!$C$119:$K$131</definedName>
    <definedName name="_xlnm.Print_Area" localSheetId="4">'D.1.4.3 - ostatní a vedle...'!$C$4:$J$76,'D.1.4.3 - ostatní a vedle...'!$C$82:$J$101,'D.1.4.3 - ostatní a vedle...'!$C$107:$J$131</definedName>
    <definedName name="_xlnm.Print_Titles" localSheetId="4">'D.1.4.3 - ostatní a vedle...'!$119:$119</definedName>
  </definedNames>
  <calcPr/>
</workbook>
</file>

<file path=xl/calcChain.xml><?xml version="1.0" encoding="utf-8"?>
<calcChain xmlns="http://schemas.openxmlformats.org/spreadsheetml/2006/main">
  <c i="5" l="1" r="T128"/>
  <c r="J37"/>
  <c r="J36"/>
  <c i="1" r="AY98"/>
  <c i="5" r="J35"/>
  <c i="1" r="AX98"/>
  <c i="5" r="BI129"/>
  <c r="BH129"/>
  <c r="BG129"/>
  <c r="BF129"/>
  <c r="T129"/>
  <c r="R129"/>
  <c r="R128"/>
  <c r="P129"/>
  <c r="P128"/>
  <c r="BI126"/>
  <c r="BH126"/>
  <c r="BG126"/>
  <c r="BF126"/>
  <c r="T126"/>
  <c r="T125"/>
  <c r="R126"/>
  <c r="R125"/>
  <c r="P126"/>
  <c r="P125"/>
  <c r="BI123"/>
  <c r="BH123"/>
  <c r="BG123"/>
  <c r="BF123"/>
  <c r="T123"/>
  <c r="T122"/>
  <c r="T121"/>
  <c r="T120"/>
  <c r="R123"/>
  <c r="R122"/>
  <c r="P123"/>
  <c r="P122"/>
  <c r="P121"/>
  <c r="P120"/>
  <c i="1" r="AU98"/>
  <c i="5" r="J117"/>
  <c r="J116"/>
  <c r="F116"/>
  <c r="F114"/>
  <c r="E112"/>
  <c r="J92"/>
  <c r="J91"/>
  <c r="F91"/>
  <c r="F89"/>
  <c r="E87"/>
  <c r="J18"/>
  <c r="E18"/>
  <c r="F92"/>
  <c r="J17"/>
  <c r="J12"/>
  <c r="J114"/>
  <c r="E7"/>
  <c r="E85"/>
  <c i="4" r="P216"/>
  <c r="J129"/>
  <c r="J37"/>
  <c r="J36"/>
  <c i="1" r="AY97"/>
  <c i="4" r="J35"/>
  <c i="1" r="AX97"/>
  <c i="4"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J98"/>
  <c r="F121"/>
  <c r="E119"/>
  <c r="F89"/>
  <c r="E87"/>
  <c r="J24"/>
  <c r="E24"/>
  <c r="J124"/>
  <c r="J23"/>
  <c r="J21"/>
  <c r="E21"/>
  <c r="J123"/>
  <c r="J20"/>
  <c r="J18"/>
  <c r="E18"/>
  <c r="F124"/>
  <c r="J17"/>
  <c r="J15"/>
  <c r="E15"/>
  <c r="F91"/>
  <c r="J14"/>
  <c r="J12"/>
  <c r="J121"/>
  <c r="E7"/>
  <c r="E85"/>
  <c i="3" r="J129"/>
  <c r="J37"/>
  <c r="J36"/>
  <c i="1" r="AY96"/>
  <c i="3" r="J35"/>
  <c i="1" r="AX96"/>
  <c i="3" r="BI277"/>
  <c r="BH277"/>
  <c r="BG277"/>
  <c r="BF277"/>
  <c r="T277"/>
  <c r="R277"/>
  <c r="P277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98"/>
  <c r="F121"/>
  <c r="E119"/>
  <c r="F89"/>
  <c r="E87"/>
  <c r="J24"/>
  <c r="E24"/>
  <c r="J92"/>
  <c r="J23"/>
  <c r="J21"/>
  <c r="E21"/>
  <c r="J123"/>
  <c r="J20"/>
  <c r="J18"/>
  <c r="E18"/>
  <c r="F124"/>
  <c r="J17"/>
  <c r="J15"/>
  <c r="E15"/>
  <c r="F123"/>
  <c r="J14"/>
  <c r="J12"/>
  <c r="J89"/>
  <c r="E7"/>
  <c r="E117"/>
  <c i="2" r="J37"/>
  <c r="J36"/>
  <c i="1" r="AY95"/>
  <c i="2" r="J35"/>
  <c i="1" r="AX95"/>
  <c i="2" r="BI247"/>
  <c r="BH247"/>
  <c r="BG247"/>
  <c r="BF247"/>
  <c r="T247"/>
  <c r="R247"/>
  <c r="P247"/>
  <c r="BI244"/>
  <c r="BH244"/>
  <c r="BG244"/>
  <c r="BF244"/>
  <c r="T244"/>
  <c r="R244"/>
  <c r="P244"/>
  <c r="BI237"/>
  <c r="BH237"/>
  <c r="BG237"/>
  <c r="BF237"/>
  <c r="T237"/>
  <c r="R237"/>
  <c r="P237"/>
  <c r="BI230"/>
  <c r="BH230"/>
  <c r="BG230"/>
  <c r="BF230"/>
  <c r="T230"/>
  <c r="R230"/>
  <c r="P230"/>
  <c r="BI221"/>
  <c r="BH221"/>
  <c r="BG221"/>
  <c r="BF221"/>
  <c r="T221"/>
  <c r="R221"/>
  <c r="P221"/>
  <c r="BI214"/>
  <c r="BH214"/>
  <c r="BG214"/>
  <c r="BF214"/>
  <c r="T214"/>
  <c r="R214"/>
  <c r="P214"/>
  <c r="BI208"/>
  <c r="BH208"/>
  <c r="BG208"/>
  <c r="BF208"/>
  <c r="T208"/>
  <c r="R208"/>
  <c r="P208"/>
  <c r="BI202"/>
  <c r="BH202"/>
  <c r="BG202"/>
  <c r="BF202"/>
  <c r="T202"/>
  <c r="R202"/>
  <c r="P202"/>
  <c r="BI194"/>
  <c r="BH194"/>
  <c r="BG194"/>
  <c r="BF194"/>
  <c r="T194"/>
  <c r="T193"/>
  <c r="R194"/>
  <c r="R193"/>
  <c r="P194"/>
  <c r="P193"/>
  <c r="BI192"/>
  <c r="BH192"/>
  <c r="BG192"/>
  <c r="BF192"/>
  <c r="T192"/>
  <c r="R192"/>
  <c r="P192"/>
  <c r="BI185"/>
  <c r="BH185"/>
  <c r="BG185"/>
  <c r="BF185"/>
  <c r="T185"/>
  <c r="R185"/>
  <c r="P185"/>
  <c r="BI178"/>
  <c r="BH178"/>
  <c r="BG178"/>
  <c r="BF178"/>
  <c r="T178"/>
  <c r="R178"/>
  <c r="P178"/>
  <c r="BI172"/>
  <c r="BH172"/>
  <c r="BG172"/>
  <c r="BF172"/>
  <c r="T172"/>
  <c r="R172"/>
  <c r="P172"/>
  <c r="BI166"/>
  <c r="BH166"/>
  <c r="BG166"/>
  <c r="BF166"/>
  <c r="T166"/>
  <c r="R166"/>
  <c r="P166"/>
  <c r="BI159"/>
  <c r="BH159"/>
  <c r="BG159"/>
  <c r="BF159"/>
  <c r="T159"/>
  <c r="R159"/>
  <c r="P159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T150"/>
  <c r="R151"/>
  <c r="R150"/>
  <c r="P151"/>
  <c r="P150"/>
  <c r="BI145"/>
  <c r="BH145"/>
  <c r="BG145"/>
  <c r="BF145"/>
  <c r="T145"/>
  <c r="R145"/>
  <c r="P145"/>
  <c r="BI139"/>
  <c r="BH139"/>
  <c r="BG139"/>
  <c r="BF139"/>
  <c r="T139"/>
  <c r="R139"/>
  <c r="P139"/>
  <c r="BI132"/>
  <c r="BH132"/>
  <c r="BG132"/>
  <c r="BF132"/>
  <c r="T132"/>
  <c r="R132"/>
  <c r="P132"/>
  <c r="BI126"/>
  <c r="BH126"/>
  <c r="BG126"/>
  <c r="BF126"/>
  <c r="T126"/>
  <c r="R126"/>
  <c r="P126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1" r="L90"/>
  <c r="AM90"/>
  <c r="AM89"/>
  <c r="L89"/>
  <c r="AM87"/>
  <c r="L87"/>
  <c r="L85"/>
  <c r="L84"/>
  <c i="2" r="J221"/>
  <c r="J194"/>
  <c r="J237"/>
  <c r="BK221"/>
  <c i="3" r="J255"/>
  <c r="BK277"/>
  <c r="J254"/>
  <c r="BK193"/>
  <c r="J277"/>
  <c r="J251"/>
  <c r="BK213"/>
  <c r="BK179"/>
  <c r="BK250"/>
  <c r="BK235"/>
  <c r="J174"/>
  <c r="BK249"/>
  <c r="J242"/>
  <c r="J213"/>
  <c r="BK164"/>
  <c r="J135"/>
  <c r="BK202"/>
  <c r="J151"/>
  <c r="BK152"/>
  <c r="J209"/>
  <c r="J136"/>
  <c r="J152"/>
  <c i="4" r="J252"/>
  <c r="J189"/>
  <c r="BK158"/>
  <c r="BK169"/>
  <c r="BK154"/>
  <c r="BK166"/>
  <c r="BK131"/>
  <c i="5" r="J126"/>
  <c i="2" r="J145"/>
  <c r="J153"/>
  <c r="BK192"/>
  <c i="3" r="J274"/>
  <c r="J253"/>
  <c r="BK263"/>
  <c r="J240"/>
  <c r="BK185"/>
  <c r="BK254"/>
  <c r="BK231"/>
  <c r="J202"/>
  <c r="J134"/>
  <c r="J241"/>
  <c r="J193"/>
  <c r="BK246"/>
  <c r="J199"/>
  <c i="4" r="J246"/>
  <c r="BK211"/>
  <c r="J231"/>
  <c r="BK246"/>
  <c r="BK207"/>
  <c r="J180"/>
  <c r="BK176"/>
  <c r="BK214"/>
  <c r="J149"/>
  <c r="J197"/>
  <c r="BK173"/>
  <c r="J193"/>
  <c r="J158"/>
  <c r="BK146"/>
  <c i="5" r="BK123"/>
  <c i="2" r="BK194"/>
  <c r="J192"/>
  <c i="3" r="J181"/>
  <c r="J269"/>
  <c r="BK238"/>
  <c r="BK208"/>
  <c r="BK248"/>
  <c r="BK252"/>
  <c r="BK224"/>
  <c r="BK209"/>
  <c r="J221"/>
  <c r="BK181"/>
  <c r="J201"/>
  <c r="BK136"/>
  <c r="J205"/>
  <c r="BK199"/>
  <c i="4" r="J176"/>
  <c i="2" r="BK230"/>
  <c r="BK132"/>
  <c r="BK214"/>
  <c r="BK185"/>
  <c r="BK172"/>
  <c i="3" r="J250"/>
  <c r="J273"/>
  <c r="J224"/>
  <c r="BK269"/>
  <c r="J243"/>
  <c r="BK204"/>
  <c r="BK151"/>
  <c r="J246"/>
  <c r="BK262"/>
  <c r="J232"/>
  <c r="BK230"/>
  <c r="BK172"/>
  <c r="J133"/>
  <c r="BK196"/>
  <c r="BK171"/>
  <c r="J171"/>
  <c r="BK212"/>
  <c r="BK189"/>
  <c r="BK131"/>
  <c r="BK188"/>
  <c i="4" r="J249"/>
  <c r="J230"/>
  <c r="BK200"/>
  <c r="J238"/>
  <c r="BK160"/>
  <c r="BK188"/>
  <c r="BK198"/>
  <c r="BK162"/>
  <c r="J235"/>
  <c r="BK209"/>
  <c r="BK196"/>
  <c r="BK194"/>
  <c r="BK149"/>
  <c r="J162"/>
  <c r="J185"/>
  <c r="BK147"/>
  <c i="3" r="J252"/>
  <c r="BK187"/>
  <c r="BK255"/>
  <c r="J215"/>
  <c r="J142"/>
  <c r="BK168"/>
  <c r="J189"/>
  <c r="J141"/>
  <c i="4" r="BK243"/>
  <c r="J196"/>
  <c r="BK224"/>
  <c r="BK230"/>
  <c r="BK185"/>
  <c r="J211"/>
  <c r="BK245"/>
  <c r="J201"/>
  <c r="J154"/>
  <c r="J148"/>
  <c r="BK151"/>
  <c r="BK139"/>
  <c r="BK138"/>
  <c r="J181"/>
  <c r="J160"/>
  <c i="5" r="BK129"/>
  <c i="2" r="J166"/>
  <c r="BK153"/>
  <c i="3" r="J263"/>
  <c r="BK258"/>
  <c r="BK214"/>
  <c r="J272"/>
  <c r="BK218"/>
  <c r="J170"/>
  <c r="BK194"/>
  <c r="J172"/>
  <c r="BK142"/>
  <c i="4" r="BK247"/>
  <c r="J241"/>
  <c r="BK244"/>
  <c r="BK249"/>
  <c r="J173"/>
  <c r="BK218"/>
  <c r="J184"/>
  <c r="J209"/>
  <c r="J195"/>
  <c r="J138"/>
  <c r="BK195"/>
  <c r="J131"/>
  <c r="BK172"/>
  <c r="J134"/>
  <c r="J151"/>
  <c r="J169"/>
  <c i="5" r="J123"/>
  <c i="2" r="BK126"/>
  <c r="BK145"/>
  <c i="3" r="BK227"/>
  <c r="J235"/>
  <c r="BK144"/>
  <c r="BK236"/>
  <c r="J144"/>
  <c r="BK223"/>
  <c r="BK211"/>
  <c r="BK140"/>
  <c r="BK195"/>
  <c r="J212"/>
  <c i="4" r="J224"/>
  <c r="BK235"/>
  <c r="J247"/>
  <c r="BK231"/>
  <c r="BK179"/>
  <c r="BK217"/>
  <c i="2" r="BK166"/>
  <c r="J178"/>
  <c r="J202"/>
  <c r="J185"/>
  <c i="3" r="BK274"/>
  <c r="J238"/>
  <c r="BK146"/>
  <c r="J248"/>
  <c r="BK229"/>
  <c r="BK260"/>
  <c r="J230"/>
  <c r="J168"/>
  <c r="J196"/>
  <c r="J231"/>
  <c r="J208"/>
  <c r="BK205"/>
  <c r="J187"/>
  <c r="BK135"/>
  <c r="BK147"/>
  <c r="J203"/>
  <c r="BK134"/>
  <c r="BK133"/>
  <c i="4" r="J244"/>
  <c r="BK180"/>
  <c r="BK221"/>
  <c r="J245"/>
  <c r="J194"/>
  <c r="J135"/>
  <c r="BK227"/>
  <c r="BK189"/>
  <c r="BK135"/>
  <c r="BK159"/>
  <c r="BK148"/>
  <c r="BK168"/>
  <c r="J159"/>
  <c r="J156"/>
  <c i="2" r="BK237"/>
  <c r="J158"/>
  <c r="J208"/>
  <c r="J244"/>
  <c r="J132"/>
  <c i="3" r="BK266"/>
  <c r="J249"/>
  <c r="BK245"/>
  <c r="J188"/>
  <c r="BK240"/>
  <c r="J164"/>
  <c r="J218"/>
  <c r="J169"/>
  <c r="BK198"/>
  <c r="J198"/>
  <c r="J154"/>
  <c i="4" r="BK212"/>
  <c r="J243"/>
  <c r="J248"/>
  <c r="J172"/>
  <c r="BK193"/>
  <c r="J168"/>
  <c r="BK134"/>
  <c r="J200"/>
  <c r="J139"/>
  <c r="J198"/>
  <c r="J146"/>
  <c r="BK181"/>
  <c r="J188"/>
  <c r="BK156"/>
  <c i="5" r="BK126"/>
  <c i="2" r="BK244"/>
  <c r="J139"/>
  <c r="BK151"/>
  <c i="3" r="BK261"/>
  <c r="BK272"/>
  <c r="J229"/>
  <c r="J260"/>
  <c r="J195"/>
  <c r="BK132"/>
  <c r="BK232"/>
  <c r="J140"/>
  <c r="J227"/>
  <c r="J236"/>
  <c r="J176"/>
  <c r="BK201"/>
  <c r="J131"/>
  <c r="J138"/>
  <c r="BK154"/>
  <c r="J132"/>
  <c i="4" r="J217"/>
  <c r="BK241"/>
  <c r="BK238"/>
  <c r="BK201"/>
  <c r="J227"/>
  <c r="J212"/>
  <c r="BK184"/>
  <c r="BK197"/>
  <c r="J179"/>
  <c r="J166"/>
  <c r="BK161"/>
  <c i="5" r="J129"/>
  <c i="2" r="J247"/>
  <c r="BK247"/>
  <c r="J151"/>
  <c r="BK159"/>
  <c r="BK158"/>
  <c i="3" r="BK241"/>
  <c r="J261"/>
  <c r="J194"/>
  <c r="BK273"/>
  <c r="J211"/>
  <c r="BK174"/>
  <c r="BK253"/>
  <c r="BK176"/>
  <c i="2" r="J214"/>
  <c r="J230"/>
  <c r="J159"/>
  <c r="BK178"/>
  <c r="J126"/>
  <c i="3" r="J258"/>
  <c r="BK243"/>
  <c r="BK251"/>
  <c r="J245"/>
  <c r="J223"/>
  <c r="J204"/>
  <c r="BK138"/>
  <c r="BK203"/>
  <c r="J185"/>
  <c r="J159"/>
  <c r="BK221"/>
  <c r="J146"/>
  <c r="J214"/>
  <c r="BK170"/>
  <c r="BK141"/>
  <c r="J179"/>
  <c i="4" r="J207"/>
  <c r="J147"/>
  <c i="2" r="BK139"/>
  <c r="J172"/>
  <c r="BK202"/>
  <c r="BK208"/>
  <c i="1" r="AS94"/>
  <c i="3" r="BK244"/>
  <c r="J262"/>
  <c r="BK215"/>
  <c r="J266"/>
  <c r="BK242"/>
  <c r="J147"/>
  <c r="J244"/>
  <c r="BK169"/>
  <c r="BK159"/>
  <c i="4" r="BK248"/>
  <c r="J218"/>
  <c r="BK252"/>
  <c r="J161"/>
  <c r="J214"/>
  <c r="J221"/>
  <c i="5" l="1" r="R121"/>
  <c r="R120"/>
  <c i="2" r="P165"/>
  <c r="T229"/>
  <c r="T228"/>
  <c i="3" r="R130"/>
  <c r="T137"/>
  <c r="P234"/>
  <c i="2" r="T152"/>
  <c r="BK229"/>
  <c r="J229"/>
  <c r="J104"/>
  <c i="3" r="BK130"/>
  <c r="J130"/>
  <c r="J99"/>
  <c r="BK210"/>
  <c r="J210"/>
  <c r="J103"/>
  <c r="P247"/>
  <c r="T178"/>
  <c r="T257"/>
  <c r="T256"/>
  <c i="2" r="T125"/>
  <c r="T201"/>
  <c i="3" r="P153"/>
  <c r="T234"/>
  <c i="2" r="P152"/>
  <c i="3" r="R153"/>
  <c r="P257"/>
  <c r="P256"/>
  <c i="4" r="P150"/>
  <c i="2" r="R165"/>
  <c i="3" r="R178"/>
  <c r="R257"/>
  <c r="R256"/>
  <c i="4" r="BK165"/>
  <c r="J165"/>
  <c r="J102"/>
  <c i="2" r="P201"/>
  <c i="3" r="T130"/>
  <c r="R210"/>
  <c r="T247"/>
  <c i="2" r="R125"/>
  <c i="3" r="P210"/>
  <c r="R247"/>
  <c i="4" r="BK150"/>
  <c r="J150"/>
  <c r="J100"/>
  <c r="P157"/>
  <c r="P165"/>
  <c r="T216"/>
  <c i="2" r="BK165"/>
  <c r="J165"/>
  <c r="J100"/>
  <c r="R229"/>
  <c r="R228"/>
  <c i="3" r="BK153"/>
  <c r="BK234"/>
  <c r="J234"/>
  <c r="J104"/>
  <c i="4" r="R150"/>
  <c r="P171"/>
  <c r="P199"/>
  <c r="T240"/>
  <c r="T239"/>
  <c i="2" r="R201"/>
  <c i="3" r="R137"/>
  <c i="4" r="P130"/>
  <c r="P128"/>
  <c r="R157"/>
  <c r="R165"/>
  <c r="R216"/>
  <c i="3" r="P130"/>
  <c r="P137"/>
  <c r="T210"/>
  <c i="4" r="BK216"/>
  <c r="J216"/>
  <c r="J105"/>
  <c i="2" r="T165"/>
  <c r="P229"/>
  <c r="P228"/>
  <c i="3" r="T153"/>
  <c r="BK257"/>
  <c r="J257"/>
  <c r="J107"/>
  <c i="4" r="T130"/>
  <c r="T157"/>
  <c r="T165"/>
  <c r="BK199"/>
  <c r="J199"/>
  <c r="J104"/>
  <c r="P240"/>
  <c r="P239"/>
  <c i="2" r="BK125"/>
  <c r="J125"/>
  <c r="J97"/>
  <c r="R152"/>
  <c i="3" r="BK178"/>
  <c r="J178"/>
  <c r="J102"/>
  <c r="BK247"/>
  <c r="J247"/>
  <c r="J105"/>
  <c i="4" r="R130"/>
  <c r="BK157"/>
  <c r="J157"/>
  <c r="J101"/>
  <c r="T171"/>
  <c r="R199"/>
  <c r="BK240"/>
  <c r="BK239"/>
  <c r="J239"/>
  <c r="J106"/>
  <c i="2" r="P125"/>
  <c i="3" r="BK137"/>
  <c r="J137"/>
  <c r="J100"/>
  <c i="4" r="BK130"/>
  <c r="T150"/>
  <c r="R171"/>
  <c r="T199"/>
  <c r="R240"/>
  <c r="R239"/>
  <c i="2" r="BK152"/>
  <c r="J152"/>
  <c r="J99"/>
  <c r="BK201"/>
  <c r="J201"/>
  <c r="J102"/>
  <c i="3" r="P178"/>
  <c r="R234"/>
  <c i="4" r="BK171"/>
  <c r="J171"/>
  <c r="J103"/>
  <c i="2" r="BK150"/>
  <c r="J150"/>
  <c r="J98"/>
  <c r="BK193"/>
  <c r="J193"/>
  <c r="J101"/>
  <c i="5" r="BK122"/>
  <c r="J122"/>
  <c r="J98"/>
  <c r="BK125"/>
  <c r="J125"/>
  <c r="J99"/>
  <c r="BK128"/>
  <c r="J128"/>
  <c r="J100"/>
  <c i="4" r="J130"/>
  <c r="J99"/>
  <c r="J240"/>
  <c r="J107"/>
  <c i="5" r="BE126"/>
  <c r="F117"/>
  <c r="BE123"/>
  <c r="J89"/>
  <c r="E110"/>
  <c r="BE129"/>
  <c i="4" r="BE147"/>
  <c r="BE161"/>
  <c r="BE166"/>
  <c i="3" r="BK256"/>
  <c r="J256"/>
  <c r="J106"/>
  <c i="4" r="E117"/>
  <c r="BE135"/>
  <c r="BE154"/>
  <c r="J89"/>
  <c r="BE131"/>
  <c r="BE172"/>
  <c r="BE180"/>
  <c r="F123"/>
  <c r="BE139"/>
  <c r="BE156"/>
  <c r="BE179"/>
  <c r="J92"/>
  <c r="BE146"/>
  <c i="3" r="J153"/>
  <c r="J101"/>
  <c i="4" r="F92"/>
  <c r="BE151"/>
  <c r="J91"/>
  <c r="BE148"/>
  <c r="BE193"/>
  <c r="BE168"/>
  <c r="BE185"/>
  <c r="BE212"/>
  <c r="BE181"/>
  <c r="BE188"/>
  <c r="BE218"/>
  <c r="BE221"/>
  <c r="BE224"/>
  <c r="BE238"/>
  <c r="BE138"/>
  <c r="BE162"/>
  <c r="BE173"/>
  <c r="BE201"/>
  <c r="BE207"/>
  <c r="BE244"/>
  <c r="BE246"/>
  <c r="BE158"/>
  <c r="BE159"/>
  <c r="BE160"/>
  <c r="BE176"/>
  <c r="BE196"/>
  <c r="BE197"/>
  <c r="BE230"/>
  <c r="BE248"/>
  <c r="BE249"/>
  <c r="BE149"/>
  <c r="BE189"/>
  <c r="BE200"/>
  <c r="BE211"/>
  <c r="BE214"/>
  <c r="BE217"/>
  <c r="BE241"/>
  <c r="BE243"/>
  <c r="BE169"/>
  <c r="BE247"/>
  <c r="BE134"/>
  <c r="BE184"/>
  <c r="BE194"/>
  <c r="BE195"/>
  <c r="BE198"/>
  <c r="BE209"/>
  <c r="BE227"/>
  <c r="BE231"/>
  <c r="BE235"/>
  <c r="BE245"/>
  <c r="BE252"/>
  <c i="2" r="P124"/>
  <c i="1" r="AU95"/>
  <c i="3" r="F92"/>
  <c r="BE146"/>
  <c r="BE147"/>
  <c r="BE176"/>
  <c r="BE188"/>
  <c r="E85"/>
  <c r="J121"/>
  <c r="BE134"/>
  <c r="BE138"/>
  <c r="F91"/>
  <c r="J124"/>
  <c r="BE131"/>
  <c r="BE174"/>
  <c r="BE193"/>
  <c r="BE194"/>
  <c r="BE132"/>
  <c r="BE154"/>
  <c r="BE168"/>
  <c r="BE189"/>
  <c r="BE199"/>
  <c r="BE204"/>
  <c r="BE169"/>
  <c r="BE172"/>
  <c r="BE196"/>
  <c r="BE214"/>
  <c r="BE133"/>
  <c r="BE140"/>
  <c r="BE144"/>
  <c r="BE152"/>
  <c r="BE164"/>
  <c r="BE202"/>
  <c r="BE208"/>
  <c r="BE221"/>
  <c r="BE141"/>
  <c r="BE215"/>
  <c r="J91"/>
  <c r="BE170"/>
  <c r="BE136"/>
  <c r="BE142"/>
  <c r="BE159"/>
  <c r="BE195"/>
  <c r="BE198"/>
  <c r="BE203"/>
  <c r="BE212"/>
  <c r="BE213"/>
  <c r="BE223"/>
  <c r="BE135"/>
  <c r="BE171"/>
  <c r="BE187"/>
  <c r="BE209"/>
  <c r="BE218"/>
  <c r="BE235"/>
  <c r="BE238"/>
  <c r="BE246"/>
  <c r="BE231"/>
  <c r="BE244"/>
  <c r="BE251"/>
  <c r="BE252"/>
  <c r="BE151"/>
  <c r="BE181"/>
  <c r="BE185"/>
  <c r="BE205"/>
  <c r="BE211"/>
  <c r="BE240"/>
  <c r="BE243"/>
  <c r="BE245"/>
  <c r="BE262"/>
  <c r="BE263"/>
  <c i="2" r="BK228"/>
  <c r="J228"/>
  <c r="J103"/>
  <c i="3" r="BE201"/>
  <c r="BE224"/>
  <c r="BE227"/>
  <c r="BE230"/>
  <c r="BE250"/>
  <c r="BE258"/>
  <c r="BE260"/>
  <c r="BE261"/>
  <c r="BE272"/>
  <c r="BE273"/>
  <c r="BE274"/>
  <c r="BE179"/>
  <c r="BE229"/>
  <c r="BE232"/>
  <c r="BE236"/>
  <c r="BE241"/>
  <c r="BE249"/>
  <c r="BE253"/>
  <c r="BE266"/>
  <c r="BE277"/>
  <c r="BE242"/>
  <c r="BE248"/>
  <c r="BE254"/>
  <c r="BE255"/>
  <c r="BE269"/>
  <c i="2" r="BE126"/>
  <c r="BE185"/>
  <c r="BE159"/>
  <c r="BE202"/>
  <c r="E85"/>
  <c r="BE139"/>
  <c r="BE153"/>
  <c r="BE166"/>
  <c r="BE172"/>
  <c r="BE194"/>
  <c r="BE214"/>
  <c r="BE221"/>
  <c r="BE230"/>
  <c r="BE158"/>
  <c r="BE178"/>
  <c r="BE192"/>
  <c r="BE237"/>
  <c r="BE244"/>
  <c r="BE247"/>
  <c r="J89"/>
  <c r="BE208"/>
  <c r="F121"/>
  <c r="BE132"/>
  <c r="BE145"/>
  <c r="BE151"/>
  <c r="F36"/>
  <c i="1" r="BC95"/>
  <c i="5" r="J34"/>
  <c i="1" r="AW98"/>
  <c i="4" r="F36"/>
  <c i="1" r="BC97"/>
  <c i="4" r="F34"/>
  <c i="1" r="BA97"/>
  <c i="3" r="J34"/>
  <c i="1" r="AW96"/>
  <c i="4" r="F35"/>
  <c i="1" r="BB97"/>
  <c i="2" r="F37"/>
  <c i="1" r="BD95"/>
  <c i="4" r="F37"/>
  <c i="1" r="BD97"/>
  <c i="2" r="J34"/>
  <c i="1" r="AW95"/>
  <c i="5" r="F34"/>
  <c i="1" r="BA98"/>
  <c i="5" r="F36"/>
  <c i="1" r="BC98"/>
  <c i="4" r="J34"/>
  <c i="1" r="AW97"/>
  <c i="2" r="F35"/>
  <c i="1" r="BB95"/>
  <c i="5" r="F37"/>
  <c i="1" r="BD98"/>
  <c i="3" r="F36"/>
  <c i="1" r="BC96"/>
  <c i="3" r="F37"/>
  <c i="1" r="BD96"/>
  <c i="2" r="F34"/>
  <c i="1" r="BA95"/>
  <c i="5" r="F35"/>
  <c i="1" r="BB98"/>
  <c i="3" r="F35"/>
  <c i="1" r="BB96"/>
  <c i="3" r="F34"/>
  <c i="1" r="BA96"/>
  <c i="3" l="1" r="BK128"/>
  <c r="J128"/>
  <c r="J97"/>
  <c i="4" r="R128"/>
  <c r="R127"/>
  <c i="2" r="R124"/>
  <c r="T124"/>
  <c i="4" r="BK128"/>
  <c r="BK127"/>
  <c r="J127"/>
  <c i="3" r="P128"/>
  <c r="P127"/>
  <c i="1" r="AU96"/>
  <c i="4" r="T128"/>
  <c r="T127"/>
  <c i="3" r="R128"/>
  <c r="R127"/>
  <c r="T128"/>
  <c r="T127"/>
  <c i="4" r="P127"/>
  <c i="1" r="AU97"/>
  <c i="5" r="BK121"/>
  <c r="J121"/>
  <c r="J97"/>
  <c i="3" r="BK127"/>
  <c r="J127"/>
  <c r="J96"/>
  <c i="2" r="BK124"/>
  <c r="J124"/>
  <c r="J96"/>
  <c i="4" r="J30"/>
  <c i="1" r="AG97"/>
  <c i="4" r="J33"/>
  <c i="1" r="AV97"/>
  <c r="AT97"/>
  <c r="AN97"/>
  <c i="3" r="F33"/>
  <c i="1" r="AZ96"/>
  <c i="2" r="J33"/>
  <c i="1" r="AV95"/>
  <c r="AT95"/>
  <c i="2" r="F33"/>
  <c i="1" r="AZ95"/>
  <c i="3" r="J33"/>
  <c i="1" r="AV96"/>
  <c r="AT96"/>
  <c i="4" r="F33"/>
  <c i="1" r="AZ97"/>
  <c i="5" r="F33"/>
  <c i="1" r="AZ98"/>
  <c i="5" r="J33"/>
  <c i="1" r="AV98"/>
  <c r="AT98"/>
  <c r="BA94"/>
  <c r="AW94"/>
  <c r="AK30"/>
  <c r="BB94"/>
  <c r="W31"/>
  <c r="BD94"/>
  <c r="W33"/>
  <c r="BC94"/>
  <c r="AY94"/>
  <c i="4" l="1" r="J128"/>
  <c r="J97"/>
  <c r="J96"/>
  <c i="5" r="BK120"/>
  <c r="J120"/>
  <c r="J96"/>
  <c i="4" r="J39"/>
  <c i="1" r="AU94"/>
  <c i="2" r="J30"/>
  <c i="1" r="AG95"/>
  <c i="3" r="J30"/>
  <c i="1" r="AG96"/>
  <c r="AN96"/>
  <c r="W30"/>
  <c r="W32"/>
  <c r="AX94"/>
  <c r="AZ94"/>
  <c r="W29"/>
  <c i="3" l="1" r="J39"/>
  <c i="2" r="J39"/>
  <c i="1" r="AN95"/>
  <c i="5" r="J30"/>
  <c i="1" r="AG98"/>
  <c r="AG94"/>
  <c r="AK26"/>
  <c r="AV94"/>
  <c r="AK29"/>
  <c r="AK35"/>
  <c i="5" l="1" r="J39"/>
  <c i="1" r="AN98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<sst xmlns="http://schemas.openxmlformats.org/spreadsheetml/2006/main">
  <si>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</si>
  <si>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</si>
  <si>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</si>
  <si>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</si>
  <si>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</si>
  <si>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{658c31a4-1476-4ad5-ba93-3077974e35e9}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</si>
  <si>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</si>
  <si>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</si>
  <si>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</si>
  <si>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</si>
  <si>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</si>
  <si>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</si>
  <si>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</si>
  <si>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</si>
  <si>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28/2024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</si>
  <si>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</si>
  <si>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</si>
  <si>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Gymnázium Velké Meziříčí - Rekonstrukce učeben</t>
  </si>
  <si>
    <t>KSO:</t>
  </si>
  <si>
    <t>CC-CZ:</t>
  </si>
  <si>
    <t>Místo:</t>
  </si>
  <si>
    <t>Velké Meziříčí</t>
  </si>
  <si>
    <t>Datum:</t>
  </si>
  <si>
    <t>23. 10. 2024</t>
  </si>
  <si>
    <t>Zadavatel:</t>
  </si>
  <si>
    <t>IČ:</t>
  </si>
  <si>
    <t>Kraj Vysočina, Žižkova 1882/57, Jihlava</t>
  </si>
  <si>
    <t>DIČ:</t>
  </si>
  <si>
    <t>Uchazeč:</t>
  </si>
  <si>
    <t>Vyplň údaj</t>
  </si>
  <si>
    <t>Projektant:</t>
  </si>
  <si>
    <t>Filip Marek, Brněnská 326/34, Žďár nad Sázavou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</si>
  <si>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</si>
  <si>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</si>
  <si>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</si>
  <si>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</si>
  <si>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</si>
  <si>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</si>
  <si>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</si>
  <si>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</si>
  <si>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</si>
  <si>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</si>
  <si>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</si>
  <si>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</si>
  <si>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</si>
  <si>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</si>
  <si>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</si>
  <si>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</si>
  <si>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</si>
  <si>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</si>
  <si>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</si>
  <si>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</si>
  <si>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</si>
  <si>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</si>
  <si>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</si>
  <si>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</si>
  <si>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</si>
  <si>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</si>
  <si>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</si>
  <si>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</si>
  <si>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</si>
  <si>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</si>
  <si>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</si>
  <si>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</si>
  <si>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</si>
  <si>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</si>
  <si>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</si>
  <si>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</si>
  <si>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</si>
  <si>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</si>
  <si>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</si>
  <si>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</si>
  <si>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</si>
  <si>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</si>
  <si>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</si>
  <si>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</si>
  <si>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</si>
  <si>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</si>
  <si>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</si>
  <si>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</si>
  <si>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</si>
  <si>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stavební úpravy</t>
  </si>
  <si>
    <t>STA</t>
  </si>
  <si>
    <t>1</t>
  </si>
  <si>
    <t>{d0717dd2-6b91-4ac3-a543-38b700122902}</t>
  </si>
  <si>
    <t>2</t>
  </si>
  <si>
    <t>D.1.4.2.SIL</t>
  </si>
  <si>
    <t>elektrické rozvody silnoproudé</t>
  </si>
  <si>
    <t>{7cf33925-523d-4414-8ee4-6ac34019c01f}</t>
  </si>
  <si>
    <t>D.1.4.2.SLA</t>
  </si>
  <si>
    <t>elektronické komunikace</t>
  </si>
  <si>
    <t>{22bd56f4-65d1-4ef2-87db-29eef724e30f}</t>
  </si>
  <si>
    <t>D.1.4.3</t>
  </si>
  <si>
    <t>ostatní a vedlejší náklady</t>
  </si>
  <si>
    <t>{e3570e1b-69a1-460a-a336-0affda02ef3d}</t>
  </si>
  <si>
    <t>KRYCÍ LIST SOUPISU PRACÍ</t>
  </si>
  <si>
    <t>Objekt:</t>
  </si>
  <si>
    <t>D.1.4.1 -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</si>
  <si>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</si>
  <si>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</si>
  <si>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</si>
  <si>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</si>
  <si>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</si>
  <si>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61 - Úprava povrchů vnitřní</t>
  </si>
  <si>
    <t>94 - Lešení a stavební výtahy</t>
  </si>
  <si>
    <t>95 - Dokončovací konstrukce na pozemních stavbách</t>
  </si>
  <si>
    <t>767 - Konstrukce zámečnické</t>
  </si>
  <si>
    <t>783 - Nátěry</t>
  </si>
  <si>
    <t>784 - Dokončovací práce - malby a tapety</t>
  </si>
  <si>
    <t>PSV - Práce a dodávky PSV</t>
  </si>
  <si>
    <t xml:space="preserve">    713 - Izolace tepelné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</si>
  <si>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</si>
  <si>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</si>
  <si>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</si>
  <si>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</si>
  <si>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</si>
  <si>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</si>
  <si>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</si>
  <si>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</si>
  <si>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</si>
  <si>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</si>
  <si>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</si>
  <si>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</si>
  <si>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</si>
  <si>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61</t>
  </si>
  <si>
    <t>Úprava povrchů vnitřní</t>
  </si>
  <si>
    <t>ROZPOCET</t>
  </si>
  <si>
    <t>K</t>
  </si>
  <si>
    <t>602016191R00</t>
  </si>
  <si>
    <t>Penetrační nátěr stěn</t>
  </si>
  <si>
    <t>m2</t>
  </si>
  <si>
    <t>4</t>
  </si>
  <si>
    <t>-1439421310</t>
  </si>
  <si>
    <t>VV</t>
  </si>
  <si>
    <t>(5,65*4+7,45*4)*2-(1,83*2,82)*2"M112</t>
  </si>
  <si>
    <t>(6,47*4+8,72*4)*2-(1,83*2,82)*2"M122</t>
  </si>
  <si>
    <t>(7,25*4+6,5*4)*2-(1,82*2,82)*4"M123</t>
  </si>
  <si>
    <t>(10,35*4+6,75*4)*2-(1,82*2,82)*3"M313</t>
  </si>
  <si>
    <t>Součet</t>
  </si>
  <si>
    <t>612421331RT2</t>
  </si>
  <si>
    <t>Oprava vápen.omítek stěn do 30 % pl. - štukových</t>
  </si>
  <si>
    <t>16</t>
  </si>
  <si>
    <t>-1234316574</t>
  </si>
  <si>
    <t>P</t>
  </si>
  <si>
    <t>Poznámka k položce:_x000d_
včetně směsi</t>
  </si>
  <si>
    <t>((5,65*4+7,45*4)*2-(1,83*2,82)*2)*0,3"M112</t>
  </si>
  <si>
    <t>((6,47*4+8,72*4)*2-(1,83*2,82)*2)*0,3"M122</t>
  </si>
  <si>
    <t>((7,25*4+6,5*4)*2-(1,82*2,82)*4)*0,3"M123</t>
  </si>
  <si>
    <t>((10,35*4+6,75*4)*2-(1,82*2,82)*3)*0,3"M313</t>
  </si>
  <si>
    <t>3</t>
  </si>
  <si>
    <t>610991111R00</t>
  </si>
  <si>
    <t>Zakrývání výplní vnitřních otvorů</t>
  </si>
  <si>
    <t>654361267</t>
  </si>
  <si>
    <t>(1,83*2,82)*2+(0,9*2)*2"M112</t>
  </si>
  <si>
    <t>(1,83*2,82)*2+(0,9*2)*1"M122</t>
  </si>
  <si>
    <t>(1,82*2,82)*4+(0,9*2)*1"M123</t>
  </si>
  <si>
    <t>(1,82*2,82)*3+(0,9*2)*3"M313</t>
  </si>
  <si>
    <t>612403399RT2</t>
  </si>
  <si>
    <t>Hrubá výplň rýh ve stěnách maltou</t>
  </si>
  <si>
    <t>-1771091602</t>
  </si>
  <si>
    <t>Poznámka k položce:_x000d_
s použitím suché maltové směsi</t>
  </si>
  <si>
    <t>0,05*219+0,07*40+0,1*60+0,15*32"silnoproudé rozvody</t>
  </si>
  <si>
    <t>0,05*214,4+0,15*48"elektr.komunikace</t>
  </si>
  <si>
    <t>94</t>
  </si>
  <si>
    <t>Lešení a stavební výtahy</t>
  </si>
  <si>
    <t>5</t>
  </si>
  <si>
    <t>941955004R00</t>
  </si>
  <si>
    <t>Lešení lehké pomocné, výška podlahy do 3,5 m</t>
  </si>
  <si>
    <t>1835217189</t>
  </si>
  <si>
    <t>95</t>
  </si>
  <si>
    <t>Dokončovací konstrukce na pozemních stavbách</t>
  </si>
  <si>
    <t>6</t>
  </si>
  <si>
    <t>952901111R00</t>
  </si>
  <si>
    <t>Vyčištění budov o výšce podlaží do 4 m</t>
  </si>
  <si>
    <t>1472640389</t>
  </si>
  <si>
    <t>Poznámka k položce:_x000d_
úklid mokrou cestou</t>
  </si>
  <si>
    <t>215,67"učebny</t>
  </si>
  <si>
    <t>215"chodby +schodiště</t>
  </si>
  <si>
    <t>7</t>
  </si>
  <si>
    <t>952902110R00</t>
  </si>
  <si>
    <t xml:space="preserve">Zametání v místnostech, chodbách, na  schodišti</t>
  </si>
  <si>
    <t>-1720046458</t>
  </si>
  <si>
    <t>8</t>
  </si>
  <si>
    <t>95979-1299RG1</t>
  </si>
  <si>
    <t xml:space="preserve">Zakrytí podlahy  - ochrana před poškozením</t>
  </si>
  <si>
    <t>1331901063</t>
  </si>
  <si>
    <t>42,1"M112</t>
  </si>
  <si>
    <t>56,5"M122</t>
  </si>
  <si>
    <t>47,2"M123</t>
  </si>
  <si>
    <t>69,87"M313</t>
  </si>
  <si>
    <t>767</t>
  </si>
  <si>
    <t>Konstrukce zámečnické</t>
  </si>
  <si>
    <t>9</t>
  </si>
  <si>
    <t>767586101RT1</t>
  </si>
  <si>
    <t xml:space="preserve">Nosný rošt podhledu, akustický  modul 60 x 60 cm</t>
  </si>
  <si>
    <t>-1929083866</t>
  </si>
  <si>
    <t>42,1+1,5"M112, včetně čela u oken</t>
  </si>
  <si>
    <t>56,5+2,8"M122, včetně čela u oken</t>
  </si>
  <si>
    <t>47,2+1,8"M123, včetně čela u oken</t>
  </si>
  <si>
    <t>69,87+2,1"M313, včetně čela u oken</t>
  </si>
  <si>
    <t>10</t>
  </si>
  <si>
    <t>767586201R00</t>
  </si>
  <si>
    <t xml:space="preserve">Montáž podhled minerální  akustický</t>
  </si>
  <si>
    <t>-1452617364</t>
  </si>
  <si>
    <t>11</t>
  </si>
  <si>
    <t>M</t>
  </si>
  <si>
    <t>63173001V1T</t>
  </si>
  <si>
    <t>Kazeta podhledová akustická typ A - parametry dle akustické studie č. 24010S93/1</t>
  </si>
  <si>
    <t>32</t>
  </si>
  <si>
    <t>143032422</t>
  </si>
  <si>
    <t>Poznámka k položce:_x000d_
v PD značeno červeně</t>
  </si>
  <si>
    <t>35*1,1"M112</t>
  </si>
  <si>
    <t>32,3*1,1"M122</t>
  </si>
  <si>
    <t>32,33*1,1"M123</t>
  </si>
  <si>
    <t>39*1,1"M313</t>
  </si>
  <si>
    <t>63173001V1T2</t>
  </si>
  <si>
    <t>Kazeta podhledová akustická typ B - parametry dle akustické studie č. 24010S93/1</t>
  </si>
  <si>
    <t>1149279480</t>
  </si>
  <si>
    <t>Poznámka k položce:_x000d_
v PD značeno zeleně</t>
  </si>
  <si>
    <t>(7,1+2,26)*1,1"M112 , včetně čela odskoku</t>
  </si>
  <si>
    <t>(24,1+2,5)*1,1"M122, včetně čela odskoku</t>
  </si>
  <si>
    <t>(14,8+3,5)*1,1"M123, včetně čela odskoku</t>
  </si>
  <si>
    <t>(30,8+4,14)*1,1"M313, včetně čela odskoku</t>
  </si>
  <si>
    <t>13</t>
  </si>
  <si>
    <t>998767102R00</t>
  </si>
  <si>
    <t>Přesun hmot pro zámečnické konstr., výšky do 12 m</t>
  </si>
  <si>
    <t>t</t>
  </si>
  <si>
    <t>1343164654</t>
  </si>
  <si>
    <t>783</t>
  </si>
  <si>
    <t>Nátěry</t>
  </si>
  <si>
    <t>14</t>
  </si>
  <si>
    <t>783817421</t>
  </si>
  <si>
    <t>Krycí dvojnásobný syntetický nátěr hladkých, zrnitých tenkovrstvých nebo štukových omítek</t>
  </si>
  <si>
    <t>-185337727</t>
  </si>
  <si>
    <t xml:space="preserve">Poznámka k položce:_x000d_
umyvatelný nátěr místností  _x000d_
v.1,5_x000d_
odstín dle vzorkování</t>
  </si>
  <si>
    <t>(5,65+7,45)*2*1,5"M112</t>
  </si>
  <si>
    <t>(6,47+8,72)*2*1,5"M122</t>
  </si>
  <si>
    <t>(7,25+6,5)*2*1,5"M123</t>
  </si>
  <si>
    <t>(10,35+6,75)*2*1,5"M313</t>
  </si>
  <si>
    <t>784</t>
  </si>
  <si>
    <t>Dokončovací práce - malby a tapety</t>
  </si>
  <si>
    <t>15</t>
  </si>
  <si>
    <t>784121003</t>
  </si>
  <si>
    <t>Oškrabání malby v mísnostech výšky do 5,00 m</t>
  </si>
  <si>
    <t>116943175</t>
  </si>
  <si>
    <t>784181125vl1</t>
  </si>
  <si>
    <t>Hloubková jednonásobná penetrace podkladu v místnostech výšky do 5,00 m</t>
  </si>
  <si>
    <t>-1244577797</t>
  </si>
  <si>
    <t>17</t>
  </si>
  <si>
    <t>784165512R00.1</t>
  </si>
  <si>
    <t>Malba HET Klasik, bílá, bez penetrace, 2 x</t>
  </si>
  <si>
    <t>-2108227690</t>
  </si>
  <si>
    <t>-177,42"odpočet umyvatelného nátěru</t>
  </si>
  <si>
    <t>18</t>
  </si>
  <si>
    <t>784221133</t>
  </si>
  <si>
    <t>Příplatek k cenám 2x maleb za sucha otěruvzdorných za provádění styku 2 barev</t>
  </si>
  <si>
    <t>m</t>
  </si>
  <si>
    <t>1374463836</t>
  </si>
  <si>
    <t>Poznámka k položce:_x000d_
šedá/oranžová/bílá</t>
  </si>
  <si>
    <t>(5,65+7,45)*2"M112</t>
  </si>
  <si>
    <t>(6,47+8,72)*2"M122</t>
  </si>
  <si>
    <t>(7,25*+6,5)*2"M123</t>
  </si>
  <si>
    <t>(10,35+6,75)*2"M313</t>
  </si>
  <si>
    <t>PSV</t>
  </si>
  <si>
    <t>Práce a dodávky PSV</t>
  </si>
  <si>
    <t>713</t>
  </si>
  <si>
    <t>Izolace tepelné</t>
  </si>
  <si>
    <t>19</t>
  </si>
  <si>
    <t>713111111</t>
  </si>
  <si>
    <t>Montáž izolace tepelné vrchem stropů volně kladenými rohožemi, pásy, dílci, deskami</t>
  </si>
  <si>
    <t>-858830388</t>
  </si>
  <si>
    <t>35"M112</t>
  </si>
  <si>
    <t>32,3"M122</t>
  </si>
  <si>
    <t>32,33"M123</t>
  </si>
  <si>
    <t>39"M313</t>
  </si>
  <si>
    <t>7,5"M112</t>
  </si>
  <si>
    <t>20</t>
  </si>
  <si>
    <t>63150966</t>
  </si>
  <si>
    <t>role akustická a tepelně izolační ze skelných vláken tl 50mm</t>
  </si>
  <si>
    <t>128</t>
  </si>
  <si>
    <t>-1000326165</t>
  </si>
  <si>
    <t>Poznámka k položce:_x000d_
 parametry dle akustické studie č.č. 24010S93/1</t>
  </si>
  <si>
    <t>63148161R001</t>
  </si>
  <si>
    <t>deska tepelně izolační minerální tl 75mm</t>
  </si>
  <si>
    <t>-75388854</t>
  </si>
  <si>
    <t>22</t>
  </si>
  <si>
    <t>998713122</t>
  </si>
  <si>
    <t>Přesun hmot tonážní pro izolace tepelné ruční v objektech v přes 6 do 12 m</t>
  </si>
  <si>
    <t>-1211065360</t>
  </si>
  <si>
    <t>D.1.4.2.SIL - elektrické rozvody silnoproudé</t>
  </si>
  <si>
    <t xml:space="preserve"> </t>
  </si>
  <si>
    <t xml:space="preserve">    741 - Elektroinstalace - silnoproud</t>
  </si>
  <si>
    <t xml:space="preserve">    7411 - Přípravné práce a demontáže</t>
  </si>
  <si>
    <t xml:space="preserve">    7412 - Ostatní</t>
  </si>
  <si>
    <t xml:space="preserve">    7413 - Rozvaděče NN a příslušenství</t>
  </si>
  <si>
    <t xml:space="preserve">    7414 - Kompletační materiál</t>
  </si>
  <si>
    <t xml:space="preserve">    7417 - Elektroinstalační materiál</t>
  </si>
  <si>
    <t xml:space="preserve">    7419 - Kabelové rozvody</t>
  </si>
  <si>
    <t xml:space="preserve">    7421 - Svítidla</t>
  </si>
  <si>
    <t>M - Práce a dodávky M</t>
  </si>
  <si>
    <t xml:space="preserve">    46-M - Stavební práce při extr.mont.pracích</t>
  </si>
  <si>
    <t>741</t>
  </si>
  <si>
    <t>Elektroinstalace - silnoproud</t>
  </si>
  <si>
    <t>7411</t>
  </si>
  <si>
    <t>Přípravné práce a demontáže</t>
  </si>
  <si>
    <t>7411.R02</t>
  </si>
  <si>
    <t>Vyhledání a zmapování stávajících rozvodů</t>
  </si>
  <si>
    <t>741112801</t>
  </si>
  <si>
    <t>Demotáž elektroinstalačních lišt a kanálů nástěnných uložených pevně vkládacích</t>
  </si>
  <si>
    <t>741213811</t>
  </si>
  <si>
    <t>Demontáž kabelu z rozvodnice bez zachování funkčnosti (do suti) silových, průřezu do 4 mm2</t>
  </si>
  <si>
    <t>kus</t>
  </si>
  <si>
    <t>741311815</t>
  </si>
  <si>
    <t>Demontáž spínačů bez zachování funkčnosti (do suti) nástěnných, pro prostředí normální do 10 A, připojení šroubové přes 2 svorky do 4 svorek</t>
  </si>
  <si>
    <t>741315825</t>
  </si>
  <si>
    <t>Demontáž zásuvek bez zachování funkčnosti (do suti) domovních polozapuštěných nebo zapuštěných, pro prostředí normální do 16 A, připojení šroubové 2P+PE pro průběžnou montáž</t>
  </si>
  <si>
    <t>741371823</t>
  </si>
  <si>
    <t>Demontáž svítidel bez zachování funkčnosti (do suti) interiérových modulového systému zářivkových, délky přes 1100 mm</t>
  </si>
  <si>
    <t>7412</t>
  </si>
  <si>
    <t>Ostatní</t>
  </si>
  <si>
    <t>21-M-06.R01</t>
  </si>
  <si>
    <t>Drobný elektroinstalační materiál</t>
  </si>
  <si>
    <t>kpl</t>
  </si>
  <si>
    <t>Poznámka k položce:_x000d_
Poznámka k položce: - vývodky, spojky vodičové průřezu do 16 mm2, spojníky - sponky, příchytky, hmoždinky PVC - drobné výrobky z plastů a pryže - drát vázací a svařovací - elektrody - cín - výrobky pro svařování a pájení - plyny na svařování a pájení - odmašťovače - izolační hmoty - lepidla a tmely - kyseliny a odrezovače - kabelová oka a spojky průřezu do 16 mm2 - materiál označovací, např. štítky, vyjma předepsaných projektem - spojovací materiál, např. nýty, vruty, - hřebíky, šrouby a matice - sádra a ostatní...</t>
  </si>
  <si>
    <t>7412.R002</t>
  </si>
  <si>
    <t>Koordinace s ostatními profesemi před a v průběhu stavby</t>
  </si>
  <si>
    <t>7412.R3</t>
  </si>
  <si>
    <t>Zaškolení obsluhy</t>
  </si>
  <si>
    <t>7412.R4</t>
  </si>
  <si>
    <t>Provedení výpočtu osvětlení, dodavaného zhotovitelem, před zahájením realizace</t>
  </si>
  <si>
    <t>Poznámka k položce:_x000d_
Poznámka k položce: V objektu budou osazena LED svítidla s parametry, kterými bude dosaženo požadované úrovně osvětlení. Před zahájením stavby zhotovitel předloží návrh jím dodávaných svítidel, které musí vyhovět veškerým požadovaným parametrům a požadavkům, specifikovaných projektovou dokumentací a výkazem výměr. Dále doloží výpočet osvětlení dle ČSN EN 12464-1 pro dodávaná svítidla.</t>
  </si>
  <si>
    <t>7412.R5</t>
  </si>
  <si>
    <t>Měření umělého osvětlení v referenčních prostorách po ukončení montáží</t>
  </si>
  <si>
    <t>Poznámka k položce:_x000d_
Poznámka k položce: Po ukončení realizace zhotovitel doloží protokol měření umělého osvětlení dle ČSN 36 0011-1 a ČSN EN 12464-1. Měření umělého osvětlení v referenčních prostorách musí splnit požadované parametry pro daný typ prostoru. V případě, že měření prokáže neshodu mezi skutečností a požadovanými hodnotami, provede zhotovitel na své náklady nápravu k dosažení požadovaných parametrů. Navržené řešení k nápravě musí odsouhlasit projektant.</t>
  </si>
  <si>
    <t>741810003</t>
  </si>
  <si>
    <t>Zkoušky a prohlídky elektrických rozvodů a zařízení celková prohlídka a vyhotovení revizní zprávy pro objem montážních prací přes 500 do 1000 tis. Kč</t>
  </si>
  <si>
    <t>24</t>
  </si>
  <si>
    <t>741920052</t>
  </si>
  <si>
    <t>Montáž a zhotovení ohnivzdorných konstrukcí pro elektrozařízení přepážek z desek nebo vyztužených omítek silikátových s výplní ve stěnovém průchodu, tl. přes 150 do 300 mm</t>
  </si>
  <si>
    <t>26</t>
  </si>
  <si>
    <t>Poznámka k položce:_x000d_
Poznámka k položce: včetně materiálu</t>
  </si>
  <si>
    <t>4 * (0,1*0,1)</t>
  </si>
  <si>
    <t>K008</t>
  </si>
  <si>
    <t>Nalezení zemních protahovacích trubek v učebně 313</t>
  </si>
  <si>
    <t>28</t>
  </si>
  <si>
    <t>741122821</t>
  </si>
  <si>
    <t>Demontáž kabelů měděných uložených v trubkách zatažených plných kulatých nebo bezhalogenových počtu a průřezu žil 2x1,5 až 6 mm2, 3x1,5 až 10 mm2, 4x1,5 až 10 mm2, 5x1,5 až 6 mm2, 7x1,5 až 4 mm2, 12x1,5 mm2</t>
  </si>
  <si>
    <t>30</t>
  </si>
  <si>
    <t>7413</t>
  </si>
  <si>
    <t>Rozvaděče NN a příslušenství</t>
  </si>
  <si>
    <t>741130115</t>
  </si>
  <si>
    <t>Ukončení šňůr se zapojením počtu a průřezu žil 3x0,35 až 4 mm2</t>
  </si>
  <si>
    <t>"CYKY-J 3x1.5:" 16</t>
  </si>
  <si>
    <t>"CYKY-J 3x2.5:" 31</t>
  </si>
  <si>
    <t>"CYKY-O 3x1.5:" 4</t>
  </si>
  <si>
    <t>741130144</t>
  </si>
  <si>
    <t>Ukončení šňůr se zapojením počtu a průřezu žil 5x0,5 až 4 mm2</t>
  </si>
  <si>
    <t>34</t>
  </si>
  <si>
    <t>"CXKE-R-J 5x4:" 2</t>
  </si>
  <si>
    <t>"CYKY-J 5x4:" 2</t>
  </si>
  <si>
    <t>"CYKY-O 5x1.5:" 4</t>
  </si>
  <si>
    <t>741130004</t>
  </si>
  <si>
    <t>Ukončení vodičů izolovaných s označením a zapojením v rozváděči nebo na přístroji, průřezu žíly do 6 mm2</t>
  </si>
  <si>
    <t>36</t>
  </si>
  <si>
    <t>"H07V-K 6:" 3</t>
  </si>
  <si>
    <t>"H07Z-K 6:" 2</t>
  </si>
  <si>
    <t>K001</t>
  </si>
  <si>
    <t>RU112 - výroba, dodávka a montáž kompletního rozvaděče viz výkresová dokumentace, včetně vysekání a zapravení.</t>
  </si>
  <si>
    <t>38</t>
  </si>
  <si>
    <t>K002</t>
  </si>
  <si>
    <t>RU122 - výroba, dodávka a montáž kompletního rozvaděče viz výkresová dokumentace, včetně vysekání a zapravení.</t>
  </si>
  <si>
    <t>40</t>
  </si>
  <si>
    <t>K003</t>
  </si>
  <si>
    <t>RU123 - výroba, dodávka a montáž kompletního rozvaděče viz výkresová dokumentace, včetně vysekání a zapravení.</t>
  </si>
  <si>
    <t>42</t>
  </si>
  <si>
    <t>K004</t>
  </si>
  <si>
    <t>RU313 - výroba, dodávka a montáž kompletního rozvaděče viz výkresová dokumentace, včetně vysekání a zapravení.</t>
  </si>
  <si>
    <t>44</t>
  </si>
  <si>
    <t>23</t>
  </si>
  <si>
    <t>K005</t>
  </si>
  <si>
    <t>Doplnění přívodu pro rozvaděče RU122 a RU123 do stávajícího rozvaděče R11</t>
  </si>
  <si>
    <t>46</t>
  </si>
  <si>
    <t>Poznámka k položce:_x000d_
Poznámka k položce: - Úprava (vyřezání) krycího plechu - Osazení 2x jistič B25/3, komplet zapojení - Doplnění svorek, drobné úpravy v rozvaděči - Připojení uzemnění přepěťové ochrany k uzemňovací svorce</t>
  </si>
  <si>
    <t>K006</t>
  </si>
  <si>
    <t>Doplnění přívodu pro rozvaděče RU112 do stávajícího rozvaděče RH</t>
  </si>
  <si>
    <t>48</t>
  </si>
  <si>
    <t>Poznámka k položce:_x000d_
Poznámka k položce: - Úprava (vyřezání) krycího plechu - Osazení 1x jistič B25/3, komplet zapojení - Doplnění svorek, drobné úpravy v rozvaděči - Připojení uzemnění přepěťové ochrany k uzemňovací svorce</t>
  </si>
  <si>
    <t>25</t>
  </si>
  <si>
    <t>K007</t>
  </si>
  <si>
    <t>Doplnění přívodu pro rozvaděče RU313 do stávajícího rozvaděče R30</t>
  </si>
  <si>
    <t>50</t>
  </si>
  <si>
    <t>7414</t>
  </si>
  <si>
    <t>Kompletační materiál</t>
  </si>
  <si>
    <t>10.070.998</t>
  </si>
  <si>
    <t>Rámeček montážní pro zásuvky a vypínače kovový</t>
  </si>
  <si>
    <t>52</t>
  </si>
  <si>
    <t>Poznámka k položce:_x000d_
Poznámka k položce: Montážní rámeček, 2mod., jednonásobný pod zásuvky a vypínače, upevnění šrouby.</t>
  </si>
  <si>
    <t>27</t>
  </si>
  <si>
    <t>34539059</t>
  </si>
  <si>
    <t>rámeček jednonásobný</t>
  </si>
  <si>
    <t>54</t>
  </si>
  <si>
    <t>Poznámka k položce:_x000d_
Poznámka k položce: krycí rámeček, jednonásobný, polar/polar.</t>
  </si>
  <si>
    <t>"1zásuvka" 13</t>
  </si>
  <si>
    <t>34539060</t>
  </si>
  <si>
    <t>rámeček dvojnásobný</t>
  </si>
  <si>
    <t>56</t>
  </si>
  <si>
    <t>Poznámka k položce:_x000d_
Poznámka k položce: krycí rámeček, dvojnásobný, polar/polar.</t>
  </si>
  <si>
    <t>29</t>
  </si>
  <si>
    <t>34539061</t>
  </si>
  <si>
    <t>rámeček trojnásobný</t>
  </si>
  <si>
    <t>58</t>
  </si>
  <si>
    <t>1180073</t>
  </si>
  <si>
    <t>Záslepný kryt 1 modul, polar</t>
  </si>
  <si>
    <t>60</t>
  </si>
  <si>
    <t>31</t>
  </si>
  <si>
    <t>741112132</t>
  </si>
  <si>
    <t>Montáž krabic elektroinstalačních bez napojení na trubky a lišty, demontáže a montáže víčka a přístroje rozvodek se zapojením vodičů na svorkovnici nástěnných kovových čtyřhranných, vel. 120x120 mm</t>
  </si>
  <si>
    <t>62</t>
  </si>
  <si>
    <t>"Sestava 8K" 4</t>
  </si>
  <si>
    <t>"Sestava 8P" 11</t>
  </si>
  <si>
    <t>1030544401</t>
  </si>
  <si>
    <t>Centrální jednotka 2x8 modulů povrchová, Bílá</t>
  </si>
  <si>
    <t>64</t>
  </si>
  <si>
    <t>33</t>
  </si>
  <si>
    <t>1030544404</t>
  </si>
  <si>
    <t>Centrální jednotka 2x8 modulů zapuštěná, Bílá</t>
  </si>
  <si>
    <t>66</t>
  </si>
  <si>
    <t>741311031</t>
  </si>
  <si>
    <t>Montáž spínačů speciálních se zapojením vodičů koncových, řazení 0/1; 1/0</t>
  </si>
  <si>
    <t>68</t>
  </si>
  <si>
    <t>35</t>
  </si>
  <si>
    <t>1030543916</t>
  </si>
  <si>
    <t>Spínač na klíč 3 polohy, 2M, Bílý</t>
  </si>
  <si>
    <t>70</t>
  </si>
  <si>
    <t>Poznámka k položce:_x000d_
Poznámka k položce: Pro spínání multimediálních okruhů učebny klíčkem, včetně zámku, univerzální klíč</t>
  </si>
  <si>
    <t>741330531</t>
  </si>
  <si>
    <t>Montáž signálních přístrojů se zapojením vodičů světelných ve skříni</t>
  </si>
  <si>
    <t>72</t>
  </si>
  <si>
    <t>37</t>
  </si>
  <si>
    <t>1180086</t>
  </si>
  <si>
    <t>Indikační kontrolka pro spínač na klíč, 230V, komplet</t>
  </si>
  <si>
    <t>74</t>
  </si>
  <si>
    <t>Poznámka k položce:_x000d_
Poznámka k položce: Signalizace sepnutí ovládacího okruhu multimediálních okruhů učebny. Signálka instalována v rámečku se spínačem na klíč.</t>
  </si>
  <si>
    <t>741313001</t>
  </si>
  <si>
    <t>Montáž zásuvek domovních se zapojením vodičů bezšroubové připojení polozapuštěných nebo zapuštěných 10/16 A, provedení 2P + PE</t>
  </si>
  <si>
    <t>76</t>
  </si>
  <si>
    <t>39</t>
  </si>
  <si>
    <t>34555202</t>
  </si>
  <si>
    <t>zásuvka zápustná jednonásobná chráněná, šroubové svorky</t>
  </si>
  <si>
    <t>78</t>
  </si>
  <si>
    <t>34555204</t>
  </si>
  <si>
    <t>zásuvka zápustná jednonásobná, s optickou přepěťovou ochranou, šroubové svorky</t>
  </si>
  <si>
    <t>80</t>
  </si>
  <si>
    <t>41</t>
  </si>
  <si>
    <t>741313003</t>
  </si>
  <si>
    <t>Montáž zásuvek domovních se zapojením vodičů bezšroubové připojení polozapuštěných nebo zapuštěných 10/16 A, provedení 2x (2P + PE) dvojnásobná</t>
  </si>
  <si>
    <t>82</t>
  </si>
  <si>
    <t>34555201</t>
  </si>
  <si>
    <t>zásuvka zápustná dvojnásobná chráněná, šroubové svorky</t>
  </si>
  <si>
    <t>84</t>
  </si>
  <si>
    <t>"dvojzásuvka 230V/16A:" 20</t>
  </si>
  <si>
    <t>43</t>
  </si>
  <si>
    <t>741310112</t>
  </si>
  <si>
    <t>Montáž spínačů jedno nebo dvoupólových polozapuštěných nebo zapuštěných se zapojením vodičů bezšroubové připojení ovladačů, řazení 1/0-tlačítkových zapínacích</t>
  </si>
  <si>
    <t>86</t>
  </si>
  <si>
    <t>34539021</t>
  </si>
  <si>
    <t>přístroj ovládače zapínacího, řazení 1/0, 1/0S, 1/0So bezšroubové svorky</t>
  </si>
  <si>
    <t>88</t>
  </si>
  <si>
    <t>7417</t>
  </si>
  <si>
    <t>Elektroinstalační materiál</t>
  </si>
  <si>
    <t>45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</si>
  <si>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</si>
  <si>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</si>
  <si>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90</t>
  </si>
  <si>
    <t>34571451</t>
  </si>
  <si>
    <t>krabice pod omítku PVC přístrojová kruhová D 70mm hluboká</t>
  </si>
  <si>
    <t>92</t>
  </si>
  <si>
    <t>47</t>
  </si>
  <si>
    <t>34571563</t>
  </si>
  <si>
    <t>krabice pod omítku PVC odbočná kruhová D 100mm s víčkem a svorkovnicí</t>
  </si>
  <si>
    <t>741110511</t>
  </si>
  <si>
    <t>Montáž lišt a kanálků elektroinstalačních se spojkami, ohyby a rohy a s nasunutím do krabic vkládacích s víčkem, šířky do 60 mm</t>
  </si>
  <si>
    <t>96</t>
  </si>
  <si>
    <t>49</t>
  </si>
  <si>
    <t>34571016</t>
  </si>
  <si>
    <t>lišta elektroinstalační hranatá bezhalogenová 40x40mm</t>
  </si>
  <si>
    <t>98</t>
  </si>
  <si>
    <t>26*1,05 "Přepočtené koeficientem množství</t>
  </si>
  <si>
    <t>210021071</t>
  </si>
  <si>
    <t>Montáž příchytek pro kabely plastových jednoduchých, průměru 16 až 25 mm</t>
  </si>
  <si>
    <t>100</t>
  </si>
  <si>
    <t>170*3,3</t>
  </si>
  <si>
    <t>51</t>
  </si>
  <si>
    <t>1218249</t>
  </si>
  <si>
    <t>Příchytka pro stahovací pásek 42mm</t>
  </si>
  <si>
    <t>102</t>
  </si>
  <si>
    <t>Poznámka k položce:_x000d_
Poznámka k položce: Příchytka s hmoždinkou pro uchycení kabelů pomocí stahovacího pásku</t>
  </si>
  <si>
    <t>34572308</t>
  </si>
  <si>
    <t>páska stahovací kabelová 3,6x200mm</t>
  </si>
  <si>
    <t>100 kus</t>
  </si>
  <si>
    <t>104</t>
  </si>
  <si>
    <t>53</t>
  </si>
  <si>
    <t>210021081</t>
  </si>
  <si>
    <t>Montáž příchytek pro kabely plastových pro trojsvazek kabelů, průměr 1 kabelu 24 až 27 mm</t>
  </si>
  <si>
    <t>106</t>
  </si>
  <si>
    <t>160*3,3</t>
  </si>
  <si>
    <t>10.783.654</t>
  </si>
  <si>
    <t>Svazkový držák 45x40mm komplet vč.hmoždinky a vrutu</t>
  </si>
  <si>
    <t>108</t>
  </si>
  <si>
    <t xml:space="preserve">Poznámka k položce:_x000d_
Poznámka k položce: Svazkový držák pro všeobecné použití, vhodný k montáži na stěnu i strop. Nastříknutý upevňovací prvek lze upevnit pomocí natloukací hmoždinky nebo pneumatické hřebíkovačky. Kapacita:  maximálně 10 vedení NYM 3 x 1,5 mm². Komplet včetně hmoždinky.</t>
  </si>
  <si>
    <t>55</t>
  </si>
  <si>
    <t>741112072</t>
  </si>
  <si>
    <t>Montáž krabic elektroinstalačních bez napojení na trubky a lišty, demontáže a montáže víčka a přístroje přístrojových lištových plastových dvojitých</t>
  </si>
  <si>
    <t>110</t>
  </si>
  <si>
    <t>1030544262</t>
  </si>
  <si>
    <t>Krabice na omítku trojnásobná, Bílá</t>
  </si>
  <si>
    <t>112</t>
  </si>
  <si>
    <t>57</t>
  </si>
  <si>
    <t>741910511</t>
  </si>
  <si>
    <t>Montáž kovových nosných a doplňkových konstrukcí se zhotovením pro upevnění přístrojů a zařízení celkové hmotnosti do 5 kg</t>
  </si>
  <si>
    <t>114</t>
  </si>
  <si>
    <t>1690005120</t>
  </si>
  <si>
    <t>Deska montážní do zateplení cca 119x119x317mm</t>
  </si>
  <si>
    <t>116</t>
  </si>
  <si>
    <t>Poznámka k položce:_x000d_
Poznámka k položce: Pro sestavu 3PS</t>
  </si>
  <si>
    <t>7419</t>
  </si>
  <si>
    <t>Kabelové rozvody</t>
  </si>
  <si>
    <t>59</t>
  </si>
  <si>
    <t>741120201</t>
  </si>
  <si>
    <t>Montáž vodičů izolovaných měděných bez ukončení uložených volně plných a laněných s PVC pláštěm, bezhalogenových, ohniodolných (např. CY, CHAH-V) průřezu žíly 1,5 až 16 mm2</t>
  </si>
  <si>
    <t>118</t>
  </si>
  <si>
    <t>34141027</t>
  </si>
  <si>
    <t>vodič propojovací flexibilní jádro Cu lanované izolace PVC 450/750V (H07V-K) 1x6mm2</t>
  </si>
  <si>
    <t>120</t>
  </si>
  <si>
    <t>Poznámka k položce:_x000d_
Poznámka k položce: Bezhalogenový B2ca s1d1a1</t>
  </si>
  <si>
    <t>34111101</t>
  </si>
  <si>
    <t>kabel silový oheň retardující bezhalogenový bez funkční schopnosti při požáru třída reakce na oheň B2cas1d1a1 jádro Cu 0,6/1kV (1-CXKH-R B2) 1x6mm2</t>
  </si>
  <si>
    <t>122</t>
  </si>
  <si>
    <t>741122015</t>
  </si>
  <si>
    <t>Montáž kabelů měděných bez ukončení uložených pod omítku plných kulatých (např. CYKY), počtu a průřezu žil 3x1,5 mm2</t>
  </si>
  <si>
    <t>124</t>
  </si>
  <si>
    <t>63</t>
  </si>
  <si>
    <t>34111030</t>
  </si>
  <si>
    <t>kabel instalační jádro Cu plné izolace PVC plášť PVC 450/750V (CYKY) 3x1,5mm2</t>
  </si>
  <si>
    <t>126</t>
  </si>
  <si>
    <t>741122016</t>
  </si>
  <si>
    <t>Montáž kabelů měděných bez ukončení uložených pod omítku plných kulatých (např. CYKY), počtu a průřezu žil 3x2,5 až 6 mm2</t>
  </si>
  <si>
    <t>65</t>
  </si>
  <si>
    <t>34111036</t>
  </si>
  <si>
    <t>kabel instalační jádro Cu plné izolace PVC plášť PVC 450/750V (CYKY) 3x2,5mm2</t>
  </si>
  <si>
    <t>130</t>
  </si>
  <si>
    <t>741122232</t>
  </si>
  <si>
    <t>Montáž kabelů měděných bez ukončení uložených volně nebo v liště plných kulatých (např. CYKY) počtu a průřezu žil 5x4 až 6 mm2</t>
  </si>
  <si>
    <t>132</t>
  </si>
  <si>
    <t>67</t>
  </si>
  <si>
    <t>34111164</t>
  </si>
  <si>
    <t>kabel silový oheň retardující bezhalogenový bez funkční schopnosti při požáru třída reakce na oheň B2cas1d1a1 jádro Cu 0,6/1kV (1-CXKH-R B2) 5x4mm2</t>
  </si>
  <si>
    <t>134</t>
  </si>
  <si>
    <t>34111098</t>
  </si>
  <si>
    <t>kabel instalační jádro Cu plné izolace PVC plášť PVC 450/750V (CYKY) 5x4mm2</t>
  </si>
  <si>
    <t>136</t>
  </si>
  <si>
    <t>7421</t>
  </si>
  <si>
    <t>Svítidla</t>
  </si>
  <si>
    <t>69</t>
  </si>
  <si>
    <t>741372022</t>
  </si>
  <si>
    <t>Montáž svítidel s integrovaným zdrojem LED se zapojením vodičů interiérových přisazených nástěnných hranatých nebo kruhových, plochy přes 0,09 do 0,36 m2</t>
  </si>
  <si>
    <t>138</t>
  </si>
  <si>
    <t>M008</t>
  </si>
  <si>
    <t>Svítidlo "A" - specifikace viz.kniha svítidel</t>
  </si>
  <si>
    <t>140</t>
  </si>
  <si>
    <t>71</t>
  </si>
  <si>
    <t>M009</t>
  </si>
  <si>
    <t>Recyklace svítidel A</t>
  </si>
  <si>
    <t>142</t>
  </si>
  <si>
    <t>741371141</t>
  </si>
  <si>
    <t>Montáž svítidel zářivkových se zapojením vodičů průmyslových stropních závěsných na řetízcích 2 zdroje</t>
  </si>
  <si>
    <t>144</t>
  </si>
  <si>
    <t>73</t>
  </si>
  <si>
    <t>M010</t>
  </si>
  <si>
    <t>Svítidlo "B" - specifikace viz.kniha svítidel</t>
  </si>
  <si>
    <t>146</t>
  </si>
  <si>
    <t>M011</t>
  </si>
  <si>
    <t>závěs set ( 2ks ) pro svítidlo B</t>
  </si>
  <si>
    <t>148</t>
  </si>
  <si>
    <t>75</t>
  </si>
  <si>
    <t>M012</t>
  </si>
  <si>
    <t>Recyklace svítidel B</t>
  </si>
  <si>
    <t>150</t>
  </si>
  <si>
    <t>M013</t>
  </si>
  <si>
    <t>Baldachýn kulatý ø 70x30 s transparentním kabelem 3x0,75 , délka 2m pro sv.B</t>
  </si>
  <si>
    <t>152</t>
  </si>
  <si>
    <t>Práce a dodávky M</t>
  </si>
  <si>
    <t>46-M</t>
  </si>
  <si>
    <t>Stavební práce při extr.mont.pracích</t>
  </si>
  <si>
    <t>77</t>
  </si>
  <si>
    <t>46.R001</t>
  </si>
  <si>
    <t>Zednické výpomoci - práce a úkony nezbytně a bezprostředně nutné k zahájení, průběhu nebo dokončení montáží. Zpravidla nejsou zakresleny v projektech.</t>
  </si>
  <si>
    <t>154</t>
  </si>
  <si>
    <t>Poznámka k položce:_x000d_
Poznámka k položce: Jsou to zejména tyto práce: a) vysekání nebo vynechání rýh, kapes a prostupů pro rozvody a upevňovací prvky (špalíky, latě, objímky, závěsy, kotvící šrouby vodítek apod.), b) vysekání, vyvrtání nebo vynechání kapes pro konzoly, podpěry, závěsy, pevné body a konstrukce (manipulační plošiny apod.), c) vysekání nebo vynechání nik pro rozvaděče, stoupací, průchozí a jiné manipulační skříně, d) zaplnění, zazdění nebo zabetonování rýh, kapes a prostupů ve stěnách a stropech, e) osazení, zazdění nebo zabetonování konzol, podpěr, objímek, závěsů, pevných bodů a konstrukcí, f) osazení, zazdění nebo zabetonování stoupacích, průchozích a jiných manipul. skříní, g) podezdění nebo pod betonová ní armatur, h) zalití kotevních šroubů, podlití strojů a zařízení betonem, í) zabetonování kotvících rámů do betonových bloků, j) nastřelování upevňovacích prvků.</t>
  </si>
  <si>
    <t>460680451</t>
  </si>
  <si>
    <t>Vysekání kapes nebo výklenků ve zdivu pro osazení kotevních prvků nebo elektroinstalačního zařízení cihelném, velikosti 7x7x5 cm</t>
  </si>
  <si>
    <t>156</t>
  </si>
  <si>
    <t>79</t>
  </si>
  <si>
    <t>460680452</t>
  </si>
  <si>
    <t>Vysekání kapes nebo výklenků ve zdivu pro osazení kotevních prvků nebo elektroinstalačního zařízení cihelném, velikosti 10x10x8 cm</t>
  </si>
  <si>
    <t>158</t>
  </si>
  <si>
    <t>460680592</t>
  </si>
  <si>
    <t>Vysekání rýh pro montáž trubek a kabelů v cihelných zdech hloubky přes 3 do 5 cm a šířky do 5 cm</t>
  </si>
  <si>
    <t>160</t>
  </si>
  <si>
    <t>81</t>
  </si>
  <si>
    <t>460680593</t>
  </si>
  <si>
    <t>Vysekání rýh pro montáž trubek a kabelů v cihelných zdech hloubky přes 3 do 5 cm a šířky přes 5 do 7 cm</t>
  </si>
  <si>
    <t>162</t>
  </si>
  <si>
    <t>10*4</t>
  </si>
  <si>
    <t>460680594</t>
  </si>
  <si>
    <t>Vysekání rýh pro montáž trubek a kabelů v cihelných zdech hloubky přes 3 do 5 cm a šířky přes 7 do 10 cm</t>
  </si>
  <si>
    <t>164</t>
  </si>
  <si>
    <t>15*4</t>
  </si>
  <si>
    <t>83</t>
  </si>
  <si>
    <t>460680605</t>
  </si>
  <si>
    <t>Vysekání rýh pro montáž trubek a kabelů v cihelných zdech hloubky přes 5 do 7 cm a šířky přes 10 do 15 cm</t>
  </si>
  <si>
    <t>166</t>
  </si>
  <si>
    <t>8*4</t>
  </si>
  <si>
    <t>469973116</t>
  </si>
  <si>
    <t>Poplatek za uložení stavebního odpadu (skládkovné) na skládce směsného stavebního a demoličního zatříděného do Katalogu odpadů pod kódem 17 09 04</t>
  </si>
  <si>
    <t>168</t>
  </si>
  <si>
    <t>85</t>
  </si>
  <si>
    <t>997002511</t>
  </si>
  <si>
    <t>Vodorovné přemístění suti a vybouraných hmot bez naložení, se složením a hrubým urovnáním na vzdálenost do 1 km</t>
  </si>
  <si>
    <t>170</t>
  </si>
  <si>
    <t>997002519</t>
  </si>
  <si>
    <t>Vodorovné přemístění suti a vybouraných hmot bez naložení, se složením a hrubým urovnáním Příplatek k ceně za každý další započatý 1 km přes 1 km</t>
  </si>
  <si>
    <t>172</t>
  </si>
  <si>
    <t>2,507*15 "Přepočtené koeficientem množství</t>
  </si>
  <si>
    <t>87</t>
  </si>
  <si>
    <t>997002611</t>
  </si>
  <si>
    <t>Nakládání suti a vybouraných hmot na dopravní prostředek pro vodorovné přemístění</t>
  </si>
  <si>
    <t>174</t>
  </si>
  <si>
    <t>D.1.4.2.SLA - elektronické komunikace</t>
  </si>
  <si>
    <t xml:space="preserve">    742 - Elektroinstalace - slaboproud</t>
  </si>
  <si>
    <t xml:space="preserve">    7418 - Ocelové konstrukce a materiál kabelových tras</t>
  </si>
  <si>
    <t xml:space="preserve">    74201 - Přípravné práce, demontáže</t>
  </si>
  <si>
    <t xml:space="preserve">    74202 - Ostatní</t>
  </si>
  <si>
    <t xml:space="preserve">    74203 - Strukturovaná kabeláž</t>
  </si>
  <si>
    <t xml:space="preserve">    74211 - Kabely</t>
  </si>
  <si>
    <t xml:space="preserve">    74212 - AV technika</t>
  </si>
  <si>
    <t>742</t>
  </si>
  <si>
    <t>Elektroinstalace - slaboproud</t>
  </si>
  <si>
    <t>741110011</t>
  </si>
  <si>
    <t>Montáž trubek elektroinstalačních s nasunutím nebo našroubováním do krabic plastových tuhých, uložených volně, vnější Ø přes 16 do 23 mm</t>
  </si>
  <si>
    <t>67*4</t>
  </si>
  <si>
    <t>34571073</t>
  </si>
  <si>
    <t>trubka elektroinstalační ohebná z PVC oranžová d 25mm</t>
  </si>
  <si>
    <t>741110012</t>
  </si>
  <si>
    <t>Montáž trubek elektroinstalačních s nasunutím nebo našroubováním do krabic plastových tuhých, uložených volně, vnější Ø přes 23 do 35 mm</t>
  </si>
  <si>
    <t>20*4</t>
  </si>
  <si>
    <t>34571074</t>
  </si>
  <si>
    <t>trubka elektroinstalační ohebná z PVC oranžová d 32mm</t>
  </si>
  <si>
    <t>"KU68" 8*4</t>
  </si>
  <si>
    <t>Mezisoučet</t>
  </si>
  <si>
    <t>"KO97</t>
  </si>
  <si>
    <t>4 *4</t>
  </si>
  <si>
    <t>7418</t>
  </si>
  <si>
    <t>Ocelové konstrukce a materiál kabelových tras</t>
  </si>
  <si>
    <t>74201</t>
  </si>
  <si>
    <t>Přípravné práce, demontáže</t>
  </si>
  <si>
    <t>742340801</t>
  </si>
  <si>
    <t>Demontáž jednotného času hodin závěsných oboustranných nebo nástěných</t>
  </si>
  <si>
    <t>742340821.R0041</t>
  </si>
  <si>
    <t>Demontáž reproduktorů MR</t>
  </si>
  <si>
    <t>742430801</t>
  </si>
  <si>
    <t>Demontáž audiovizuální techniky projektoru včetně držáku</t>
  </si>
  <si>
    <t>742430803</t>
  </si>
  <si>
    <t>Demontáž audiovizuální techniky reprosoustavy s konzolou</t>
  </si>
  <si>
    <t>741122821.R01</t>
  </si>
  <si>
    <t>Demontáž kabelů měděných uložených v trubkách zatažených plných kulatých nebo bezhalogenových datových cat.5E do sutě</t>
  </si>
  <si>
    <t>30*34</t>
  </si>
  <si>
    <t>74202</t>
  </si>
  <si>
    <t>998742104</t>
  </si>
  <si>
    <t>Přesun hmot pro slaboproud stanovený z hmotnosti přesunovaného materiálu vodorovná dopravní vzdálenost do 50 m základní v objektech výšky přes 24 do 36 m</t>
  </si>
  <si>
    <t>Poznámka k položce:_x000d_
Poznámka k položce: Přesuny při montážích</t>
  </si>
  <si>
    <t>74203</t>
  </si>
  <si>
    <t>Strukturovaná kabeláž</t>
  </si>
  <si>
    <t>742330004</t>
  </si>
  <si>
    <t>Montáž strukturované kabeláže rozvaděče stojanového do 30U</t>
  </si>
  <si>
    <t>35712018.R01</t>
  </si>
  <si>
    <t>Stojanový rozvaděč, 19", v. 15U (778mm), h. 600mm, š. 600mm</t>
  </si>
  <si>
    <t>742330022</t>
  </si>
  <si>
    <t>Montáž strukturované kabeláže příslušenství a ostatní práce k rozvaděčům napájecího panelu</t>
  </si>
  <si>
    <t>74203.R06</t>
  </si>
  <si>
    <t>Napájecí panel, 8x230V UTE, 19", 1U, vypínač, 3m, s ochranou proti přepětí</t>
  </si>
  <si>
    <t>742330023</t>
  </si>
  <si>
    <t>Montáž strukturované kabeláže příslušenství a ostatní práce k rozvaděčům vyvazovacíhoho panelu 1U</t>
  </si>
  <si>
    <t>74203.R07</t>
  </si>
  <si>
    <t>Vázací panel, 1U, 19, oboustranný, plastová oka 40x50mm</t>
  </si>
  <si>
    <t>742330024.A1</t>
  </si>
  <si>
    <t>Montáž strukturované kabeláže příslušenství a ostatní práce k rozvaděčům patch panelu 24 portů</t>
  </si>
  <si>
    <t>74203.R08</t>
  </si>
  <si>
    <t>Patch panel UTP 24xRJ45 kat. 6A, 1U, 19, osazený, přímý, s vyvazovací lištou</t>
  </si>
  <si>
    <t>742330042</t>
  </si>
  <si>
    <t>Montáž strukturované kabeláže zásuvek datových pod omítku, do nábytku, do parapetního žlabu nebo podlahové krabice 1 až 6 pozic</t>
  </si>
  <si>
    <t>74203.R1201</t>
  </si>
  <si>
    <t>2-zásuvka komunikační, 2x Keystone RJ45 kat. 6A 10G, STP. 2 datové zásuvky (2x 1 modul) do připraveného hnízda</t>
  </si>
  <si>
    <t>"Učebna 313" 1+1+1+11</t>
  </si>
  <si>
    <t>"Ostatní učebny" (1+1+1)*3</t>
  </si>
  <si>
    <t>742330051</t>
  </si>
  <si>
    <t>Montáž strukturované kabeláže zásuvek datových popis portu zásuvky</t>
  </si>
  <si>
    <t>742330052</t>
  </si>
  <si>
    <t>Montáž strukturované kabeláže zásuvek datových popis portů patchpanelu</t>
  </si>
  <si>
    <t>742330101</t>
  </si>
  <si>
    <t>Montáž strukturované kabeláže měření segmentu metalického s vyhotovením protokolu</t>
  </si>
  <si>
    <t>74203.R01</t>
  </si>
  <si>
    <t>Instalace patchpanelu se 2 RJ kontektrory CAT6A/UTP do stávajícího datového rozvaděče (propoj DR313 se stáv.rozvaděčem)</t>
  </si>
  <si>
    <t>37451120</t>
  </si>
  <si>
    <t>patch panel neosazený 1U 24 portů 19" STP</t>
  </si>
  <si>
    <t>37452040</t>
  </si>
  <si>
    <t>prvek ukončovací datového rozvodu keystone 1xRJ45 UTP Cat6A samořezný kabelová pojistka</t>
  </si>
  <si>
    <t>74211</t>
  </si>
  <si>
    <t>Kabely</t>
  </si>
  <si>
    <t>742121001</t>
  </si>
  <si>
    <t>Montáž kabelů sdělovacích pro vnitřní rozvody počtu žil do 15</t>
  </si>
  <si>
    <t>34121345.R01</t>
  </si>
  <si>
    <t>Kabel U/UTP, kat. 6A, 4-pár 23AWG, LSZH, Eca</t>
  </si>
  <si>
    <t>LAN_dat_2zás*18*2</t>
  </si>
  <si>
    <t>"Propoj rovzaděčů" 20*2</t>
  </si>
  <si>
    <t>868*1,15 "Přepočtené koeficientem množství</t>
  </si>
  <si>
    <t>74211.R05</t>
  </si>
  <si>
    <t>XLR signálový kabel</t>
  </si>
  <si>
    <t>Poznámka k položce:_x000d_
Poznámka k položce: Přesnou délku kabelů pro AV techniku je nutné před započetím montáží naměřit zvlášt v každé učebně.</t>
  </si>
  <si>
    <t>74211.R06</t>
  </si>
  <si>
    <t>reproduktorový kabel transparentní 2x2,5</t>
  </si>
  <si>
    <t>742430022</t>
  </si>
  <si>
    <t>Montáž audiovizuální techniky propojovacích kabelů pro AV techniku</t>
  </si>
  <si>
    <t>74211.R03</t>
  </si>
  <si>
    <t>HDMI kabel 2.0 propojovací 15m zlacené konektory, High Speed, stíněný, podpora ethernet a 3D</t>
  </si>
  <si>
    <t>74211.R04</t>
  </si>
  <si>
    <t>HDMI kabel 2.0 propojovací 10m zlacené konektory, High Speed, stíněný, podpora ethernet a 3D</t>
  </si>
  <si>
    <t>74212</t>
  </si>
  <si>
    <t>AV technika</t>
  </si>
  <si>
    <t>742330041.R201</t>
  </si>
  <si>
    <t>Montáž zásuvek AV pod omítku, do nábytku, do parapetního žlabu nebo podlahové krabice jednozásuvky</t>
  </si>
  <si>
    <t>1489839.R01</t>
  </si>
  <si>
    <t>Zásuvka pro připojení aktivního reproduktoru (1 modul), min.2x RCA konektor do připraveného hnízda</t>
  </si>
  <si>
    <t>4*3</t>
  </si>
  <si>
    <t>1489839.R02</t>
  </si>
  <si>
    <t>Zásuvka pro připojení pasivního reproduktoru (1 modul), 2x svorka, do připraveného hnízda</t>
  </si>
  <si>
    <t>4*4</t>
  </si>
  <si>
    <t>1409867.R01</t>
  </si>
  <si>
    <t>Předzapojená HDMI zásuvka (1 modul)</t>
  </si>
  <si>
    <t>742330051.R01</t>
  </si>
  <si>
    <t>Popis portu zásuvky AV</t>
  </si>
  <si>
    <t>16+16+12</t>
  </si>
  <si>
    <t>742330101.R01</t>
  </si>
  <si>
    <t>Měření metalického segmentu zásuvky pro AV techniku s vyhotovením protokolu</t>
  </si>
  <si>
    <t>742330101.R02</t>
  </si>
  <si>
    <t>Uspořádání vícerámečkových kombinací, koordinace s profesí silnoproud</t>
  </si>
  <si>
    <t>4*5</t>
  </si>
  <si>
    <t>742430001</t>
  </si>
  <si>
    <t>Montáž audiovizuální techniky projektoru včetně držáku a uchycením na strop nebo na stěnu</t>
  </si>
  <si>
    <t>"1.NP - zpětná montáž stávajícího zařízení" 1</t>
  </si>
  <si>
    <t>742430003</t>
  </si>
  <si>
    <t>Montáž audiovizuální techniky reprosoustavy s konzolou</t>
  </si>
  <si>
    <t>2,509*15 "Přepočtené koeficientem množství</t>
  </si>
  <si>
    <t>D.1.4.3 - ostatní a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</si>
  <si>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</si>
  <si>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</si>
  <si>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</si>
  <si>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</si>
  <si>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</si>
  <si>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</si>
  <si>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</si>
  <si>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</si>
  <si>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</si>
  <si>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</si>
  <si>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soubor</t>
  </si>
  <si>
    <t>1024</t>
  </si>
  <si>
    <t>947861784</t>
  </si>
  <si>
    <t>Poznámka k položce:_x000d_
 dle SOD</t>
  </si>
  <si>
    <t>VRN3</t>
  </si>
  <si>
    <t>Zařízení staveniště</t>
  </si>
  <si>
    <t>030001000</t>
  </si>
  <si>
    <t>883405392</t>
  </si>
  <si>
    <t xml:space="preserve">Poznámka k položce:_x000d_
zřízení, provoz, odstranění_x000d_
zabezbečení stavby </t>
  </si>
  <si>
    <t>VRN9</t>
  </si>
  <si>
    <t>Ostatní náklady</t>
  </si>
  <si>
    <t>043002000</t>
  </si>
  <si>
    <t>Zkoušky a ostatní měření</t>
  </si>
  <si>
    <t>558855768</t>
  </si>
  <si>
    <t xml:space="preserve">Poznámka k položce:_x000d_
topná zkouška, zkouška těsnosti rozvodů vody, zkouška ditatace_x000d_
</t>
  </si>
  <si>
    <t>4"protokol měření doby dozvuku autorizovanou osobou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</si>
</sst>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28/2024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Gymnázium Velké Meziříčí - Rekonstrukce učeben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Velké Meziříčí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23. 10. 2024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Kraj Vysočina, Žižkova 1882/57, Jihlava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Filip Marek, Brněnská 326/34, Žďár nad Sázavou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Filip Marek, Brněnská 326/34, Žďár nad Sázavou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'D.1.4.1 - stavební úpravy'!J30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'D.1.4.1 - stavební úpravy'!P124</f>
        <v>0</v>
      </c>
      <c r="AV95" s="129">
        <f>'D.1.4.1 - stavební úpravy'!J33</f>
        <v>0</v>
      </c>
      <c r="AW95" s="129">
        <f>'D.1.4.1 - stavební úpravy'!J34</f>
        <v>0</v>
      </c>
      <c r="AX95" s="129">
        <f>'D.1.4.1 - stavební úpravy'!J35</f>
        <v>0</v>
      </c>
      <c r="AY95" s="129">
        <f>'D.1.4.1 - stavební úpravy'!J36</f>
        <v>0</v>
      </c>
      <c r="AZ95" s="129">
        <f>'D.1.4.1 - stavební úpravy'!F33</f>
        <v>0</v>
      </c>
      <c r="BA95" s="129">
        <f>'D.1.4.1 - stavební úpravy'!F34</f>
        <v>0</v>
      </c>
      <c r="BB95" s="129">
        <f>'D.1.4.1 - stavební úpravy'!F35</f>
        <v>0</v>
      </c>
      <c r="BC95" s="129">
        <f>'D.1.4.1 - stavební úpravy'!F36</f>
        <v>0</v>
      </c>
      <c r="BD95" s="131">
        <f>'D.1.4.1 - stavební úpravy'!F37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24.7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'D.1.4.2.SIL - elektrické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ROUND(SUM(AV96:AW96),2)</f>
        <v>0</v>
      </c>
      <c r="AU96" s="130">
        <f>'D.1.4.2.SIL - elektrické ...'!P127</f>
        <v>0</v>
      </c>
      <c r="AV96" s="129">
        <f>'D.1.4.2.SIL - elektrické ...'!J33</f>
        <v>0</v>
      </c>
      <c r="AW96" s="129">
        <f>'D.1.4.2.SIL - elektrické ...'!J34</f>
        <v>0</v>
      </c>
      <c r="AX96" s="129">
        <f>'D.1.4.2.SIL - elektrické ...'!J35</f>
        <v>0</v>
      </c>
      <c r="AY96" s="129">
        <f>'D.1.4.2.SIL - elektrické ...'!J36</f>
        <v>0</v>
      </c>
      <c r="AZ96" s="129">
        <f>'D.1.4.2.SIL - elektrické ...'!F33</f>
        <v>0</v>
      </c>
      <c r="BA96" s="129">
        <f>'D.1.4.2.SIL - elektrické ...'!F34</f>
        <v>0</v>
      </c>
      <c r="BB96" s="129">
        <f>'D.1.4.2.SIL - elektrické ...'!F35</f>
        <v>0</v>
      </c>
      <c r="BC96" s="129">
        <f>'D.1.4.2.SIL - elektrické ...'!F36</f>
        <v>0</v>
      </c>
      <c r="BD96" s="131">
        <f>'D.1.4.2.SIL - elektrické ...'!F37</f>
        <v>0</v>
      </c>
      <c r="BE96" s="7"/>
      <c r="BT96" s="132" t="s">
        <v>83</v>
      </c>
      <c r="BV96" s="132" t="s">
        <v>77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7" customFormat="1" ht="24.75" customHeight="1">
      <c r="A97" s="120" t="s">
        <v>79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'D.1.4.2.SLA - elektronick...'!J30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82</v>
      </c>
      <c r="AR97" s="127"/>
      <c r="AS97" s="128">
        <v>0</v>
      </c>
      <c r="AT97" s="129">
        <f>ROUND(SUM(AV97:AW97),2)</f>
        <v>0</v>
      </c>
      <c r="AU97" s="130">
        <f>'D.1.4.2.SLA - elektronick...'!P127</f>
        <v>0</v>
      </c>
      <c r="AV97" s="129">
        <f>'D.1.4.2.SLA - elektronick...'!J33</f>
        <v>0</v>
      </c>
      <c r="AW97" s="129">
        <f>'D.1.4.2.SLA - elektronick...'!J34</f>
        <v>0</v>
      </c>
      <c r="AX97" s="129">
        <f>'D.1.4.2.SLA - elektronick...'!J35</f>
        <v>0</v>
      </c>
      <c r="AY97" s="129">
        <f>'D.1.4.2.SLA - elektronick...'!J36</f>
        <v>0</v>
      </c>
      <c r="AZ97" s="129">
        <f>'D.1.4.2.SLA - elektronick...'!F33</f>
        <v>0</v>
      </c>
      <c r="BA97" s="129">
        <f>'D.1.4.2.SLA - elektronick...'!F34</f>
        <v>0</v>
      </c>
      <c r="BB97" s="129">
        <f>'D.1.4.2.SLA - elektronick...'!F35</f>
        <v>0</v>
      </c>
      <c r="BC97" s="129">
        <f>'D.1.4.2.SLA - elektronick...'!F36</f>
        <v>0</v>
      </c>
      <c r="BD97" s="131">
        <f>'D.1.4.2.SLA - elektronick...'!F37</f>
        <v>0</v>
      </c>
      <c r="BE97" s="7"/>
      <c r="BT97" s="132" t="s">
        <v>83</v>
      </c>
      <c r="BV97" s="132" t="s">
        <v>77</v>
      </c>
      <c r="BW97" s="132" t="s">
        <v>91</v>
      </c>
      <c r="BX97" s="132" t="s">
        <v>5</v>
      </c>
      <c r="CL97" s="132" t="s">
        <v>1</v>
      </c>
      <c r="CM97" s="132" t="s">
        <v>85</v>
      </c>
    </row>
    <row r="98" s="7" customFormat="1" ht="16.5" customHeight="1">
      <c r="A98" s="120" t="s">
        <v>79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'D.1.4.3 - ostatní a vedle...'!J30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82</v>
      </c>
      <c r="AR98" s="127"/>
      <c r="AS98" s="133">
        <v>0</v>
      </c>
      <c r="AT98" s="134">
        <f>ROUND(SUM(AV98:AW98),2)</f>
        <v>0</v>
      </c>
      <c r="AU98" s="135">
        <f>'D.1.4.3 - ostatní a vedle...'!P120</f>
        <v>0</v>
      </c>
      <c r="AV98" s="134">
        <f>'D.1.4.3 - ostatní a vedle...'!J33</f>
        <v>0</v>
      </c>
      <c r="AW98" s="134">
        <f>'D.1.4.3 - ostatní a vedle...'!J34</f>
        <v>0</v>
      </c>
      <c r="AX98" s="134">
        <f>'D.1.4.3 - ostatní a vedle...'!J35</f>
        <v>0</v>
      </c>
      <c r="AY98" s="134">
        <f>'D.1.4.3 - ostatní a vedle...'!J36</f>
        <v>0</v>
      </c>
      <c r="AZ98" s="134">
        <f>'D.1.4.3 - ostatní a vedle...'!F33</f>
        <v>0</v>
      </c>
      <c r="BA98" s="134">
        <f>'D.1.4.3 - ostatní a vedle...'!F34</f>
        <v>0</v>
      </c>
      <c r="BB98" s="134">
        <f>'D.1.4.3 - ostatní a vedle...'!F35</f>
        <v>0</v>
      </c>
      <c r="BC98" s="134">
        <f>'D.1.4.3 - ostatní a vedle...'!F36</f>
        <v>0</v>
      </c>
      <c r="BD98" s="136">
        <f>'D.1.4.3 - ostatní a vedle...'!F37</f>
        <v>0</v>
      </c>
      <c r="BE98" s="7"/>
      <c r="BT98" s="132" t="s">
        <v>83</v>
      </c>
      <c r="BV98" s="132" t="s">
        <v>77</v>
      </c>
      <c r="BW98" s="132" t="s">
        <v>94</v>
      </c>
      <c r="BX98" s="132" t="s">
        <v>5</v>
      </c>
      <c r="CL98" s="132" t="s">
        <v>1</v>
      </c>
      <c r="CM98" s="132" t="s">
        <v>85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PLNd2dnElUCtoCEq/jxlw8MBVS9SRiw8iPLstpQ/4inNY3YeEGcPgKTYbUHmIwww4QrrBPeS4oZaloj4aGA2xA==" hashValue="aM5QdLyUlS4p91eZBk5KH0EVcR1OkIDAKJ3E3LIFKZRfUWYHTkphH/K3hPhWi05l7PWc2UnmkHOHdofbuf/pUg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1.4.1 - stavební úpravy'!C2" display="/"/>
    <hyperlink ref="A96" location="'D.1.4.2.SIL - elektrické ...'!C2" display="/"/>
    <hyperlink ref="A97" location="'D.1.4.2.SLA - elektronick...'!C2" display="/"/>
    <hyperlink ref="A98" location="'D.1.4.3 - ostatní a ved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Gymnázium Velké Meziříčí - Rekonstrukce učeben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31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ROUND((SUM(BE124:BE247)),  2)</f>
        <v>0</v>
      </c>
      <c r="G33" s="39"/>
      <c r="H33" s="39"/>
      <c r="I33" s="156">
        <v>0.20999999999999999</v>
      </c>
      <c r="J33" s="155">
        <f>ROUND(((SUM(BE124:BE247))*I33),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ROUND((SUM(BF124:BF247)),  2)</f>
        <v>0</v>
      </c>
      <c r="G34" s="39"/>
      <c r="H34" s="39"/>
      <c r="I34" s="156">
        <v>0.12</v>
      </c>
      <c r="J34" s="155">
        <f>ROUND(((SUM(BF124:BF247))*I34),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ROUND((SUM(BG124:BG247)),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ROUND((SUM(BH124:BH247)),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ROUND((SUM(BI124:BI247)),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Gymnázium Velké Meziříčí - Rekonstrukce učeben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D.1.4.1 - stavební úpravy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Velké Meziříčí</v>
      </c>
      <c r="G89" s="41"/>
      <c r="H89" s="41"/>
      <c r="I89" s="33" t="s">
        <v>22</v>
      </c>
      <c r="J89" s="80" t="str">
        <f>IF(J12="","",J12)</f>
        <v>23. 10. 2024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Kraj Vysočina, Žižkova 1882/57, Jihlava</v>
      </c>
      <c r="G91" s="41"/>
      <c r="H91" s="41"/>
      <c r="I91" s="33" t="s">
        <v>30</v>
      </c>
      <c r="J91" s="37" t="str">
        <f>E21</f>
        <v>Filip Marek, Brněnská 326/34, Žďár nad Sázavou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Filip Marek, Brněnská 326/34, Žďár nad Sázavou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104</v>
      </c>
      <c r="E98" s="183"/>
      <c r="F98" s="183"/>
      <c r="G98" s="183"/>
      <c r="H98" s="183"/>
      <c r="I98" s="183"/>
      <c r="J98" s="184">
        <f>J150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105</v>
      </c>
      <c r="E99" s="183"/>
      <c r="F99" s="183"/>
      <c r="G99" s="183"/>
      <c r="H99" s="183"/>
      <c r="I99" s="183"/>
      <c r="J99" s="184">
        <f>J152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106</v>
      </c>
      <c r="E100" s="183"/>
      <c r="F100" s="183"/>
      <c r="G100" s="183"/>
      <c r="H100" s="183"/>
      <c r="I100" s="183"/>
      <c r="J100" s="184">
        <f>J165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107</v>
      </c>
      <c r="E101" s="183"/>
      <c r="F101" s="183"/>
      <c r="G101" s="183"/>
      <c r="H101" s="183"/>
      <c r="I101" s="183"/>
      <c r="J101" s="184">
        <f>J193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108</v>
      </c>
      <c r="E102" s="183"/>
      <c r="F102" s="183"/>
      <c r="G102" s="183"/>
      <c r="H102" s="183"/>
      <c r="I102" s="183"/>
      <c r="J102" s="184">
        <f>J201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109</v>
      </c>
      <c r="E103" s="183"/>
      <c r="F103" s="183"/>
      <c r="G103" s="183"/>
      <c r="H103" s="183"/>
      <c r="I103" s="183"/>
      <c r="J103" s="184">
        <f>J228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J229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111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Gymnázium Velké Meziříčí - Rekonstrukce učeben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D.1.4.1 - stavební úpravy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Velké Meziříčí</v>
      </c>
      <c r="G118" s="41"/>
      <c r="H118" s="41"/>
      <c r="I118" s="33" t="s">
        <v>22</v>
      </c>
      <c r="J118" s="80" t="str">
        <f>IF(J12="","",J12)</f>
        <v>23. 10. 2024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3" t="s">
        <v>24</v>
      </c>
      <c r="D120" s="41"/>
      <c r="E120" s="41"/>
      <c r="F120" s="28" t="str">
        <f>E15</f>
        <v>Kraj Vysočina, Žižkova 1882/57, Jihlava</v>
      </c>
      <c r="G120" s="41"/>
      <c r="H120" s="41"/>
      <c r="I120" s="33" t="s">
        <v>30</v>
      </c>
      <c r="J120" s="37" t="str">
        <f>E21</f>
        <v>Filip Marek, Brněnská 326/34, Žďár nad Sázavou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40.0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>Filip Marek, Brněnská 326/34, Žďár nad Sázavou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112</v>
      </c>
      <c r="D123" s="195" t="s">
        <v>60</v>
      </c>
      <c r="E123" s="195" t="s">
        <v>56</v>
      </c>
      <c r="F123" s="195" t="s">
        <v>57</v>
      </c>
      <c r="G123" s="195" t="s">
        <v>113</v>
      </c>
      <c r="H123" s="195" t="s">
        <v>114</v>
      </c>
      <c r="I123" s="195" t="s">
        <v>115</v>
      </c>
      <c r="J123" s="196" t="s">
        <v>100</v>
      </c>
      <c r="K123" s="197" t="s">
        <v>116</v>
      </c>
      <c r="L123" s="198"/>
      <c r="M123" s="101" t="s">
        <v>1</v>
      </c>
      <c r="N123" s="102" t="s">
        <v>39</v>
      </c>
      <c r="O123" s="102" t="s">
        <v>117</v>
      </c>
      <c r="P123" s="102" t="s">
        <v>118</v>
      </c>
      <c r="Q123" s="102" t="s">
        <v>119</v>
      </c>
      <c r="R123" s="102" t="s">
        <v>120</v>
      </c>
      <c r="S123" s="102" t="s">
        <v>121</v>
      </c>
      <c r="T123" s="103" t="s">
        <v>122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123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P125+P150+P152+P165+P193+P201+P228</f>
        <v>0</v>
      </c>
      <c r="Q124" s="105"/>
      <c r="R124" s="201">
        <f>R125+R150+R152+R165+R193+R201+R228</f>
        <v>4.6826553000000004</v>
      </c>
      <c r="S124" s="105"/>
      <c r="T124" s="202">
        <f>T125+T150+T152+T165+T193+T201+T228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74</v>
      </c>
      <c r="AU124" s="18" t="s">
        <v>102</v>
      </c>
      <c r="BK124" s="203">
        <f>BK125+BK150+BK152+BK165+BK193+BK201+BK228</f>
        <v>0</v>
      </c>
    </row>
    <row r="125" s="12" customFormat="1" ht="25.92" customHeight="1">
      <c r="A125" s="12"/>
      <c r="B125" s="204"/>
      <c r="C125" s="205"/>
      <c r="D125" s="206" t="s">
        <v>74</v>
      </c>
      <c r="E125" s="207" t="s">
        <v>124</v>
      </c>
      <c r="F125" s="207" t="s">
        <v>125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SUM(P126:P149)</f>
        <v>0</v>
      </c>
      <c r="Q125" s="212"/>
      <c r="R125" s="213">
        <f>SUM(R126:R149)</f>
        <v>0</v>
      </c>
      <c r="S125" s="212"/>
      <c r="T125" s="214">
        <f>SUM(T126:T149)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83</v>
      </c>
      <c r="AT125" s="216" t="s">
        <v>74</v>
      </c>
      <c r="AU125" s="216" t="s">
        <v>75</v>
      </c>
      <c r="AY125" s="215" t="s">
        <v>126</v>
      </c>
      <c r="BK125" s="217">
        <f>SUM(BK126:BK149)</f>
        <v>0</v>
      </c>
    </row>
    <row r="126" s="2" customFormat="1" ht="16.5" customHeight="1">
      <c r="A126" s="39"/>
      <c r="B126" s="40"/>
      <c r="C126" s="218" t="s">
        <v>83</v>
      </c>
      <c r="D126" s="218" t="s">
        <v>127</v>
      </c>
      <c r="E126" s="219" t="s">
        <v>128</v>
      </c>
      <c r="F126" s="220" t="s">
        <v>129</v>
      </c>
      <c r="G126" s="221" t="s">
        <v>130</v>
      </c>
      <c r="H126" s="222">
        <v>416.55099999999999</v>
      </c>
      <c r="I126" s="223"/>
      <c r="J126" s="224">
        <f>ROUND(I126*H126,2)</f>
        <v>0</v>
      </c>
      <c r="K126" s="225"/>
      <c r="L126" s="45"/>
      <c r="M126" s="226" t="s">
        <v>1</v>
      </c>
      <c r="N126" s="227" t="s">
        <v>40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131</v>
      </c>
      <c r="AT126" s="230" t="s">
        <v>127</v>
      </c>
      <c r="AU126" s="230" t="s">
        <v>83</v>
      </c>
      <c r="AY126" s="18" t="s">
        <v>126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83</v>
      </c>
      <c r="BK126" s="231">
        <f>ROUND(I126*H126,2)</f>
        <v>0</v>
      </c>
      <c r="BL126" s="18" t="s">
        <v>131</v>
      </c>
      <c r="BM126" s="230" t="s">
        <v>132</v>
      </c>
    </row>
    <row r="127" s="13" customFormat="1">
      <c r="A127" s="13"/>
      <c r="B127" s="232"/>
      <c r="C127" s="233"/>
      <c r="D127" s="234" t="s">
        <v>133</v>
      </c>
      <c r="E127" s="235" t="s">
        <v>1</v>
      </c>
      <c r="F127" s="236" t="s">
        <v>134</v>
      </c>
      <c r="G127" s="233"/>
      <c r="H127" s="237">
        <v>94.478999999999999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133</v>
      </c>
      <c r="AU127" s="243" t="s">
        <v>83</v>
      </c>
      <c r="AV127" s="13" t="s">
        <v>85</v>
      </c>
      <c r="AW127" s="13" t="s">
        <v>32</v>
      </c>
      <c r="AX127" s="13" t="s">
        <v>75</v>
      </c>
      <c r="AY127" s="243" t="s">
        <v>126</v>
      </c>
    </row>
    <row r="128" s="13" customFormat="1">
      <c r="A128" s="13"/>
      <c r="B128" s="232"/>
      <c r="C128" s="233"/>
      <c r="D128" s="234" t="s">
        <v>133</v>
      </c>
      <c r="E128" s="235" t="s">
        <v>1</v>
      </c>
      <c r="F128" s="236" t="s">
        <v>135</v>
      </c>
      <c r="G128" s="233"/>
      <c r="H128" s="237">
        <v>111.199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133</v>
      </c>
      <c r="AU128" s="243" t="s">
        <v>83</v>
      </c>
      <c r="AV128" s="13" t="s">
        <v>85</v>
      </c>
      <c r="AW128" s="13" t="s">
        <v>32</v>
      </c>
      <c r="AX128" s="13" t="s">
        <v>75</v>
      </c>
      <c r="AY128" s="243" t="s">
        <v>126</v>
      </c>
    </row>
    <row r="129" s="13" customFormat="1">
      <c r="A129" s="13"/>
      <c r="B129" s="232"/>
      <c r="C129" s="233"/>
      <c r="D129" s="234" t="s">
        <v>133</v>
      </c>
      <c r="E129" s="235" t="s">
        <v>1</v>
      </c>
      <c r="F129" s="236" t="s">
        <v>136</v>
      </c>
      <c r="G129" s="233"/>
      <c r="H129" s="237">
        <v>89.469999999999999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133</v>
      </c>
      <c r="AU129" s="243" t="s">
        <v>83</v>
      </c>
      <c r="AV129" s="13" t="s">
        <v>85</v>
      </c>
      <c r="AW129" s="13" t="s">
        <v>32</v>
      </c>
      <c r="AX129" s="13" t="s">
        <v>75</v>
      </c>
      <c r="AY129" s="243" t="s">
        <v>126</v>
      </c>
    </row>
    <row r="130" s="13" customFormat="1">
      <c r="A130" s="13"/>
      <c r="B130" s="232"/>
      <c r="C130" s="233"/>
      <c r="D130" s="234" t="s">
        <v>133</v>
      </c>
      <c r="E130" s="235" t="s">
        <v>1</v>
      </c>
      <c r="F130" s="236" t="s">
        <v>137</v>
      </c>
      <c r="G130" s="233"/>
      <c r="H130" s="237">
        <v>121.40300000000001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133</v>
      </c>
      <c r="AU130" s="243" t="s">
        <v>83</v>
      </c>
      <c r="AV130" s="13" t="s">
        <v>85</v>
      </c>
      <c r="AW130" s="13" t="s">
        <v>32</v>
      </c>
      <c r="AX130" s="13" t="s">
        <v>75</v>
      </c>
      <c r="AY130" s="243" t="s">
        <v>126</v>
      </c>
    </row>
    <row r="131" s="14" customFormat="1">
      <c r="A131" s="14"/>
      <c r="B131" s="244"/>
      <c r="C131" s="245"/>
      <c r="D131" s="234" t="s">
        <v>133</v>
      </c>
      <c r="E131" s="246" t="s">
        <v>1</v>
      </c>
      <c r="F131" s="247" t="s">
        <v>138</v>
      </c>
      <c r="G131" s="245"/>
      <c r="H131" s="248">
        <v>416.55100000000004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133</v>
      </c>
      <c r="AU131" s="254" t="s">
        <v>83</v>
      </c>
      <c r="AV131" s="14" t="s">
        <v>131</v>
      </c>
      <c r="AW131" s="14" t="s">
        <v>32</v>
      </c>
      <c r="AX131" s="14" t="s">
        <v>83</v>
      </c>
      <c r="AY131" s="254" t="s">
        <v>126</v>
      </c>
    </row>
    <row r="132" s="2" customFormat="1" ht="21.75" customHeight="1">
      <c r="A132" s="39"/>
      <c r="B132" s="40"/>
      <c r="C132" s="218" t="s">
        <v>85</v>
      </c>
      <c r="D132" s="218" t="s">
        <v>127</v>
      </c>
      <c r="E132" s="219" t="s">
        <v>139</v>
      </c>
      <c r="F132" s="220" t="s">
        <v>140</v>
      </c>
      <c r="G132" s="221" t="s">
        <v>130</v>
      </c>
      <c r="H132" s="222">
        <v>124.96599999999999</v>
      </c>
      <c r="I132" s="223"/>
      <c r="J132" s="224">
        <f>ROUND(I132*H132,2)</f>
        <v>0</v>
      </c>
      <c r="K132" s="225"/>
      <c r="L132" s="45"/>
      <c r="M132" s="226" t="s">
        <v>1</v>
      </c>
      <c r="N132" s="227" t="s">
        <v>40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141</v>
      </c>
      <c r="AT132" s="230" t="s">
        <v>127</v>
      </c>
      <c r="AU132" s="230" t="s">
        <v>83</v>
      </c>
      <c r="AY132" s="18" t="s">
        <v>126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83</v>
      </c>
      <c r="BK132" s="231">
        <f>ROUND(I132*H132,2)</f>
        <v>0</v>
      </c>
      <c r="BL132" s="18" t="s">
        <v>141</v>
      </c>
      <c r="BM132" s="230" t="s">
        <v>142</v>
      </c>
    </row>
    <row r="133" s="2" customFormat="1">
      <c r="A133" s="39"/>
      <c r="B133" s="40"/>
      <c r="C133" s="41"/>
      <c r="D133" s="234" t="s">
        <v>143</v>
      </c>
      <c r="E133" s="41"/>
      <c r="F133" s="255" t="s">
        <v>144</v>
      </c>
      <c r="G133" s="41"/>
      <c r="H133" s="41"/>
      <c r="I133" s="256"/>
      <c r="J133" s="41"/>
      <c r="K133" s="41"/>
      <c r="L133" s="45"/>
      <c r="M133" s="257"/>
      <c r="N133" s="25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143</v>
      </c>
      <c r="AU133" s="18" t="s">
        <v>83</v>
      </c>
    </row>
    <row r="134" s="13" customFormat="1">
      <c r="A134" s="13"/>
      <c r="B134" s="232"/>
      <c r="C134" s="233"/>
      <c r="D134" s="234" t="s">
        <v>133</v>
      </c>
      <c r="E134" s="235" t="s">
        <v>1</v>
      </c>
      <c r="F134" s="236" t="s">
        <v>145</v>
      </c>
      <c r="G134" s="233"/>
      <c r="H134" s="237">
        <v>28.344000000000001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133</v>
      </c>
      <c r="AU134" s="243" t="s">
        <v>83</v>
      </c>
      <c r="AV134" s="13" t="s">
        <v>85</v>
      </c>
      <c r="AW134" s="13" t="s">
        <v>32</v>
      </c>
      <c r="AX134" s="13" t="s">
        <v>75</v>
      </c>
      <c r="AY134" s="243" t="s">
        <v>126</v>
      </c>
    </row>
    <row r="135" s="13" customFormat="1">
      <c r="A135" s="13"/>
      <c r="B135" s="232"/>
      <c r="C135" s="233"/>
      <c r="D135" s="234" t="s">
        <v>133</v>
      </c>
      <c r="E135" s="235" t="s">
        <v>1</v>
      </c>
      <c r="F135" s="236" t="s">
        <v>146</v>
      </c>
      <c r="G135" s="233"/>
      <c r="H135" s="237">
        <v>33.359999999999999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133</v>
      </c>
      <c r="AU135" s="243" t="s">
        <v>83</v>
      </c>
      <c r="AV135" s="13" t="s">
        <v>85</v>
      </c>
      <c r="AW135" s="13" t="s">
        <v>32</v>
      </c>
      <c r="AX135" s="13" t="s">
        <v>75</v>
      </c>
      <c r="AY135" s="243" t="s">
        <v>126</v>
      </c>
    </row>
    <row r="136" s="13" customFormat="1">
      <c r="A136" s="13"/>
      <c r="B136" s="232"/>
      <c r="C136" s="233"/>
      <c r="D136" s="234" t="s">
        <v>133</v>
      </c>
      <c r="E136" s="235" t="s">
        <v>1</v>
      </c>
      <c r="F136" s="236" t="s">
        <v>147</v>
      </c>
      <c r="G136" s="233"/>
      <c r="H136" s="237">
        <v>26.841000000000001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133</v>
      </c>
      <c r="AU136" s="243" t="s">
        <v>83</v>
      </c>
      <c r="AV136" s="13" t="s">
        <v>85</v>
      </c>
      <c r="AW136" s="13" t="s">
        <v>32</v>
      </c>
      <c r="AX136" s="13" t="s">
        <v>75</v>
      </c>
      <c r="AY136" s="243" t="s">
        <v>126</v>
      </c>
    </row>
    <row r="137" s="13" customFormat="1">
      <c r="A137" s="13"/>
      <c r="B137" s="232"/>
      <c r="C137" s="233"/>
      <c r="D137" s="234" t="s">
        <v>133</v>
      </c>
      <c r="E137" s="235" t="s">
        <v>1</v>
      </c>
      <c r="F137" s="236" t="s">
        <v>148</v>
      </c>
      <c r="G137" s="233"/>
      <c r="H137" s="237">
        <v>36.420999999999999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133</v>
      </c>
      <c r="AU137" s="243" t="s">
        <v>83</v>
      </c>
      <c r="AV137" s="13" t="s">
        <v>85</v>
      </c>
      <c r="AW137" s="13" t="s">
        <v>32</v>
      </c>
      <c r="AX137" s="13" t="s">
        <v>75</v>
      </c>
      <c r="AY137" s="243" t="s">
        <v>126</v>
      </c>
    </row>
    <row r="138" s="14" customFormat="1">
      <c r="A138" s="14"/>
      <c r="B138" s="244"/>
      <c r="C138" s="245"/>
      <c r="D138" s="234" t="s">
        <v>133</v>
      </c>
      <c r="E138" s="246" t="s">
        <v>1</v>
      </c>
      <c r="F138" s="247" t="s">
        <v>138</v>
      </c>
      <c r="G138" s="245"/>
      <c r="H138" s="248">
        <v>124.96600000000001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133</v>
      </c>
      <c r="AU138" s="254" t="s">
        <v>83</v>
      </c>
      <c r="AV138" s="14" t="s">
        <v>131</v>
      </c>
      <c r="AW138" s="14" t="s">
        <v>32</v>
      </c>
      <c r="AX138" s="14" t="s">
        <v>83</v>
      </c>
      <c r="AY138" s="254" t="s">
        <v>126</v>
      </c>
    </row>
    <row r="139" s="2" customFormat="1" ht="16.5" customHeight="1">
      <c r="A139" s="39"/>
      <c r="B139" s="40"/>
      <c r="C139" s="218" t="s">
        <v>149</v>
      </c>
      <c r="D139" s="218" t="s">
        <v>127</v>
      </c>
      <c r="E139" s="219" t="s">
        <v>150</v>
      </c>
      <c r="F139" s="220" t="s">
        <v>151</v>
      </c>
      <c r="G139" s="221" t="s">
        <v>130</v>
      </c>
      <c r="H139" s="222">
        <v>69.168999999999997</v>
      </c>
      <c r="I139" s="223"/>
      <c r="J139" s="224">
        <f>ROUND(I139*H139,2)</f>
        <v>0</v>
      </c>
      <c r="K139" s="225"/>
      <c r="L139" s="45"/>
      <c r="M139" s="226" t="s">
        <v>1</v>
      </c>
      <c r="N139" s="227" t="s">
        <v>40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131</v>
      </c>
      <c r="AT139" s="230" t="s">
        <v>127</v>
      </c>
      <c r="AU139" s="230" t="s">
        <v>83</v>
      </c>
      <c r="AY139" s="18" t="s">
        <v>126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83</v>
      </c>
      <c r="BK139" s="231">
        <f>ROUND(I139*H139,2)</f>
        <v>0</v>
      </c>
      <c r="BL139" s="18" t="s">
        <v>131</v>
      </c>
      <c r="BM139" s="230" t="s">
        <v>152</v>
      </c>
    </row>
    <row r="140" s="13" customFormat="1">
      <c r="A140" s="13"/>
      <c r="B140" s="232"/>
      <c r="C140" s="233"/>
      <c r="D140" s="234" t="s">
        <v>133</v>
      </c>
      <c r="E140" s="235" t="s">
        <v>1</v>
      </c>
      <c r="F140" s="236" t="s">
        <v>153</v>
      </c>
      <c r="G140" s="233"/>
      <c r="H140" s="237">
        <v>13.920999999999999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133</v>
      </c>
      <c r="AU140" s="243" t="s">
        <v>83</v>
      </c>
      <c r="AV140" s="13" t="s">
        <v>85</v>
      </c>
      <c r="AW140" s="13" t="s">
        <v>32</v>
      </c>
      <c r="AX140" s="13" t="s">
        <v>75</v>
      </c>
      <c r="AY140" s="243" t="s">
        <v>126</v>
      </c>
    </row>
    <row r="141" s="13" customFormat="1">
      <c r="A141" s="13"/>
      <c r="B141" s="232"/>
      <c r="C141" s="233"/>
      <c r="D141" s="234" t="s">
        <v>133</v>
      </c>
      <c r="E141" s="235" t="s">
        <v>1</v>
      </c>
      <c r="F141" s="236" t="s">
        <v>154</v>
      </c>
      <c r="G141" s="233"/>
      <c r="H141" s="237">
        <v>12.121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133</v>
      </c>
      <c r="AU141" s="243" t="s">
        <v>83</v>
      </c>
      <c r="AV141" s="13" t="s">
        <v>85</v>
      </c>
      <c r="AW141" s="13" t="s">
        <v>32</v>
      </c>
      <c r="AX141" s="13" t="s">
        <v>75</v>
      </c>
      <c r="AY141" s="243" t="s">
        <v>126</v>
      </c>
    </row>
    <row r="142" s="13" customFormat="1">
      <c r="A142" s="13"/>
      <c r="B142" s="232"/>
      <c r="C142" s="233"/>
      <c r="D142" s="234" t="s">
        <v>133</v>
      </c>
      <c r="E142" s="235" t="s">
        <v>1</v>
      </c>
      <c r="F142" s="236" t="s">
        <v>155</v>
      </c>
      <c r="G142" s="233"/>
      <c r="H142" s="237">
        <v>22.329999999999998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133</v>
      </c>
      <c r="AU142" s="243" t="s">
        <v>83</v>
      </c>
      <c r="AV142" s="13" t="s">
        <v>85</v>
      </c>
      <c r="AW142" s="13" t="s">
        <v>32</v>
      </c>
      <c r="AX142" s="13" t="s">
        <v>75</v>
      </c>
      <c r="AY142" s="243" t="s">
        <v>126</v>
      </c>
    </row>
    <row r="143" s="13" customFormat="1">
      <c r="A143" s="13"/>
      <c r="B143" s="232"/>
      <c r="C143" s="233"/>
      <c r="D143" s="234" t="s">
        <v>133</v>
      </c>
      <c r="E143" s="235" t="s">
        <v>1</v>
      </c>
      <c r="F143" s="236" t="s">
        <v>156</v>
      </c>
      <c r="G143" s="233"/>
      <c r="H143" s="237">
        <v>20.797000000000001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133</v>
      </c>
      <c r="AU143" s="243" t="s">
        <v>83</v>
      </c>
      <c r="AV143" s="13" t="s">
        <v>85</v>
      </c>
      <c r="AW143" s="13" t="s">
        <v>32</v>
      </c>
      <c r="AX143" s="13" t="s">
        <v>75</v>
      </c>
      <c r="AY143" s="243" t="s">
        <v>126</v>
      </c>
    </row>
    <row r="144" s="14" customFormat="1">
      <c r="A144" s="14"/>
      <c r="B144" s="244"/>
      <c r="C144" s="245"/>
      <c r="D144" s="234" t="s">
        <v>133</v>
      </c>
      <c r="E144" s="246" t="s">
        <v>1</v>
      </c>
      <c r="F144" s="247" t="s">
        <v>138</v>
      </c>
      <c r="G144" s="245"/>
      <c r="H144" s="248">
        <v>69.168999999999997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133</v>
      </c>
      <c r="AU144" s="254" t="s">
        <v>83</v>
      </c>
      <c r="AV144" s="14" t="s">
        <v>131</v>
      </c>
      <c r="AW144" s="14" t="s">
        <v>32</v>
      </c>
      <c r="AX144" s="14" t="s">
        <v>83</v>
      </c>
      <c r="AY144" s="254" t="s">
        <v>126</v>
      </c>
    </row>
    <row r="145" s="2" customFormat="1" ht="16.5" customHeight="1">
      <c r="A145" s="39"/>
      <c r="B145" s="40"/>
      <c r="C145" s="218" t="s">
        <v>131</v>
      </c>
      <c r="D145" s="218" t="s">
        <v>127</v>
      </c>
      <c r="E145" s="219" t="s">
        <v>157</v>
      </c>
      <c r="F145" s="220" t="s">
        <v>158</v>
      </c>
      <c r="G145" s="221" t="s">
        <v>130</v>
      </c>
      <c r="H145" s="222">
        <v>42.469999999999999</v>
      </c>
      <c r="I145" s="223"/>
      <c r="J145" s="224">
        <f>ROUND(I145*H145,2)</f>
        <v>0</v>
      </c>
      <c r="K145" s="225"/>
      <c r="L145" s="45"/>
      <c r="M145" s="226" t="s">
        <v>1</v>
      </c>
      <c r="N145" s="227" t="s">
        <v>40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131</v>
      </c>
      <c r="AT145" s="230" t="s">
        <v>127</v>
      </c>
      <c r="AU145" s="230" t="s">
        <v>83</v>
      </c>
      <c r="AY145" s="18" t="s">
        <v>126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83</v>
      </c>
      <c r="BK145" s="231">
        <f>ROUND(I145*H145,2)</f>
        <v>0</v>
      </c>
      <c r="BL145" s="18" t="s">
        <v>131</v>
      </c>
      <c r="BM145" s="230" t="s">
        <v>159</v>
      </c>
    </row>
    <row r="146" s="2" customFormat="1">
      <c r="A146" s="39"/>
      <c r="B146" s="40"/>
      <c r="C146" s="41"/>
      <c r="D146" s="234" t="s">
        <v>143</v>
      </c>
      <c r="E146" s="41"/>
      <c r="F146" s="255" t="s">
        <v>160</v>
      </c>
      <c r="G146" s="41"/>
      <c r="H146" s="41"/>
      <c r="I146" s="256"/>
      <c r="J146" s="41"/>
      <c r="K146" s="41"/>
      <c r="L146" s="45"/>
      <c r="M146" s="257"/>
      <c r="N146" s="25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143</v>
      </c>
      <c r="AU146" s="18" t="s">
        <v>83</v>
      </c>
    </row>
    <row r="147" s="13" customFormat="1">
      <c r="A147" s="13"/>
      <c r="B147" s="232"/>
      <c r="C147" s="233"/>
      <c r="D147" s="234" t="s">
        <v>133</v>
      </c>
      <c r="E147" s="235" t="s">
        <v>1</v>
      </c>
      <c r="F147" s="236" t="s">
        <v>161</v>
      </c>
      <c r="G147" s="233"/>
      <c r="H147" s="237">
        <v>24.550000000000001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133</v>
      </c>
      <c r="AU147" s="243" t="s">
        <v>83</v>
      </c>
      <c r="AV147" s="13" t="s">
        <v>85</v>
      </c>
      <c r="AW147" s="13" t="s">
        <v>32</v>
      </c>
      <c r="AX147" s="13" t="s">
        <v>75</v>
      </c>
      <c r="AY147" s="243" t="s">
        <v>126</v>
      </c>
    </row>
    <row r="148" s="13" customFormat="1">
      <c r="A148" s="13"/>
      <c r="B148" s="232"/>
      <c r="C148" s="233"/>
      <c r="D148" s="234" t="s">
        <v>133</v>
      </c>
      <c r="E148" s="235" t="s">
        <v>1</v>
      </c>
      <c r="F148" s="236" t="s">
        <v>162</v>
      </c>
      <c r="G148" s="233"/>
      <c r="H148" s="237">
        <v>17.920000000000002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133</v>
      </c>
      <c r="AU148" s="243" t="s">
        <v>83</v>
      </c>
      <c r="AV148" s="13" t="s">
        <v>85</v>
      </c>
      <c r="AW148" s="13" t="s">
        <v>32</v>
      </c>
      <c r="AX148" s="13" t="s">
        <v>75</v>
      </c>
      <c r="AY148" s="243" t="s">
        <v>126</v>
      </c>
    </row>
    <row r="149" s="14" customFormat="1">
      <c r="A149" s="14"/>
      <c r="B149" s="244"/>
      <c r="C149" s="245"/>
      <c r="D149" s="234" t="s">
        <v>133</v>
      </c>
      <c r="E149" s="246" t="s">
        <v>1</v>
      </c>
      <c r="F149" s="247" t="s">
        <v>138</v>
      </c>
      <c r="G149" s="245"/>
      <c r="H149" s="248">
        <v>42.469999999999999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133</v>
      </c>
      <c r="AU149" s="254" t="s">
        <v>83</v>
      </c>
      <c r="AV149" s="14" t="s">
        <v>131</v>
      </c>
      <c r="AW149" s="14" t="s">
        <v>32</v>
      </c>
      <c r="AX149" s="14" t="s">
        <v>83</v>
      </c>
      <c r="AY149" s="254" t="s">
        <v>126</v>
      </c>
    </row>
    <row r="150" s="12" customFormat="1" ht="25.92" customHeight="1">
      <c r="A150" s="12"/>
      <c r="B150" s="204"/>
      <c r="C150" s="205"/>
      <c r="D150" s="206" t="s">
        <v>74</v>
      </c>
      <c r="E150" s="207" t="s">
        <v>163</v>
      </c>
      <c r="F150" s="207" t="s">
        <v>164</v>
      </c>
      <c r="G150" s="205"/>
      <c r="H150" s="205"/>
      <c r="I150" s="208"/>
      <c r="J150" s="209">
        <f>BK150</f>
        <v>0</v>
      </c>
      <c r="K150" s="205"/>
      <c r="L150" s="210"/>
      <c r="M150" s="211"/>
      <c r="N150" s="212"/>
      <c r="O150" s="212"/>
      <c r="P150" s="213">
        <f>P151</f>
        <v>0</v>
      </c>
      <c r="Q150" s="212"/>
      <c r="R150" s="213">
        <f>R151</f>
        <v>0</v>
      </c>
      <c r="S150" s="212"/>
      <c r="T150" s="214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83</v>
      </c>
      <c r="AT150" s="216" t="s">
        <v>74</v>
      </c>
      <c r="AU150" s="216" t="s">
        <v>75</v>
      </c>
      <c r="AY150" s="215" t="s">
        <v>126</v>
      </c>
      <c r="BK150" s="217">
        <f>BK151</f>
        <v>0</v>
      </c>
    </row>
    <row r="151" s="2" customFormat="1" ht="16.5" customHeight="1">
      <c r="A151" s="39"/>
      <c r="B151" s="40"/>
      <c r="C151" s="218" t="s">
        <v>165</v>
      </c>
      <c r="D151" s="218" t="s">
        <v>127</v>
      </c>
      <c r="E151" s="219" t="s">
        <v>166</v>
      </c>
      <c r="F151" s="220" t="s">
        <v>167</v>
      </c>
      <c r="G151" s="221" t="s">
        <v>130</v>
      </c>
      <c r="H151" s="222">
        <v>215.66999999999999</v>
      </c>
      <c r="I151" s="223"/>
      <c r="J151" s="224">
        <f>ROUND(I151*H151,2)</f>
        <v>0</v>
      </c>
      <c r="K151" s="225"/>
      <c r="L151" s="45"/>
      <c r="M151" s="226" t="s">
        <v>1</v>
      </c>
      <c r="N151" s="227" t="s">
        <v>40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141</v>
      </c>
      <c r="AT151" s="230" t="s">
        <v>127</v>
      </c>
      <c r="AU151" s="230" t="s">
        <v>83</v>
      </c>
      <c r="AY151" s="18" t="s">
        <v>126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83</v>
      </c>
      <c r="BK151" s="231">
        <f>ROUND(I151*H151,2)</f>
        <v>0</v>
      </c>
      <c r="BL151" s="18" t="s">
        <v>141</v>
      </c>
      <c r="BM151" s="230" t="s">
        <v>168</v>
      </c>
    </row>
    <row r="152" s="12" customFormat="1" ht="25.92" customHeight="1">
      <c r="A152" s="12"/>
      <c r="B152" s="204"/>
      <c r="C152" s="205"/>
      <c r="D152" s="206" t="s">
        <v>74</v>
      </c>
      <c r="E152" s="207" t="s">
        <v>169</v>
      </c>
      <c r="F152" s="207" t="s">
        <v>170</v>
      </c>
      <c r="G152" s="205"/>
      <c r="H152" s="205"/>
      <c r="I152" s="208"/>
      <c r="J152" s="209">
        <f>BK152</f>
        <v>0</v>
      </c>
      <c r="K152" s="205"/>
      <c r="L152" s="210"/>
      <c r="M152" s="211"/>
      <c r="N152" s="212"/>
      <c r="O152" s="212"/>
      <c r="P152" s="213">
        <f>SUM(P153:P164)</f>
        <v>0</v>
      </c>
      <c r="Q152" s="212"/>
      <c r="R152" s="213">
        <f>SUM(R153:R164)</f>
        <v>0</v>
      </c>
      <c r="S152" s="212"/>
      <c r="T152" s="214">
        <f>SUM(T153:T164)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5" t="s">
        <v>83</v>
      </c>
      <c r="AT152" s="216" t="s">
        <v>74</v>
      </c>
      <c r="AU152" s="216" t="s">
        <v>75</v>
      </c>
      <c r="AY152" s="215" t="s">
        <v>126</v>
      </c>
      <c r="BK152" s="217">
        <f>SUM(BK153:BK164)</f>
        <v>0</v>
      </c>
    </row>
    <row r="153" s="2" customFormat="1" ht="16.5" customHeight="1">
      <c r="A153" s="39"/>
      <c r="B153" s="40"/>
      <c r="C153" s="218" t="s">
        <v>171</v>
      </c>
      <c r="D153" s="218" t="s">
        <v>127</v>
      </c>
      <c r="E153" s="219" t="s">
        <v>172</v>
      </c>
      <c r="F153" s="220" t="s">
        <v>173</v>
      </c>
      <c r="G153" s="221" t="s">
        <v>130</v>
      </c>
      <c r="H153" s="222">
        <v>430.67000000000002</v>
      </c>
      <c r="I153" s="223"/>
      <c r="J153" s="224">
        <f>ROUND(I153*H153,2)</f>
        <v>0</v>
      </c>
      <c r="K153" s="225"/>
      <c r="L153" s="45"/>
      <c r="M153" s="226" t="s">
        <v>1</v>
      </c>
      <c r="N153" s="227" t="s">
        <v>40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131</v>
      </c>
      <c r="AT153" s="230" t="s">
        <v>127</v>
      </c>
      <c r="AU153" s="230" t="s">
        <v>83</v>
      </c>
      <c r="AY153" s="18" t="s">
        <v>126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83</v>
      </c>
      <c r="BK153" s="231">
        <f>ROUND(I153*H153,2)</f>
        <v>0</v>
      </c>
      <c r="BL153" s="18" t="s">
        <v>131</v>
      </c>
      <c r="BM153" s="230" t="s">
        <v>174</v>
      </c>
    </row>
    <row r="154" s="2" customFormat="1">
      <c r="A154" s="39"/>
      <c r="B154" s="40"/>
      <c r="C154" s="41"/>
      <c r="D154" s="234" t="s">
        <v>143</v>
      </c>
      <c r="E154" s="41"/>
      <c r="F154" s="255" t="s">
        <v>175</v>
      </c>
      <c r="G154" s="41"/>
      <c r="H154" s="41"/>
      <c r="I154" s="256"/>
      <c r="J154" s="41"/>
      <c r="K154" s="41"/>
      <c r="L154" s="45"/>
      <c r="M154" s="257"/>
      <c r="N154" s="258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143</v>
      </c>
      <c r="AU154" s="18" t="s">
        <v>83</v>
      </c>
    </row>
    <row r="155" s="13" customFormat="1">
      <c r="A155" s="13"/>
      <c r="B155" s="232"/>
      <c r="C155" s="233"/>
      <c r="D155" s="234" t="s">
        <v>133</v>
      </c>
      <c r="E155" s="235" t="s">
        <v>1</v>
      </c>
      <c r="F155" s="236" t="s">
        <v>176</v>
      </c>
      <c r="G155" s="233"/>
      <c r="H155" s="237">
        <v>215.66999999999999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133</v>
      </c>
      <c r="AU155" s="243" t="s">
        <v>83</v>
      </c>
      <c r="AV155" s="13" t="s">
        <v>85</v>
      </c>
      <c r="AW155" s="13" t="s">
        <v>32</v>
      </c>
      <c r="AX155" s="13" t="s">
        <v>75</v>
      </c>
      <c r="AY155" s="243" t="s">
        <v>126</v>
      </c>
    </row>
    <row r="156" s="13" customFormat="1">
      <c r="A156" s="13"/>
      <c r="B156" s="232"/>
      <c r="C156" s="233"/>
      <c r="D156" s="234" t="s">
        <v>133</v>
      </c>
      <c r="E156" s="235" t="s">
        <v>1</v>
      </c>
      <c r="F156" s="236" t="s">
        <v>177</v>
      </c>
      <c r="G156" s="233"/>
      <c r="H156" s="237">
        <v>215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133</v>
      </c>
      <c r="AU156" s="243" t="s">
        <v>83</v>
      </c>
      <c r="AV156" s="13" t="s">
        <v>85</v>
      </c>
      <c r="AW156" s="13" t="s">
        <v>32</v>
      </c>
      <c r="AX156" s="13" t="s">
        <v>75</v>
      </c>
      <c r="AY156" s="243" t="s">
        <v>126</v>
      </c>
    </row>
    <row r="157" s="14" customFormat="1">
      <c r="A157" s="14"/>
      <c r="B157" s="244"/>
      <c r="C157" s="245"/>
      <c r="D157" s="234" t="s">
        <v>133</v>
      </c>
      <c r="E157" s="246" t="s">
        <v>1</v>
      </c>
      <c r="F157" s="247" t="s">
        <v>138</v>
      </c>
      <c r="G157" s="245"/>
      <c r="H157" s="248">
        <v>430.66999999999996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133</v>
      </c>
      <c r="AU157" s="254" t="s">
        <v>83</v>
      </c>
      <c r="AV157" s="14" t="s">
        <v>131</v>
      </c>
      <c r="AW157" s="14" t="s">
        <v>32</v>
      </c>
      <c r="AX157" s="14" t="s">
        <v>83</v>
      </c>
      <c r="AY157" s="254" t="s">
        <v>126</v>
      </c>
    </row>
    <row r="158" s="2" customFormat="1" ht="16.5" customHeight="1">
      <c r="A158" s="39"/>
      <c r="B158" s="40"/>
      <c r="C158" s="218" t="s">
        <v>178</v>
      </c>
      <c r="D158" s="218" t="s">
        <v>127</v>
      </c>
      <c r="E158" s="219" t="s">
        <v>179</v>
      </c>
      <c r="F158" s="220" t="s">
        <v>180</v>
      </c>
      <c r="G158" s="221" t="s">
        <v>130</v>
      </c>
      <c r="H158" s="222">
        <v>430.67000000000002</v>
      </c>
      <c r="I158" s="223"/>
      <c r="J158" s="224">
        <f>ROUND(I158*H158,2)</f>
        <v>0</v>
      </c>
      <c r="K158" s="225"/>
      <c r="L158" s="45"/>
      <c r="M158" s="226" t="s">
        <v>1</v>
      </c>
      <c r="N158" s="227" t="s">
        <v>40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131</v>
      </c>
      <c r="AT158" s="230" t="s">
        <v>127</v>
      </c>
      <c r="AU158" s="230" t="s">
        <v>83</v>
      </c>
      <c r="AY158" s="18" t="s">
        <v>126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83</v>
      </c>
      <c r="BK158" s="231">
        <f>ROUND(I158*H158,2)</f>
        <v>0</v>
      </c>
      <c r="BL158" s="18" t="s">
        <v>131</v>
      </c>
      <c r="BM158" s="230" t="s">
        <v>181</v>
      </c>
    </row>
    <row r="159" s="2" customFormat="1" ht="16.5" customHeight="1">
      <c r="A159" s="39"/>
      <c r="B159" s="40"/>
      <c r="C159" s="218" t="s">
        <v>182</v>
      </c>
      <c r="D159" s="218" t="s">
        <v>127</v>
      </c>
      <c r="E159" s="219" t="s">
        <v>183</v>
      </c>
      <c r="F159" s="220" t="s">
        <v>184</v>
      </c>
      <c r="G159" s="221" t="s">
        <v>130</v>
      </c>
      <c r="H159" s="222">
        <v>215.66999999999999</v>
      </c>
      <c r="I159" s="223"/>
      <c r="J159" s="224">
        <f>ROUND(I159*H159,2)</f>
        <v>0</v>
      </c>
      <c r="K159" s="225"/>
      <c r="L159" s="45"/>
      <c r="M159" s="226" t="s">
        <v>1</v>
      </c>
      <c r="N159" s="227" t="s">
        <v>40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131</v>
      </c>
      <c r="AT159" s="230" t="s">
        <v>127</v>
      </c>
      <c r="AU159" s="230" t="s">
        <v>83</v>
      </c>
      <c r="AY159" s="18" t="s">
        <v>126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83</v>
      </c>
      <c r="BK159" s="231">
        <f>ROUND(I159*H159,2)</f>
        <v>0</v>
      </c>
      <c r="BL159" s="18" t="s">
        <v>131</v>
      </c>
      <c r="BM159" s="230" t="s">
        <v>185</v>
      </c>
    </row>
    <row r="160" s="13" customFormat="1">
      <c r="A160" s="13"/>
      <c r="B160" s="232"/>
      <c r="C160" s="233"/>
      <c r="D160" s="234" t="s">
        <v>133</v>
      </c>
      <c r="E160" s="235" t="s">
        <v>1</v>
      </c>
      <c r="F160" s="236" t="s">
        <v>186</v>
      </c>
      <c r="G160" s="233"/>
      <c r="H160" s="237">
        <v>42.100000000000001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133</v>
      </c>
      <c r="AU160" s="243" t="s">
        <v>83</v>
      </c>
      <c r="AV160" s="13" t="s">
        <v>85</v>
      </c>
      <c r="AW160" s="13" t="s">
        <v>32</v>
      </c>
      <c r="AX160" s="13" t="s">
        <v>75</v>
      </c>
      <c r="AY160" s="243" t="s">
        <v>126</v>
      </c>
    </row>
    <row r="161" s="13" customFormat="1">
      <c r="A161" s="13"/>
      <c r="B161" s="232"/>
      <c r="C161" s="233"/>
      <c r="D161" s="234" t="s">
        <v>133</v>
      </c>
      <c r="E161" s="235" t="s">
        <v>1</v>
      </c>
      <c r="F161" s="236" t="s">
        <v>187</v>
      </c>
      <c r="G161" s="233"/>
      <c r="H161" s="237">
        <v>56.5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133</v>
      </c>
      <c r="AU161" s="243" t="s">
        <v>83</v>
      </c>
      <c r="AV161" s="13" t="s">
        <v>85</v>
      </c>
      <c r="AW161" s="13" t="s">
        <v>32</v>
      </c>
      <c r="AX161" s="13" t="s">
        <v>75</v>
      </c>
      <c r="AY161" s="243" t="s">
        <v>126</v>
      </c>
    </row>
    <row r="162" s="13" customFormat="1">
      <c r="A162" s="13"/>
      <c r="B162" s="232"/>
      <c r="C162" s="233"/>
      <c r="D162" s="234" t="s">
        <v>133</v>
      </c>
      <c r="E162" s="235" t="s">
        <v>1</v>
      </c>
      <c r="F162" s="236" t="s">
        <v>188</v>
      </c>
      <c r="G162" s="233"/>
      <c r="H162" s="237">
        <v>47.200000000000003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133</v>
      </c>
      <c r="AU162" s="243" t="s">
        <v>83</v>
      </c>
      <c r="AV162" s="13" t="s">
        <v>85</v>
      </c>
      <c r="AW162" s="13" t="s">
        <v>32</v>
      </c>
      <c r="AX162" s="13" t="s">
        <v>75</v>
      </c>
      <c r="AY162" s="243" t="s">
        <v>126</v>
      </c>
    </row>
    <row r="163" s="13" customFormat="1">
      <c r="A163" s="13"/>
      <c r="B163" s="232"/>
      <c r="C163" s="233"/>
      <c r="D163" s="234" t="s">
        <v>133</v>
      </c>
      <c r="E163" s="235" t="s">
        <v>1</v>
      </c>
      <c r="F163" s="236" t="s">
        <v>189</v>
      </c>
      <c r="G163" s="233"/>
      <c r="H163" s="237">
        <v>69.870000000000005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133</v>
      </c>
      <c r="AU163" s="243" t="s">
        <v>83</v>
      </c>
      <c r="AV163" s="13" t="s">
        <v>85</v>
      </c>
      <c r="AW163" s="13" t="s">
        <v>32</v>
      </c>
      <c r="AX163" s="13" t="s">
        <v>75</v>
      </c>
      <c r="AY163" s="243" t="s">
        <v>126</v>
      </c>
    </row>
    <row r="164" s="14" customFormat="1">
      <c r="A164" s="14"/>
      <c r="B164" s="244"/>
      <c r="C164" s="245"/>
      <c r="D164" s="234" t="s">
        <v>133</v>
      </c>
      <c r="E164" s="246" t="s">
        <v>1</v>
      </c>
      <c r="F164" s="247" t="s">
        <v>138</v>
      </c>
      <c r="G164" s="245"/>
      <c r="H164" s="248">
        <v>215.67000000000002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133</v>
      </c>
      <c r="AU164" s="254" t="s">
        <v>83</v>
      </c>
      <c r="AV164" s="14" t="s">
        <v>131</v>
      </c>
      <c r="AW164" s="14" t="s">
        <v>32</v>
      </c>
      <c r="AX164" s="14" t="s">
        <v>83</v>
      </c>
      <c r="AY164" s="254" t="s">
        <v>126</v>
      </c>
    </row>
    <row r="165" s="12" customFormat="1" ht="25.92" customHeight="1">
      <c r="A165" s="12"/>
      <c r="B165" s="204"/>
      <c r="C165" s="205"/>
      <c r="D165" s="206" t="s">
        <v>74</v>
      </c>
      <c r="E165" s="207" t="s">
        <v>190</v>
      </c>
      <c r="F165" s="207" t="s">
        <v>191</v>
      </c>
      <c r="G165" s="205"/>
      <c r="H165" s="205"/>
      <c r="I165" s="208"/>
      <c r="J165" s="209">
        <f>BK165</f>
        <v>0</v>
      </c>
      <c r="K165" s="205"/>
      <c r="L165" s="210"/>
      <c r="M165" s="211"/>
      <c r="N165" s="212"/>
      <c r="O165" s="212"/>
      <c r="P165" s="213">
        <f>SUM(P166:P192)</f>
        <v>0</v>
      </c>
      <c r="Q165" s="212"/>
      <c r="R165" s="213">
        <f>SUM(R166:R192)</f>
        <v>4.1149341000000002</v>
      </c>
      <c r="S165" s="212"/>
      <c r="T165" s="214">
        <f>SUM(T166:T192)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5" t="s">
        <v>85</v>
      </c>
      <c r="AT165" s="216" t="s">
        <v>74</v>
      </c>
      <c r="AU165" s="216" t="s">
        <v>75</v>
      </c>
      <c r="AY165" s="215" t="s">
        <v>126</v>
      </c>
      <c r="BK165" s="217">
        <f>SUM(BK166:BK192)</f>
        <v>0</v>
      </c>
    </row>
    <row r="166" s="2" customFormat="1" ht="21.75" customHeight="1">
      <c r="A166" s="39"/>
      <c r="B166" s="40"/>
      <c r="C166" s="218" t="s">
        <v>192</v>
      </c>
      <c r="D166" s="218" t="s">
        <v>127</v>
      </c>
      <c r="E166" s="219" t="s">
        <v>193</v>
      </c>
      <c r="F166" s="220" t="s">
        <v>194</v>
      </c>
      <c r="G166" s="221" t="s">
        <v>130</v>
      </c>
      <c r="H166" s="222">
        <v>223.87000000000001</v>
      </c>
      <c r="I166" s="223"/>
      <c r="J166" s="224">
        <f>ROUND(I166*H166,2)</f>
        <v>0</v>
      </c>
      <c r="K166" s="225"/>
      <c r="L166" s="45"/>
      <c r="M166" s="226" t="s">
        <v>1</v>
      </c>
      <c r="N166" s="227" t="s">
        <v>40</v>
      </c>
      <c r="O166" s="92"/>
      <c r="P166" s="228">
        <f>O166*H166</f>
        <v>0</v>
      </c>
      <c r="Q166" s="228">
        <v>0.012</v>
      </c>
      <c r="R166" s="228">
        <f>Q166*H166</f>
        <v>2.6864400000000002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141</v>
      </c>
      <c r="AT166" s="230" t="s">
        <v>127</v>
      </c>
      <c r="AU166" s="230" t="s">
        <v>83</v>
      </c>
      <c r="AY166" s="18" t="s">
        <v>126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83</v>
      </c>
      <c r="BK166" s="231">
        <f>ROUND(I166*H166,2)</f>
        <v>0</v>
      </c>
      <c r="BL166" s="18" t="s">
        <v>141</v>
      </c>
      <c r="BM166" s="230" t="s">
        <v>195</v>
      </c>
    </row>
    <row r="167" s="13" customFormat="1">
      <c r="A167" s="13"/>
      <c r="B167" s="232"/>
      <c r="C167" s="233"/>
      <c r="D167" s="234" t="s">
        <v>133</v>
      </c>
      <c r="E167" s="235" t="s">
        <v>1</v>
      </c>
      <c r="F167" s="236" t="s">
        <v>196</v>
      </c>
      <c r="G167" s="233"/>
      <c r="H167" s="237">
        <v>43.600000000000001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133</v>
      </c>
      <c r="AU167" s="243" t="s">
        <v>83</v>
      </c>
      <c r="AV167" s="13" t="s">
        <v>85</v>
      </c>
      <c r="AW167" s="13" t="s">
        <v>32</v>
      </c>
      <c r="AX167" s="13" t="s">
        <v>75</v>
      </c>
      <c r="AY167" s="243" t="s">
        <v>126</v>
      </c>
    </row>
    <row r="168" s="13" customFormat="1">
      <c r="A168" s="13"/>
      <c r="B168" s="232"/>
      <c r="C168" s="233"/>
      <c r="D168" s="234" t="s">
        <v>133</v>
      </c>
      <c r="E168" s="235" t="s">
        <v>1</v>
      </c>
      <c r="F168" s="236" t="s">
        <v>197</v>
      </c>
      <c r="G168" s="233"/>
      <c r="H168" s="237">
        <v>59.299999999999997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133</v>
      </c>
      <c r="AU168" s="243" t="s">
        <v>83</v>
      </c>
      <c r="AV168" s="13" t="s">
        <v>85</v>
      </c>
      <c r="AW168" s="13" t="s">
        <v>32</v>
      </c>
      <c r="AX168" s="13" t="s">
        <v>75</v>
      </c>
      <c r="AY168" s="243" t="s">
        <v>126</v>
      </c>
    </row>
    <row r="169" s="13" customFormat="1">
      <c r="A169" s="13"/>
      <c r="B169" s="232"/>
      <c r="C169" s="233"/>
      <c r="D169" s="234" t="s">
        <v>133</v>
      </c>
      <c r="E169" s="235" t="s">
        <v>1</v>
      </c>
      <c r="F169" s="236" t="s">
        <v>198</v>
      </c>
      <c r="G169" s="233"/>
      <c r="H169" s="237">
        <v>49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133</v>
      </c>
      <c r="AU169" s="243" t="s">
        <v>83</v>
      </c>
      <c r="AV169" s="13" t="s">
        <v>85</v>
      </c>
      <c r="AW169" s="13" t="s">
        <v>32</v>
      </c>
      <c r="AX169" s="13" t="s">
        <v>75</v>
      </c>
      <c r="AY169" s="243" t="s">
        <v>126</v>
      </c>
    </row>
    <row r="170" s="13" customFormat="1">
      <c r="A170" s="13"/>
      <c r="B170" s="232"/>
      <c r="C170" s="233"/>
      <c r="D170" s="234" t="s">
        <v>133</v>
      </c>
      <c r="E170" s="235" t="s">
        <v>1</v>
      </c>
      <c r="F170" s="236" t="s">
        <v>199</v>
      </c>
      <c r="G170" s="233"/>
      <c r="H170" s="237">
        <v>71.969999999999999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133</v>
      </c>
      <c r="AU170" s="243" t="s">
        <v>83</v>
      </c>
      <c r="AV170" s="13" t="s">
        <v>85</v>
      </c>
      <c r="AW170" s="13" t="s">
        <v>32</v>
      </c>
      <c r="AX170" s="13" t="s">
        <v>75</v>
      </c>
      <c r="AY170" s="243" t="s">
        <v>126</v>
      </c>
    </row>
    <row r="171" s="14" customFormat="1">
      <c r="A171" s="14"/>
      <c r="B171" s="244"/>
      <c r="C171" s="245"/>
      <c r="D171" s="234" t="s">
        <v>133</v>
      </c>
      <c r="E171" s="246" t="s">
        <v>1</v>
      </c>
      <c r="F171" s="247" t="s">
        <v>138</v>
      </c>
      <c r="G171" s="245"/>
      <c r="H171" s="248">
        <v>223.87000000000001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133</v>
      </c>
      <c r="AU171" s="254" t="s">
        <v>83</v>
      </c>
      <c r="AV171" s="14" t="s">
        <v>131</v>
      </c>
      <c r="AW171" s="14" t="s">
        <v>32</v>
      </c>
      <c r="AX171" s="14" t="s">
        <v>83</v>
      </c>
      <c r="AY171" s="254" t="s">
        <v>126</v>
      </c>
    </row>
    <row r="172" s="2" customFormat="1" ht="16.5" customHeight="1">
      <c r="A172" s="39"/>
      <c r="B172" s="40"/>
      <c r="C172" s="218" t="s">
        <v>200</v>
      </c>
      <c r="D172" s="218" t="s">
        <v>127</v>
      </c>
      <c r="E172" s="219" t="s">
        <v>201</v>
      </c>
      <c r="F172" s="220" t="s">
        <v>202</v>
      </c>
      <c r="G172" s="221" t="s">
        <v>130</v>
      </c>
      <c r="H172" s="222">
        <v>223.87000000000001</v>
      </c>
      <c r="I172" s="223"/>
      <c r="J172" s="224">
        <f>ROUND(I172*H172,2)</f>
        <v>0</v>
      </c>
      <c r="K172" s="225"/>
      <c r="L172" s="45"/>
      <c r="M172" s="226" t="s">
        <v>1</v>
      </c>
      <c r="N172" s="227" t="s">
        <v>40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141</v>
      </c>
      <c r="AT172" s="230" t="s">
        <v>127</v>
      </c>
      <c r="AU172" s="230" t="s">
        <v>83</v>
      </c>
      <c r="AY172" s="18" t="s">
        <v>126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83</v>
      </c>
      <c r="BK172" s="231">
        <f>ROUND(I172*H172,2)</f>
        <v>0</v>
      </c>
      <c r="BL172" s="18" t="s">
        <v>141</v>
      </c>
      <c r="BM172" s="230" t="s">
        <v>203</v>
      </c>
    </row>
    <row r="173" s="13" customFormat="1">
      <c r="A173" s="13"/>
      <c r="B173" s="232"/>
      <c r="C173" s="233"/>
      <c r="D173" s="234" t="s">
        <v>133</v>
      </c>
      <c r="E173" s="235" t="s">
        <v>1</v>
      </c>
      <c r="F173" s="236" t="s">
        <v>196</v>
      </c>
      <c r="G173" s="233"/>
      <c r="H173" s="237">
        <v>43.600000000000001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133</v>
      </c>
      <c r="AU173" s="243" t="s">
        <v>83</v>
      </c>
      <c r="AV173" s="13" t="s">
        <v>85</v>
      </c>
      <c r="AW173" s="13" t="s">
        <v>32</v>
      </c>
      <c r="AX173" s="13" t="s">
        <v>75</v>
      </c>
      <c r="AY173" s="243" t="s">
        <v>126</v>
      </c>
    </row>
    <row r="174" s="13" customFormat="1">
      <c r="A174" s="13"/>
      <c r="B174" s="232"/>
      <c r="C174" s="233"/>
      <c r="D174" s="234" t="s">
        <v>133</v>
      </c>
      <c r="E174" s="235" t="s">
        <v>1</v>
      </c>
      <c r="F174" s="236" t="s">
        <v>197</v>
      </c>
      <c r="G174" s="233"/>
      <c r="H174" s="237">
        <v>59.299999999999997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133</v>
      </c>
      <c r="AU174" s="243" t="s">
        <v>83</v>
      </c>
      <c r="AV174" s="13" t="s">
        <v>85</v>
      </c>
      <c r="AW174" s="13" t="s">
        <v>32</v>
      </c>
      <c r="AX174" s="13" t="s">
        <v>75</v>
      </c>
      <c r="AY174" s="243" t="s">
        <v>126</v>
      </c>
    </row>
    <row r="175" s="13" customFormat="1">
      <c r="A175" s="13"/>
      <c r="B175" s="232"/>
      <c r="C175" s="233"/>
      <c r="D175" s="234" t="s">
        <v>133</v>
      </c>
      <c r="E175" s="235" t="s">
        <v>1</v>
      </c>
      <c r="F175" s="236" t="s">
        <v>198</v>
      </c>
      <c r="G175" s="233"/>
      <c r="H175" s="237">
        <v>49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133</v>
      </c>
      <c r="AU175" s="243" t="s">
        <v>83</v>
      </c>
      <c r="AV175" s="13" t="s">
        <v>85</v>
      </c>
      <c r="AW175" s="13" t="s">
        <v>32</v>
      </c>
      <c r="AX175" s="13" t="s">
        <v>75</v>
      </c>
      <c r="AY175" s="243" t="s">
        <v>126</v>
      </c>
    </row>
    <row r="176" s="13" customFormat="1">
      <c r="A176" s="13"/>
      <c r="B176" s="232"/>
      <c r="C176" s="233"/>
      <c r="D176" s="234" t="s">
        <v>133</v>
      </c>
      <c r="E176" s="235" t="s">
        <v>1</v>
      </c>
      <c r="F176" s="236" t="s">
        <v>199</v>
      </c>
      <c r="G176" s="233"/>
      <c r="H176" s="237">
        <v>71.969999999999999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133</v>
      </c>
      <c r="AU176" s="243" t="s">
        <v>83</v>
      </c>
      <c r="AV176" s="13" t="s">
        <v>85</v>
      </c>
      <c r="AW176" s="13" t="s">
        <v>32</v>
      </c>
      <c r="AX176" s="13" t="s">
        <v>75</v>
      </c>
      <c r="AY176" s="243" t="s">
        <v>126</v>
      </c>
    </row>
    <row r="177" s="14" customFormat="1">
      <c r="A177" s="14"/>
      <c r="B177" s="244"/>
      <c r="C177" s="245"/>
      <c r="D177" s="234" t="s">
        <v>133</v>
      </c>
      <c r="E177" s="246" t="s">
        <v>1</v>
      </c>
      <c r="F177" s="247" t="s">
        <v>138</v>
      </c>
      <c r="G177" s="245"/>
      <c r="H177" s="248">
        <v>223.87000000000001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133</v>
      </c>
      <c r="AU177" s="254" t="s">
        <v>83</v>
      </c>
      <c r="AV177" s="14" t="s">
        <v>131</v>
      </c>
      <c r="AW177" s="14" t="s">
        <v>32</v>
      </c>
      <c r="AX177" s="14" t="s">
        <v>83</v>
      </c>
      <c r="AY177" s="254" t="s">
        <v>126</v>
      </c>
    </row>
    <row r="178" s="2" customFormat="1" ht="24.15" customHeight="1">
      <c r="A178" s="39"/>
      <c r="B178" s="40"/>
      <c r="C178" s="259" t="s">
        <v>204</v>
      </c>
      <c r="D178" s="259" t="s">
        <v>205</v>
      </c>
      <c r="E178" s="260" t="s">
        <v>206</v>
      </c>
      <c r="F178" s="261" t="s">
        <v>207</v>
      </c>
      <c r="G178" s="262" t="s">
        <v>130</v>
      </c>
      <c r="H178" s="263">
        <v>152.493</v>
      </c>
      <c r="I178" s="264"/>
      <c r="J178" s="265">
        <f>ROUND(I178*H178,2)</f>
        <v>0</v>
      </c>
      <c r="K178" s="266"/>
      <c r="L178" s="267"/>
      <c r="M178" s="268" t="s">
        <v>1</v>
      </c>
      <c r="N178" s="269" t="s">
        <v>40</v>
      </c>
      <c r="O178" s="92"/>
      <c r="P178" s="228">
        <f>O178*H178</f>
        <v>0</v>
      </c>
      <c r="Q178" s="228">
        <v>0.0057000000000000002</v>
      </c>
      <c r="R178" s="228">
        <f>Q178*H178</f>
        <v>0.86921009999999999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208</v>
      </c>
      <c r="AT178" s="230" t="s">
        <v>205</v>
      </c>
      <c r="AU178" s="230" t="s">
        <v>83</v>
      </c>
      <c r="AY178" s="18" t="s">
        <v>126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83</v>
      </c>
      <c r="BK178" s="231">
        <f>ROUND(I178*H178,2)</f>
        <v>0</v>
      </c>
      <c r="BL178" s="18" t="s">
        <v>141</v>
      </c>
      <c r="BM178" s="230" t="s">
        <v>209</v>
      </c>
    </row>
    <row r="179" s="2" customFormat="1">
      <c r="A179" s="39"/>
      <c r="B179" s="40"/>
      <c r="C179" s="41"/>
      <c r="D179" s="234" t="s">
        <v>143</v>
      </c>
      <c r="E179" s="41"/>
      <c r="F179" s="255" t="s">
        <v>210</v>
      </c>
      <c r="G179" s="41"/>
      <c r="H179" s="41"/>
      <c r="I179" s="256"/>
      <c r="J179" s="41"/>
      <c r="K179" s="41"/>
      <c r="L179" s="45"/>
      <c r="M179" s="257"/>
      <c r="N179" s="258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143</v>
      </c>
      <c r="AU179" s="18" t="s">
        <v>83</v>
      </c>
    </row>
    <row r="180" s="13" customFormat="1">
      <c r="A180" s="13"/>
      <c r="B180" s="232"/>
      <c r="C180" s="233"/>
      <c r="D180" s="234" t="s">
        <v>133</v>
      </c>
      <c r="E180" s="235" t="s">
        <v>1</v>
      </c>
      <c r="F180" s="236" t="s">
        <v>211</v>
      </c>
      <c r="G180" s="233"/>
      <c r="H180" s="237">
        <v>38.5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133</v>
      </c>
      <c r="AU180" s="243" t="s">
        <v>83</v>
      </c>
      <c r="AV180" s="13" t="s">
        <v>85</v>
      </c>
      <c r="AW180" s="13" t="s">
        <v>32</v>
      </c>
      <c r="AX180" s="13" t="s">
        <v>75</v>
      </c>
      <c r="AY180" s="243" t="s">
        <v>126</v>
      </c>
    </row>
    <row r="181" s="13" customFormat="1">
      <c r="A181" s="13"/>
      <c r="B181" s="232"/>
      <c r="C181" s="233"/>
      <c r="D181" s="234" t="s">
        <v>133</v>
      </c>
      <c r="E181" s="235" t="s">
        <v>1</v>
      </c>
      <c r="F181" s="236" t="s">
        <v>212</v>
      </c>
      <c r="G181" s="233"/>
      <c r="H181" s="237">
        <v>35.530000000000001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133</v>
      </c>
      <c r="AU181" s="243" t="s">
        <v>83</v>
      </c>
      <c r="AV181" s="13" t="s">
        <v>85</v>
      </c>
      <c r="AW181" s="13" t="s">
        <v>32</v>
      </c>
      <c r="AX181" s="13" t="s">
        <v>75</v>
      </c>
      <c r="AY181" s="243" t="s">
        <v>126</v>
      </c>
    </row>
    <row r="182" s="13" customFormat="1">
      <c r="A182" s="13"/>
      <c r="B182" s="232"/>
      <c r="C182" s="233"/>
      <c r="D182" s="234" t="s">
        <v>133</v>
      </c>
      <c r="E182" s="235" t="s">
        <v>1</v>
      </c>
      <c r="F182" s="236" t="s">
        <v>213</v>
      </c>
      <c r="G182" s="233"/>
      <c r="H182" s="237">
        <v>35.563000000000002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133</v>
      </c>
      <c r="AU182" s="243" t="s">
        <v>83</v>
      </c>
      <c r="AV182" s="13" t="s">
        <v>85</v>
      </c>
      <c r="AW182" s="13" t="s">
        <v>32</v>
      </c>
      <c r="AX182" s="13" t="s">
        <v>75</v>
      </c>
      <c r="AY182" s="243" t="s">
        <v>126</v>
      </c>
    </row>
    <row r="183" s="13" customFormat="1">
      <c r="A183" s="13"/>
      <c r="B183" s="232"/>
      <c r="C183" s="233"/>
      <c r="D183" s="234" t="s">
        <v>133</v>
      </c>
      <c r="E183" s="235" t="s">
        <v>1</v>
      </c>
      <c r="F183" s="236" t="s">
        <v>214</v>
      </c>
      <c r="G183" s="233"/>
      <c r="H183" s="237">
        <v>42.899999999999999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133</v>
      </c>
      <c r="AU183" s="243" t="s">
        <v>83</v>
      </c>
      <c r="AV183" s="13" t="s">
        <v>85</v>
      </c>
      <c r="AW183" s="13" t="s">
        <v>32</v>
      </c>
      <c r="AX183" s="13" t="s">
        <v>75</v>
      </c>
      <c r="AY183" s="243" t="s">
        <v>126</v>
      </c>
    </row>
    <row r="184" s="14" customFormat="1">
      <c r="A184" s="14"/>
      <c r="B184" s="244"/>
      <c r="C184" s="245"/>
      <c r="D184" s="234" t="s">
        <v>133</v>
      </c>
      <c r="E184" s="246" t="s">
        <v>1</v>
      </c>
      <c r="F184" s="247" t="s">
        <v>138</v>
      </c>
      <c r="G184" s="245"/>
      <c r="H184" s="248">
        <v>152.493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133</v>
      </c>
      <c r="AU184" s="254" t="s">
        <v>83</v>
      </c>
      <c r="AV184" s="14" t="s">
        <v>131</v>
      </c>
      <c r="AW184" s="14" t="s">
        <v>32</v>
      </c>
      <c r="AX184" s="14" t="s">
        <v>83</v>
      </c>
      <c r="AY184" s="254" t="s">
        <v>126</v>
      </c>
    </row>
    <row r="185" s="2" customFormat="1" ht="24.15" customHeight="1">
      <c r="A185" s="39"/>
      <c r="B185" s="40"/>
      <c r="C185" s="259" t="s">
        <v>8</v>
      </c>
      <c r="D185" s="259" t="s">
        <v>205</v>
      </c>
      <c r="E185" s="260" t="s">
        <v>215</v>
      </c>
      <c r="F185" s="261" t="s">
        <v>216</v>
      </c>
      <c r="G185" s="262" t="s">
        <v>130</v>
      </c>
      <c r="H185" s="263">
        <v>98.120000000000005</v>
      </c>
      <c r="I185" s="264"/>
      <c r="J185" s="265">
        <f>ROUND(I185*H185,2)</f>
        <v>0</v>
      </c>
      <c r="K185" s="266"/>
      <c r="L185" s="267"/>
      <c r="M185" s="268" t="s">
        <v>1</v>
      </c>
      <c r="N185" s="269" t="s">
        <v>40</v>
      </c>
      <c r="O185" s="92"/>
      <c r="P185" s="228">
        <f>O185*H185</f>
        <v>0</v>
      </c>
      <c r="Q185" s="228">
        <v>0.0057000000000000002</v>
      </c>
      <c r="R185" s="228">
        <f>Q185*H185</f>
        <v>0.559284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208</v>
      </c>
      <c r="AT185" s="230" t="s">
        <v>205</v>
      </c>
      <c r="AU185" s="230" t="s">
        <v>83</v>
      </c>
      <c r="AY185" s="18" t="s">
        <v>126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83</v>
      </c>
      <c r="BK185" s="231">
        <f>ROUND(I185*H185,2)</f>
        <v>0</v>
      </c>
      <c r="BL185" s="18" t="s">
        <v>141</v>
      </c>
      <c r="BM185" s="230" t="s">
        <v>217</v>
      </c>
    </row>
    <row r="186" s="2" customFormat="1">
      <c r="A186" s="39"/>
      <c r="B186" s="40"/>
      <c r="C186" s="41"/>
      <c r="D186" s="234" t="s">
        <v>143</v>
      </c>
      <c r="E186" s="41"/>
      <c r="F186" s="255" t="s">
        <v>218</v>
      </c>
      <c r="G186" s="41"/>
      <c r="H186" s="41"/>
      <c r="I186" s="256"/>
      <c r="J186" s="41"/>
      <c r="K186" s="41"/>
      <c r="L186" s="45"/>
      <c r="M186" s="257"/>
      <c r="N186" s="258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143</v>
      </c>
      <c r="AU186" s="18" t="s">
        <v>83</v>
      </c>
    </row>
    <row r="187" s="13" customFormat="1">
      <c r="A187" s="13"/>
      <c r="B187" s="232"/>
      <c r="C187" s="233"/>
      <c r="D187" s="234" t="s">
        <v>133</v>
      </c>
      <c r="E187" s="235" t="s">
        <v>1</v>
      </c>
      <c r="F187" s="236" t="s">
        <v>219</v>
      </c>
      <c r="G187" s="233"/>
      <c r="H187" s="237">
        <v>10.295999999999999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133</v>
      </c>
      <c r="AU187" s="243" t="s">
        <v>83</v>
      </c>
      <c r="AV187" s="13" t="s">
        <v>85</v>
      </c>
      <c r="AW187" s="13" t="s">
        <v>32</v>
      </c>
      <c r="AX187" s="13" t="s">
        <v>75</v>
      </c>
      <c r="AY187" s="243" t="s">
        <v>126</v>
      </c>
    </row>
    <row r="188" s="13" customFormat="1">
      <c r="A188" s="13"/>
      <c r="B188" s="232"/>
      <c r="C188" s="233"/>
      <c r="D188" s="234" t="s">
        <v>133</v>
      </c>
      <c r="E188" s="235" t="s">
        <v>1</v>
      </c>
      <c r="F188" s="236" t="s">
        <v>220</v>
      </c>
      <c r="G188" s="233"/>
      <c r="H188" s="237">
        <v>29.260000000000002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133</v>
      </c>
      <c r="AU188" s="243" t="s">
        <v>83</v>
      </c>
      <c r="AV188" s="13" t="s">
        <v>85</v>
      </c>
      <c r="AW188" s="13" t="s">
        <v>32</v>
      </c>
      <c r="AX188" s="13" t="s">
        <v>75</v>
      </c>
      <c r="AY188" s="243" t="s">
        <v>126</v>
      </c>
    </row>
    <row r="189" s="13" customFormat="1">
      <c r="A189" s="13"/>
      <c r="B189" s="232"/>
      <c r="C189" s="233"/>
      <c r="D189" s="234" t="s">
        <v>133</v>
      </c>
      <c r="E189" s="235" t="s">
        <v>1</v>
      </c>
      <c r="F189" s="236" t="s">
        <v>221</v>
      </c>
      <c r="G189" s="233"/>
      <c r="H189" s="237">
        <v>20.129999999999999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133</v>
      </c>
      <c r="AU189" s="243" t="s">
        <v>83</v>
      </c>
      <c r="AV189" s="13" t="s">
        <v>85</v>
      </c>
      <c r="AW189" s="13" t="s">
        <v>32</v>
      </c>
      <c r="AX189" s="13" t="s">
        <v>75</v>
      </c>
      <c r="AY189" s="243" t="s">
        <v>126</v>
      </c>
    </row>
    <row r="190" s="13" customFormat="1">
      <c r="A190" s="13"/>
      <c r="B190" s="232"/>
      <c r="C190" s="233"/>
      <c r="D190" s="234" t="s">
        <v>133</v>
      </c>
      <c r="E190" s="235" t="s">
        <v>1</v>
      </c>
      <c r="F190" s="236" t="s">
        <v>222</v>
      </c>
      <c r="G190" s="233"/>
      <c r="H190" s="237">
        <v>38.433999999999998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133</v>
      </c>
      <c r="AU190" s="243" t="s">
        <v>83</v>
      </c>
      <c r="AV190" s="13" t="s">
        <v>85</v>
      </c>
      <c r="AW190" s="13" t="s">
        <v>32</v>
      </c>
      <c r="AX190" s="13" t="s">
        <v>75</v>
      </c>
      <c r="AY190" s="243" t="s">
        <v>126</v>
      </c>
    </row>
    <row r="191" s="14" customFormat="1">
      <c r="A191" s="14"/>
      <c r="B191" s="244"/>
      <c r="C191" s="245"/>
      <c r="D191" s="234" t="s">
        <v>133</v>
      </c>
      <c r="E191" s="246" t="s">
        <v>1</v>
      </c>
      <c r="F191" s="247" t="s">
        <v>138</v>
      </c>
      <c r="G191" s="245"/>
      <c r="H191" s="248">
        <v>98.11999999999999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133</v>
      </c>
      <c r="AU191" s="254" t="s">
        <v>83</v>
      </c>
      <c r="AV191" s="14" t="s">
        <v>131</v>
      </c>
      <c r="AW191" s="14" t="s">
        <v>32</v>
      </c>
      <c r="AX191" s="14" t="s">
        <v>83</v>
      </c>
      <c r="AY191" s="254" t="s">
        <v>126</v>
      </c>
    </row>
    <row r="192" s="2" customFormat="1" ht="21.75" customHeight="1">
      <c r="A192" s="39"/>
      <c r="B192" s="40"/>
      <c r="C192" s="218" t="s">
        <v>223</v>
      </c>
      <c r="D192" s="218" t="s">
        <v>127</v>
      </c>
      <c r="E192" s="219" t="s">
        <v>224</v>
      </c>
      <c r="F192" s="220" t="s">
        <v>225</v>
      </c>
      <c r="G192" s="221" t="s">
        <v>226</v>
      </c>
      <c r="H192" s="222">
        <v>4.1150000000000002</v>
      </c>
      <c r="I192" s="223"/>
      <c r="J192" s="224">
        <f>ROUND(I192*H192,2)</f>
        <v>0</v>
      </c>
      <c r="K192" s="225"/>
      <c r="L192" s="45"/>
      <c r="M192" s="226" t="s">
        <v>1</v>
      </c>
      <c r="N192" s="227" t="s">
        <v>40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141</v>
      </c>
      <c r="AT192" s="230" t="s">
        <v>127</v>
      </c>
      <c r="AU192" s="230" t="s">
        <v>83</v>
      </c>
      <c r="AY192" s="18" t="s">
        <v>126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83</v>
      </c>
      <c r="BK192" s="231">
        <f>ROUND(I192*H192,2)</f>
        <v>0</v>
      </c>
      <c r="BL192" s="18" t="s">
        <v>141</v>
      </c>
      <c r="BM192" s="230" t="s">
        <v>227</v>
      </c>
    </row>
    <row r="193" s="12" customFormat="1" ht="25.92" customHeight="1">
      <c r="A193" s="12"/>
      <c r="B193" s="204"/>
      <c r="C193" s="205"/>
      <c r="D193" s="206" t="s">
        <v>74</v>
      </c>
      <c r="E193" s="207" t="s">
        <v>228</v>
      </c>
      <c r="F193" s="207" t="s">
        <v>229</v>
      </c>
      <c r="G193" s="205"/>
      <c r="H193" s="205"/>
      <c r="I193" s="208"/>
      <c r="J193" s="209">
        <f>BK193</f>
        <v>0</v>
      </c>
      <c r="K193" s="205"/>
      <c r="L193" s="210"/>
      <c r="M193" s="211"/>
      <c r="N193" s="212"/>
      <c r="O193" s="212"/>
      <c r="P193" s="213">
        <f>SUM(P194:P200)</f>
        <v>0</v>
      </c>
      <c r="Q193" s="212"/>
      <c r="R193" s="213">
        <f>SUM(R194:R200)</f>
        <v>0.072742199999999993</v>
      </c>
      <c r="S193" s="212"/>
      <c r="T193" s="214">
        <f>SUM(T194:T200)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5" t="s">
        <v>85</v>
      </c>
      <c r="AT193" s="216" t="s">
        <v>74</v>
      </c>
      <c r="AU193" s="216" t="s">
        <v>75</v>
      </c>
      <c r="AY193" s="215" t="s">
        <v>126</v>
      </c>
      <c r="BK193" s="217">
        <f>SUM(BK194:BK200)</f>
        <v>0</v>
      </c>
    </row>
    <row r="194" s="2" customFormat="1" ht="24.15" customHeight="1">
      <c r="A194" s="39"/>
      <c r="B194" s="40"/>
      <c r="C194" s="218" t="s">
        <v>230</v>
      </c>
      <c r="D194" s="218" t="s">
        <v>127</v>
      </c>
      <c r="E194" s="219" t="s">
        <v>231</v>
      </c>
      <c r="F194" s="220" t="s">
        <v>232</v>
      </c>
      <c r="G194" s="221" t="s">
        <v>130</v>
      </c>
      <c r="H194" s="222">
        <v>177.41999999999999</v>
      </c>
      <c r="I194" s="223"/>
      <c r="J194" s="224">
        <f>ROUND(I194*H194,2)</f>
        <v>0</v>
      </c>
      <c r="K194" s="225"/>
      <c r="L194" s="45"/>
      <c r="M194" s="226" t="s">
        <v>1</v>
      </c>
      <c r="N194" s="227" t="s">
        <v>40</v>
      </c>
      <c r="O194" s="92"/>
      <c r="P194" s="228">
        <f>O194*H194</f>
        <v>0</v>
      </c>
      <c r="Q194" s="228">
        <v>0.00040999999999999999</v>
      </c>
      <c r="R194" s="228">
        <f>Q194*H194</f>
        <v>0.072742199999999993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141</v>
      </c>
      <c r="AT194" s="230" t="s">
        <v>127</v>
      </c>
      <c r="AU194" s="230" t="s">
        <v>83</v>
      </c>
      <c r="AY194" s="18" t="s">
        <v>126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83</v>
      </c>
      <c r="BK194" s="231">
        <f>ROUND(I194*H194,2)</f>
        <v>0</v>
      </c>
      <c r="BL194" s="18" t="s">
        <v>141</v>
      </c>
      <c r="BM194" s="230" t="s">
        <v>233</v>
      </c>
    </row>
    <row r="195" s="2" customFormat="1">
      <c r="A195" s="39"/>
      <c r="B195" s="40"/>
      <c r="C195" s="41"/>
      <c r="D195" s="234" t="s">
        <v>143</v>
      </c>
      <c r="E195" s="41"/>
      <c r="F195" s="255" t="s">
        <v>234</v>
      </c>
      <c r="G195" s="41"/>
      <c r="H195" s="41"/>
      <c r="I195" s="256"/>
      <c r="J195" s="41"/>
      <c r="K195" s="41"/>
      <c r="L195" s="45"/>
      <c r="M195" s="257"/>
      <c r="N195" s="258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143</v>
      </c>
      <c r="AU195" s="18" t="s">
        <v>83</v>
      </c>
    </row>
    <row r="196" s="13" customFormat="1">
      <c r="A196" s="13"/>
      <c r="B196" s="232"/>
      <c r="C196" s="233"/>
      <c r="D196" s="234" t="s">
        <v>133</v>
      </c>
      <c r="E196" s="235" t="s">
        <v>1</v>
      </c>
      <c r="F196" s="236" t="s">
        <v>235</v>
      </c>
      <c r="G196" s="233"/>
      <c r="H196" s="237">
        <v>39.299999999999997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133</v>
      </c>
      <c r="AU196" s="243" t="s">
        <v>83</v>
      </c>
      <c r="AV196" s="13" t="s">
        <v>85</v>
      </c>
      <c r="AW196" s="13" t="s">
        <v>32</v>
      </c>
      <c r="AX196" s="13" t="s">
        <v>75</v>
      </c>
      <c r="AY196" s="243" t="s">
        <v>126</v>
      </c>
    </row>
    <row r="197" s="13" customFormat="1">
      <c r="A197" s="13"/>
      <c r="B197" s="232"/>
      <c r="C197" s="233"/>
      <c r="D197" s="234" t="s">
        <v>133</v>
      </c>
      <c r="E197" s="235" t="s">
        <v>1</v>
      </c>
      <c r="F197" s="236" t="s">
        <v>236</v>
      </c>
      <c r="G197" s="233"/>
      <c r="H197" s="237">
        <v>45.57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133</v>
      </c>
      <c r="AU197" s="243" t="s">
        <v>83</v>
      </c>
      <c r="AV197" s="13" t="s">
        <v>85</v>
      </c>
      <c r="AW197" s="13" t="s">
        <v>32</v>
      </c>
      <c r="AX197" s="13" t="s">
        <v>75</v>
      </c>
      <c r="AY197" s="243" t="s">
        <v>126</v>
      </c>
    </row>
    <row r="198" s="13" customFormat="1">
      <c r="A198" s="13"/>
      <c r="B198" s="232"/>
      <c r="C198" s="233"/>
      <c r="D198" s="234" t="s">
        <v>133</v>
      </c>
      <c r="E198" s="235" t="s">
        <v>1</v>
      </c>
      <c r="F198" s="236" t="s">
        <v>237</v>
      </c>
      <c r="G198" s="233"/>
      <c r="H198" s="237">
        <v>41.25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133</v>
      </c>
      <c r="AU198" s="243" t="s">
        <v>83</v>
      </c>
      <c r="AV198" s="13" t="s">
        <v>85</v>
      </c>
      <c r="AW198" s="13" t="s">
        <v>32</v>
      </c>
      <c r="AX198" s="13" t="s">
        <v>75</v>
      </c>
      <c r="AY198" s="243" t="s">
        <v>126</v>
      </c>
    </row>
    <row r="199" s="13" customFormat="1">
      <c r="A199" s="13"/>
      <c r="B199" s="232"/>
      <c r="C199" s="233"/>
      <c r="D199" s="234" t="s">
        <v>133</v>
      </c>
      <c r="E199" s="235" t="s">
        <v>1</v>
      </c>
      <c r="F199" s="236" t="s">
        <v>238</v>
      </c>
      <c r="G199" s="233"/>
      <c r="H199" s="237">
        <v>51.299999999999997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133</v>
      </c>
      <c r="AU199" s="243" t="s">
        <v>83</v>
      </c>
      <c r="AV199" s="13" t="s">
        <v>85</v>
      </c>
      <c r="AW199" s="13" t="s">
        <v>32</v>
      </c>
      <c r="AX199" s="13" t="s">
        <v>75</v>
      </c>
      <c r="AY199" s="243" t="s">
        <v>126</v>
      </c>
    </row>
    <row r="200" s="14" customFormat="1">
      <c r="A200" s="14"/>
      <c r="B200" s="244"/>
      <c r="C200" s="245"/>
      <c r="D200" s="234" t="s">
        <v>133</v>
      </c>
      <c r="E200" s="246" t="s">
        <v>1</v>
      </c>
      <c r="F200" s="247" t="s">
        <v>138</v>
      </c>
      <c r="G200" s="245"/>
      <c r="H200" s="248">
        <v>177.42000000000002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133</v>
      </c>
      <c r="AU200" s="254" t="s">
        <v>83</v>
      </c>
      <c r="AV200" s="14" t="s">
        <v>131</v>
      </c>
      <c r="AW200" s="14" t="s">
        <v>32</v>
      </c>
      <c r="AX200" s="14" t="s">
        <v>83</v>
      </c>
      <c r="AY200" s="254" t="s">
        <v>126</v>
      </c>
    </row>
    <row r="201" s="12" customFormat="1" ht="25.92" customHeight="1">
      <c r="A201" s="12"/>
      <c r="B201" s="204"/>
      <c r="C201" s="205"/>
      <c r="D201" s="206" t="s">
        <v>74</v>
      </c>
      <c r="E201" s="207" t="s">
        <v>239</v>
      </c>
      <c r="F201" s="207" t="s">
        <v>240</v>
      </c>
      <c r="G201" s="205"/>
      <c r="H201" s="205"/>
      <c r="I201" s="208"/>
      <c r="J201" s="209">
        <f>BK201</f>
        <v>0</v>
      </c>
      <c r="K201" s="205"/>
      <c r="L201" s="210"/>
      <c r="M201" s="211"/>
      <c r="N201" s="212"/>
      <c r="O201" s="212"/>
      <c r="P201" s="213">
        <f>SUM(P202:P227)</f>
        <v>0</v>
      </c>
      <c r="Q201" s="212"/>
      <c r="R201" s="213">
        <f>SUM(R202:R227)</f>
        <v>0</v>
      </c>
      <c r="S201" s="212"/>
      <c r="T201" s="214">
        <f>SUM(T202:T227)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5" t="s">
        <v>85</v>
      </c>
      <c r="AT201" s="216" t="s">
        <v>74</v>
      </c>
      <c r="AU201" s="216" t="s">
        <v>75</v>
      </c>
      <c r="AY201" s="215" t="s">
        <v>126</v>
      </c>
      <c r="BK201" s="217">
        <f>SUM(BK202:BK227)</f>
        <v>0</v>
      </c>
    </row>
    <row r="202" s="2" customFormat="1" ht="16.5" customHeight="1">
      <c r="A202" s="39"/>
      <c r="B202" s="40"/>
      <c r="C202" s="218" t="s">
        <v>241</v>
      </c>
      <c r="D202" s="218" t="s">
        <v>127</v>
      </c>
      <c r="E202" s="219" t="s">
        <v>242</v>
      </c>
      <c r="F202" s="220" t="s">
        <v>243</v>
      </c>
      <c r="G202" s="221" t="s">
        <v>130</v>
      </c>
      <c r="H202" s="222">
        <v>416.55099999999999</v>
      </c>
      <c r="I202" s="223"/>
      <c r="J202" s="224">
        <f>ROUND(I202*H202,2)</f>
        <v>0</v>
      </c>
      <c r="K202" s="225"/>
      <c r="L202" s="45"/>
      <c r="M202" s="226" t="s">
        <v>1</v>
      </c>
      <c r="N202" s="227" t="s">
        <v>40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141</v>
      </c>
      <c r="AT202" s="230" t="s">
        <v>127</v>
      </c>
      <c r="AU202" s="230" t="s">
        <v>83</v>
      </c>
      <c r="AY202" s="18" t="s">
        <v>126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83</v>
      </c>
      <c r="BK202" s="231">
        <f>ROUND(I202*H202,2)</f>
        <v>0</v>
      </c>
      <c r="BL202" s="18" t="s">
        <v>141</v>
      </c>
      <c r="BM202" s="230" t="s">
        <v>244</v>
      </c>
    </row>
    <row r="203" s="13" customFormat="1">
      <c r="A203" s="13"/>
      <c r="B203" s="232"/>
      <c r="C203" s="233"/>
      <c r="D203" s="234" t="s">
        <v>133</v>
      </c>
      <c r="E203" s="235" t="s">
        <v>1</v>
      </c>
      <c r="F203" s="236" t="s">
        <v>134</v>
      </c>
      <c r="G203" s="233"/>
      <c r="H203" s="237">
        <v>94.478999999999999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133</v>
      </c>
      <c r="AU203" s="243" t="s">
        <v>83</v>
      </c>
      <c r="AV203" s="13" t="s">
        <v>85</v>
      </c>
      <c r="AW203" s="13" t="s">
        <v>32</v>
      </c>
      <c r="AX203" s="13" t="s">
        <v>75</v>
      </c>
      <c r="AY203" s="243" t="s">
        <v>126</v>
      </c>
    </row>
    <row r="204" s="13" customFormat="1">
      <c r="A204" s="13"/>
      <c r="B204" s="232"/>
      <c r="C204" s="233"/>
      <c r="D204" s="234" t="s">
        <v>133</v>
      </c>
      <c r="E204" s="235" t="s">
        <v>1</v>
      </c>
      <c r="F204" s="236" t="s">
        <v>135</v>
      </c>
      <c r="G204" s="233"/>
      <c r="H204" s="237">
        <v>111.199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133</v>
      </c>
      <c r="AU204" s="243" t="s">
        <v>83</v>
      </c>
      <c r="AV204" s="13" t="s">
        <v>85</v>
      </c>
      <c r="AW204" s="13" t="s">
        <v>32</v>
      </c>
      <c r="AX204" s="13" t="s">
        <v>75</v>
      </c>
      <c r="AY204" s="243" t="s">
        <v>126</v>
      </c>
    </row>
    <row r="205" s="13" customFormat="1">
      <c r="A205" s="13"/>
      <c r="B205" s="232"/>
      <c r="C205" s="233"/>
      <c r="D205" s="234" t="s">
        <v>133</v>
      </c>
      <c r="E205" s="235" t="s">
        <v>1</v>
      </c>
      <c r="F205" s="236" t="s">
        <v>136</v>
      </c>
      <c r="G205" s="233"/>
      <c r="H205" s="237">
        <v>89.469999999999999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133</v>
      </c>
      <c r="AU205" s="243" t="s">
        <v>83</v>
      </c>
      <c r="AV205" s="13" t="s">
        <v>85</v>
      </c>
      <c r="AW205" s="13" t="s">
        <v>32</v>
      </c>
      <c r="AX205" s="13" t="s">
        <v>75</v>
      </c>
      <c r="AY205" s="243" t="s">
        <v>126</v>
      </c>
    </row>
    <row r="206" s="13" customFormat="1">
      <c r="A206" s="13"/>
      <c r="B206" s="232"/>
      <c r="C206" s="233"/>
      <c r="D206" s="234" t="s">
        <v>133</v>
      </c>
      <c r="E206" s="235" t="s">
        <v>1</v>
      </c>
      <c r="F206" s="236" t="s">
        <v>137</v>
      </c>
      <c r="G206" s="233"/>
      <c r="H206" s="237">
        <v>121.40300000000001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133</v>
      </c>
      <c r="AU206" s="243" t="s">
        <v>83</v>
      </c>
      <c r="AV206" s="13" t="s">
        <v>85</v>
      </c>
      <c r="AW206" s="13" t="s">
        <v>32</v>
      </c>
      <c r="AX206" s="13" t="s">
        <v>75</v>
      </c>
      <c r="AY206" s="243" t="s">
        <v>126</v>
      </c>
    </row>
    <row r="207" s="14" customFormat="1">
      <c r="A207" s="14"/>
      <c r="B207" s="244"/>
      <c r="C207" s="245"/>
      <c r="D207" s="234" t="s">
        <v>133</v>
      </c>
      <c r="E207" s="246" t="s">
        <v>1</v>
      </c>
      <c r="F207" s="247" t="s">
        <v>138</v>
      </c>
      <c r="G207" s="245"/>
      <c r="H207" s="248">
        <v>416.55100000000004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133</v>
      </c>
      <c r="AU207" s="254" t="s">
        <v>83</v>
      </c>
      <c r="AV207" s="14" t="s">
        <v>131</v>
      </c>
      <c r="AW207" s="14" t="s">
        <v>32</v>
      </c>
      <c r="AX207" s="14" t="s">
        <v>83</v>
      </c>
      <c r="AY207" s="254" t="s">
        <v>126</v>
      </c>
    </row>
    <row r="208" s="2" customFormat="1" ht="24.15" customHeight="1">
      <c r="A208" s="39"/>
      <c r="B208" s="40"/>
      <c r="C208" s="218" t="s">
        <v>141</v>
      </c>
      <c r="D208" s="218" t="s">
        <v>127</v>
      </c>
      <c r="E208" s="219" t="s">
        <v>245</v>
      </c>
      <c r="F208" s="220" t="s">
        <v>246</v>
      </c>
      <c r="G208" s="221" t="s">
        <v>130</v>
      </c>
      <c r="H208" s="222">
        <v>416.55099999999999</v>
      </c>
      <c r="I208" s="223"/>
      <c r="J208" s="224">
        <f>ROUND(I208*H208,2)</f>
        <v>0</v>
      </c>
      <c r="K208" s="225"/>
      <c r="L208" s="45"/>
      <c r="M208" s="226" t="s">
        <v>1</v>
      </c>
      <c r="N208" s="227" t="s">
        <v>40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141</v>
      </c>
      <c r="AT208" s="230" t="s">
        <v>127</v>
      </c>
      <c r="AU208" s="230" t="s">
        <v>83</v>
      </c>
      <c r="AY208" s="18" t="s">
        <v>126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83</v>
      </c>
      <c r="BK208" s="231">
        <f>ROUND(I208*H208,2)</f>
        <v>0</v>
      </c>
      <c r="BL208" s="18" t="s">
        <v>141</v>
      </c>
      <c r="BM208" s="230" t="s">
        <v>247</v>
      </c>
    </row>
    <row r="209" s="13" customFormat="1">
      <c r="A209" s="13"/>
      <c r="B209" s="232"/>
      <c r="C209" s="233"/>
      <c r="D209" s="234" t="s">
        <v>133</v>
      </c>
      <c r="E209" s="235" t="s">
        <v>1</v>
      </c>
      <c r="F209" s="236" t="s">
        <v>134</v>
      </c>
      <c r="G209" s="233"/>
      <c r="H209" s="237">
        <v>94.478999999999999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133</v>
      </c>
      <c r="AU209" s="243" t="s">
        <v>83</v>
      </c>
      <c r="AV209" s="13" t="s">
        <v>85</v>
      </c>
      <c r="AW209" s="13" t="s">
        <v>32</v>
      </c>
      <c r="AX209" s="13" t="s">
        <v>75</v>
      </c>
      <c r="AY209" s="243" t="s">
        <v>126</v>
      </c>
    </row>
    <row r="210" s="13" customFormat="1">
      <c r="A210" s="13"/>
      <c r="B210" s="232"/>
      <c r="C210" s="233"/>
      <c r="D210" s="234" t="s">
        <v>133</v>
      </c>
      <c r="E210" s="235" t="s">
        <v>1</v>
      </c>
      <c r="F210" s="236" t="s">
        <v>135</v>
      </c>
      <c r="G210" s="233"/>
      <c r="H210" s="237">
        <v>111.199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133</v>
      </c>
      <c r="AU210" s="243" t="s">
        <v>83</v>
      </c>
      <c r="AV210" s="13" t="s">
        <v>85</v>
      </c>
      <c r="AW210" s="13" t="s">
        <v>32</v>
      </c>
      <c r="AX210" s="13" t="s">
        <v>75</v>
      </c>
      <c r="AY210" s="243" t="s">
        <v>126</v>
      </c>
    </row>
    <row r="211" s="13" customFormat="1">
      <c r="A211" s="13"/>
      <c r="B211" s="232"/>
      <c r="C211" s="233"/>
      <c r="D211" s="234" t="s">
        <v>133</v>
      </c>
      <c r="E211" s="235" t="s">
        <v>1</v>
      </c>
      <c r="F211" s="236" t="s">
        <v>136</v>
      </c>
      <c r="G211" s="233"/>
      <c r="H211" s="237">
        <v>89.469999999999999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133</v>
      </c>
      <c r="AU211" s="243" t="s">
        <v>83</v>
      </c>
      <c r="AV211" s="13" t="s">
        <v>85</v>
      </c>
      <c r="AW211" s="13" t="s">
        <v>32</v>
      </c>
      <c r="AX211" s="13" t="s">
        <v>75</v>
      </c>
      <c r="AY211" s="243" t="s">
        <v>126</v>
      </c>
    </row>
    <row r="212" s="13" customFormat="1">
      <c r="A212" s="13"/>
      <c r="B212" s="232"/>
      <c r="C212" s="233"/>
      <c r="D212" s="234" t="s">
        <v>133</v>
      </c>
      <c r="E212" s="235" t="s">
        <v>1</v>
      </c>
      <c r="F212" s="236" t="s">
        <v>137</v>
      </c>
      <c r="G212" s="233"/>
      <c r="H212" s="237">
        <v>121.40300000000001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133</v>
      </c>
      <c r="AU212" s="243" t="s">
        <v>83</v>
      </c>
      <c r="AV212" s="13" t="s">
        <v>85</v>
      </c>
      <c r="AW212" s="13" t="s">
        <v>32</v>
      </c>
      <c r="AX212" s="13" t="s">
        <v>75</v>
      </c>
      <c r="AY212" s="243" t="s">
        <v>126</v>
      </c>
    </row>
    <row r="213" s="14" customFormat="1">
      <c r="A213" s="14"/>
      <c r="B213" s="244"/>
      <c r="C213" s="245"/>
      <c r="D213" s="234" t="s">
        <v>133</v>
      </c>
      <c r="E213" s="246" t="s">
        <v>1</v>
      </c>
      <c r="F213" s="247" t="s">
        <v>138</v>
      </c>
      <c r="G213" s="245"/>
      <c r="H213" s="248">
        <v>416.55100000000004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133</v>
      </c>
      <c r="AU213" s="254" t="s">
        <v>83</v>
      </c>
      <c r="AV213" s="14" t="s">
        <v>131</v>
      </c>
      <c r="AW213" s="14" t="s">
        <v>32</v>
      </c>
      <c r="AX213" s="14" t="s">
        <v>83</v>
      </c>
      <c r="AY213" s="254" t="s">
        <v>126</v>
      </c>
    </row>
    <row r="214" s="2" customFormat="1" ht="16.5" customHeight="1">
      <c r="A214" s="39"/>
      <c r="B214" s="40"/>
      <c r="C214" s="218" t="s">
        <v>248</v>
      </c>
      <c r="D214" s="218" t="s">
        <v>127</v>
      </c>
      <c r="E214" s="219" t="s">
        <v>249</v>
      </c>
      <c r="F214" s="220" t="s">
        <v>250</v>
      </c>
      <c r="G214" s="221" t="s">
        <v>130</v>
      </c>
      <c r="H214" s="222">
        <v>239.131</v>
      </c>
      <c r="I214" s="223"/>
      <c r="J214" s="224">
        <f>ROUND(I214*H214,2)</f>
        <v>0</v>
      </c>
      <c r="K214" s="225"/>
      <c r="L214" s="45"/>
      <c r="M214" s="226" t="s">
        <v>1</v>
      </c>
      <c r="N214" s="227" t="s">
        <v>40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141</v>
      </c>
      <c r="AT214" s="230" t="s">
        <v>127</v>
      </c>
      <c r="AU214" s="230" t="s">
        <v>83</v>
      </c>
      <c r="AY214" s="18" t="s">
        <v>126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83</v>
      </c>
      <c r="BK214" s="231">
        <f>ROUND(I214*H214,2)</f>
        <v>0</v>
      </c>
      <c r="BL214" s="18" t="s">
        <v>141</v>
      </c>
      <c r="BM214" s="230" t="s">
        <v>251</v>
      </c>
    </row>
    <row r="215" s="13" customFormat="1">
      <c r="A215" s="13"/>
      <c r="B215" s="232"/>
      <c r="C215" s="233"/>
      <c r="D215" s="234" t="s">
        <v>133</v>
      </c>
      <c r="E215" s="235" t="s">
        <v>1</v>
      </c>
      <c r="F215" s="236" t="s">
        <v>134</v>
      </c>
      <c r="G215" s="233"/>
      <c r="H215" s="237">
        <v>94.478999999999999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133</v>
      </c>
      <c r="AU215" s="243" t="s">
        <v>83</v>
      </c>
      <c r="AV215" s="13" t="s">
        <v>85</v>
      </c>
      <c r="AW215" s="13" t="s">
        <v>32</v>
      </c>
      <c r="AX215" s="13" t="s">
        <v>75</v>
      </c>
      <c r="AY215" s="243" t="s">
        <v>126</v>
      </c>
    </row>
    <row r="216" s="13" customFormat="1">
      <c r="A216" s="13"/>
      <c r="B216" s="232"/>
      <c r="C216" s="233"/>
      <c r="D216" s="234" t="s">
        <v>133</v>
      </c>
      <c r="E216" s="235" t="s">
        <v>1</v>
      </c>
      <c r="F216" s="236" t="s">
        <v>135</v>
      </c>
      <c r="G216" s="233"/>
      <c r="H216" s="237">
        <v>111.199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133</v>
      </c>
      <c r="AU216" s="243" t="s">
        <v>83</v>
      </c>
      <c r="AV216" s="13" t="s">
        <v>85</v>
      </c>
      <c r="AW216" s="13" t="s">
        <v>32</v>
      </c>
      <c r="AX216" s="13" t="s">
        <v>75</v>
      </c>
      <c r="AY216" s="243" t="s">
        <v>126</v>
      </c>
    </row>
    <row r="217" s="13" customFormat="1">
      <c r="A217" s="13"/>
      <c r="B217" s="232"/>
      <c r="C217" s="233"/>
      <c r="D217" s="234" t="s">
        <v>133</v>
      </c>
      <c r="E217" s="235" t="s">
        <v>1</v>
      </c>
      <c r="F217" s="236" t="s">
        <v>136</v>
      </c>
      <c r="G217" s="233"/>
      <c r="H217" s="237">
        <v>89.469999999999999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133</v>
      </c>
      <c r="AU217" s="243" t="s">
        <v>83</v>
      </c>
      <c r="AV217" s="13" t="s">
        <v>85</v>
      </c>
      <c r="AW217" s="13" t="s">
        <v>32</v>
      </c>
      <c r="AX217" s="13" t="s">
        <v>75</v>
      </c>
      <c r="AY217" s="243" t="s">
        <v>126</v>
      </c>
    </row>
    <row r="218" s="13" customFormat="1">
      <c r="A218" s="13"/>
      <c r="B218" s="232"/>
      <c r="C218" s="233"/>
      <c r="D218" s="234" t="s">
        <v>133</v>
      </c>
      <c r="E218" s="235" t="s">
        <v>1</v>
      </c>
      <c r="F218" s="236" t="s">
        <v>137</v>
      </c>
      <c r="G218" s="233"/>
      <c r="H218" s="237">
        <v>121.40300000000001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133</v>
      </c>
      <c r="AU218" s="243" t="s">
        <v>83</v>
      </c>
      <c r="AV218" s="13" t="s">
        <v>85</v>
      </c>
      <c r="AW218" s="13" t="s">
        <v>32</v>
      </c>
      <c r="AX218" s="13" t="s">
        <v>75</v>
      </c>
      <c r="AY218" s="243" t="s">
        <v>126</v>
      </c>
    </row>
    <row r="219" s="13" customFormat="1">
      <c r="A219" s="13"/>
      <c r="B219" s="232"/>
      <c r="C219" s="233"/>
      <c r="D219" s="234" t="s">
        <v>133</v>
      </c>
      <c r="E219" s="235" t="s">
        <v>1</v>
      </c>
      <c r="F219" s="236" t="s">
        <v>252</v>
      </c>
      <c r="G219" s="233"/>
      <c r="H219" s="237">
        <v>-177.41999999999999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133</v>
      </c>
      <c r="AU219" s="243" t="s">
        <v>83</v>
      </c>
      <c r="AV219" s="13" t="s">
        <v>85</v>
      </c>
      <c r="AW219" s="13" t="s">
        <v>32</v>
      </c>
      <c r="AX219" s="13" t="s">
        <v>75</v>
      </c>
      <c r="AY219" s="243" t="s">
        <v>126</v>
      </c>
    </row>
    <row r="220" s="14" customFormat="1">
      <c r="A220" s="14"/>
      <c r="B220" s="244"/>
      <c r="C220" s="245"/>
      <c r="D220" s="234" t="s">
        <v>133</v>
      </c>
      <c r="E220" s="246" t="s">
        <v>1</v>
      </c>
      <c r="F220" s="247" t="s">
        <v>138</v>
      </c>
      <c r="G220" s="245"/>
      <c r="H220" s="248">
        <v>239.13100000000006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133</v>
      </c>
      <c r="AU220" s="254" t="s">
        <v>83</v>
      </c>
      <c r="AV220" s="14" t="s">
        <v>131</v>
      </c>
      <c r="AW220" s="14" t="s">
        <v>32</v>
      </c>
      <c r="AX220" s="14" t="s">
        <v>83</v>
      </c>
      <c r="AY220" s="254" t="s">
        <v>126</v>
      </c>
    </row>
    <row r="221" s="2" customFormat="1" ht="24.15" customHeight="1">
      <c r="A221" s="39"/>
      <c r="B221" s="40"/>
      <c r="C221" s="218" t="s">
        <v>253</v>
      </c>
      <c r="D221" s="218" t="s">
        <v>127</v>
      </c>
      <c r="E221" s="219" t="s">
        <v>254</v>
      </c>
      <c r="F221" s="220" t="s">
        <v>255</v>
      </c>
      <c r="G221" s="221" t="s">
        <v>256</v>
      </c>
      <c r="H221" s="222">
        <v>185.03</v>
      </c>
      <c r="I221" s="223"/>
      <c r="J221" s="224">
        <f>ROUND(I221*H221,2)</f>
        <v>0</v>
      </c>
      <c r="K221" s="225"/>
      <c r="L221" s="45"/>
      <c r="M221" s="226" t="s">
        <v>1</v>
      </c>
      <c r="N221" s="227" t="s">
        <v>40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141</v>
      </c>
      <c r="AT221" s="230" t="s">
        <v>127</v>
      </c>
      <c r="AU221" s="230" t="s">
        <v>83</v>
      </c>
      <c r="AY221" s="18" t="s">
        <v>126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83</v>
      </c>
      <c r="BK221" s="231">
        <f>ROUND(I221*H221,2)</f>
        <v>0</v>
      </c>
      <c r="BL221" s="18" t="s">
        <v>141</v>
      </c>
      <c r="BM221" s="230" t="s">
        <v>257</v>
      </c>
    </row>
    <row r="222" s="2" customFormat="1">
      <c r="A222" s="39"/>
      <c r="B222" s="40"/>
      <c r="C222" s="41"/>
      <c r="D222" s="234" t="s">
        <v>143</v>
      </c>
      <c r="E222" s="41"/>
      <c r="F222" s="255" t="s">
        <v>258</v>
      </c>
      <c r="G222" s="41"/>
      <c r="H222" s="41"/>
      <c r="I222" s="256"/>
      <c r="J222" s="41"/>
      <c r="K222" s="41"/>
      <c r="L222" s="45"/>
      <c r="M222" s="257"/>
      <c r="N222" s="258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143</v>
      </c>
      <c r="AU222" s="18" t="s">
        <v>83</v>
      </c>
    </row>
    <row r="223" s="13" customFormat="1">
      <c r="A223" s="13"/>
      <c r="B223" s="232"/>
      <c r="C223" s="233"/>
      <c r="D223" s="234" t="s">
        <v>133</v>
      </c>
      <c r="E223" s="235" t="s">
        <v>1</v>
      </c>
      <c r="F223" s="236" t="s">
        <v>259</v>
      </c>
      <c r="G223" s="233"/>
      <c r="H223" s="237">
        <v>26.199999999999999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133</v>
      </c>
      <c r="AU223" s="243" t="s">
        <v>83</v>
      </c>
      <c r="AV223" s="13" t="s">
        <v>85</v>
      </c>
      <c r="AW223" s="13" t="s">
        <v>32</v>
      </c>
      <c r="AX223" s="13" t="s">
        <v>75</v>
      </c>
      <c r="AY223" s="243" t="s">
        <v>126</v>
      </c>
    </row>
    <row r="224" s="13" customFormat="1">
      <c r="A224" s="13"/>
      <c r="B224" s="232"/>
      <c r="C224" s="233"/>
      <c r="D224" s="234" t="s">
        <v>133</v>
      </c>
      <c r="E224" s="235" t="s">
        <v>1</v>
      </c>
      <c r="F224" s="236" t="s">
        <v>260</v>
      </c>
      <c r="G224" s="233"/>
      <c r="H224" s="237">
        <v>30.379999999999999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133</v>
      </c>
      <c r="AU224" s="243" t="s">
        <v>83</v>
      </c>
      <c r="AV224" s="13" t="s">
        <v>85</v>
      </c>
      <c r="AW224" s="13" t="s">
        <v>32</v>
      </c>
      <c r="AX224" s="13" t="s">
        <v>75</v>
      </c>
      <c r="AY224" s="243" t="s">
        <v>126</v>
      </c>
    </row>
    <row r="225" s="13" customFormat="1">
      <c r="A225" s="13"/>
      <c r="B225" s="232"/>
      <c r="C225" s="233"/>
      <c r="D225" s="234" t="s">
        <v>133</v>
      </c>
      <c r="E225" s="235" t="s">
        <v>1</v>
      </c>
      <c r="F225" s="236" t="s">
        <v>261</v>
      </c>
      <c r="G225" s="233"/>
      <c r="H225" s="237">
        <v>94.25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133</v>
      </c>
      <c r="AU225" s="243" t="s">
        <v>83</v>
      </c>
      <c r="AV225" s="13" t="s">
        <v>85</v>
      </c>
      <c r="AW225" s="13" t="s">
        <v>32</v>
      </c>
      <c r="AX225" s="13" t="s">
        <v>75</v>
      </c>
      <c r="AY225" s="243" t="s">
        <v>126</v>
      </c>
    </row>
    <row r="226" s="13" customFormat="1">
      <c r="A226" s="13"/>
      <c r="B226" s="232"/>
      <c r="C226" s="233"/>
      <c r="D226" s="234" t="s">
        <v>133</v>
      </c>
      <c r="E226" s="235" t="s">
        <v>1</v>
      </c>
      <c r="F226" s="236" t="s">
        <v>262</v>
      </c>
      <c r="G226" s="233"/>
      <c r="H226" s="237">
        <v>34.200000000000003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133</v>
      </c>
      <c r="AU226" s="243" t="s">
        <v>83</v>
      </c>
      <c r="AV226" s="13" t="s">
        <v>85</v>
      </c>
      <c r="AW226" s="13" t="s">
        <v>32</v>
      </c>
      <c r="AX226" s="13" t="s">
        <v>75</v>
      </c>
      <c r="AY226" s="243" t="s">
        <v>126</v>
      </c>
    </row>
    <row r="227" s="14" customFormat="1">
      <c r="A227" s="14"/>
      <c r="B227" s="244"/>
      <c r="C227" s="245"/>
      <c r="D227" s="234" t="s">
        <v>133</v>
      </c>
      <c r="E227" s="246" t="s">
        <v>1</v>
      </c>
      <c r="F227" s="247" t="s">
        <v>138</v>
      </c>
      <c r="G227" s="245"/>
      <c r="H227" s="248">
        <v>185.02999999999997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133</v>
      </c>
      <c r="AU227" s="254" t="s">
        <v>83</v>
      </c>
      <c r="AV227" s="14" t="s">
        <v>131</v>
      </c>
      <c r="AW227" s="14" t="s">
        <v>32</v>
      </c>
      <c r="AX227" s="14" t="s">
        <v>83</v>
      </c>
      <c r="AY227" s="254" t="s">
        <v>126</v>
      </c>
    </row>
    <row r="228" s="12" customFormat="1" ht="25.92" customHeight="1">
      <c r="A228" s="12"/>
      <c r="B228" s="204"/>
      <c r="C228" s="205"/>
      <c r="D228" s="206" t="s">
        <v>74</v>
      </c>
      <c r="E228" s="207" t="s">
        <v>263</v>
      </c>
      <c r="F228" s="207" t="s">
        <v>264</v>
      </c>
      <c r="G228" s="205"/>
      <c r="H228" s="205"/>
      <c r="I228" s="208"/>
      <c r="J228" s="209">
        <f>BK228</f>
        <v>0</v>
      </c>
      <c r="K228" s="205"/>
      <c r="L228" s="210"/>
      <c r="M228" s="211"/>
      <c r="N228" s="212"/>
      <c r="O228" s="212"/>
      <c r="P228" s="213">
        <f>P229</f>
        <v>0</v>
      </c>
      <c r="Q228" s="212"/>
      <c r="R228" s="213">
        <f>R229</f>
        <v>0.49497899999999995</v>
      </c>
      <c r="S228" s="212"/>
      <c r="T228" s="214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5" t="s">
        <v>85</v>
      </c>
      <c r="AT228" s="216" t="s">
        <v>74</v>
      </c>
      <c r="AU228" s="216" t="s">
        <v>75</v>
      </c>
      <c r="AY228" s="215" t="s">
        <v>126</v>
      </c>
      <c r="BK228" s="217">
        <f>BK229</f>
        <v>0</v>
      </c>
    </row>
    <row r="229" s="12" customFormat="1" ht="22.8" customHeight="1">
      <c r="A229" s="12"/>
      <c r="B229" s="204"/>
      <c r="C229" s="205"/>
      <c r="D229" s="206" t="s">
        <v>74</v>
      </c>
      <c r="E229" s="270" t="s">
        <v>265</v>
      </c>
      <c r="F229" s="270" t="s">
        <v>266</v>
      </c>
      <c r="G229" s="205"/>
      <c r="H229" s="205"/>
      <c r="I229" s="208"/>
      <c r="J229" s="271">
        <f>BK229</f>
        <v>0</v>
      </c>
      <c r="K229" s="205"/>
      <c r="L229" s="210"/>
      <c r="M229" s="211"/>
      <c r="N229" s="212"/>
      <c r="O229" s="212"/>
      <c r="P229" s="213">
        <f>SUM(P230:P247)</f>
        <v>0</v>
      </c>
      <c r="Q229" s="212"/>
      <c r="R229" s="213">
        <f>SUM(R230:R247)</f>
        <v>0.49497899999999995</v>
      </c>
      <c r="S229" s="212"/>
      <c r="T229" s="214">
        <f>SUM(T230:T247)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5" t="s">
        <v>85</v>
      </c>
      <c r="AT229" s="216" t="s">
        <v>74</v>
      </c>
      <c r="AU229" s="216" t="s">
        <v>83</v>
      </c>
      <c r="AY229" s="215" t="s">
        <v>126</v>
      </c>
      <c r="BK229" s="217">
        <f>SUM(BK230:BK247)</f>
        <v>0</v>
      </c>
    </row>
    <row r="230" s="2" customFormat="1" ht="24.15" customHeight="1">
      <c r="A230" s="39"/>
      <c r="B230" s="40"/>
      <c r="C230" s="218" t="s">
        <v>267</v>
      </c>
      <c r="D230" s="218" t="s">
        <v>127</v>
      </c>
      <c r="E230" s="219" t="s">
        <v>268</v>
      </c>
      <c r="F230" s="220" t="s">
        <v>269</v>
      </c>
      <c r="G230" s="221" t="s">
        <v>130</v>
      </c>
      <c r="H230" s="222">
        <v>146.13</v>
      </c>
      <c r="I230" s="223"/>
      <c r="J230" s="224">
        <f>ROUND(I230*H230,2)</f>
        <v>0</v>
      </c>
      <c r="K230" s="225"/>
      <c r="L230" s="45"/>
      <c r="M230" s="226" t="s">
        <v>1</v>
      </c>
      <c r="N230" s="227" t="s">
        <v>40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141</v>
      </c>
      <c r="AT230" s="230" t="s">
        <v>127</v>
      </c>
      <c r="AU230" s="230" t="s">
        <v>85</v>
      </c>
      <c r="AY230" s="18" t="s">
        <v>126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83</v>
      </c>
      <c r="BK230" s="231">
        <f>ROUND(I230*H230,2)</f>
        <v>0</v>
      </c>
      <c r="BL230" s="18" t="s">
        <v>141</v>
      </c>
      <c r="BM230" s="230" t="s">
        <v>270</v>
      </c>
    </row>
    <row r="231" s="13" customFormat="1">
      <c r="A231" s="13"/>
      <c r="B231" s="232"/>
      <c r="C231" s="233"/>
      <c r="D231" s="234" t="s">
        <v>133</v>
      </c>
      <c r="E231" s="235" t="s">
        <v>1</v>
      </c>
      <c r="F231" s="236" t="s">
        <v>271</v>
      </c>
      <c r="G231" s="233"/>
      <c r="H231" s="237">
        <v>35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133</v>
      </c>
      <c r="AU231" s="243" t="s">
        <v>85</v>
      </c>
      <c r="AV231" s="13" t="s">
        <v>85</v>
      </c>
      <c r="AW231" s="13" t="s">
        <v>32</v>
      </c>
      <c r="AX231" s="13" t="s">
        <v>75</v>
      </c>
      <c r="AY231" s="243" t="s">
        <v>126</v>
      </c>
    </row>
    <row r="232" s="13" customFormat="1">
      <c r="A232" s="13"/>
      <c r="B232" s="232"/>
      <c r="C232" s="233"/>
      <c r="D232" s="234" t="s">
        <v>133</v>
      </c>
      <c r="E232" s="235" t="s">
        <v>1</v>
      </c>
      <c r="F232" s="236" t="s">
        <v>272</v>
      </c>
      <c r="G232" s="233"/>
      <c r="H232" s="237">
        <v>32.299999999999997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133</v>
      </c>
      <c r="AU232" s="243" t="s">
        <v>85</v>
      </c>
      <c r="AV232" s="13" t="s">
        <v>85</v>
      </c>
      <c r="AW232" s="13" t="s">
        <v>32</v>
      </c>
      <c r="AX232" s="13" t="s">
        <v>75</v>
      </c>
      <c r="AY232" s="243" t="s">
        <v>126</v>
      </c>
    </row>
    <row r="233" s="13" customFormat="1">
      <c r="A233" s="13"/>
      <c r="B233" s="232"/>
      <c r="C233" s="233"/>
      <c r="D233" s="234" t="s">
        <v>133</v>
      </c>
      <c r="E233" s="235" t="s">
        <v>1</v>
      </c>
      <c r="F233" s="236" t="s">
        <v>273</v>
      </c>
      <c r="G233" s="233"/>
      <c r="H233" s="237">
        <v>32.329999999999998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133</v>
      </c>
      <c r="AU233" s="243" t="s">
        <v>85</v>
      </c>
      <c r="AV233" s="13" t="s">
        <v>85</v>
      </c>
      <c r="AW233" s="13" t="s">
        <v>32</v>
      </c>
      <c r="AX233" s="13" t="s">
        <v>75</v>
      </c>
      <c r="AY233" s="243" t="s">
        <v>126</v>
      </c>
    </row>
    <row r="234" s="13" customFormat="1">
      <c r="A234" s="13"/>
      <c r="B234" s="232"/>
      <c r="C234" s="233"/>
      <c r="D234" s="234" t="s">
        <v>133</v>
      </c>
      <c r="E234" s="235" t="s">
        <v>1</v>
      </c>
      <c r="F234" s="236" t="s">
        <v>274</v>
      </c>
      <c r="G234" s="233"/>
      <c r="H234" s="237">
        <v>39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133</v>
      </c>
      <c r="AU234" s="243" t="s">
        <v>85</v>
      </c>
      <c r="AV234" s="13" t="s">
        <v>85</v>
      </c>
      <c r="AW234" s="13" t="s">
        <v>32</v>
      </c>
      <c r="AX234" s="13" t="s">
        <v>75</v>
      </c>
      <c r="AY234" s="243" t="s">
        <v>126</v>
      </c>
    </row>
    <row r="235" s="13" customFormat="1">
      <c r="A235" s="13"/>
      <c r="B235" s="232"/>
      <c r="C235" s="233"/>
      <c r="D235" s="234" t="s">
        <v>133</v>
      </c>
      <c r="E235" s="235" t="s">
        <v>1</v>
      </c>
      <c r="F235" s="236" t="s">
        <v>275</v>
      </c>
      <c r="G235" s="233"/>
      <c r="H235" s="237">
        <v>7.5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133</v>
      </c>
      <c r="AU235" s="243" t="s">
        <v>85</v>
      </c>
      <c r="AV235" s="13" t="s">
        <v>85</v>
      </c>
      <c r="AW235" s="13" t="s">
        <v>32</v>
      </c>
      <c r="AX235" s="13" t="s">
        <v>75</v>
      </c>
      <c r="AY235" s="243" t="s">
        <v>126</v>
      </c>
    </row>
    <row r="236" s="14" customFormat="1">
      <c r="A236" s="14"/>
      <c r="B236" s="244"/>
      <c r="C236" s="245"/>
      <c r="D236" s="234" t="s">
        <v>133</v>
      </c>
      <c r="E236" s="246" t="s">
        <v>1</v>
      </c>
      <c r="F236" s="247" t="s">
        <v>138</v>
      </c>
      <c r="G236" s="245"/>
      <c r="H236" s="248">
        <v>146.13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133</v>
      </c>
      <c r="AU236" s="254" t="s">
        <v>85</v>
      </c>
      <c r="AV236" s="14" t="s">
        <v>131</v>
      </c>
      <c r="AW236" s="14" t="s">
        <v>32</v>
      </c>
      <c r="AX236" s="14" t="s">
        <v>83</v>
      </c>
      <c r="AY236" s="254" t="s">
        <v>126</v>
      </c>
    </row>
    <row r="237" s="2" customFormat="1" ht="24.15" customHeight="1">
      <c r="A237" s="39"/>
      <c r="B237" s="40"/>
      <c r="C237" s="259" t="s">
        <v>276</v>
      </c>
      <c r="D237" s="259" t="s">
        <v>205</v>
      </c>
      <c r="E237" s="260" t="s">
        <v>277</v>
      </c>
      <c r="F237" s="261" t="s">
        <v>278</v>
      </c>
      <c r="G237" s="262" t="s">
        <v>130</v>
      </c>
      <c r="H237" s="263">
        <v>152.493</v>
      </c>
      <c r="I237" s="264"/>
      <c r="J237" s="265">
        <f>ROUND(I237*H237,2)</f>
        <v>0</v>
      </c>
      <c r="K237" s="266"/>
      <c r="L237" s="267"/>
      <c r="M237" s="268" t="s">
        <v>1</v>
      </c>
      <c r="N237" s="269" t="s">
        <v>40</v>
      </c>
      <c r="O237" s="92"/>
      <c r="P237" s="228">
        <f>O237*H237</f>
        <v>0</v>
      </c>
      <c r="Q237" s="228">
        <v>0.0030000000000000001</v>
      </c>
      <c r="R237" s="228">
        <f>Q237*H237</f>
        <v>0.45747899999999997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279</v>
      </c>
      <c r="AT237" s="230" t="s">
        <v>205</v>
      </c>
      <c r="AU237" s="230" t="s">
        <v>85</v>
      </c>
      <c r="AY237" s="18" t="s">
        <v>126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83</v>
      </c>
      <c r="BK237" s="231">
        <f>ROUND(I237*H237,2)</f>
        <v>0</v>
      </c>
      <c r="BL237" s="18" t="s">
        <v>279</v>
      </c>
      <c r="BM237" s="230" t="s">
        <v>280</v>
      </c>
    </row>
    <row r="238" s="2" customFormat="1">
      <c r="A238" s="39"/>
      <c r="B238" s="40"/>
      <c r="C238" s="41"/>
      <c r="D238" s="234" t="s">
        <v>143</v>
      </c>
      <c r="E238" s="41"/>
      <c r="F238" s="255" t="s">
        <v>281</v>
      </c>
      <c r="G238" s="41"/>
      <c r="H238" s="41"/>
      <c r="I238" s="256"/>
      <c r="J238" s="41"/>
      <c r="K238" s="41"/>
      <c r="L238" s="45"/>
      <c r="M238" s="257"/>
      <c r="N238" s="258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143</v>
      </c>
      <c r="AU238" s="18" t="s">
        <v>85</v>
      </c>
    </row>
    <row r="239" s="13" customFormat="1">
      <c r="A239" s="13"/>
      <c r="B239" s="232"/>
      <c r="C239" s="233"/>
      <c r="D239" s="234" t="s">
        <v>133</v>
      </c>
      <c r="E239" s="235" t="s">
        <v>1</v>
      </c>
      <c r="F239" s="236" t="s">
        <v>211</v>
      </c>
      <c r="G239" s="233"/>
      <c r="H239" s="237">
        <v>38.5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133</v>
      </c>
      <c r="AU239" s="243" t="s">
        <v>85</v>
      </c>
      <c r="AV239" s="13" t="s">
        <v>85</v>
      </c>
      <c r="AW239" s="13" t="s">
        <v>32</v>
      </c>
      <c r="AX239" s="13" t="s">
        <v>75</v>
      </c>
      <c r="AY239" s="243" t="s">
        <v>126</v>
      </c>
    </row>
    <row r="240" s="13" customFormat="1">
      <c r="A240" s="13"/>
      <c r="B240" s="232"/>
      <c r="C240" s="233"/>
      <c r="D240" s="234" t="s">
        <v>133</v>
      </c>
      <c r="E240" s="235" t="s">
        <v>1</v>
      </c>
      <c r="F240" s="236" t="s">
        <v>212</v>
      </c>
      <c r="G240" s="233"/>
      <c r="H240" s="237">
        <v>35.530000000000001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133</v>
      </c>
      <c r="AU240" s="243" t="s">
        <v>85</v>
      </c>
      <c r="AV240" s="13" t="s">
        <v>85</v>
      </c>
      <c r="AW240" s="13" t="s">
        <v>32</v>
      </c>
      <c r="AX240" s="13" t="s">
        <v>75</v>
      </c>
      <c r="AY240" s="243" t="s">
        <v>126</v>
      </c>
    </row>
    <row r="241" s="13" customFormat="1">
      <c r="A241" s="13"/>
      <c r="B241" s="232"/>
      <c r="C241" s="233"/>
      <c r="D241" s="234" t="s">
        <v>133</v>
      </c>
      <c r="E241" s="235" t="s">
        <v>1</v>
      </c>
      <c r="F241" s="236" t="s">
        <v>213</v>
      </c>
      <c r="G241" s="233"/>
      <c r="H241" s="237">
        <v>35.563000000000002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133</v>
      </c>
      <c r="AU241" s="243" t="s">
        <v>85</v>
      </c>
      <c r="AV241" s="13" t="s">
        <v>85</v>
      </c>
      <c r="AW241" s="13" t="s">
        <v>32</v>
      </c>
      <c r="AX241" s="13" t="s">
        <v>75</v>
      </c>
      <c r="AY241" s="243" t="s">
        <v>126</v>
      </c>
    </row>
    <row r="242" s="13" customFormat="1">
      <c r="A242" s="13"/>
      <c r="B242" s="232"/>
      <c r="C242" s="233"/>
      <c r="D242" s="234" t="s">
        <v>133</v>
      </c>
      <c r="E242" s="235" t="s">
        <v>1</v>
      </c>
      <c r="F242" s="236" t="s">
        <v>214</v>
      </c>
      <c r="G242" s="233"/>
      <c r="H242" s="237">
        <v>42.899999999999999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133</v>
      </c>
      <c r="AU242" s="243" t="s">
        <v>85</v>
      </c>
      <c r="AV242" s="13" t="s">
        <v>85</v>
      </c>
      <c r="AW242" s="13" t="s">
        <v>32</v>
      </c>
      <c r="AX242" s="13" t="s">
        <v>75</v>
      </c>
      <c r="AY242" s="243" t="s">
        <v>126</v>
      </c>
    </row>
    <row r="243" s="14" customFormat="1">
      <c r="A243" s="14"/>
      <c r="B243" s="244"/>
      <c r="C243" s="245"/>
      <c r="D243" s="234" t="s">
        <v>133</v>
      </c>
      <c r="E243" s="246" t="s">
        <v>1</v>
      </c>
      <c r="F243" s="247" t="s">
        <v>138</v>
      </c>
      <c r="G243" s="245"/>
      <c r="H243" s="248">
        <v>152.493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133</v>
      </c>
      <c r="AU243" s="254" t="s">
        <v>85</v>
      </c>
      <c r="AV243" s="14" t="s">
        <v>131</v>
      </c>
      <c r="AW243" s="14" t="s">
        <v>32</v>
      </c>
      <c r="AX243" s="14" t="s">
        <v>83</v>
      </c>
      <c r="AY243" s="254" t="s">
        <v>126</v>
      </c>
    </row>
    <row r="244" s="2" customFormat="1" ht="16.5" customHeight="1">
      <c r="A244" s="39"/>
      <c r="B244" s="40"/>
      <c r="C244" s="259" t="s">
        <v>7</v>
      </c>
      <c r="D244" s="259" t="s">
        <v>205</v>
      </c>
      <c r="E244" s="260" t="s">
        <v>282</v>
      </c>
      <c r="F244" s="261" t="s">
        <v>283</v>
      </c>
      <c r="G244" s="262" t="s">
        <v>130</v>
      </c>
      <c r="H244" s="263">
        <v>7.5</v>
      </c>
      <c r="I244" s="264"/>
      <c r="J244" s="265">
        <f>ROUND(I244*H244,2)</f>
        <v>0</v>
      </c>
      <c r="K244" s="266"/>
      <c r="L244" s="267"/>
      <c r="M244" s="268" t="s">
        <v>1</v>
      </c>
      <c r="N244" s="269" t="s">
        <v>40</v>
      </c>
      <c r="O244" s="92"/>
      <c r="P244" s="228">
        <f>O244*H244</f>
        <v>0</v>
      </c>
      <c r="Q244" s="228">
        <v>0.0050000000000000001</v>
      </c>
      <c r="R244" s="228">
        <f>Q244*H244</f>
        <v>0.037499999999999999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279</v>
      </c>
      <c r="AT244" s="230" t="s">
        <v>205</v>
      </c>
      <c r="AU244" s="230" t="s">
        <v>85</v>
      </c>
      <c r="AY244" s="18" t="s">
        <v>126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83</v>
      </c>
      <c r="BK244" s="231">
        <f>ROUND(I244*H244,2)</f>
        <v>0</v>
      </c>
      <c r="BL244" s="18" t="s">
        <v>279</v>
      </c>
      <c r="BM244" s="230" t="s">
        <v>284</v>
      </c>
    </row>
    <row r="245" s="2" customFormat="1">
      <c r="A245" s="39"/>
      <c r="B245" s="40"/>
      <c r="C245" s="41"/>
      <c r="D245" s="234" t="s">
        <v>143</v>
      </c>
      <c r="E245" s="41"/>
      <c r="F245" s="255" t="s">
        <v>281</v>
      </c>
      <c r="G245" s="41"/>
      <c r="H245" s="41"/>
      <c r="I245" s="256"/>
      <c r="J245" s="41"/>
      <c r="K245" s="41"/>
      <c r="L245" s="45"/>
      <c r="M245" s="257"/>
      <c r="N245" s="258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143</v>
      </c>
      <c r="AU245" s="18" t="s">
        <v>85</v>
      </c>
    </row>
    <row r="246" s="13" customFormat="1">
      <c r="A246" s="13"/>
      <c r="B246" s="232"/>
      <c r="C246" s="233"/>
      <c r="D246" s="234" t="s">
        <v>133</v>
      </c>
      <c r="E246" s="235" t="s">
        <v>1</v>
      </c>
      <c r="F246" s="236" t="s">
        <v>275</v>
      </c>
      <c r="G246" s="233"/>
      <c r="H246" s="237">
        <v>7.5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133</v>
      </c>
      <c r="AU246" s="243" t="s">
        <v>85</v>
      </c>
      <c r="AV246" s="13" t="s">
        <v>85</v>
      </c>
      <c r="AW246" s="13" t="s">
        <v>32</v>
      </c>
      <c r="AX246" s="13" t="s">
        <v>83</v>
      </c>
      <c r="AY246" s="243" t="s">
        <v>126</v>
      </c>
    </row>
    <row r="247" s="2" customFormat="1" ht="24.15" customHeight="1">
      <c r="A247" s="39"/>
      <c r="B247" s="40"/>
      <c r="C247" s="218" t="s">
        <v>285</v>
      </c>
      <c r="D247" s="218" t="s">
        <v>127</v>
      </c>
      <c r="E247" s="219" t="s">
        <v>286</v>
      </c>
      <c r="F247" s="220" t="s">
        <v>287</v>
      </c>
      <c r="G247" s="221" t="s">
        <v>226</v>
      </c>
      <c r="H247" s="222">
        <v>0.495</v>
      </c>
      <c r="I247" s="223"/>
      <c r="J247" s="224">
        <f>ROUND(I247*H247,2)</f>
        <v>0</v>
      </c>
      <c r="K247" s="225"/>
      <c r="L247" s="45"/>
      <c r="M247" s="272" t="s">
        <v>1</v>
      </c>
      <c r="N247" s="273" t="s">
        <v>40</v>
      </c>
      <c r="O247" s="274"/>
      <c r="P247" s="275">
        <f>O247*H247</f>
        <v>0</v>
      </c>
      <c r="Q247" s="275">
        <v>0</v>
      </c>
      <c r="R247" s="275">
        <f>Q247*H247</f>
        <v>0</v>
      </c>
      <c r="S247" s="275">
        <v>0</v>
      </c>
      <c r="T247" s="27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141</v>
      </c>
      <c r="AT247" s="230" t="s">
        <v>127</v>
      </c>
      <c r="AU247" s="230" t="s">
        <v>85</v>
      </c>
      <c r="AY247" s="18" t="s">
        <v>126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83</v>
      </c>
      <c r="BK247" s="231">
        <f>ROUND(I247*H247,2)</f>
        <v>0</v>
      </c>
      <c r="BL247" s="18" t="s">
        <v>141</v>
      </c>
      <c r="BM247" s="230" t="s">
        <v>288</v>
      </c>
    </row>
    <row r="248" s="2" customFormat="1" ht="6.96" customHeight="1">
      <c r="A248" s="39"/>
      <c r="B248" s="67"/>
      <c r="C248" s="68"/>
      <c r="D248" s="68"/>
      <c r="E248" s="68"/>
      <c r="F248" s="68"/>
      <c r="G248" s="68"/>
      <c r="H248" s="68"/>
      <c r="I248" s="68"/>
      <c r="J248" s="68"/>
      <c r="K248" s="68"/>
      <c r="L248" s="45"/>
      <c r="M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</row>
  </sheetData>
  <sheetProtection sheet="1" autoFilter="0" formatColumns="0" formatRows="0" objects="1" scenarios="1" spinCount="100000" saltValue="7LX90b4rw9E00Jug3/JDp6k85Icg6n2ozNc3Lp+E811W9SFAAdmoxNvAaEZeFcTcUDDvXVBZkOifzljgFSaHbA==" hashValue="O5gc5u7KlK83glUxVWXoytLN9ay9P8yugXjZxA+VZjbL8x5b6gGRgbZA9rKglOSHNDKxOerbCSxY18MrglkD4w==" algorithmName="SHA-512" password="CC35"/>
  <autoFilter ref="C123:K24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Gymnázium Velké Meziříčí - Rekonstrukce učeben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290</v>
      </c>
      <c r="G12" s="39"/>
      <c r="H12" s="39"/>
      <c r="I12" s="141" t="s">
        <v>22</v>
      </c>
      <c r="J12" s="145" t="str">
        <f>'Rekapitulace stavby'!AN8</f>
        <v>23. 10. 2024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Kraj Vysočina, Žižkova 1882/57, Jihlava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Filip Marek, Brněnská 326/34, Žďár nad Sázavou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Filip Marek, Brněnská 326/34, Žďár nad Sázavou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ROUND((SUM(BE127:BE277)),  2)</f>
        <v>0</v>
      </c>
      <c r="G33" s="39"/>
      <c r="H33" s="39"/>
      <c r="I33" s="156">
        <v>0.20999999999999999</v>
      </c>
      <c r="J33" s="155">
        <f>ROUND(((SUM(BE127:BE277))*I33),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ROUND((SUM(BF127:BF277)),  2)</f>
        <v>0</v>
      </c>
      <c r="G34" s="39"/>
      <c r="H34" s="39"/>
      <c r="I34" s="156">
        <v>0.12</v>
      </c>
      <c r="J34" s="155">
        <f>ROUND(((SUM(BF127:BF277))*I34),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ROUND((SUM(BG127:BG277)),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ROUND((SUM(BH127:BH277)),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ROUND((SUM(BI127:BI277)),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Gymnázium Velké Meziříčí - Rekonstrukce učeben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D.1.4.2.SIL - elektrické rozvody silnoproudé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23. 10. 2024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Kraj Vysočina, Žižkova 1882/57, Jihlava</v>
      </c>
      <c r="G91" s="41"/>
      <c r="H91" s="41"/>
      <c r="I91" s="33" t="s">
        <v>30</v>
      </c>
      <c r="J91" s="37" t="str">
        <f>E21</f>
        <v>Filip Marek, Brněnská 326/34, Žďár nad Sázavou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Filip Marek, Brněnská 326/34, Žďár nad Sázavou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291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292</v>
      </c>
      <c r="E99" s="189"/>
      <c r="F99" s="189"/>
      <c r="G99" s="189"/>
      <c r="H99" s="189"/>
      <c r="I99" s="189"/>
      <c r="J99" s="190">
        <f>J130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293</v>
      </c>
      <c r="E100" s="189"/>
      <c r="F100" s="189"/>
      <c r="G100" s="189"/>
      <c r="H100" s="189"/>
      <c r="I100" s="189"/>
      <c r="J100" s="190">
        <f>J137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294</v>
      </c>
      <c r="E101" s="189"/>
      <c r="F101" s="189"/>
      <c r="G101" s="189"/>
      <c r="H101" s="189"/>
      <c r="I101" s="189"/>
      <c r="J101" s="190">
        <f>J153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295</v>
      </c>
      <c r="E102" s="189"/>
      <c r="F102" s="189"/>
      <c r="G102" s="189"/>
      <c r="H102" s="189"/>
      <c r="I102" s="189"/>
      <c r="J102" s="190">
        <f>J178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296</v>
      </c>
      <c r="E103" s="189"/>
      <c r="F103" s="189"/>
      <c r="G103" s="189"/>
      <c r="H103" s="189"/>
      <c r="I103" s="189"/>
      <c r="J103" s="190">
        <f>J210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297</v>
      </c>
      <c r="E104" s="189"/>
      <c r="F104" s="189"/>
      <c r="G104" s="189"/>
      <c r="H104" s="189"/>
      <c r="I104" s="189"/>
      <c r="J104" s="190">
        <f>J234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298</v>
      </c>
      <c r="E105" s="189"/>
      <c r="F105" s="189"/>
      <c r="G105" s="189"/>
      <c r="H105" s="189"/>
      <c r="I105" s="189"/>
      <c r="J105" s="190">
        <f>J247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299</v>
      </c>
      <c r="E106" s="183"/>
      <c r="F106" s="183"/>
      <c r="G106" s="183"/>
      <c r="H106" s="183"/>
      <c r="I106" s="183"/>
      <c r="J106" s="184">
        <f>J256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300</v>
      </c>
      <c r="E107" s="189"/>
      <c r="F107" s="189"/>
      <c r="G107" s="189"/>
      <c r="H107" s="189"/>
      <c r="I107" s="189"/>
      <c r="J107" s="190">
        <f>J257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Gymnázium Velké Meziříčí - Rekonstrukce učeben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D.1.4.2.SIL - elektrické rozvody silnoproudé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 xml:space="preserve"> </v>
      </c>
      <c r="G121" s="41"/>
      <c r="H121" s="41"/>
      <c r="I121" s="33" t="s">
        <v>22</v>
      </c>
      <c r="J121" s="80" t="str">
        <f>IF(J12="","",J12)</f>
        <v>23. 10. 2024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40.05" customHeight="1">
      <c r="A123" s="39"/>
      <c r="B123" s="40"/>
      <c r="C123" s="33" t="s">
        <v>24</v>
      </c>
      <c r="D123" s="41"/>
      <c r="E123" s="41"/>
      <c r="F123" s="28" t="str">
        <f>E15</f>
        <v>Kraj Vysočina, Žižkova 1882/57, Jihlava</v>
      </c>
      <c r="G123" s="41"/>
      <c r="H123" s="41"/>
      <c r="I123" s="33" t="s">
        <v>30</v>
      </c>
      <c r="J123" s="37" t="str">
        <f>E21</f>
        <v>Filip Marek, Brněnská 326/34, Žďár nad Sázavou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40.0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33" t="s">
        <v>33</v>
      </c>
      <c r="J124" s="37" t="str">
        <f>E24</f>
        <v>Filip Marek, Brněnská 326/34, Žďár nad Sázavou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112</v>
      </c>
      <c r="D126" s="195" t="s">
        <v>60</v>
      </c>
      <c r="E126" s="195" t="s">
        <v>56</v>
      </c>
      <c r="F126" s="195" t="s">
        <v>57</v>
      </c>
      <c r="G126" s="195" t="s">
        <v>113</v>
      </c>
      <c r="H126" s="195" t="s">
        <v>114</v>
      </c>
      <c r="I126" s="195" t="s">
        <v>115</v>
      </c>
      <c r="J126" s="196" t="s">
        <v>100</v>
      </c>
      <c r="K126" s="197" t="s">
        <v>116</v>
      </c>
      <c r="L126" s="198"/>
      <c r="M126" s="101" t="s">
        <v>1</v>
      </c>
      <c r="N126" s="102" t="s">
        <v>39</v>
      </c>
      <c r="O126" s="102" t="s">
        <v>117</v>
      </c>
      <c r="P126" s="102" t="s">
        <v>118</v>
      </c>
      <c r="Q126" s="102" t="s">
        <v>119</v>
      </c>
      <c r="R126" s="102" t="s">
        <v>120</v>
      </c>
      <c r="S126" s="102" t="s">
        <v>121</v>
      </c>
      <c r="T126" s="103" t="s">
        <v>122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123</v>
      </c>
      <c r="D127" s="41"/>
      <c r="E127" s="41"/>
      <c r="F127" s="41"/>
      <c r="G127" s="41"/>
      <c r="H127" s="41"/>
      <c r="I127" s="41"/>
      <c r="J127" s="199">
        <f>BK127</f>
        <v>0</v>
      </c>
      <c r="K127" s="41"/>
      <c r="L127" s="45"/>
      <c r="M127" s="104"/>
      <c r="N127" s="200"/>
      <c r="O127" s="105"/>
      <c r="P127" s="201">
        <f>P128+P256</f>
        <v>0</v>
      </c>
      <c r="Q127" s="105"/>
      <c r="R127" s="201">
        <f>R128+R256</f>
        <v>0</v>
      </c>
      <c r="S127" s="105"/>
      <c r="T127" s="202">
        <f>T128+T256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74</v>
      </c>
      <c r="AU127" s="18" t="s">
        <v>102</v>
      </c>
      <c r="BK127" s="203">
        <f>BK128+BK256</f>
        <v>0</v>
      </c>
    </row>
    <row r="128" s="12" customFormat="1" ht="25.92" customHeight="1">
      <c r="A128" s="12"/>
      <c r="B128" s="204"/>
      <c r="C128" s="205"/>
      <c r="D128" s="206" t="s">
        <v>74</v>
      </c>
      <c r="E128" s="207" t="s">
        <v>263</v>
      </c>
      <c r="F128" s="207" t="s">
        <v>264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P129+P130+P137+P153+P178+P210+P234+P247</f>
        <v>0</v>
      </c>
      <c r="Q128" s="212"/>
      <c r="R128" s="213">
        <f>R129+R130+R137+R153+R178+R210+R234+R247</f>
        <v>0</v>
      </c>
      <c r="S128" s="212"/>
      <c r="T128" s="214">
        <f>T129+T130+T137+T153+T178+T210+T234+T247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85</v>
      </c>
      <c r="AT128" s="216" t="s">
        <v>74</v>
      </c>
      <c r="AU128" s="216" t="s">
        <v>75</v>
      </c>
      <c r="AY128" s="215" t="s">
        <v>126</v>
      </c>
      <c r="BK128" s="217">
        <f>BK129+BK130+BK137+BK153+BK178+BK210+BK234+BK247</f>
        <v>0</v>
      </c>
    </row>
    <row r="129" s="12" customFormat="1" ht="22.8" customHeight="1">
      <c r="A129" s="12"/>
      <c r="B129" s="204"/>
      <c r="C129" s="205"/>
      <c r="D129" s="206" t="s">
        <v>74</v>
      </c>
      <c r="E129" s="270" t="s">
        <v>301</v>
      </c>
      <c r="F129" s="270" t="s">
        <v>302</v>
      </c>
      <c r="G129" s="205"/>
      <c r="H129" s="205"/>
      <c r="I129" s="208"/>
      <c r="J129" s="271">
        <f>BK129</f>
        <v>0</v>
      </c>
      <c r="K129" s="205"/>
      <c r="L129" s="210"/>
      <c r="M129" s="211"/>
      <c r="N129" s="212"/>
      <c r="O129" s="212"/>
      <c r="P129" s="213">
        <v>0</v>
      </c>
      <c r="Q129" s="212"/>
      <c r="R129" s="213">
        <v>0</v>
      </c>
      <c r="S129" s="212"/>
      <c r="T129" s="214"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85</v>
      </c>
      <c r="AT129" s="216" t="s">
        <v>74</v>
      </c>
      <c r="AU129" s="216" t="s">
        <v>83</v>
      </c>
      <c r="AY129" s="215" t="s">
        <v>126</v>
      </c>
      <c r="BK129" s="217">
        <v>0</v>
      </c>
    </row>
    <row r="130" s="12" customFormat="1" ht="22.8" customHeight="1">
      <c r="A130" s="12"/>
      <c r="B130" s="204"/>
      <c r="C130" s="205"/>
      <c r="D130" s="206" t="s">
        <v>74</v>
      </c>
      <c r="E130" s="270" t="s">
        <v>303</v>
      </c>
      <c r="F130" s="270" t="s">
        <v>304</v>
      </c>
      <c r="G130" s="205"/>
      <c r="H130" s="205"/>
      <c r="I130" s="208"/>
      <c r="J130" s="271">
        <f>BK130</f>
        <v>0</v>
      </c>
      <c r="K130" s="205"/>
      <c r="L130" s="210"/>
      <c r="M130" s="211"/>
      <c r="N130" s="212"/>
      <c r="O130" s="212"/>
      <c r="P130" s="213">
        <f>SUM(P131:P136)</f>
        <v>0</v>
      </c>
      <c r="Q130" s="212"/>
      <c r="R130" s="213">
        <f>SUM(R131:R136)</f>
        <v>0</v>
      </c>
      <c r="S130" s="212"/>
      <c r="T130" s="214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83</v>
      </c>
      <c r="AT130" s="216" t="s">
        <v>74</v>
      </c>
      <c r="AU130" s="216" t="s">
        <v>83</v>
      </c>
      <c r="AY130" s="215" t="s">
        <v>126</v>
      </c>
      <c r="BK130" s="217">
        <f>SUM(BK131:BK136)</f>
        <v>0</v>
      </c>
    </row>
    <row r="131" s="2" customFormat="1" ht="16.5" customHeight="1">
      <c r="A131" s="39"/>
      <c r="B131" s="40"/>
      <c r="C131" s="218" t="s">
        <v>83</v>
      </c>
      <c r="D131" s="218" t="s">
        <v>127</v>
      </c>
      <c r="E131" s="219" t="s">
        <v>305</v>
      </c>
      <c r="F131" s="220" t="s">
        <v>306</v>
      </c>
      <c r="G131" s="221" t="s">
        <v>130</v>
      </c>
      <c r="H131" s="222">
        <v>310</v>
      </c>
      <c r="I131" s="223"/>
      <c r="J131" s="224">
        <f>ROUND(I131*H131,2)</f>
        <v>0</v>
      </c>
      <c r="K131" s="225"/>
      <c r="L131" s="45"/>
      <c r="M131" s="226" t="s">
        <v>1</v>
      </c>
      <c r="N131" s="227" t="s">
        <v>40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131</v>
      </c>
      <c r="AT131" s="230" t="s">
        <v>127</v>
      </c>
      <c r="AU131" s="230" t="s">
        <v>85</v>
      </c>
      <c r="AY131" s="18" t="s">
        <v>126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83</v>
      </c>
      <c r="BK131" s="231">
        <f>ROUND(I131*H131,2)</f>
        <v>0</v>
      </c>
      <c r="BL131" s="18" t="s">
        <v>131</v>
      </c>
      <c r="BM131" s="230" t="s">
        <v>85</v>
      </c>
    </row>
    <row r="132" s="2" customFormat="1" ht="24.15" customHeight="1">
      <c r="A132" s="39"/>
      <c r="B132" s="40"/>
      <c r="C132" s="218" t="s">
        <v>85</v>
      </c>
      <c r="D132" s="218" t="s">
        <v>127</v>
      </c>
      <c r="E132" s="219" t="s">
        <v>307</v>
      </c>
      <c r="F132" s="220" t="s">
        <v>308</v>
      </c>
      <c r="G132" s="221" t="s">
        <v>256</v>
      </c>
      <c r="H132" s="222">
        <v>40</v>
      </c>
      <c r="I132" s="223"/>
      <c r="J132" s="224">
        <f>ROUND(I132*H132,2)</f>
        <v>0</v>
      </c>
      <c r="K132" s="225"/>
      <c r="L132" s="45"/>
      <c r="M132" s="226" t="s">
        <v>1</v>
      </c>
      <c r="N132" s="227" t="s">
        <v>40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131</v>
      </c>
      <c r="AT132" s="230" t="s">
        <v>127</v>
      </c>
      <c r="AU132" s="230" t="s">
        <v>85</v>
      </c>
      <c r="AY132" s="18" t="s">
        <v>126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83</v>
      </c>
      <c r="BK132" s="231">
        <f>ROUND(I132*H132,2)</f>
        <v>0</v>
      </c>
      <c r="BL132" s="18" t="s">
        <v>131</v>
      </c>
      <c r="BM132" s="230" t="s">
        <v>131</v>
      </c>
    </row>
    <row r="133" s="2" customFormat="1" ht="24.15" customHeight="1">
      <c r="A133" s="39"/>
      <c r="B133" s="40"/>
      <c r="C133" s="218" t="s">
        <v>149</v>
      </c>
      <c r="D133" s="218" t="s">
        <v>127</v>
      </c>
      <c r="E133" s="219" t="s">
        <v>309</v>
      </c>
      <c r="F133" s="220" t="s">
        <v>310</v>
      </c>
      <c r="G133" s="221" t="s">
        <v>311</v>
      </c>
      <c r="H133" s="222">
        <v>32</v>
      </c>
      <c r="I133" s="223"/>
      <c r="J133" s="224">
        <f>ROUND(I133*H133,2)</f>
        <v>0</v>
      </c>
      <c r="K133" s="225"/>
      <c r="L133" s="45"/>
      <c r="M133" s="226" t="s">
        <v>1</v>
      </c>
      <c r="N133" s="227" t="s">
        <v>40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131</v>
      </c>
      <c r="AT133" s="230" t="s">
        <v>127</v>
      </c>
      <c r="AU133" s="230" t="s">
        <v>85</v>
      </c>
      <c r="AY133" s="18" t="s">
        <v>126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83</v>
      </c>
      <c r="BK133" s="231">
        <f>ROUND(I133*H133,2)</f>
        <v>0</v>
      </c>
      <c r="BL133" s="18" t="s">
        <v>131</v>
      </c>
      <c r="BM133" s="230" t="s">
        <v>171</v>
      </c>
    </row>
    <row r="134" s="2" customFormat="1" ht="44.25" customHeight="1">
      <c r="A134" s="39"/>
      <c r="B134" s="40"/>
      <c r="C134" s="218" t="s">
        <v>131</v>
      </c>
      <c r="D134" s="218" t="s">
        <v>127</v>
      </c>
      <c r="E134" s="219" t="s">
        <v>312</v>
      </c>
      <c r="F134" s="220" t="s">
        <v>313</v>
      </c>
      <c r="G134" s="221" t="s">
        <v>311</v>
      </c>
      <c r="H134" s="222">
        <v>16</v>
      </c>
      <c r="I134" s="223"/>
      <c r="J134" s="224">
        <f>ROUND(I134*H134,2)</f>
        <v>0</v>
      </c>
      <c r="K134" s="225"/>
      <c r="L134" s="45"/>
      <c r="M134" s="226" t="s">
        <v>1</v>
      </c>
      <c r="N134" s="227" t="s">
        <v>40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131</v>
      </c>
      <c r="AT134" s="230" t="s">
        <v>127</v>
      </c>
      <c r="AU134" s="230" t="s">
        <v>85</v>
      </c>
      <c r="AY134" s="18" t="s">
        <v>126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83</v>
      </c>
      <c r="BK134" s="231">
        <f>ROUND(I134*H134,2)</f>
        <v>0</v>
      </c>
      <c r="BL134" s="18" t="s">
        <v>131</v>
      </c>
      <c r="BM134" s="230" t="s">
        <v>182</v>
      </c>
    </row>
    <row r="135" s="2" customFormat="1" ht="49.05" customHeight="1">
      <c r="A135" s="39"/>
      <c r="B135" s="40"/>
      <c r="C135" s="218" t="s">
        <v>165</v>
      </c>
      <c r="D135" s="218" t="s">
        <v>127</v>
      </c>
      <c r="E135" s="219" t="s">
        <v>314</v>
      </c>
      <c r="F135" s="220" t="s">
        <v>315</v>
      </c>
      <c r="G135" s="221" t="s">
        <v>311</v>
      </c>
      <c r="H135" s="222">
        <v>32</v>
      </c>
      <c r="I135" s="223"/>
      <c r="J135" s="224">
        <f>ROUND(I135*H135,2)</f>
        <v>0</v>
      </c>
      <c r="K135" s="225"/>
      <c r="L135" s="45"/>
      <c r="M135" s="226" t="s">
        <v>1</v>
      </c>
      <c r="N135" s="227" t="s">
        <v>40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131</v>
      </c>
      <c r="AT135" s="230" t="s">
        <v>127</v>
      </c>
      <c r="AU135" s="230" t="s">
        <v>85</v>
      </c>
      <c r="AY135" s="18" t="s">
        <v>126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83</v>
      </c>
      <c r="BK135" s="231">
        <f>ROUND(I135*H135,2)</f>
        <v>0</v>
      </c>
      <c r="BL135" s="18" t="s">
        <v>131</v>
      </c>
      <c r="BM135" s="230" t="s">
        <v>200</v>
      </c>
    </row>
    <row r="136" s="2" customFormat="1" ht="37.8" customHeight="1">
      <c r="A136" s="39"/>
      <c r="B136" s="40"/>
      <c r="C136" s="218" t="s">
        <v>171</v>
      </c>
      <c r="D136" s="218" t="s">
        <v>127</v>
      </c>
      <c r="E136" s="219" t="s">
        <v>316</v>
      </c>
      <c r="F136" s="220" t="s">
        <v>317</v>
      </c>
      <c r="G136" s="221" t="s">
        <v>311</v>
      </c>
      <c r="H136" s="222">
        <v>50</v>
      </c>
      <c r="I136" s="223"/>
      <c r="J136" s="224">
        <f>ROUND(I136*H136,2)</f>
        <v>0</v>
      </c>
      <c r="K136" s="225"/>
      <c r="L136" s="45"/>
      <c r="M136" s="226" t="s">
        <v>1</v>
      </c>
      <c r="N136" s="227" t="s">
        <v>40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131</v>
      </c>
      <c r="AT136" s="230" t="s">
        <v>127</v>
      </c>
      <c r="AU136" s="230" t="s">
        <v>85</v>
      </c>
      <c r="AY136" s="18" t="s">
        <v>126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83</v>
      </c>
      <c r="BK136" s="231">
        <f>ROUND(I136*H136,2)</f>
        <v>0</v>
      </c>
      <c r="BL136" s="18" t="s">
        <v>131</v>
      </c>
      <c r="BM136" s="230" t="s">
        <v>8</v>
      </c>
    </row>
    <row r="137" s="12" customFormat="1" ht="22.8" customHeight="1">
      <c r="A137" s="12"/>
      <c r="B137" s="204"/>
      <c r="C137" s="205"/>
      <c r="D137" s="206" t="s">
        <v>74</v>
      </c>
      <c r="E137" s="270" t="s">
        <v>318</v>
      </c>
      <c r="F137" s="270" t="s">
        <v>319</v>
      </c>
      <c r="G137" s="205"/>
      <c r="H137" s="205"/>
      <c r="I137" s="208"/>
      <c r="J137" s="271">
        <f>BK137</f>
        <v>0</v>
      </c>
      <c r="K137" s="205"/>
      <c r="L137" s="210"/>
      <c r="M137" s="211"/>
      <c r="N137" s="212"/>
      <c r="O137" s="212"/>
      <c r="P137" s="213">
        <f>SUM(P138:P152)</f>
        <v>0</v>
      </c>
      <c r="Q137" s="212"/>
      <c r="R137" s="213">
        <f>SUM(R138:R152)</f>
        <v>0</v>
      </c>
      <c r="S137" s="212"/>
      <c r="T137" s="214">
        <f>SUM(T138:T152)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83</v>
      </c>
      <c r="AT137" s="216" t="s">
        <v>74</v>
      </c>
      <c r="AU137" s="216" t="s">
        <v>83</v>
      </c>
      <c r="AY137" s="215" t="s">
        <v>126</v>
      </c>
      <c r="BK137" s="217">
        <f>SUM(BK138:BK152)</f>
        <v>0</v>
      </c>
    </row>
    <row r="138" s="2" customFormat="1" ht="16.5" customHeight="1">
      <c r="A138" s="39"/>
      <c r="B138" s="40"/>
      <c r="C138" s="218" t="s">
        <v>178</v>
      </c>
      <c r="D138" s="218" t="s">
        <v>127</v>
      </c>
      <c r="E138" s="219" t="s">
        <v>320</v>
      </c>
      <c r="F138" s="220" t="s">
        <v>321</v>
      </c>
      <c r="G138" s="221" t="s">
        <v>322</v>
      </c>
      <c r="H138" s="222">
        <v>1</v>
      </c>
      <c r="I138" s="223"/>
      <c r="J138" s="224">
        <f>ROUND(I138*H138,2)</f>
        <v>0</v>
      </c>
      <c r="K138" s="225"/>
      <c r="L138" s="45"/>
      <c r="M138" s="226" t="s">
        <v>1</v>
      </c>
      <c r="N138" s="227" t="s">
        <v>40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131</v>
      </c>
      <c r="AT138" s="230" t="s">
        <v>127</v>
      </c>
      <c r="AU138" s="230" t="s">
        <v>85</v>
      </c>
      <c r="AY138" s="18" t="s">
        <v>126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131</v>
      </c>
      <c r="BM138" s="230" t="s">
        <v>230</v>
      </c>
    </row>
    <row r="139" s="2" customFormat="1">
      <c r="A139" s="39"/>
      <c r="B139" s="40"/>
      <c r="C139" s="41"/>
      <c r="D139" s="234" t="s">
        <v>143</v>
      </c>
      <c r="E139" s="41"/>
      <c r="F139" s="255" t="s">
        <v>323</v>
      </c>
      <c r="G139" s="41"/>
      <c r="H139" s="41"/>
      <c r="I139" s="256"/>
      <c r="J139" s="41"/>
      <c r="K139" s="41"/>
      <c r="L139" s="45"/>
      <c r="M139" s="257"/>
      <c r="N139" s="258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143</v>
      </c>
      <c r="AU139" s="18" t="s">
        <v>85</v>
      </c>
    </row>
    <row r="140" s="2" customFormat="1" ht="24.15" customHeight="1">
      <c r="A140" s="39"/>
      <c r="B140" s="40"/>
      <c r="C140" s="218" t="s">
        <v>182</v>
      </c>
      <c r="D140" s="218" t="s">
        <v>127</v>
      </c>
      <c r="E140" s="219" t="s">
        <v>324</v>
      </c>
      <c r="F140" s="220" t="s">
        <v>325</v>
      </c>
      <c r="G140" s="221" t="s">
        <v>322</v>
      </c>
      <c r="H140" s="222">
        <v>1</v>
      </c>
      <c r="I140" s="223"/>
      <c r="J140" s="224">
        <f>ROUND(I140*H140,2)</f>
        <v>0</v>
      </c>
      <c r="K140" s="225"/>
      <c r="L140" s="45"/>
      <c r="M140" s="226" t="s">
        <v>1</v>
      </c>
      <c r="N140" s="227" t="s">
        <v>40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131</v>
      </c>
      <c r="AT140" s="230" t="s">
        <v>127</v>
      </c>
      <c r="AU140" s="230" t="s">
        <v>85</v>
      </c>
      <c r="AY140" s="18" t="s">
        <v>126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83</v>
      </c>
      <c r="BK140" s="231">
        <f>ROUND(I140*H140,2)</f>
        <v>0</v>
      </c>
      <c r="BL140" s="18" t="s">
        <v>131</v>
      </c>
      <c r="BM140" s="230" t="s">
        <v>141</v>
      </c>
    </row>
    <row r="141" s="2" customFormat="1" ht="16.5" customHeight="1">
      <c r="A141" s="39"/>
      <c r="B141" s="40"/>
      <c r="C141" s="218" t="s">
        <v>192</v>
      </c>
      <c r="D141" s="218" t="s">
        <v>127</v>
      </c>
      <c r="E141" s="219" t="s">
        <v>326</v>
      </c>
      <c r="F141" s="220" t="s">
        <v>327</v>
      </c>
      <c r="G141" s="221" t="s">
        <v>322</v>
      </c>
      <c r="H141" s="222">
        <v>1</v>
      </c>
      <c r="I141" s="223"/>
      <c r="J141" s="224">
        <f>ROUND(I141*H141,2)</f>
        <v>0</v>
      </c>
      <c r="K141" s="225"/>
      <c r="L141" s="45"/>
      <c r="M141" s="226" t="s">
        <v>1</v>
      </c>
      <c r="N141" s="227" t="s">
        <v>40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131</v>
      </c>
      <c r="AT141" s="230" t="s">
        <v>127</v>
      </c>
      <c r="AU141" s="230" t="s">
        <v>85</v>
      </c>
      <c r="AY141" s="18" t="s">
        <v>126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83</v>
      </c>
      <c r="BK141" s="231">
        <f>ROUND(I141*H141,2)</f>
        <v>0</v>
      </c>
      <c r="BL141" s="18" t="s">
        <v>131</v>
      </c>
      <c r="BM141" s="230" t="s">
        <v>253</v>
      </c>
    </row>
    <row r="142" s="2" customFormat="1" ht="24.15" customHeight="1">
      <c r="A142" s="39"/>
      <c r="B142" s="40"/>
      <c r="C142" s="218" t="s">
        <v>200</v>
      </c>
      <c r="D142" s="218" t="s">
        <v>127</v>
      </c>
      <c r="E142" s="219" t="s">
        <v>328</v>
      </c>
      <c r="F142" s="220" t="s">
        <v>329</v>
      </c>
      <c r="G142" s="221" t="s">
        <v>322</v>
      </c>
      <c r="H142" s="222">
        <v>1</v>
      </c>
      <c r="I142" s="223"/>
      <c r="J142" s="224">
        <f>ROUND(I142*H142,2)</f>
        <v>0</v>
      </c>
      <c r="K142" s="225"/>
      <c r="L142" s="45"/>
      <c r="M142" s="226" t="s">
        <v>1</v>
      </c>
      <c r="N142" s="227" t="s">
        <v>40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131</v>
      </c>
      <c r="AT142" s="230" t="s">
        <v>127</v>
      </c>
      <c r="AU142" s="230" t="s">
        <v>85</v>
      </c>
      <c r="AY142" s="18" t="s">
        <v>126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83</v>
      </c>
      <c r="BK142" s="231">
        <f>ROUND(I142*H142,2)</f>
        <v>0</v>
      </c>
      <c r="BL142" s="18" t="s">
        <v>131</v>
      </c>
      <c r="BM142" s="230" t="s">
        <v>276</v>
      </c>
    </row>
    <row r="143" s="2" customFormat="1">
      <c r="A143" s="39"/>
      <c r="B143" s="40"/>
      <c r="C143" s="41"/>
      <c r="D143" s="234" t="s">
        <v>143</v>
      </c>
      <c r="E143" s="41"/>
      <c r="F143" s="255" t="s">
        <v>330</v>
      </c>
      <c r="G143" s="41"/>
      <c r="H143" s="41"/>
      <c r="I143" s="256"/>
      <c r="J143" s="41"/>
      <c r="K143" s="41"/>
      <c r="L143" s="45"/>
      <c r="M143" s="257"/>
      <c r="N143" s="258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143</v>
      </c>
      <c r="AU143" s="18" t="s">
        <v>85</v>
      </c>
    </row>
    <row r="144" s="2" customFormat="1" ht="24.15" customHeight="1">
      <c r="A144" s="39"/>
      <c r="B144" s="40"/>
      <c r="C144" s="218" t="s">
        <v>204</v>
      </c>
      <c r="D144" s="218" t="s">
        <v>127</v>
      </c>
      <c r="E144" s="219" t="s">
        <v>331</v>
      </c>
      <c r="F144" s="220" t="s">
        <v>332</v>
      </c>
      <c r="G144" s="221" t="s">
        <v>322</v>
      </c>
      <c r="H144" s="222">
        <v>1</v>
      </c>
      <c r="I144" s="223"/>
      <c r="J144" s="224">
        <f>ROUND(I144*H144,2)</f>
        <v>0</v>
      </c>
      <c r="K144" s="225"/>
      <c r="L144" s="45"/>
      <c r="M144" s="226" t="s">
        <v>1</v>
      </c>
      <c r="N144" s="227" t="s">
        <v>40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131</v>
      </c>
      <c r="AT144" s="230" t="s">
        <v>127</v>
      </c>
      <c r="AU144" s="230" t="s">
        <v>85</v>
      </c>
      <c r="AY144" s="18" t="s">
        <v>126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83</v>
      </c>
      <c r="BK144" s="231">
        <f>ROUND(I144*H144,2)</f>
        <v>0</v>
      </c>
      <c r="BL144" s="18" t="s">
        <v>131</v>
      </c>
      <c r="BM144" s="230" t="s">
        <v>285</v>
      </c>
    </row>
    <row r="145" s="2" customFormat="1">
      <c r="A145" s="39"/>
      <c r="B145" s="40"/>
      <c r="C145" s="41"/>
      <c r="D145" s="234" t="s">
        <v>143</v>
      </c>
      <c r="E145" s="41"/>
      <c r="F145" s="255" t="s">
        <v>333</v>
      </c>
      <c r="G145" s="41"/>
      <c r="H145" s="41"/>
      <c r="I145" s="256"/>
      <c r="J145" s="41"/>
      <c r="K145" s="41"/>
      <c r="L145" s="45"/>
      <c r="M145" s="257"/>
      <c r="N145" s="258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143</v>
      </c>
      <c r="AU145" s="18" t="s">
        <v>85</v>
      </c>
    </row>
    <row r="146" s="2" customFormat="1" ht="44.25" customHeight="1">
      <c r="A146" s="39"/>
      <c r="B146" s="40"/>
      <c r="C146" s="218" t="s">
        <v>8</v>
      </c>
      <c r="D146" s="218" t="s">
        <v>127</v>
      </c>
      <c r="E146" s="219" t="s">
        <v>334</v>
      </c>
      <c r="F146" s="220" t="s">
        <v>335</v>
      </c>
      <c r="G146" s="221" t="s">
        <v>311</v>
      </c>
      <c r="H146" s="222">
        <v>1</v>
      </c>
      <c r="I146" s="223"/>
      <c r="J146" s="224">
        <f>ROUND(I146*H146,2)</f>
        <v>0</v>
      </c>
      <c r="K146" s="225"/>
      <c r="L146" s="45"/>
      <c r="M146" s="226" t="s">
        <v>1</v>
      </c>
      <c r="N146" s="227" t="s">
        <v>40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131</v>
      </c>
      <c r="AT146" s="230" t="s">
        <v>127</v>
      </c>
      <c r="AU146" s="230" t="s">
        <v>85</v>
      </c>
      <c r="AY146" s="18" t="s">
        <v>126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83</v>
      </c>
      <c r="BK146" s="231">
        <f>ROUND(I146*H146,2)</f>
        <v>0</v>
      </c>
      <c r="BL146" s="18" t="s">
        <v>131</v>
      </c>
      <c r="BM146" s="230" t="s">
        <v>336</v>
      </c>
    </row>
    <row r="147" s="2" customFormat="1" ht="49.05" customHeight="1">
      <c r="A147" s="39"/>
      <c r="B147" s="40"/>
      <c r="C147" s="218" t="s">
        <v>223</v>
      </c>
      <c r="D147" s="218" t="s">
        <v>127</v>
      </c>
      <c r="E147" s="219" t="s">
        <v>337</v>
      </c>
      <c r="F147" s="220" t="s">
        <v>338</v>
      </c>
      <c r="G147" s="221" t="s">
        <v>130</v>
      </c>
      <c r="H147" s="222">
        <v>0.040000000000000001</v>
      </c>
      <c r="I147" s="223"/>
      <c r="J147" s="224">
        <f>ROUND(I147*H147,2)</f>
        <v>0</v>
      </c>
      <c r="K147" s="225"/>
      <c r="L147" s="45"/>
      <c r="M147" s="226" t="s">
        <v>1</v>
      </c>
      <c r="N147" s="227" t="s">
        <v>40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131</v>
      </c>
      <c r="AT147" s="230" t="s">
        <v>127</v>
      </c>
      <c r="AU147" s="230" t="s">
        <v>85</v>
      </c>
      <c r="AY147" s="18" t="s">
        <v>126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83</v>
      </c>
      <c r="BK147" s="231">
        <f>ROUND(I147*H147,2)</f>
        <v>0</v>
      </c>
      <c r="BL147" s="18" t="s">
        <v>131</v>
      </c>
      <c r="BM147" s="230" t="s">
        <v>339</v>
      </c>
    </row>
    <row r="148" s="2" customFormat="1">
      <c r="A148" s="39"/>
      <c r="B148" s="40"/>
      <c r="C148" s="41"/>
      <c r="D148" s="234" t="s">
        <v>143</v>
      </c>
      <c r="E148" s="41"/>
      <c r="F148" s="255" t="s">
        <v>340</v>
      </c>
      <c r="G148" s="41"/>
      <c r="H148" s="41"/>
      <c r="I148" s="256"/>
      <c r="J148" s="41"/>
      <c r="K148" s="41"/>
      <c r="L148" s="45"/>
      <c r="M148" s="257"/>
      <c r="N148" s="258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143</v>
      </c>
      <c r="AU148" s="18" t="s">
        <v>85</v>
      </c>
    </row>
    <row r="149" s="13" customFormat="1">
      <c r="A149" s="13"/>
      <c r="B149" s="232"/>
      <c r="C149" s="233"/>
      <c r="D149" s="234" t="s">
        <v>133</v>
      </c>
      <c r="E149" s="235" t="s">
        <v>1</v>
      </c>
      <c r="F149" s="236" t="s">
        <v>341</v>
      </c>
      <c r="G149" s="233"/>
      <c r="H149" s="237">
        <v>0.040000000000000001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133</v>
      </c>
      <c r="AU149" s="243" t="s">
        <v>85</v>
      </c>
      <c r="AV149" s="13" t="s">
        <v>85</v>
      </c>
      <c r="AW149" s="13" t="s">
        <v>32</v>
      </c>
      <c r="AX149" s="13" t="s">
        <v>75</v>
      </c>
      <c r="AY149" s="243" t="s">
        <v>126</v>
      </c>
    </row>
    <row r="150" s="14" customFormat="1">
      <c r="A150" s="14"/>
      <c r="B150" s="244"/>
      <c r="C150" s="245"/>
      <c r="D150" s="234" t="s">
        <v>133</v>
      </c>
      <c r="E150" s="246" t="s">
        <v>1</v>
      </c>
      <c r="F150" s="247" t="s">
        <v>138</v>
      </c>
      <c r="G150" s="245"/>
      <c r="H150" s="248">
        <v>0.040000000000000001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133</v>
      </c>
      <c r="AU150" s="254" t="s">
        <v>85</v>
      </c>
      <c r="AV150" s="14" t="s">
        <v>131</v>
      </c>
      <c r="AW150" s="14" t="s">
        <v>32</v>
      </c>
      <c r="AX150" s="14" t="s">
        <v>83</v>
      </c>
      <c r="AY150" s="254" t="s">
        <v>126</v>
      </c>
    </row>
    <row r="151" s="2" customFormat="1" ht="21.75" customHeight="1">
      <c r="A151" s="39"/>
      <c r="B151" s="40"/>
      <c r="C151" s="218" t="s">
        <v>230</v>
      </c>
      <c r="D151" s="218" t="s">
        <v>127</v>
      </c>
      <c r="E151" s="219" t="s">
        <v>342</v>
      </c>
      <c r="F151" s="220" t="s">
        <v>343</v>
      </c>
      <c r="G151" s="221" t="s">
        <v>322</v>
      </c>
      <c r="H151" s="222">
        <v>1</v>
      </c>
      <c r="I151" s="223"/>
      <c r="J151" s="224">
        <f>ROUND(I151*H151,2)</f>
        <v>0</v>
      </c>
      <c r="K151" s="225"/>
      <c r="L151" s="45"/>
      <c r="M151" s="226" t="s">
        <v>1</v>
      </c>
      <c r="N151" s="227" t="s">
        <v>40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131</v>
      </c>
      <c r="AT151" s="230" t="s">
        <v>127</v>
      </c>
      <c r="AU151" s="230" t="s">
        <v>85</v>
      </c>
      <c r="AY151" s="18" t="s">
        <v>126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83</v>
      </c>
      <c r="BK151" s="231">
        <f>ROUND(I151*H151,2)</f>
        <v>0</v>
      </c>
      <c r="BL151" s="18" t="s">
        <v>131</v>
      </c>
      <c r="BM151" s="230" t="s">
        <v>344</v>
      </c>
    </row>
    <row r="152" s="2" customFormat="1" ht="66.75" customHeight="1">
      <c r="A152" s="39"/>
      <c r="B152" s="40"/>
      <c r="C152" s="218" t="s">
        <v>241</v>
      </c>
      <c r="D152" s="218" t="s">
        <v>127</v>
      </c>
      <c r="E152" s="219" t="s">
        <v>345</v>
      </c>
      <c r="F152" s="220" t="s">
        <v>346</v>
      </c>
      <c r="G152" s="221" t="s">
        <v>256</v>
      </c>
      <c r="H152" s="222">
        <v>80</v>
      </c>
      <c r="I152" s="223"/>
      <c r="J152" s="224">
        <f>ROUND(I152*H152,2)</f>
        <v>0</v>
      </c>
      <c r="K152" s="225"/>
      <c r="L152" s="45"/>
      <c r="M152" s="226" t="s">
        <v>1</v>
      </c>
      <c r="N152" s="227" t="s">
        <v>40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131</v>
      </c>
      <c r="AT152" s="230" t="s">
        <v>127</v>
      </c>
      <c r="AU152" s="230" t="s">
        <v>85</v>
      </c>
      <c r="AY152" s="18" t="s">
        <v>126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83</v>
      </c>
      <c r="BK152" s="231">
        <f>ROUND(I152*H152,2)</f>
        <v>0</v>
      </c>
      <c r="BL152" s="18" t="s">
        <v>131</v>
      </c>
      <c r="BM152" s="230" t="s">
        <v>347</v>
      </c>
    </row>
    <row r="153" s="12" customFormat="1" ht="22.8" customHeight="1">
      <c r="A153" s="12"/>
      <c r="B153" s="204"/>
      <c r="C153" s="205"/>
      <c r="D153" s="206" t="s">
        <v>74</v>
      </c>
      <c r="E153" s="270" t="s">
        <v>348</v>
      </c>
      <c r="F153" s="270" t="s">
        <v>349</v>
      </c>
      <c r="G153" s="205"/>
      <c r="H153" s="205"/>
      <c r="I153" s="208"/>
      <c r="J153" s="271">
        <f>BK153</f>
        <v>0</v>
      </c>
      <c r="K153" s="205"/>
      <c r="L153" s="210"/>
      <c r="M153" s="211"/>
      <c r="N153" s="212"/>
      <c r="O153" s="212"/>
      <c r="P153" s="213">
        <f>SUM(P154:P177)</f>
        <v>0</v>
      </c>
      <c r="Q153" s="212"/>
      <c r="R153" s="213">
        <f>SUM(R154:R177)</f>
        <v>0</v>
      </c>
      <c r="S153" s="212"/>
      <c r="T153" s="214">
        <f>SUM(T154:T177)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5" t="s">
        <v>83</v>
      </c>
      <c r="AT153" s="216" t="s">
        <v>74</v>
      </c>
      <c r="AU153" s="216" t="s">
        <v>83</v>
      </c>
      <c r="AY153" s="215" t="s">
        <v>126</v>
      </c>
      <c r="BK153" s="217">
        <f>SUM(BK154:BK177)</f>
        <v>0</v>
      </c>
    </row>
    <row r="154" s="2" customFormat="1" ht="24.15" customHeight="1">
      <c r="A154" s="39"/>
      <c r="B154" s="40"/>
      <c r="C154" s="218" t="s">
        <v>141</v>
      </c>
      <c r="D154" s="218" t="s">
        <v>127</v>
      </c>
      <c r="E154" s="219" t="s">
        <v>350</v>
      </c>
      <c r="F154" s="220" t="s">
        <v>351</v>
      </c>
      <c r="G154" s="221" t="s">
        <v>311</v>
      </c>
      <c r="H154" s="222">
        <v>51</v>
      </c>
      <c r="I154" s="223"/>
      <c r="J154" s="224">
        <f>ROUND(I154*H154,2)</f>
        <v>0</v>
      </c>
      <c r="K154" s="225"/>
      <c r="L154" s="45"/>
      <c r="M154" s="226" t="s">
        <v>1</v>
      </c>
      <c r="N154" s="227" t="s">
        <v>40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131</v>
      </c>
      <c r="AT154" s="230" t="s">
        <v>127</v>
      </c>
      <c r="AU154" s="230" t="s">
        <v>85</v>
      </c>
      <c r="AY154" s="18" t="s">
        <v>126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83</v>
      </c>
      <c r="BK154" s="231">
        <f>ROUND(I154*H154,2)</f>
        <v>0</v>
      </c>
      <c r="BL154" s="18" t="s">
        <v>131</v>
      </c>
      <c r="BM154" s="230" t="s">
        <v>208</v>
      </c>
    </row>
    <row r="155" s="13" customFormat="1">
      <c r="A155" s="13"/>
      <c r="B155" s="232"/>
      <c r="C155" s="233"/>
      <c r="D155" s="234" t="s">
        <v>133</v>
      </c>
      <c r="E155" s="235" t="s">
        <v>1</v>
      </c>
      <c r="F155" s="236" t="s">
        <v>352</v>
      </c>
      <c r="G155" s="233"/>
      <c r="H155" s="237">
        <v>16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133</v>
      </c>
      <c r="AU155" s="243" t="s">
        <v>85</v>
      </c>
      <c r="AV155" s="13" t="s">
        <v>85</v>
      </c>
      <c r="AW155" s="13" t="s">
        <v>32</v>
      </c>
      <c r="AX155" s="13" t="s">
        <v>75</v>
      </c>
      <c r="AY155" s="243" t="s">
        <v>126</v>
      </c>
    </row>
    <row r="156" s="13" customFormat="1">
      <c r="A156" s="13"/>
      <c r="B156" s="232"/>
      <c r="C156" s="233"/>
      <c r="D156" s="234" t="s">
        <v>133</v>
      </c>
      <c r="E156" s="235" t="s">
        <v>1</v>
      </c>
      <c r="F156" s="236" t="s">
        <v>353</v>
      </c>
      <c r="G156" s="233"/>
      <c r="H156" s="237">
        <v>31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133</v>
      </c>
      <c r="AU156" s="243" t="s">
        <v>85</v>
      </c>
      <c r="AV156" s="13" t="s">
        <v>85</v>
      </c>
      <c r="AW156" s="13" t="s">
        <v>32</v>
      </c>
      <c r="AX156" s="13" t="s">
        <v>75</v>
      </c>
      <c r="AY156" s="243" t="s">
        <v>126</v>
      </c>
    </row>
    <row r="157" s="13" customFormat="1">
      <c r="A157" s="13"/>
      <c r="B157" s="232"/>
      <c r="C157" s="233"/>
      <c r="D157" s="234" t="s">
        <v>133</v>
      </c>
      <c r="E157" s="235" t="s">
        <v>1</v>
      </c>
      <c r="F157" s="236" t="s">
        <v>354</v>
      </c>
      <c r="G157" s="233"/>
      <c r="H157" s="237">
        <v>4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133</v>
      </c>
      <c r="AU157" s="243" t="s">
        <v>85</v>
      </c>
      <c r="AV157" s="13" t="s">
        <v>85</v>
      </c>
      <c r="AW157" s="13" t="s">
        <v>32</v>
      </c>
      <c r="AX157" s="13" t="s">
        <v>75</v>
      </c>
      <c r="AY157" s="243" t="s">
        <v>126</v>
      </c>
    </row>
    <row r="158" s="14" customFormat="1">
      <c r="A158" s="14"/>
      <c r="B158" s="244"/>
      <c r="C158" s="245"/>
      <c r="D158" s="234" t="s">
        <v>133</v>
      </c>
      <c r="E158" s="246" t="s">
        <v>1</v>
      </c>
      <c r="F158" s="247" t="s">
        <v>138</v>
      </c>
      <c r="G158" s="245"/>
      <c r="H158" s="248">
        <v>51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133</v>
      </c>
      <c r="AU158" s="254" t="s">
        <v>85</v>
      </c>
      <c r="AV158" s="14" t="s">
        <v>131</v>
      </c>
      <c r="AW158" s="14" t="s">
        <v>32</v>
      </c>
      <c r="AX158" s="14" t="s">
        <v>83</v>
      </c>
      <c r="AY158" s="254" t="s">
        <v>126</v>
      </c>
    </row>
    <row r="159" s="2" customFormat="1" ht="24.15" customHeight="1">
      <c r="A159" s="39"/>
      <c r="B159" s="40"/>
      <c r="C159" s="218" t="s">
        <v>248</v>
      </c>
      <c r="D159" s="218" t="s">
        <v>127</v>
      </c>
      <c r="E159" s="219" t="s">
        <v>355</v>
      </c>
      <c r="F159" s="220" t="s">
        <v>356</v>
      </c>
      <c r="G159" s="221" t="s">
        <v>311</v>
      </c>
      <c r="H159" s="222">
        <v>8</v>
      </c>
      <c r="I159" s="223"/>
      <c r="J159" s="224">
        <f>ROUND(I159*H159,2)</f>
        <v>0</v>
      </c>
      <c r="K159" s="225"/>
      <c r="L159" s="45"/>
      <c r="M159" s="226" t="s">
        <v>1</v>
      </c>
      <c r="N159" s="227" t="s">
        <v>40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131</v>
      </c>
      <c r="AT159" s="230" t="s">
        <v>127</v>
      </c>
      <c r="AU159" s="230" t="s">
        <v>85</v>
      </c>
      <c r="AY159" s="18" t="s">
        <v>126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83</v>
      </c>
      <c r="BK159" s="231">
        <f>ROUND(I159*H159,2)</f>
        <v>0</v>
      </c>
      <c r="BL159" s="18" t="s">
        <v>131</v>
      </c>
      <c r="BM159" s="230" t="s">
        <v>357</v>
      </c>
    </row>
    <row r="160" s="13" customFormat="1">
      <c r="A160" s="13"/>
      <c r="B160" s="232"/>
      <c r="C160" s="233"/>
      <c r="D160" s="234" t="s">
        <v>133</v>
      </c>
      <c r="E160" s="235" t="s">
        <v>1</v>
      </c>
      <c r="F160" s="236" t="s">
        <v>358</v>
      </c>
      <c r="G160" s="233"/>
      <c r="H160" s="237">
        <v>2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133</v>
      </c>
      <c r="AU160" s="243" t="s">
        <v>85</v>
      </c>
      <c r="AV160" s="13" t="s">
        <v>85</v>
      </c>
      <c r="AW160" s="13" t="s">
        <v>32</v>
      </c>
      <c r="AX160" s="13" t="s">
        <v>75</v>
      </c>
      <c r="AY160" s="243" t="s">
        <v>126</v>
      </c>
    </row>
    <row r="161" s="13" customFormat="1">
      <c r="A161" s="13"/>
      <c r="B161" s="232"/>
      <c r="C161" s="233"/>
      <c r="D161" s="234" t="s">
        <v>133</v>
      </c>
      <c r="E161" s="235" t="s">
        <v>1</v>
      </c>
      <c r="F161" s="236" t="s">
        <v>359</v>
      </c>
      <c r="G161" s="233"/>
      <c r="H161" s="237">
        <v>2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133</v>
      </c>
      <c r="AU161" s="243" t="s">
        <v>85</v>
      </c>
      <c r="AV161" s="13" t="s">
        <v>85</v>
      </c>
      <c r="AW161" s="13" t="s">
        <v>32</v>
      </c>
      <c r="AX161" s="13" t="s">
        <v>75</v>
      </c>
      <c r="AY161" s="243" t="s">
        <v>126</v>
      </c>
    </row>
    <row r="162" s="13" customFormat="1">
      <c r="A162" s="13"/>
      <c r="B162" s="232"/>
      <c r="C162" s="233"/>
      <c r="D162" s="234" t="s">
        <v>133</v>
      </c>
      <c r="E162" s="235" t="s">
        <v>1</v>
      </c>
      <c r="F162" s="236" t="s">
        <v>360</v>
      </c>
      <c r="G162" s="233"/>
      <c r="H162" s="237">
        <v>4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133</v>
      </c>
      <c r="AU162" s="243" t="s">
        <v>85</v>
      </c>
      <c r="AV162" s="13" t="s">
        <v>85</v>
      </c>
      <c r="AW162" s="13" t="s">
        <v>32</v>
      </c>
      <c r="AX162" s="13" t="s">
        <v>75</v>
      </c>
      <c r="AY162" s="243" t="s">
        <v>126</v>
      </c>
    </row>
    <row r="163" s="14" customFormat="1">
      <c r="A163" s="14"/>
      <c r="B163" s="244"/>
      <c r="C163" s="245"/>
      <c r="D163" s="234" t="s">
        <v>133</v>
      </c>
      <c r="E163" s="246" t="s">
        <v>1</v>
      </c>
      <c r="F163" s="247" t="s">
        <v>138</v>
      </c>
      <c r="G163" s="245"/>
      <c r="H163" s="248">
        <v>8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133</v>
      </c>
      <c r="AU163" s="254" t="s">
        <v>85</v>
      </c>
      <c r="AV163" s="14" t="s">
        <v>131</v>
      </c>
      <c r="AW163" s="14" t="s">
        <v>32</v>
      </c>
      <c r="AX163" s="14" t="s">
        <v>83</v>
      </c>
      <c r="AY163" s="254" t="s">
        <v>126</v>
      </c>
    </row>
    <row r="164" s="2" customFormat="1" ht="33" customHeight="1">
      <c r="A164" s="39"/>
      <c r="B164" s="40"/>
      <c r="C164" s="218" t="s">
        <v>253</v>
      </c>
      <c r="D164" s="218" t="s">
        <v>127</v>
      </c>
      <c r="E164" s="219" t="s">
        <v>361</v>
      </c>
      <c r="F164" s="220" t="s">
        <v>362</v>
      </c>
      <c r="G164" s="221" t="s">
        <v>311</v>
      </c>
      <c r="H164" s="222">
        <v>5</v>
      </c>
      <c r="I164" s="223"/>
      <c r="J164" s="224">
        <f>ROUND(I164*H164,2)</f>
        <v>0</v>
      </c>
      <c r="K164" s="225"/>
      <c r="L164" s="45"/>
      <c r="M164" s="226" t="s">
        <v>1</v>
      </c>
      <c r="N164" s="227" t="s">
        <v>40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131</v>
      </c>
      <c r="AT164" s="230" t="s">
        <v>127</v>
      </c>
      <c r="AU164" s="230" t="s">
        <v>85</v>
      </c>
      <c r="AY164" s="18" t="s">
        <v>126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83</v>
      </c>
      <c r="BK164" s="231">
        <f>ROUND(I164*H164,2)</f>
        <v>0</v>
      </c>
      <c r="BL164" s="18" t="s">
        <v>131</v>
      </c>
      <c r="BM164" s="230" t="s">
        <v>363</v>
      </c>
    </row>
    <row r="165" s="13" customFormat="1">
      <c r="A165" s="13"/>
      <c r="B165" s="232"/>
      <c r="C165" s="233"/>
      <c r="D165" s="234" t="s">
        <v>133</v>
      </c>
      <c r="E165" s="235" t="s">
        <v>1</v>
      </c>
      <c r="F165" s="236" t="s">
        <v>364</v>
      </c>
      <c r="G165" s="233"/>
      <c r="H165" s="237">
        <v>3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133</v>
      </c>
      <c r="AU165" s="243" t="s">
        <v>85</v>
      </c>
      <c r="AV165" s="13" t="s">
        <v>85</v>
      </c>
      <c r="AW165" s="13" t="s">
        <v>32</v>
      </c>
      <c r="AX165" s="13" t="s">
        <v>75</v>
      </c>
      <c r="AY165" s="243" t="s">
        <v>126</v>
      </c>
    </row>
    <row r="166" s="13" customFormat="1">
      <c r="A166" s="13"/>
      <c r="B166" s="232"/>
      <c r="C166" s="233"/>
      <c r="D166" s="234" t="s">
        <v>133</v>
      </c>
      <c r="E166" s="235" t="s">
        <v>1</v>
      </c>
      <c r="F166" s="236" t="s">
        <v>365</v>
      </c>
      <c r="G166" s="233"/>
      <c r="H166" s="237">
        <v>2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133</v>
      </c>
      <c r="AU166" s="243" t="s">
        <v>85</v>
      </c>
      <c r="AV166" s="13" t="s">
        <v>85</v>
      </c>
      <c r="AW166" s="13" t="s">
        <v>32</v>
      </c>
      <c r="AX166" s="13" t="s">
        <v>75</v>
      </c>
      <c r="AY166" s="243" t="s">
        <v>126</v>
      </c>
    </row>
    <row r="167" s="14" customFormat="1">
      <c r="A167" s="14"/>
      <c r="B167" s="244"/>
      <c r="C167" s="245"/>
      <c r="D167" s="234" t="s">
        <v>133</v>
      </c>
      <c r="E167" s="246" t="s">
        <v>1</v>
      </c>
      <c r="F167" s="247" t="s">
        <v>138</v>
      </c>
      <c r="G167" s="245"/>
      <c r="H167" s="248">
        <v>5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133</v>
      </c>
      <c r="AU167" s="254" t="s">
        <v>85</v>
      </c>
      <c r="AV167" s="14" t="s">
        <v>131</v>
      </c>
      <c r="AW167" s="14" t="s">
        <v>32</v>
      </c>
      <c r="AX167" s="14" t="s">
        <v>83</v>
      </c>
      <c r="AY167" s="254" t="s">
        <v>126</v>
      </c>
    </row>
    <row r="168" s="2" customFormat="1" ht="37.8" customHeight="1">
      <c r="A168" s="39"/>
      <c r="B168" s="40"/>
      <c r="C168" s="218" t="s">
        <v>267</v>
      </c>
      <c r="D168" s="218" t="s">
        <v>127</v>
      </c>
      <c r="E168" s="219" t="s">
        <v>366</v>
      </c>
      <c r="F168" s="220" t="s">
        <v>367</v>
      </c>
      <c r="G168" s="221" t="s">
        <v>311</v>
      </c>
      <c r="H168" s="222">
        <v>1</v>
      </c>
      <c r="I168" s="223"/>
      <c r="J168" s="224">
        <f>ROUND(I168*H168,2)</f>
        <v>0</v>
      </c>
      <c r="K168" s="225"/>
      <c r="L168" s="45"/>
      <c r="M168" s="226" t="s">
        <v>1</v>
      </c>
      <c r="N168" s="227" t="s">
        <v>40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131</v>
      </c>
      <c r="AT168" s="230" t="s">
        <v>127</v>
      </c>
      <c r="AU168" s="230" t="s">
        <v>85</v>
      </c>
      <c r="AY168" s="18" t="s">
        <v>126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83</v>
      </c>
      <c r="BK168" s="231">
        <f>ROUND(I168*H168,2)</f>
        <v>0</v>
      </c>
      <c r="BL168" s="18" t="s">
        <v>131</v>
      </c>
      <c r="BM168" s="230" t="s">
        <v>368</v>
      </c>
    </row>
    <row r="169" s="2" customFormat="1" ht="37.8" customHeight="1">
      <c r="A169" s="39"/>
      <c r="B169" s="40"/>
      <c r="C169" s="218" t="s">
        <v>276</v>
      </c>
      <c r="D169" s="218" t="s">
        <v>127</v>
      </c>
      <c r="E169" s="219" t="s">
        <v>369</v>
      </c>
      <c r="F169" s="220" t="s">
        <v>370</v>
      </c>
      <c r="G169" s="221" t="s">
        <v>311</v>
      </c>
      <c r="H169" s="222">
        <v>1</v>
      </c>
      <c r="I169" s="223"/>
      <c r="J169" s="224">
        <f>ROUND(I169*H169,2)</f>
        <v>0</v>
      </c>
      <c r="K169" s="225"/>
      <c r="L169" s="45"/>
      <c r="M169" s="226" t="s">
        <v>1</v>
      </c>
      <c r="N169" s="227" t="s">
        <v>40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131</v>
      </c>
      <c r="AT169" s="230" t="s">
        <v>127</v>
      </c>
      <c r="AU169" s="230" t="s">
        <v>85</v>
      </c>
      <c r="AY169" s="18" t="s">
        <v>126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83</v>
      </c>
      <c r="BK169" s="231">
        <f>ROUND(I169*H169,2)</f>
        <v>0</v>
      </c>
      <c r="BL169" s="18" t="s">
        <v>131</v>
      </c>
      <c r="BM169" s="230" t="s">
        <v>371</v>
      </c>
    </row>
    <row r="170" s="2" customFormat="1" ht="37.8" customHeight="1">
      <c r="A170" s="39"/>
      <c r="B170" s="40"/>
      <c r="C170" s="218" t="s">
        <v>7</v>
      </c>
      <c r="D170" s="218" t="s">
        <v>127</v>
      </c>
      <c r="E170" s="219" t="s">
        <v>372</v>
      </c>
      <c r="F170" s="220" t="s">
        <v>373</v>
      </c>
      <c r="G170" s="221" t="s">
        <v>311</v>
      </c>
      <c r="H170" s="222">
        <v>1</v>
      </c>
      <c r="I170" s="223"/>
      <c r="J170" s="224">
        <f>ROUND(I170*H170,2)</f>
        <v>0</v>
      </c>
      <c r="K170" s="225"/>
      <c r="L170" s="45"/>
      <c r="M170" s="226" t="s">
        <v>1</v>
      </c>
      <c r="N170" s="227" t="s">
        <v>40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131</v>
      </c>
      <c r="AT170" s="230" t="s">
        <v>127</v>
      </c>
      <c r="AU170" s="230" t="s">
        <v>85</v>
      </c>
      <c r="AY170" s="18" t="s">
        <v>126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83</v>
      </c>
      <c r="BK170" s="231">
        <f>ROUND(I170*H170,2)</f>
        <v>0</v>
      </c>
      <c r="BL170" s="18" t="s">
        <v>131</v>
      </c>
      <c r="BM170" s="230" t="s">
        <v>374</v>
      </c>
    </row>
    <row r="171" s="2" customFormat="1" ht="37.8" customHeight="1">
      <c r="A171" s="39"/>
      <c r="B171" s="40"/>
      <c r="C171" s="218" t="s">
        <v>285</v>
      </c>
      <c r="D171" s="218" t="s">
        <v>127</v>
      </c>
      <c r="E171" s="219" t="s">
        <v>375</v>
      </c>
      <c r="F171" s="220" t="s">
        <v>376</v>
      </c>
      <c r="G171" s="221" t="s">
        <v>311</v>
      </c>
      <c r="H171" s="222">
        <v>1</v>
      </c>
      <c r="I171" s="223"/>
      <c r="J171" s="224">
        <f>ROUND(I171*H171,2)</f>
        <v>0</v>
      </c>
      <c r="K171" s="225"/>
      <c r="L171" s="45"/>
      <c r="M171" s="226" t="s">
        <v>1</v>
      </c>
      <c r="N171" s="227" t="s">
        <v>40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131</v>
      </c>
      <c r="AT171" s="230" t="s">
        <v>127</v>
      </c>
      <c r="AU171" s="230" t="s">
        <v>85</v>
      </c>
      <c r="AY171" s="18" t="s">
        <v>126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83</v>
      </c>
      <c r="BK171" s="231">
        <f>ROUND(I171*H171,2)</f>
        <v>0</v>
      </c>
      <c r="BL171" s="18" t="s">
        <v>131</v>
      </c>
      <c r="BM171" s="230" t="s">
        <v>377</v>
      </c>
    </row>
    <row r="172" s="2" customFormat="1" ht="24.15" customHeight="1">
      <c r="A172" s="39"/>
      <c r="B172" s="40"/>
      <c r="C172" s="218" t="s">
        <v>378</v>
      </c>
      <c r="D172" s="218" t="s">
        <v>127</v>
      </c>
      <c r="E172" s="219" t="s">
        <v>379</v>
      </c>
      <c r="F172" s="220" t="s">
        <v>380</v>
      </c>
      <c r="G172" s="221" t="s">
        <v>322</v>
      </c>
      <c r="H172" s="222">
        <v>1</v>
      </c>
      <c r="I172" s="223"/>
      <c r="J172" s="224">
        <f>ROUND(I172*H172,2)</f>
        <v>0</v>
      </c>
      <c r="K172" s="225"/>
      <c r="L172" s="45"/>
      <c r="M172" s="226" t="s">
        <v>1</v>
      </c>
      <c r="N172" s="227" t="s">
        <v>40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131</v>
      </c>
      <c r="AT172" s="230" t="s">
        <v>127</v>
      </c>
      <c r="AU172" s="230" t="s">
        <v>85</v>
      </c>
      <c r="AY172" s="18" t="s">
        <v>126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83</v>
      </c>
      <c r="BK172" s="231">
        <f>ROUND(I172*H172,2)</f>
        <v>0</v>
      </c>
      <c r="BL172" s="18" t="s">
        <v>131</v>
      </c>
      <c r="BM172" s="230" t="s">
        <v>381</v>
      </c>
    </row>
    <row r="173" s="2" customFormat="1">
      <c r="A173" s="39"/>
      <c r="B173" s="40"/>
      <c r="C173" s="41"/>
      <c r="D173" s="234" t="s">
        <v>143</v>
      </c>
      <c r="E173" s="41"/>
      <c r="F173" s="255" t="s">
        <v>382</v>
      </c>
      <c r="G173" s="41"/>
      <c r="H173" s="41"/>
      <c r="I173" s="256"/>
      <c r="J173" s="41"/>
      <c r="K173" s="41"/>
      <c r="L173" s="45"/>
      <c r="M173" s="257"/>
      <c r="N173" s="258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143</v>
      </c>
      <c r="AU173" s="18" t="s">
        <v>85</v>
      </c>
    </row>
    <row r="174" s="2" customFormat="1" ht="24.15" customHeight="1">
      <c r="A174" s="39"/>
      <c r="B174" s="40"/>
      <c r="C174" s="218" t="s">
        <v>336</v>
      </c>
      <c r="D174" s="218" t="s">
        <v>127</v>
      </c>
      <c r="E174" s="219" t="s">
        <v>383</v>
      </c>
      <c r="F174" s="220" t="s">
        <v>384</v>
      </c>
      <c r="G174" s="221" t="s">
        <v>322</v>
      </c>
      <c r="H174" s="222">
        <v>1</v>
      </c>
      <c r="I174" s="223"/>
      <c r="J174" s="224">
        <f>ROUND(I174*H174,2)</f>
        <v>0</v>
      </c>
      <c r="K174" s="225"/>
      <c r="L174" s="45"/>
      <c r="M174" s="226" t="s">
        <v>1</v>
      </c>
      <c r="N174" s="227" t="s">
        <v>40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131</v>
      </c>
      <c r="AT174" s="230" t="s">
        <v>127</v>
      </c>
      <c r="AU174" s="230" t="s">
        <v>85</v>
      </c>
      <c r="AY174" s="18" t="s">
        <v>126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83</v>
      </c>
      <c r="BK174" s="231">
        <f>ROUND(I174*H174,2)</f>
        <v>0</v>
      </c>
      <c r="BL174" s="18" t="s">
        <v>131</v>
      </c>
      <c r="BM174" s="230" t="s">
        <v>385</v>
      </c>
    </row>
    <row r="175" s="2" customFormat="1">
      <c r="A175" s="39"/>
      <c r="B175" s="40"/>
      <c r="C175" s="41"/>
      <c r="D175" s="234" t="s">
        <v>143</v>
      </c>
      <c r="E175" s="41"/>
      <c r="F175" s="255" t="s">
        <v>386</v>
      </c>
      <c r="G175" s="41"/>
      <c r="H175" s="41"/>
      <c r="I175" s="256"/>
      <c r="J175" s="41"/>
      <c r="K175" s="41"/>
      <c r="L175" s="45"/>
      <c r="M175" s="257"/>
      <c r="N175" s="25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143</v>
      </c>
      <c r="AU175" s="18" t="s">
        <v>85</v>
      </c>
    </row>
    <row r="176" s="2" customFormat="1" ht="24.15" customHeight="1">
      <c r="A176" s="39"/>
      <c r="B176" s="40"/>
      <c r="C176" s="218" t="s">
        <v>387</v>
      </c>
      <c r="D176" s="218" t="s">
        <v>127</v>
      </c>
      <c r="E176" s="219" t="s">
        <v>388</v>
      </c>
      <c r="F176" s="220" t="s">
        <v>389</v>
      </c>
      <c r="G176" s="221" t="s">
        <v>322</v>
      </c>
      <c r="H176" s="222">
        <v>1</v>
      </c>
      <c r="I176" s="223"/>
      <c r="J176" s="224">
        <f>ROUND(I176*H176,2)</f>
        <v>0</v>
      </c>
      <c r="K176" s="225"/>
      <c r="L176" s="45"/>
      <c r="M176" s="226" t="s">
        <v>1</v>
      </c>
      <c r="N176" s="227" t="s">
        <v>40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131</v>
      </c>
      <c r="AT176" s="230" t="s">
        <v>127</v>
      </c>
      <c r="AU176" s="230" t="s">
        <v>85</v>
      </c>
      <c r="AY176" s="18" t="s">
        <v>126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83</v>
      </c>
      <c r="BK176" s="231">
        <f>ROUND(I176*H176,2)</f>
        <v>0</v>
      </c>
      <c r="BL176" s="18" t="s">
        <v>131</v>
      </c>
      <c r="BM176" s="230" t="s">
        <v>390</v>
      </c>
    </row>
    <row r="177" s="2" customFormat="1">
      <c r="A177" s="39"/>
      <c r="B177" s="40"/>
      <c r="C177" s="41"/>
      <c r="D177" s="234" t="s">
        <v>143</v>
      </c>
      <c r="E177" s="41"/>
      <c r="F177" s="255" t="s">
        <v>386</v>
      </c>
      <c r="G177" s="41"/>
      <c r="H177" s="41"/>
      <c r="I177" s="256"/>
      <c r="J177" s="41"/>
      <c r="K177" s="41"/>
      <c r="L177" s="45"/>
      <c r="M177" s="257"/>
      <c r="N177" s="258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143</v>
      </c>
      <c r="AU177" s="18" t="s">
        <v>85</v>
      </c>
    </row>
    <row r="178" s="12" customFormat="1" ht="22.8" customHeight="1">
      <c r="A178" s="12"/>
      <c r="B178" s="204"/>
      <c r="C178" s="205"/>
      <c r="D178" s="206" t="s">
        <v>74</v>
      </c>
      <c r="E178" s="270" t="s">
        <v>391</v>
      </c>
      <c r="F178" s="270" t="s">
        <v>392</v>
      </c>
      <c r="G178" s="205"/>
      <c r="H178" s="205"/>
      <c r="I178" s="208"/>
      <c r="J178" s="271">
        <f>BK178</f>
        <v>0</v>
      </c>
      <c r="K178" s="205"/>
      <c r="L178" s="210"/>
      <c r="M178" s="211"/>
      <c r="N178" s="212"/>
      <c r="O178" s="212"/>
      <c r="P178" s="213">
        <f>SUM(P179:P209)</f>
        <v>0</v>
      </c>
      <c r="Q178" s="212"/>
      <c r="R178" s="213">
        <f>SUM(R179:R209)</f>
        <v>0</v>
      </c>
      <c r="S178" s="212"/>
      <c r="T178" s="214">
        <f>SUM(T179:T209)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5" t="s">
        <v>83</v>
      </c>
      <c r="AT178" s="216" t="s">
        <v>74</v>
      </c>
      <c r="AU178" s="216" t="s">
        <v>83</v>
      </c>
      <c r="AY178" s="215" t="s">
        <v>126</v>
      </c>
      <c r="BK178" s="217">
        <f>SUM(BK179:BK209)</f>
        <v>0</v>
      </c>
    </row>
    <row r="179" s="2" customFormat="1" ht="21.75" customHeight="1">
      <c r="A179" s="39"/>
      <c r="B179" s="40"/>
      <c r="C179" s="259" t="s">
        <v>339</v>
      </c>
      <c r="D179" s="259" t="s">
        <v>205</v>
      </c>
      <c r="E179" s="260" t="s">
        <v>393</v>
      </c>
      <c r="F179" s="261" t="s">
        <v>394</v>
      </c>
      <c r="G179" s="262" t="s">
        <v>311</v>
      </c>
      <c r="H179" s="263">
        <v>98</v>
      </c>
      <c r="I179" s="264"/>
      <c r="J179" s="265">
        <f>ROUND(I179*H179,2)</f>
        <v>0</v>
      </c>
      <c r="K179" s="266"/>
      <c r="L179" s="267"/>
      <c r="M179" s="268" t="s">
        <v>1</v>
      </c>
      <c r="N179" s="269" t="s">
        <v>40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182</v>
      </c>
      <c r="AT179" s="230" t="s">
        <v>205</v>
      </c>
      <c r="AU179" s="230" t="s">
        <v>85</v>
      </c>
      <c r="AY179" s="18" t="s">
        <v>126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83</v>
      </c>
      <c r="BK179" s="231">
        <f>ROUND(I179*H179,2)</f>
        <v>0</v>
      </c>
      <c r="BL179" s="18" t="s">
        <v>131</v>
      </c>
      <c r="BM179" s="230" t="s">
        <v>395</v>
      </c>
    </row>
    <row r="180" s="2" customFormat="1">
      <c r="A180" s="39"/>
      <c r="B180" s="40"/>
      <c r="C180" s="41"/>
      <c r="D180" s="234" t="s">
        <v>143</v>
      </c>
      <c r="E180" s="41"/>
      <c r="F180" s="255" t="s">
        <v>396</v>
      </c>
      <c r="G180" s="41"/>
      <c r="H180" s="41"/>
      <c r="I180" s="256"/>
      <c r="J180" s="41"/>
      <c r="K180" s="41"/>
      <c r="L180" s="45"/>
      <c r="M180" s="257"/>
      <c r="N180" s="258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143</v>
      </c>
      <c r="AU180" s="18" t="s">
        <v>85</v>
      </c>
    </row>
    <row r="181" s="2" customFormat="1" ht="16.5" customHeight="1">
      <c r="A181" s="39"/>
      <c r="B181" s="40"/>
      <c r="C181" s="259" t="s">
        <v>397</v>
      </c>
      <c r="D181" s="259" t="s">
        <v>205</v>
      </c>
      <c r="E181" s="260" t="s">
        <v>398</v>
      </c>
      <c r="F181" s="261" t="s">
        <v>399</v>
      </c>
      <c r="G181" s="262" t="s">
        <v>311</v>
      </c>
      <c r="H181" s="263">
        <v>13</v>
      </c>
      <c r="I181" s="264"/>
      <c r="J181" s="265">
        <f>ROUND(I181*H181,2)</f>
        <v>0</v>
      </c>
      <c r="K181" s="266"/>
      <c r="L181" s="267"/>
      <c r="M181" s="268" t="s">
        <v>1</v>
      </c>
      <c r="N181" s="269" t="s">
        <v>40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182</v>
      </c>
      <c r="AT181" s="230" t="s">
        <v>205</v>
      </c>
      <c r="AU181" s="230" t="s">
        <v>85</v>
      </c>
      <c r="AY181" s="18" t="s">
        <v>126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83</v>
      </c>
      <c r="BK181" s="231">
        <f>ROUND(I181*H181,2)</f>
        <v>0</v>
      </c>
      <c r="BL181" s="18" t="s">
        <v>131</v>
      </c>
      <c r="BM181" s="230" t="s">
        <v>400</v>
      </c>
    </row>
    <row r="182" s="2" customFormat="1">
      <c r="A182" s="39"/>
      <c r="B182" s="40"/>
      <c r="C182" s="41"/>
      <c r="D182" s="234" t="s">
        <v>143</v>
      </c>
      <c r="E182" s="41"/>
      <c r="F182" s="255" t="s">
        <v>401</v>
      </c>
      <c r="G182" s="41"/>
      <c r="H182" s="41"/>
      <c r="I182" s="256"/>
      <c r="J182" s="41"/>
      <c r="K182" s="41"/>
      <c r="L182" s="45"/>
      <c r="M182" s="257"/>
      <c r="N182" s="258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143</v>
      </c>
      <c r="AU182" s="18" t="s">
        <v>85</v>
      </c>
    </row>
    <row r="183" s="13" customFormat="1">
      <c r="A183" s="13"/>
      <c r="B183" s="232"/>
      <c r="C183" s="233"/>
      <c r="D183" s="234" t="s">
        <v>133</v>
      </c>
      <c r="E183" s="235" t="s">
        <v>1</v>
      </c>
      <c r="F183" s="236" t="s">
        <v>402</v>
      </c>
      <c r="G183" s="233"/>
      <c r="H183" s="237">
        <v>13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133</v>
      </c>
      <c r="AU183" s="243" t="s">
        <v>85</v>
      </c>
      <c r="AV183" s="13" t="s">
        <v>85</v>
      </c>
      <c r="AW183" s="13" t="s">
        <v>32</v>
      </c>
      <c r="AX183" s="13" t="s">
        <v>75</v>
      </c>
      <c r="AY183" s="243" t="s">
        <v>126</v>
      </c>
    </row>
    <row r="184" s="14" customFormat="1">
      <c r="A184" s="14"/>
      <c r="B184" s="244"/>
      <c r="C184" s="245"/>
      <c r="D184" s="234" t="s">
        <v>133</v>
      </c>
      <c r="E184" s="246" t="s">
        <v>1</v>
      </c>
      <c r="F184" s="247" t="s">
        <v>138</v>
      </c>
      <c r="G184" s="245"/>
      <c r="H184" s="248">
        <v>13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133</v>
      </c>
      <c r="AU184" s="254" t="s">
        <v>85</v>
      </c>
      <c r="AV184" s="14" t="s">
        <v>131</v>
      </c>
      <c r="AW184" s="14" t="s">
        <v>32</v>
      </c>
      <c r="AX184" s="14" t="s">
        <v>83</v>
      </c>
      <c r="AY184" s="254" t="s">
        <v>126</v>
      </c>
    </row>
    <row r="185" s="2" customFormat="1" ht="16.5" customHeight="1">
      <c r="A185" s="39"/>
      <c r="B185" s="40"/>
      <c r="C185" s="259" t="s">
        <v>344</v>
      </c>
      <c r="D185" s="259" t="s">
        <v>205</v>
      </c>
      <c r="E185" s="260" t="s">
        <v>403</v>
      </c>
      <c r="F185" s="261" t="s">
        <v>404</v>
      </c>
      <c r="G185" s="262" t="s">
        <v>311</v>
      </c>
      <c r="H185" s="263">
        <v>8</v>
      </c>
      <c r="I185" s="264"/>
      <c r="J185" s="265">
        <f>ROUND(I185*H185,2)</f>
        <v>0</v>
      </c>
      <c r="K185" s="266"/>
      <c r="L185" s="267"/>
      <c r="M185" s="268" t="s">
        <v>1</v>
      </c>
      <c r="N185" s="269" t="s">
        <v>40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182</v>
      </c>
      <c r="AT185" s="230" t="s">
        <v>205</v>
      </c>
      <c r="AU185" s="230" t="s">
        <v>85</v>
      </c>
      <c r="AY185" s="18" t="s">
        <v>126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83</v>
      </c>
      <c r="BK185" s="231">
        <f>ROUND(I185*H185,2)</f>
        <v>0</v>
      </c>
      <c r="BL185" s="18" t="s">
        <v>131</v>
      </c>
      <c r="BM185" s="230" t="s">
        <v>405</v>
      </c>
    </row>
    <row r="186" s="2" customFormat="1">
      <c r="A186" s="39"/>
      <c r="B186" s="40"/>
      <c r="C186" s="41"/>
      <c r="D186" s="234" t="s">
        <v>143</v>
      </c>
      <c r="E186" s="41"/>
      <c r="F186" s="255" t="s">
        <v>406</v>
      </c>
      <c r="G186" s="41"/>
      <c r="H186" s="41"/>
      <c r="I186" s="256"/>
      <c r="J186" s="41"/>
      <c r="K186" s="41"/>
      <c r="L186" s="45"/>
      <c r="M186" s="257"/>
      <c r="N186" s="258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143</v>
      </c>
      <c r="AU186" s="18" t="s">
        <v>85</v>
      </c>
    </row>
    <row r="187" s="2" customFormat="1" ht="16.5" customHeight="1">
      <c r="A187" s="39"/>
      <c r="B187" s="40"/>
      <c r="C187" s="259" t="s">
        <v>407</v>
      </c>
      <c r="D187" s="259" t="s">
        <v>205</v>
      </c>
      <c r="E187" s="260" t="s">
        <v>408</v>
      </c>
      <c r="F187" s="261" t="s">
        <v>409</v>
      </c>
      <c r="G187" s="262" t="s">
        <v>311</v>
      </c>
      <c r="H187" s="263">
        <v>15</v>
      </c>
      <c r="I187" s="264"/>
      <c r="J187" s="265">
        <f>ROUND(I187*H187,2)</f>
        <v>0</v>
      </c>
      <c r="K187" s="266"/>
      <c r="L187" s="267"/>
      <c r="M187" s="268" t="s">
        <v>1</v>
      </c>
      <c r="N187" s="269" t="s">
        <v>40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182</v>
      </c>
      <c r="AT187" s="230" t="s">
        <v>205</v>
      </c>
      <c r="AU187" s="230" t="s">
        <v>85</v>
      </c>
      <c r="AY187" s="18" t="s">
        <v>126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83</v>
      </c>
      <c r="BK187" s="231">
        <f>ROUND(I187*H187,2)</f>
        <v>0</v>
      </c>
      <c r="BL187" s="18" t="s">
        <v>131</v>
      </c>
      <c r="BM187" s="230" t="s">
        <v>410</v>
      </c>
    </row>
    <row r="188" s="2" customFormat="1" ht="16.5" customHeight="1">
      <c r="A188" s="39"/>
      <c r="B188" s="40"/>
      <c r="C188" s="259" t="s">
        <v>347</v>
      </c>
      <c r="D188" s="259" t="s">
        <v>205</v>
      </c>
      <c r="E188" s="260" t="s">
        <v>411</v>
      </c>
      <c r="F188" s="261" t="s">
        <v>412</v>
      </c>
      <c r="G188" s="262" t="s">
        <v>311</v>
      </c>
      <c r="H188" s="263">
        <v>8</v>
      </c>
      <c r="I188" s="264"/>
      <c r="J188" s="265">
        <f>ROUND(I188*H188,2)</f>
        <v>0</v>
      </c>
      <c r="K188" s="266"/>
      <c r="L188" s="267"/>
      <c r="M188" s="268" t="s">
        <v>1</v>
      </c>
      <c r="N188" s="269" t="s">
        <v>40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182</v>
      </c>
      <c r="AT188" s="230" t="s">
        <v>205</v>
      </c>
      <c r="AU188" s="230" t="s">
        <v>85</v>
      </c>
      <c r="AY188" s="18" t="s">
        <v>126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83</v>
      </c>
      <c r="BK188" s="231">
        <f>ROUND(I188*H188,2)</f>
        <v>0</v>
      </c>
      <c r="BL188" s="18" t="s">
        <v>131</v>
      </c>
      <c r="BM188" s="230" t="s">
        <v>413</v>
      </c>
    </row>
    <row r="189" s="2" customFormat="1" ht="55.5" customHeight="1">
      <c r="A189" s="39"/>
      <c r="B189" s="40"/>
      <c r="C189" s="218" t="s">
        <v>414</v>
      </c>
      <c r="D189" s="218" t="s">
        <v>127</v>
      </c>
      <c r="E189" s="219" t="s">
        <v>415</v>
      </c>
      <c r="F189" s="220" t="s">
        <v>416</v>
      </c>
      <c r="G189" s="221" t="s">
        <v>311</v>
      </c>
      <c r="H189" s="222">
        <v>15</v>
      </c>
      <c r="I189" s="223"/>
      <c r="J189" s="224">
        <f>ROUND(I189*H189,2)</f>
        <v>0</v>
      </c>
      <c r="K189" s="225"/>
      <c r="L189" s="45"/>
      <c r="M189" s="226" t="s">
        <v>1</v>
      </c>
      <c r="N189" s="227" t="s">
        <v>40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131</v>
      </c>
      <c r="AT189" s="230" t="s">
        <v>127</v>
      </c>
      <c r="AU189" s="230" t="s">
        <v>85</v>
      </c>
      <c r="AY189" s="18" t="s">
        <v>126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83</v>
      </c>
      <c r="BK189" s="231">
        <f>ROUND(I189*H189,2)</f>
        <v>0</v>
      </c>
      <c r="BL189" s="18" t="s">
        <v>131</v>
      </c>
      <c r="BM189" s="230" t="s">
        <v>417</v>
      </c>
    </row>
    <row r="190" s="13" customFormat="1">
      <c r="A190" s="13"/>
      <c r="B190" s="232"/>
      <c r="C190" s="233"/>
      <c r="D190" s="234" t="s">
        <v>133</v>
      </c>
      <c r="E190" s="235" t="s">
        <v>1</v>
      </c>
      <c r="F190" s="236" t="s">
        <v>418</v>
      </c>
      <c r="G190" s="233"/>
      <c r="H190" s="237">
        <v>4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133</v>
      </c>
      <c r="AU190" s="243" t="s">
        <v>85</v>
      </c>
      <c r="AV190" s="13" t="s">
        <v>85</v>
      </c>
      <c r="AW190" s="13" t="s">
        <v>32</v>
      </c>
      <c r="AX190" s="13" t="s">
        <v>75</v>
      </c>
      <c r="AY190" s="243" t="s">
        <v>126</v>
      </c>
    </row>
    <row r="191" s="13" customFormat="1">
      <c r="A191" s="13"/>
      <c r="B191" s="232"/>
      <c r="C191" s="233"/>
      <c r="D191" s="234" t="s">
        <v>133</v>
      </c>
      <c r="E191" s="235" t="s">
        <v>1</v>
      </c>
      <c r="F191" s="236" t="s">
        <v>419</v>
      </c>
      <c r="G191" s="233"/>
      <c r="H191" s="237">
        <v>11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133</v>
      </c>
      <c r="AU191" s="243" t="s">
        <v>85</v>
      </c>
      <c r="AV191" s="13" t="s">
        <v>85</v>
      </c>
      <c r="AW191" s="13" t="s">
        <v>32</v>
      </c>
      <c r="AX191" s="13" t="s">
        <v>75</v>
      </c>
      <c r="AY191" s="243" t="s">
        <v>126</v>
      </c>
    </row>
    <row r="192" s="14" customFormat="1">
      <c r="A192" s="14"/>
      <c r="B192" s="244"/>
      <c r="C192" s="245"/>
      <c r="D192" s="234" t="s">
        <v>133</v>
      </c>
      <c r="E192" s="246" t="s">
        <v>1</v>
      </c>
      <c r="F192" s="247" t="s">
        <v>138</v>
      </c>
      <c r="G192" s="245"/>
      <c r="H192" s="248">
        <v>15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133</v>
      </c>
      <c r="AU192" s="254" t="s">
        <v>85</v>
      </c>
      <c r="AV192" s="14" t="s">
        <v>131</v>
      </c>
      <c r="AW192" s="14" t="s">
        <v>32</v>
      </c>
      <c r="AX192" s="14" t="s">
        <v>83</v>
      </c>
      <c r="AY192" s="254" t="s">
        <v>126</v>
      </c>
    </row>
    <row r="193" s="2" customFormat="1" ht="16.5" customHeight="1">
      <c r="A193" s="39"/>
      <c r="B193" s="40"/>
      <c r="C193" s="259" t="s">
        <v>208</v>
      </c>
      <c r="D193" s="259" t="s">
        <v>205</v>
      </c>
      <c r="E193" s="260" t="s">
        <v>420</v>
      </c>
      <c r="F193" s="261" t="s">
        <v>421</v>
      </c>
      <c r="G193" s="262" t="s">
        <v>311</v>
      </c>
      <c r="H193" s="263">
        <v>11</v>
      </c>
      <c r="I193" s="264"/>
      <c r="J193" s="265">
        <f>ROUND(I193*H193,2)</f>
        <v>0</v>
      </c>
      <c r="K193" s="266"/>
      <c r="L193" s="267"/>
      <c r="M193" s="268" t="s">
        <v>1</v>
      </c>
      <c r="N193" s="269" t="s">
        <v>40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182</v>
      </c>
      <c r="AT193" s="230" t="s">
        <v>205</v>
      </c>
      <c r="AU193" s="230" t="s">
        <v>85</v>
      </c>
      <c r="AY193" s="18" t="s">
        <v>126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83</v>
      </c>
      <c r="BK193" s="231">
        <f>ROUND(I193*H193,2)</f>
        <v>0</v>
      </c>
      <c r="BL193" s="18" t="s">
        <v>131</v>
      </c>
      <c r="BM193" s="230" t="s">
        <v>422</v>
      </c>
    </row>
    <row r="194" s="2" customFormat="1" ht="16.5" customHeight="1">
      <c r="A194" s="39"/>
      <c r="B194" s="40"/>
      <c r="C194" s="259" t="s">
        <v>423</v>
      </c>
      <c r="D194" s="259" t="s">
        <v>205</v>
      </c>
      <c r="E194" s="260" t="s">
        <v>424</v>
      </c>
      <c r="F194" s="261" t="s">
        <v>425</v>
      </c>
      <c r="G194" s="262" t="s">
        <v>311</v>
      </c>
      <c r="H194" s="263">
        <v>4</v>
      </c>
      <c r="I194" s="264"/>
      <c r="J194" s="265">
        <f>ROUND(I194*H194,2)</f>
        <v>0</v>
      </c>
      <c r="K194" s="266"/>
      <c r="L194" s="267"/>
      <c r="M194" s="268" t="s">
        <v>1</v>
      </c>
      <c r="N194" s="269" t="s">
        <v>40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182</v>
      </c>
      <c r="AT194" s="230" t="s">
        <v>205</v>
      </c>
      <c r="AU194" s="230" t="s">
        <v>85</v>
      </c>
      <c r="AY194" s="18" t="s">
        <v>126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83</v>
      </c>
      <c r="BK194" s="231">
        <f>ROUND(I194*H194,2)</f>
        <v>0</v>
      </c>
      <c r="BL194" s="18" t="s">
        <v>131</v>
      </c>
      <c r="BM194" s="230" t="s">
        <v>426</v>
      </c>
    </row>
    <row r="195" s="2" customFormat="1" ht="24.15" customHeight="1">
      <c r="A195" s="39"/>
      <c r="B195" s="40"/>
      <c r="C195" s="218" t="s">
        <v>357</v>
      </c>
      <c r="D195" s="218" t="s">
        <v>127</v>
      </c>
      <c r="E195" s="219" t="s">
        <v>427</v>
      </c>
      <c r="F195" s="220" t="s">
        <v>428</v>
      </c>
      <c r="G195" s="221" t="s">
        <v>311</v>
      </c>
      <c r="H195" s="222">
        <v>4</v>
      </c>
      <c r="I195" s="223"/>
      <c r="J195" s="224">
        <f>ROUND(I195*H195,2)</f>
        <v>0</v>
      </c>
      <c r="K195" s="225"/>
      <c r="L195" s="45"/>
      <c r="M195" s="226" t="s">
        <v>1</v>
      </c>
      <c r="N195" s="227" t="s">
        <v>40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131</v>
      </c>
      <c r="AT195" s="230" t="s">
        <v>127</v>
      </c>
      <c r="AU195" s="230" t="s">
        <v>85</v>
      </c>
      <c r="AY195" s="18" t="s">
        <v>126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83</v>
      </c>
      <c r="BK195" s="231">
        <f>ROUND(I195*H195,2)</f>
        <v>0</v>
      </c>
      <c r="BL195" s="18" t="s">
        <v>131</v>
      </c>
      <c r="BM195" s="230" t="s">
        <v>429</v>
      </c>
    </row>
    <row r="196" s="2" customFormat="1" ht="16.5" customHeight="1">
      <c r="A196" s="39"/>
      <c r="B196" s="40"/>
      <c r="C196" s="259" t="s">
        <v>430</v>
      </c>
      <c r="D196" s="259" t="s">
        <v>205</v>
      </c>
      <c r="E196" s="260" t="s">
        <v>431</v>
      </c>
      <c r="F196" s="261" t="s">
        <v>432</v>
      </c>
      <c r="G196" s="262" t="s">
        <v>311</v>
      </c>
      <c r="H196" s="263">
        <v>4</v>
      </c>
      <c r="I196" s="264"/>
      <c r="J196" s="265">
        <f>ROUND(I196*H196,2)</f>
        <v>0</v>
      </c>
      <c r="K196" s="266"/>
      <c r="L196" s="267"/>
      <c r="M196" s="268" t="s">
        <v>1</v>
      </c>
      <c r="N196" s="269" t="s">
        <v>40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182</v>
      </c>
      <c r="AT196" s="230" t="s">
        <v>205</v>
      </c>
      <c r="AU196" s="230" t="s">
        <v>85</v>
      </c>
      <c r="AY196" s="18" t="s">
        <v>126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83</v>
      </c>
      <c r="BK196" s="231">
        <f>ROUND(I196*H196,2)</f>
        <v>0</v>
      </c>
      <c r="BL196" s="18" t="s">
        <v>131</v>
      </c>
      <c r="BM196" s="230" t="s">
        <v>433</v>
      </c>
    </row>
    <row r="197" s="2" customFormat="1">
      <c r="A197" s="39"/>
      <c r="B197" s="40"/>
      <c r="C197" s="41"/>
      <c r="D197" s="234" t="s">
        <v>143</v>
      </c>
      <c r="E197" s="41"/>
      <c r="F197" s="255" t="s">
        <v>434</v>
      </c>
      <c r="G197" s="41"/>
      <c r="H197" s="41"/>
      <c r="I197" s="256"/>
      <c r="J197" s="41"/>
      <c r="K197" s="41"/>
      <c r="L197" s="45"/>
      <c r="M197" s="257"/>
      <c r="N197" s="258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143</v>
      </c>
      <c r="AU197" s="18" t="s">
        <v>85</v>
      </c>
    </row>
    <row r="198" s="2" customFormat="1" ht="24.15" customHeight="1">
      <c r="A198" s="39"/>
      <c r="B198" s="40"/>
      <c r="C198" s="218" t="s">
        <v>363</v>
      </c>
      <c r="D198" s="218" t="s">
        <v>127</v>
      </c>
      <c r="E198" s="219" t="s">
        <v>435</v>
      </c>
      <c r="F198" s="220" t="s">
        <v>436</v>
      </c>
      <c r="G198" s="221" t="s">
        <v>311</v>
      </c>
      <c r="H198" s="222">
        <v>4</v>
      </c>
      <c r="I198" s="223"/>
      <c r="J198" s="224">
        <f>ROUND(I198*H198,2)</f>
        <v>0</v>
      </c>
      <c r="K198" s="225"/>
      <c r="L198" s="45"/>
      <c r="M198" s="226" t="s">
        <v>1</v>
      </c>
      <c r="N198" s="227" t="s">
        <v>40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131</v>
      </c>
      <c r="AT198" s="230" t="s">
        <v>127</v>
      </c>
      <c r="AU198" s="230" t="s">
        <v>85</v>
      </c>
      <c r="AY198" s="18" t="s">
        <v>126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83</v>
      </c>
      <c r="BK198" s="231">
        <f>ROUND(I198*H198,2)</f>
        <v>0</v>
      </c>
      <c r="BL198" s="18" t="s">
        <v>131</v>
      </c>
      <c r="BM198" s="230" t="s">
        <v>437</v>
      </c>
    </row>
    <row r="199" s="2" customFormat="1" ht="21.75" customHeight="1">
      <c r="A199" s="39"/>
      <c r="B199" s="40"/>
      <c r="C199" s="259" t="s">
        <v>438</v>
      </c>
      <c r="D199" s="259" t="s">
        <v>205</v>
      </c>
      <c r="E199" s="260" t="s">
        <v>439</v>
      </c>
      <c r="F199" s="261" t="s">
        <v>440</v>
      </c>
      <c r="G199" s="262" t="s">
        <v>311</v>
      </c>
      <c r="H199" s="263">
        <v>4</v>
      </c>
      <c r="I199" s="264"/>
      <c r="J199" s="265">
        <f>ROUND(I199*H199,2)</f>
        <v>0</v>
      </c>
      <c r="K199" s="266"/>
      <c r="L199" s="267"/>
      <c r="M199" s="268" t="s">
        <v>1</v>
      </c>
      <c r="N199" s="269" t="s">
        <v>40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182</v>
      </c>
      <c r="AT199" s="230" t="s">
        <v>205</v>
      </c>
      <c r="AU199" s="230" t="s">
        <v>85</v>
      </c>
      <c r="AY199" s="18" t="s">
        <v>126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83</v>
      </c>
      <c r="BK199" s="231">
        <f>ROUND(I199*H199,2)</f>
        <v>0</v>
      </c>
      <c r="BL199" s="18" t="s">
        <v>131</v>
      </c>
      <c r="BM199" s="230" t="s">
        <v>441</v>
      </c>
    </row>
    <row r="200" s="2" customFormat="1">
      <c r="A200" s="39"/>
      <c r="B200" s="40"/>
      <c r="C200" s="41"/>
      <c r="D200" s="234" t="s">
        <v>143</v>
      </c>
      <c r="E200" s="41"/>
      <c r="F200" s="255" t="s">
        <v>442</v>
      </c>
      <c r="G200" s="41"/>
      <c r="H200" s="41"/>
      <c r="I200" s="256"/>
      <c r="J200" s="41"/>
      <c r="K200" s="41"/>
      <c r="L200" s="45"/>
      <c r="M200" s="257"/>
      <c r="N200" s="25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143</v>
      </c>
      <c r="AU200" s="18" t="s">
        <v>85</v>
      </c>
    </row>
    <row r="201" s="2" customFormat="1" ht="37.8" customHeight="1">
      <c r="A201" s="39"/>
      <c r="B201" s="40"/>
      <c r="C201" s="218" t="s">
        <v>368</v>
      </c>
      <c r="D201" s="218" t="s">
        <v>127</v>
      </c>
      <c r="E201" s="219" t="s">
        <v>443</v>
      </c>
      <c r="F201" s="220" t="s">
        <v>444</v>
      </c>
      <c r="G201" s="221" t="s">
        <v>311</v>
      </c>
      <c r="H201" s="222">
        <v>105</v>
      </c>
      <c r="I201" s="223"/>
      <c r="J201" s="224">
        <f>ROUND(I201*H201,2)</f>
        <v>0</v>
      </c>
      <c r="K201" s="225"/>
      <c r="L201" s="45"/>
      <c r="M201" s="226" t="s">
        <v>1</v>
      </c>
      <c r="N201" s="227" t="s">
        <v>40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131</v>
      </c>
      <c r="AT201" s="230" t="s">
        <v>127</v>
      </c>
      <c r="AU201" s="230" t="s">
        <v>85</v>
      </c>
      <c r="AY201" s="18" t="s">
        <v>126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83</v>
      </c>
      <c r="BK201" s="231">
        <f>ROUND(I201*H201,2)</f>
        <v>0</v>
      </c>
      <c r="BL201" s="18" t="s">
        <v>131</v>
      </c>
      <c r="BM201" s="230" t="s">
        <v>445</v>
      </c>
    </row>
    <row r="202" s="2" customFormat="1" ht="24.15" customHeight="1">
      <c r="A202" s="39"/>
      <c r="B202" s="40"/>
      <c r="C202" s="259" t="s">
        <v>446</v>
      </c>
      <c r="D202" s="259" t="s">
        <v>205</v>
      </c>
      <c r="E202" s="260" t="s">
        <v>447</v>
      </c>
      <c r="F202" s="261" t="s">
        <v>448</v>
      </c>
      <c r="G202" s="262" t="s">
        <v>311</v>
      </c>
      <c r="H202" s="263">
        <v>74</v>
      </c>
      <c r="I202" s="264"/>
      <c r="J202" s="265">
        <f>ROUND(I202*H202,2)</f>
        <v>0</v>
      </c>
      <c r="K202" s="266"/>
      <c r="L202" s="267"/>
      <c r="M202" s="268" t="s">
        <v>1</v>
      </c>
      <c r="N202" s="269" t="s">
        <v>40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182</v>
      </c>
      <c r="AT202" s="230" t="s">
        <v>205</v>
      </c>
      <c r="AU202" s="230" t="s">
        <v>85</v>
      </c>
      <c r="AY202" s="18" t="s">
        <v>126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83</v>
      </c>
      <c r="BK202" s="231">
        <f>ROUND(I202*H202,2)</f>
        <v>0</v>
      </c>
      <c r="BL202" s="18" t="s">
        <v>131</v>
      </c>
      <c r="BM202" s="230" t="s">
        <v>449</v>
      </c>
    </row>
    <row r="203" s="2" customFormat="1" ht="24.15" customHeight="1">
      <c r="A203" s="39"/>
      <c r="B203" s="40"/>
      <c r="C203" s="259" t="s">
        <v>371</v>
      </c>
      <c r="D203" s="259" t="s">
        <v>205</v>
      </c>
      <c r="E203" s="260" t="s">
        <v>450</v>
      </c>
      <c r="F203" s="261" t="s">
        <v>451</v>
      </c>
      <c r="G203" s="262" t="s">
        <v>311</v>
      </c>
      <c r="H203" s="263">
        <v>31</v>
      </c>
      <c r="I203" s="264"/>
      <c r="J203" s="265">
        <f>ROUND(I203*H203,2)</f>
        <v>0</v>
      </c>
      <c r="K203" s="266"/>
      <c r="L203" s="267"/>
      <c r="M203" s="268" t="s">
        <v>1</v>
      </c>
      <c r="N203" s="269" t="s">
        <v>40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182</v>
      </c>
      <c r="AT203" s="230" t="s">
        <v>205</v>
      </c>
      <c r="AU203" s="230" t="s">
        <v>85</v>
      </c>
      <c r="AY203" s="18" t="s">
        <v>126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83</v>
      </c>
      <c r="BK203" s="231">
        <f>ROUND(I203*H203,2)</f>
        <v>0</v>
      </c>
      <c r="BL203" s="18" t="s">
        <v>131</v>
      </c>
      <c r="BM203" s="230" t="s">
        <v>452</v>
      </c>
    </row>
    <row r="204" s="2" customFormat="1" ht="49.05" customHeight="1">
      <c r="A204" s="39"/>
      <c r="B204" s="40"/>
      <c r="C204" s="218" t="s">
        <v>453</v>
      </c>
      <c r="D204" s="218" t="s">
        <v>127</v>
      </c>
      <c r="E204" s="219" t="s">
        <v>454</v>
      </c>
      <c r="F204" s="220" t="s">
        <v>455</v>
      </c>
      <c r="G204" s="221" t="s">
        <v>311</v>
      </c>
      <c r="H204" s="222">
        <v>20</v>
      </c>
      <c r="I204" s="223"/>
      <c r="J204" s="224">
        <f>ROUND(I204*H204,2)</f>
        <v>0</v>
      </c>
      <c r="K204" s="225"/>
      <c r="L204" s="45"/>
      <c r="M204" s="226" t="s">
        <v>1</v>
      </c>
      <c r="N204" s="227" t="s">
        <v>40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131</v>
      </c>
      <c r="AT204" s="230" t="s">
        <v>127</v>
      </c>
      <c r="AU204" s="230" t="s">
        <v>85</v>
      </c>
      <c r="AY204" s="18" t="s">
        <v>126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83</v>
      </c>
      <c r="BK204" s="231">
        <f>ROUND(I204*H204,2)</f>
        <v>0</v>
      </c>
      <c r="BL204" s="18" t="s">
        <v>131</v>
      </c>
      <c r="BM204" s="230" t="s">
        <v>456</v>
      </c>
    </row>
    <row r="205" s="2" customFormat="1" ht="24.15" customHeight="1">
      <c r="A205" s="39"/>
      <c r="B205" s="40"/>
      <c r="C205" s="259" t="s">
        <v>374</v>
      </c>
      <c r="D205" s="259" t="s">
        <v>205</v>
      </c>
      <c r="E205" s="260" t="s">
        <v>457</v>
      </c>
      <c r="F205" s="261" t="s">
        <v>458</v>
      </c>
      <c r="G205" s="262" t="s">
        <v>311</v>
      </c>
      <c r="H205" s="263">
        <v>20</v>
      </c>
      <c r="I205" s="264"/>
      <c r="J205" s="265">
        <f>ROUND(I205*H205,2)</f>
        <v>0</v>
      </c>
      <c r="K205" s="266"/>
      <c r="L205" s="267"/>
      <c r="M205" s="268" t="s">
        <v>1</v>
      </c>
      <c r="N205" s="269" t="s">
        <v>40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182</v>
      </c>
      <c r="AT205" s="230" t="s">
        <v>205</v>
      </c>
      <c r="AU205" s="230" t="s">
        <v>85</v>
      </c>
      <c r="AY205" s="18" t="s">
        <v>126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83</v>
      </c>
      <c r="BK205" s="231">
        <f>ROUND(I205*H205,2)</f>
        <v>0</v>
      </c>
      <c r="BL205" s="18" t="s">
        <v>131</v>
      </c>
      <c r="BM205" s="230" t="s">
        <v>459</v>
      </c>
    </row>
    <row r="206" s="13" customFormat="1">
      <c r="A206" s="13"/>
      <c r="B206" s="232"/>
      <c r="C206" s="233"/>
      <c r="D206" s="234" t="s">
        <v>133</v>
      </c>
      <c r="E206" s="235" t="s">
        <v>1</v>
      </c>
      <c r="F206" s="236" t="s">
        <v>460</v>
      </c>
      <c r="G206" s="233"/>
      <c r="H206" s="237">
        <v>20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133</v>
      </c>
      <c r="AU206" s="243" t="s">
        <v>85</v>
      </c>
      <c r="AV206" s="13" t="s">
        <v>85</v>
      </c>
      <c r="AW206" s="13" t="s">
        <v>32</v>
      </c>
      <c r="AX206" s="13" t="s">
        <v>75</v>
      </c>
      <c r="AY206" s="243" t="s">
        <v>126</v>
      </c>
    </row>
    <row r="207" s="14" customFormat="1">
      <c r="A207" s="14"/>
      <c r="B207" s="244"/>
      <c r="C207" s="245"/>
      <c r="D207" s="234" t="s">
        <v>133</v>
      </c>
      <c r="E207" s="246" t="s">
        <v>1</v>
      </c>
      <c r="F207" s="247" t="s">
        <v>138</v>
      </c>
      <c r="G207" s="245"/>
      <c r="H207" s="248">
        <v>20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133</v>
      </c>
      <c r="AU207" s="254" t="s">
        <v>85</v>
      </c>
      <c r="AV207" s="14" t="s">
        <v>131</v>
      </c>
      <c r="AW207" s="14" t="s">
        <v>32</v>
      </c>
      <c r="AX207" s="14" t="s">
        <v>83</v>
      </c>
      <c r="AY207" s="254" t="s">
        <v>126</v>
      </c>
    </row>
    <row r="208" s="2" customFormat="1" ht="49.05" customHeight="1">
      <c r="A208" s="39"/>
      <c r="B208" s="40"/>
      <c r="C208" s="218" t="s">
        <v>461</v>
      </c>
      <c r="D208" s="218" t="s">
        <v>127</v>
      </c>
      <c r="E208" s="219" t="s">
        <v>462</v>
      </c>
      <c r="F208" s="220" t="s">
        <v>463</v>
      </c>
      <c r="G208" s="221" t="s">
        <v>311</v>
      </c>
      <c r="H208" s="222">
        <v>37</v>
      </c>
      <c r="I208" s="223"/>
      <c r="J208" s="224">
        <f>ROUND(I208*H208,2)</f>
        <v>0</v>
      </c>
      <c r="K208" s="225"/>
      <c r="L208" s="45"/>
      <c r="M208" s="226" t="s">
        <v>1</v>
      </c>
      <c r="N208" s="227" t="s">
        <v>40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131</v>
      </c>
      <c r="AT208" s="230" t="s">
        <v>127</v>
      </c>
      <c r="AU208" s="230" t="s">
        <v>85</v>
      </c>
      <c r="AY208" s="18" t="s">
        <v>126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83</v>
      </c>
      <c r="BK208" s="231">
        <f>ROUND(I208*H208,2)</f>
        <v>0</v>
      </c>
      <c r="BL208" s="18" t="s">
        <v>131</v>
      </c>
      <c r="BM208" s="230" t="s">
        <v>464</v>
      </c>
    </row>
    <row r="209" s="2" customFormat="1" ht="24.15" customHeight="1">
      <c r="A209" s="39"/>
      <c r="B209" s="40"/>
      <c r="C209" s="259" t="s">
        <v>377</v>
      </c>
      <c r="D209" s="259" t="s">
        <v>205</v>
      </c>
      <c r="E209" s="260" t="s">
        <v>465</v>
      </c>
      <c r="F209" s="261" t="s">
        <v>466</v>
      </c>
      <c r="G209" s="262" t="s">
        <v>311</v>
      </c>
      <c r="H209" s="263">
        <v>37</v>
      </c>
      <c r="I209" s="264"/>
      <c r="J209" s="265">
        <f>ROUND(I209*H209,2)</f>
        <v>0</v>
      </c>
      <c r="K209" s="266"/>
      <c r="L209" s="267"/>
      <c r="M209" s="268" t="s">
        <v>1</v>
      </c>
      <c r="N209" s="269" t="s">
        <v>40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182</v>
      </c>
      <c r="AT209" s="230" t="s">
        <v>205</v>
      </c>
      <c r="AU209" s="230" t="s">
        <v>85</v>
      </c>
      <c r="AY209" s="18" t="s">
        <v>126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83</v>
      </c>
      <c r="BK209" s="231">
        <f>ROUND(I209*H209,2)</f>
        <v>0</v>
      </c>
      <c r="BL209" s="18" t="s">
        <v>131</v>
      </c>
      <c r="BM209" s="230" t="s">
        <v>467</v>
      </c>
    </row>
    <row r="210" s="12" customFormat="1" ht="22.8" customHeight="1">
      <c r="A210" s="12"/>
      <c r="B210" s="204"/>
      <c r="C210" s="205"/>
      <c r="D210" s="206" t="s">
        <v>74</v>
      </c>
      <c r="E210" s="270" t="s">
        <v>468</v>
      </c>
      <c r="F210" s="270" t="s">
        <v>469</v>
      </c>
      <c r="G210" s="205"/>
      <c r="H210" s="205"/>
      <c r="I210" s="208"/>
      <c r="J210" s="271">
        <f>BK210</f>
        <v>0</v>
      </c>
      <c r="K210" s="205"/>
      <c r="L210" s="210"/>
      <c r="M210" s="211"/>
      <c r="N210" s="212"/>
      <c r="O210" s="212"/>
      <c r="P210" s="213">
        <f>SUM(P211:P233)</f>
        <v>0</v>
      </c>
      <c r="Q210" s="212"/>
      <c r="R210" s="213">
        <f>SUM(R211:R233)</f>
        <v>0</v>
      </c>
      <c r="S210" s="212"/>
      <c r="T210" s="214">
        <f>SUM(T211:T233)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5" t="s">
        <v>83</v>
      </c>
      <c r="AT210" s="216" t="s">
        <v>74</v>
      </c>
      <c r="AU210" s="216" t="s">
        <v>83</v>
      </c>
      <c r="AY210" s="215" t="s">
        <v>126</v>
      </c>
      <c r="BK210" s="217">
        <f>SUM(BK211:BK233)</f>
        <v>0</v>
      </c>
    </row>
    <row r="211" s="2" customFormat="1" ht="49.05" customHeight="1">
      <c r="A211" s="39"/>
      <c r="B211" s="40"/>
      <c r="C211" s="218" t="s">
        <v>470</v>
      </c>
      <c r="D211" s="218" t="s">
        <v>127</v>
      </c>
      <c r="E211" s="219" t="s">
        <v>471</v>
      </c>
      <c r="F211" s="220" t="s">
        <v>472</v>
      </c>
      <c r="G211" s="221" t="s">
        <v>311</v>
      </c>
      <c r="H211" s="222">
        <v>114</v>
      </c>
      <c r="I211" s="223"/>
      <c r="J211" s="224">
        <f>ROUND(I211*H211,2)</f>
        <v>0</v>
      </c>
      <c r="K211" s="225"/>
      <c r="L211" s="45"/>
      <c r="M211" s="226" t="s">
        <v>1</v>
      </c>
      <c r="N211" s="227" t="s">
        <v>40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131</v>
      </c>
      <c r="AT211" s="230" t="s">
        <v>127</v>
      </c>
      <c r="AU211" s="230" t="s">
        <v>85</v>
      </c>
      <c r="AY211" s="18" t="s">
        <v>126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83</v>
      </c>
      <c r="BK211" s="231">
        <f>ROUND(I211*H211,2)</f>
        <v>0</v>
      </c>
      <c r="BL211" s="18" t="s">
        <v>131</v>
      </c>
      <c r="BM211" s="230" t="s">
        <v>473</v>
      </c>
    </row>
    <row r="212" s="2" customFormat="1" ht="24.15" customHeight="1">
      <c r="A212" s="39"/>
      <c r="B212" s="40"/>
      <c r="C212" s="259" t="s">
        <v>381</v>
      </c>
      <c r="D212" s="259" t="s">
        <v>205</v>
      </c>
      <c r="E212" s="260" t="s">
        <v>474</v>
      </c>
      <c r="F212" s="261" t="s">
        <v>475</v>
      </c>
      <c r="G212" s="262" t="s">
        <v>311</v>
      </c>
      <c r="H212" s="263">
        <v>98</v>
      </c>
      <c r="I212" s="264"/>
      <c r="J212" s="265">
        <f>ROUND(I212*H212,2)</f>
        <v>0</v>
      </c>
      <c r="K212" s="266"/>
      <c r="L212" s="267"/>
      <c r="M212" s="268" t="s">
        <v>1</v>
      </c>
      <c r="N212" s="269" t="s">
        <v>40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182</v>
      </c>
      <c r="AT212" s="230" t="s">
        <v>205</v>
      </c>
      <c r="AU212" s="230" t="s">
        <v>85</v>
      </c>
      <c r="AY212" s="18" t="s">
        <v>126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83</v>
      </c>
      <c r="BK212" s="231">
        <f>ROUND(I212*H212,2)</f>
        <v>0</v>
      </c>
      <c r="BL212" s="18" t="s">
        <v>131</v>
      </c>
      <c r="BM212" s="230" t="s">
        <v>476</v>
      </c>
    </row>
    <row r="213" s="2" customFormat="1" ht="24.15" customHeight="1">
      <c r="A213" s="39"/>
      <c r="B213" s="40"/>
      <c r="C213" s="259" t="s">
        <v>477</v>
      </c>
      <c r="D213" s="259" t="s">
        <v>205</v>
      </c>
      <c r="E213" s="260" t="s">
        <v>478</v>
      </c>
      <c r="F213" s="261" t="s">
        <v>479</v>
      </c>
      <c r="G213" s="262" t="s">
        <v>311</v>
      </c>
      <c r="H213" s="263">
        <v>16</v>
      </c>
      <c r="I213" s="264"/>
      <c r="J213" s="265">
        <f>ROUND(I213*H213,2)</f>
        <v>0</v>
      </c>
      <c r="K213" s="266"/>
      <c r="L213" s="267"/>
      <c r="M213" s="268" t="s">
        <v>1</v>
      </c>
      <c r="N213" s="269" t="s">
        <v>40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182</v>
      </c>
      <c r="AT213" s="230" t="s">
        <v>205</v>
      </c>
      <c r="AU213" s="230" t="s">
        <v>85</v>
      </c>
      <c r="AY213" s="18" t="s">
        <v>126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83</v>
      </c>
      <c r="BK213" s="231">
        <f>ROUND(I213*H213,2)</f>
        <v>0</v>
      </c>
      <c r="BL213" s="18" t="s">
        <v>131</v>
      </c>
      <c r="BM213" s="230" t="s">
        <v>163</v>
      </c>
    </row>
    <row r="214" s="2" customFormat="1" ht="37.8" customHeight="1">
      <c r="A214" s="39"/>
      <c r="B214" s="40"/>
      <c r="C214" s="218" t="s">
        <v>385</v>
      </c>
      <c r="D214" s="218" t="s">
        <v>127</v>
      </c>
      <c r="E214" s="219" t="s">
        <v>480</v>
      </c>
      <c r="F214" s="220" t="s">
        <v>481</v>
      </c>
      <c r="G214" s="221" t="s">
        <v>256</v>
      </c>
      <c r="H214" s="222">
        <v>26</v>
      </c>
      <c r="I214" s="223"/>
      <c r="J214" s="224">
        <f>ROUND(I214*H214,2)</f>
        <v>0</v>
      </c>
      <c r="K214" s="225"/>
      <c r="L214" s="45"/>
      <c r="M214" s="226" t="s">
        <v>1</v>
      </c>
      <c r="N214" s="227" t="s">
        <v>40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131</v>
      </c>
      <c r="AT214" s="230" t="s">
        <v>127</v>
      </c>
      <c r="AU214" s="230" t="s">
        <v>85</v>
      </c>
      <c r="AY214" s="18" t="s">
        <v>126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83</v>
      </c>
      <c r="BK214" s="231">
        <f>ROUND(I214*H214,2)</f>
        <v>0</v>
      </c>
      <c r="BL214" s="18" t="s">
        <v>131</v>
      </c>
      <c r="BM214" s="230" t="s">
        <v>482</v>
      </c>
    </row>
    <row r="215" s="2" customFormat="1" ht="24.15" customHeight="1">
      <c r="A215" s="39"/>
      <c r="B215" s="40"/>
      <c r="C215" s="259" t="s">
        <v>483</v>
      </c>
      <c r="D215" s="259" t="s">
        <v>205</v>
      </c>
      <c r="E215" s="260" t="s">
        <v>484</v>
      </c>
      <c r="F215" s="261" t="s">
        <v>485</v>
      </c>
      <c r="G215" s="262" t="s">
        <v>256</v>
      </c>
      <c r="H215" s="263">
        <v>27.300000000000001</v>
      </c>
      <c r="I215" s="264"/>
      <c r="J215" s="265">
        <f>ROUND(I215*H215,2)</f>
        <v>0</v>
      </c>
      <c r="K215" s="266"/>
      <c r="L215" s="267"/>
      <c r="M215" s="268" t="s">
        <v>1</v>
      </c>
      <c r="N215" s="269" t="s">
        <v>40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182</v>
      </c>
      <c r="AT215" s="230" t="s">
        <v>205</v>
      </c>
      <c r="AU215" s="230" t="s">
        <v>85</v>
      </c>
      <c r="AY215" s="18" t="s">
        <v>126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83</v>
      </c>
      <c r="BK215" s="231">
        <f>ROUND(I215*H215,2)</f>
        <v>0</v>
      </c>
      <c r="BL215" s="18" t="s">
        <v>131</v>
      </c>
      <c r="BM215" s="230" t="s">
        <v>486</v>
      </c>
    </row>
    <row r="216" s="13" customFormat="1">
      <c r="A216" s="13"/>
      <c r="B216" s="232"/>
      <c r="C216" s="233"/>
      <c r="D216" s="234" t="s">
        <v>133</v>
      </c>
      <c r="E216" s="235" t="s">
        <v>1</v>
      </c>
      <c r="F216" s="236" t="s">
        <v>487</v>
      </c>
      <c r="G216" s="233"/>
      <c r="H216" s="237">
        <v>27.300000000000001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133</v>
      </c>
      <c r="AU216" s="243" t="s">
        <v>85</v>
      </c>
      <c r="AV216" s="13" t="s">
        <v>85</v>
      </c>
      <c r="AW216" s="13" t="s">
        <v>32</v>
      </c>
      <c r="AX216" s="13" t="s">
        <v>75</v>
      </c>
      <c r="AY216" s="243" t="s">
        <v>126</v>
      </c>
    </row>
    <row r="217" s="14" customFormat="1">
      <c r="A217" s="14"/>
      <c r="B217" s="244"/>
      <c r="C217" s="245"/>
      <c r="D217" s="234" t="s">
        <v>133</v>
      </c>
      <c r="E217" s="246" t="s">
        <v>1</v>
      </c>
      <c r="F217" s="247" t="s">
        <v>138</v>
      </c>
      <c r="G217" s="245"/>
      <c r="H217" s="248">
        <v>27.300000000000001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133</v>
      </c>
      <c r="AU217" s="254" t="s">
        <v>85</v>
      </c>
      <c r="AV217" s="14" t="s">
        <v>131</v>
      </c>
      <c r="AW217" s="14" t="s">
        <v>32</v>
      </c>
      <c r="AX217" s="14" t="s">
        <v>83</v>
      </c>
      <c r="AY217" s="254" t="s">
        <v>126</v>
      </c>
    </row>
    <row r="218" s="2" customFormat="1" ht="24.15" customHeight="1">
      <c r="A218" s="39"/>
      <c r="B218" s="40"/>
      <c r="C218" s="218" t="s">
        <v>390</v>
      </c>
      <c r="D218" s="218" t="s">
        <v>127</v>
      </c>
      <c r="E218" s="219" t="s">
        <v>488</v>
      </c>
      <c r="F218" s="220" t="s">
        <v>489</v>
      </c>
      <c r="G218" s="221" t="s">
        <v>311</v>
      </c>
      <c r="H218" s="222">
        <v>561</v>
      </c>
      <c r="I218" s="223"/>
      <c r="J218" s="224">
        <f>ROUND(I218*H218,2)</f>
        <v>0</v>
      </c>
      <c r="K218" s="225"/>
      <c r="L218" s="45"/>
      <c r="M218" s="226" t="s">
        <v>1</v>
      </c>
      <c r="N218" s="227" t="s">
        <v>40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131</v>
      </c>
      <c r="AT218" s="230" t="s">
        <v>127</v>
      </c>
      <c r="AU218" s="230" t="s">
        <v>85</v>
      </c>
      <c r="AY218" s="18" t="s">
        <v>126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83</v>
      </c>
      <c r="BK218" s="231">
        <f>ROUND(I218*H218,2)</f>
        <v>0</v>
      </c>
      <c r="BL218" s="18" t="s">
        <v>131</v>
      </c>
      <c r="BM218" s="230" t="s">
        <v>490</v>
      </c>
    </row>
    <row r="219" s="13" customFormat="1">
      <c r="A219" s="13"/>
      <c r="B219" s="232"/>
      <c r="C219" s="233"/>
      <c r="D219" s="234" t="s">
        <v>133</v>
      </c>
      <c r="E219" s="235" t="s">
        <v>1</v>
      </c>
      <c r="F219" s="236" t="s">
        <v>491</v>
      </c>
      <c r="G219" s="233"/>
      <c r="H219" s="237">
        <v>561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133</v>
      </c>
      <c r="AU219" s="243" t="s">
        <v>85</v>
      </c>
      <c r="AV219" s="13" t="s">
        <v>85</v>
      </c>
      <c r="AW219" s="13" t="s">
        <v>32</v>
      </c>
      <c r="AX219" s="13" t="s">
        <v>75</v>
      </c>
      <c r="AY219" s="243" t="s">
        <v>126</v>
      </c>
    </row>
    <row r="220" s="14" customFormat="1">
      <c r="A220" s="14"/>
      <c r="B220" s="244"/>
      <c r="C220" s="245"/>
      <c r="D220" s="234" t="s">
        <v>133</v>
      </c>
      <c r="E220" s="246" t="s">
        <v>1</v>
      </c>
      <c r="F220" s="247" t="s">
        <v>138</v>
      </c>
      <c r="G220" s="245"/>
      <c r="H220" s="248">
        <v>561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133</v>
      </c>
      <c r="AU220" s="254" t="s">
        <v>85</v>
      </c>
      <c r="AV220" s="14" t="s">
        <v>131</v>
      </c>
      <c r="AW220" s="14" t="s">
        <v>32</v>
      </c>
      <c r="AX220" s="14" t="s">
        <v>83</v>
      </c>
      <c r="AY220" s="254" t="s">
        <v>126</v>
      </c>
    </row>
    <row r="221" s="2" customFormat="1" ht="16.5" customHeight="1">
      <c r="A221" s="39"/>
      <c r="B221" s="40"/>
      <c r="C221" s="259" t="s">
        <v>492</v>
      </c>
      <c r="D221" s="259" t="s">
        <v>205</v>
      </c>
      <c r="E221" s="260" t="s">
        <v>493</v>
      </c>
      <c r="F221" s="261" t="s">
        <v>494</v>
      </c>
      <c r="G221" s="262" t="s">
        <v>311</v>
      </c>
      <c r="H221" s="263">
        <v>561</v>
      </c>
      <c r="I221" s="264"/>
      <c r="J221" s="265">
        <f>ROUND(I221*H221,2)</f>
        <v>0</v>
      </c>
      <c r="K221" s="266"/>
      <c r="L221" s="267"/>
      <c r="M221" s="268" t="s">
        <v>1</v>
      </c>
      <c r="N221" s="269" t="s">
        <v>40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182</v>
      </c>
      <c r="AT221" s="230" t="s">
        <v>205</v>
      </c>
      <c r="AU221" s="230" t="s">
        <v>85</v>
      </c>
      <c r="AY221" s="18" t="s">
        <v>126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83</v>
      </c>
      <c r="BK221" s="231">
        <f>ROUND(I221*H221,2)</f>
        <v>0</v>
      </c>
      <c r="BL221" s="18" t="s">
        <v>131</v>
      </c>
      <c r="BM221" s="230" t="s">
        <v>495</v>
      </c>
    </row>
    <row r="222" s="2" customFormat="1">
      <c r="A222" s="39"/>
      <c r="B222" s="40"/>
      <c r="C222" s="41"/>
      <c r="D222" s="234" t="s">
        <v>143</v>
      </c>
      <c r="E222" s="41"/>
      <c r="F222" s="255" t="s">
        <v>496</v>
      </c>
      <c r="G222" s="41"/>
      <c r="H222" s="41"/>
      <c r="I222" s="256"/>
      <c r="J222" s="41"/>
      <c r="K222" s="41"/>
      <c r="L222" s="45"/>
      <c r="M222" s="257"/>
      <c r="N222" s="258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143</v>
      </c>
      <c r="AU222" s="18" t="s">
        <v>85</v>
      </c>
    </row>
    <row r="223" s="2" customFormat="1" ht="16.5" customHeight="1">
      <c r="A223" s="39"/>
      <c r="B223" s="40"/>
      <c r="C223" s="259" t="s">
        <v>395</v>
      </c>
      <c r="D223" s="259" t="s">
        <v>205</v>
      </c>
      <c r="E223" s="260" t="s">
        <v>497</v>
      </c>
      <c r="F223" s="261" t="s">
        <v>498</v>
      </c>
      <c r="G223" s="262" t="s">
        <v>499</v>
      </c>
      <c r="H223" s="263">
        <v>5.6100000000000003</v>
      </c>
      <c r="I223" s="264"/>
      <c r="J223" s="265">
        <f>ROUND(I223*H223,2)</f>
        <v>0</v>
      </c>
      <c r="K223" s="266"/>
      <c r="L223" s="267"/>
      <c r="M223" s="268" t="s">
        <v>1</v>
      </c>
      <c r="N223" s="269" t="s">
        <v>40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182</v>
      </c>
      <c r="AT223" s="230" t="s">
        <v>205</v>
      </c>
      <c r="AU223" s="230" t="s">
        <v>85</v>
      </c>
      <c r="AY223" s="18" t="s">
        <v>126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83</v>
      </c>
      <c r="BK223" s="231">
        <f>ROUND(I223*H223,2)</f>
        <v>0</v>
      </c>
      <c r="BL223" s="18" t="s">
        <v>131</v>
      </c>
      <c r="BM223" s="230" t="s">
        <v>500</v>
      </c>
    </row>
    <row r="224" s="2" customFormat="1" ht="33" customHeight="1">
      <c r="A224" s="39"/>
      <c r="B224" s="40"/>
      <c r="C224" s="218" t="s">
        <v>501</v>
      </c>
      <c r="D224" s="218" t="s">
        <v>127</v>
      </c>
      <c r="E224" s="219" t="s">
        <v>502</v>
      </c>
      <c r="F224" s="220" t="s">
        <v>503</v>
      </c>
      <c r="G224" s="221" t="s">
        <v>311</v>
      </c>
      <c r="H224" s="222">
        <v>528</v>
      </c>
      <c r="I224" s="223"/>
      <c r="J224" s="224">
        <f>ROUND(I224*H224,2)</f>
        <v>0</v>
      </c>
      <c r="K224" s="225"/>
      <c r="L224" s="45"/>
      <c r="M224" s="226" t="s">
        <v>1</v>
      </c>
      <c r="N224" s="227" t="s">
        <v>40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131</v>
      </c>
      <c r="AT224" s="230" t="s">
        <v>127</v>
      </c>
      <c r="AU224" s="230" t="s">
        <v>85</v>
      </c>
      <c r="AY224" s="18" t="s">
        <v>126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83</v>
      </c>
      <c r="BK224" s="231">
        <f>ROUND(I224*H224,2)</f>
        <v>0</v>
      </c>
      <c r="BL224" s="18" t="s">
        <v>131</v>
      </c>
      <c r="BM224" s="230" t="s">
        <v>504</v>
      </c>
    </row>
    <row r="225" s="13" customFormat="1">
      <c r="A225" s="13"/>
      <c r="B225" s="232"/>
      <c r="C225" s="233"/>
      <c r="D225" s="234" t="s">
        <v>133</v>
      </c>
      <c r="E225" s="235" t="s">
        <v>1</v>
      </c>
      <c r="F225" s="236" t="s">
        <v>505</v>
      </c>
      <c r="G225" s="233"/>
      <c r="H225" s="237">
        <v>528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133</v>
      </c>
      <c r="AU225" s="243" t="s">
        <v>85</v>
      </c>
      <c r="AV225" s="13" t="s">
        <v>85</v>
      </c>
      <c r="AW225" s="13" t="s">
        <v>32</v>
      </c>
      <c r="AX225" s="13" t="s">
        <v>75</v>
      </c>
      <c r="AY225" s="243" t="s">
        <v>126</v>
      </c>
    </row>
    <row r="226" s="14" customFormat="1">
      <c r="A226" s="14"/>
      <c r="B226" s="244"/>
      <c r="C226" s="245"/>
      <c r="D226" s="234" t="s">
        <v>133</v>
      </c>
      <c r="E226" s="246" t="s">
        <v>1</v>
      </c>
      <c r="F226" s="247" t="s">
        <v>138</v>
      </c>
      <c r="G226" s="245"/>
      <c r="H226" s="248">
        <v>528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133</v>
      </c>
      <c r="AU226" s="254" t="s">
        <v>85</v>
      </c>
      <c r="AV226" s="14" t="s">
        <v>131</v>
      </c>
      <c r="AW226" s="14" t="s">
        <v>32</v>
      </c>
      <c r="AX226" s="14" t="s">
        <v>83</v>
      </c>
      <c r="AY226" s="254" t="s">
        <v>126</v>
      </c>
    </row>
    <row r="227" s="2" customFormat="1" ht="21.75" customHeight="1">
      <c r="A227" s="39"/>
      <c r="B227" s="40"/>
      <c r="C227" s="259" t="s">
        <v>400</v>
      </c>
      <c r="D227" s="259" t="s">
        <v>205</v>
      </c>
      <c r="E227" s="260" t="s">
        <v>506</v>
      </c>
      <c r="F227" s="261" t="s">
        <v>507</v>
      </c>
      <c r="G227" s="262" t="s">
        <v>311</v>
      </c>
      <c r="H227" s="263">
        <v>528</v>
      </c>
      <c r="I227" s="264"/>
      <c r="J227" s="265">
        <f>ROUND(I227*H227,2)</f>
        <v>0</v>
      </c>
      <c r="K227" s="266"/>
      <c r="L227" s="267"/>
      <c r="M227" s="268" t="s">
        <v>1</v>
      </c>
      <c r="N227" s="269" t="s">
        <v>40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182</v>
      </c>
      <c r="AT227" s="230" t="s">
        <v>205</v>
      </c>
      <c r="AU227" s="230" t="s">
        <v>85</v>
      </c>
      <c r="AY227" s="18" t="s">
        <v>126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83</v>
      </c>
      <c r="BK227" s="231">
        <f>ROUND(I227*H227,2)</f>
        <v>0</v>
      </c>
      <c r="BL227" s="18" t="s">
        <v>131</v>
      </c>
      <c r="BM227" s="230" t="s">
        <v>508</v>
      </c>
    </row>
    <row r="228" s="2" customFormat="1">
      <c r="A228" s="39"/>
      <c r="B228" s="40"/>
      <c r="C228" s="41"/>
      <c r="D228" s="234" t="s">
        <v>143</v>
      </c>
      <c r="E228" s="41"/>
      <c r="F228" s="255" t="s">
        <v>509</v>
      </c>
      <c r="G228" s="41"/>
      <c r="H228" s="41"/>
      <c r="I228" s="256"/>
      <c r="J228" s="41"/>
      <c r="K228" s="41"/>
      <c r="L228" s="45"/>
      <c r="M228" s="257"/>
      <c r="N228" s="258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143</v>
      </c>
      <c r="AU228" s="18" t="s">
        <v>85</v>
      </c>
    </row>
    <row r="229" s="2" customFormat="1" ht="37.8" customHeight="1">
      <c r="A229" s="39"/>
      <c r="B229" s="40"/>
      <c r="C229" s="218" t="s">
        <v>510</v>
      </c>
      <c r="D229" s="218" t="s">
        <v>127</v>
      </c>
      <c r="E229" s="219" t="s">
        <v>511</v>
      </c>
      <c r="F229" s="220" t="s">
        <v>512</v>
      </c>
      <c r="G229" s="221" t="s">
        <v>311</v>
      </c>
      <c r="H229" s="222">
        <v>3</v>
      </c>
      <c r="I229" s="223"/>
      <c r="J229" s="224">
        <f>ROUND(I229*H229,2)</f>
        <v>0</v>
      </c>
      <c r="K229" s="225"/>
      <c r="L229" s="45"/>
      <c r="M229" s="226" t="s">
        <v>1</v>
      </c>
      <c r="N229" s="227" t="s">
        <v>40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131</v>
      </c>
      <c r="AT229" s="230" t="s">
        <v>127</v>
      </c>
      <c r="AU229" s="230" t="s">
        <v>85</v>
      </c>
      <c r="AY229" s="18" t="s">
        <v>126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83</v>
      </c>
      <c r="BK229" s="231">
        <f>ROUND(I229*H229,2)</f>
        <v>0</v>
      </c>
      <c r="BL229" s="18" t="s">
        <v>131</v>
      </c>
      <c r="BM229" s="230" t="s">
        <v>513</v>
      </c>
    </row>
    <row r="230" s="2" customFormat="1" ht="16.5" customHeight="1">
      <c r="A230" s="39"/>
      <c r="B230" s="40"/>
      <c r="C230" s="259" t="s">
        <v>405</v>
      </c>
      <c r="D230" s="259" t="s">
        <v>205</v>
      </c>
      <c r="E230" s="260" t="s">
        <v>514</v>
      </c>
      <c r="F230" s="261" t="s">
        <v>515</v>
      </c>
      <c r="G230" s="262" t="s">
        <v>311</v>
      </c>
      <c r="H230" s="263">
        <v>3</v>
      </c>
      <c r="I230" s="264"/>
      <c r="J230" s="265">
        <f>ROUND(I230*H230,2)</f>
        <v>0</v>
      </c>
      <c r="K230" s="266"/>
      <c r="L230" s="267"/>
      <c r="M230" s="268" t="s">
        <v>1</v>
      </c>
      <c r="N230" s="269" t="s">
        <v>40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182</v>
      </c>
      <c r="AT230" s="230" t="s">
        <v>205</v>
      </c>
      <c r="AU230" s="230" t="s">
        <v>85</v>
      </c>
      <c r="AY230" s="18" t="s">
        <v>126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83</v>
      </c>
      <c r="BK230" s="231">
        <f>ROUND(I230*H230,2)</f>
        <v>0</v>
      </c>
      <c r="BL230" s="18" t="s">
        <v>131</v>
      </c>
      <c r="BM230" s="230" t="s">
        <v>516</v>
      </c>
    </row>
    <row r="231" s="2" customFormat="1" ht="37.8" customHeight="1">
      <c r="A231" s="39"/>
      <c r="B231" s="40"/>
      <c r="C231" s="218" t="s">
        <v>517</v>
      </c>
      <c r="D231" s="218" t="s">
        <v>127</v>
      </c>
      <c r="E231" s="219" t="s">
        <v>518</v>
      </c>
      <c r="F231" s="220" t="s">
        <v>519</v>
      </c>
      <c r="G231" s="221" t="s">
        <v>311</v>
      </c>
      <c r="H231" s="222">
        <v>6</v>
      </c>
      <c r="I231" s="223"/>
      <c r="J231" s="224">
        <f>ROUND(I231*H231,2)</f>
        <v>0</v>
      </c>
      <c r="K231" s="225"/>
      <c r="L231" s="45"/>
      <c r="M231" s="226" t="s">
        <v>1</v>
      </c>
      <c r="N231" s="227" t="s">
        <v>40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131</v>
      </c>
      <c r="AT231" s="230" t="s">
        <v>127</v>
      </c>
      <c r="AU231" s="230" t="s">
        <v>85</v>
      </c>
      <c r="AY231" s="18" t="s">
        <v>126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83</v>
      </c>
      <c r="BK231" s="231">
        <f>ROUND(I231*H231,2)</f>
        <v>0</v>
      </c>
      <c r="BL231" s="18" t="s">
        <v>131</v>
      </c>
      <c r="BM231" s="230" t="s">
        <v>520</v>
      </c>
    </row>
    <row r="232" s="2" customFormat="1" ht="21.75" customHeight="1">
      <c r="A232" s="39"/>
      <c r="B232" s="40"/>
      <c r="C232" s="259" t="s">
        <v>410</v>
      </c>
      <c r="D232" s="259" t="s">
        <v>205</v>
      </c>
      <c r="E232" s="260" t="s">
        <v>521</v>
      </c>
      <c r="F232" s="261" t="s">
        <v>522</v>
      </c>
      <c r="G232" s="262" t="s">
        <v>311</v>
      </c>
      <c r="H232" s="263">
        <v>6</v>
      </c>
      <c r="I232" s="264"/>
      <c r="J232" s="265">
        <f>ROUND(I232*H232,2)</f>
        <v>0</v>
      </c>
      <c r="K232" s="266"/>
      <c r="L232" s="267"/>
      <c r="M232" s="268" t="s">
        <v>1</v>
      </c>
      <c r="N232" s="269" t="s">
        <v>40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182</v>
      </c>
      <c r="AT232" s="230" t="s">
        <v>205</v>
      </c>
      <c r="AU232" s="230" t="s">
        <v>85</v>
      </c>
      <c r="AY232" s="18" t="s">
        <v>126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83</v>
      </c>
      <c r="BK232" s="231">
        <f>ROUND(I232*H232,2)</f>
        <v>0</v>
      </c>
      <c r="BL232" s="18" t="s">
        <v>131</v>
      </c>
      <c r="BM232" s="230" t="s">
        <v>523</v>
      </c>
    </row>
    <row r="233" s="2" customFormat="1">
      <c r="A233" s="39"/>
      <c r="B233" s="40"/>
      <c r="C233" s="41"/>
      <c r="D233" s="234" t="s">
        <v>143</v>
      </c>
      <c r="E233" s="41"/>
      <c r="F233" s="255" t="s">
        <v>524</v>
      </c>
      <c r="G233" s="41"/>
      <c r="H233" s="41"/>
      <c r="I233" s="256"/>
      <c r="J233" s="41"/>
      <c r="K233" s="41"/>
      <c r="L233" s="45"/>
      <c r="M233" s="257"/>
      <c r="N233" s="258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143</v>
      </c>
      <c r="AU233" s="18" t="s">
        <v>85</v>
      </c>
    </row>
    <row r="234" s="12" customFormat="1" ht="22.8" customHeight="1">
      <c r="A234" s="12"/>
      <c r="B234" s="204"/>
      <c r="C234" s="205"/>
      <c r="D234" s="206" t="s">
        <v>74</v>
      </c>
      <c r="E234" s="270" t="s">
        <v>525</v>
      </c>
      <c r="F234" s="270" t="s">
        <v>526</v>
      </c>
      <c r="G234" s="205"/>
      <c r="H234" s="205"/>
      <c r="I234" s="208"/>
      <c r="J234" s="271">
        <f>BK234</f>
        <v>0</v>
      </c>
      <c r="K234" s="205"/>
      <c r="L234" s="210"/>
      <c r="M234" s="211"/>
      <c r="N234" s="212"/>
      <c r="O234" s="212"/>
      <c r="P234" s="213">
        <f>SUM(P235:P246)</f>
        <v>0</v>
      </c>
      <c r="Q234" s="212"/>
      <c r="R234" s="213">
        <f>SUM(R235:R246)</f>
        <v>0</v>
      </c>
      <c r="S234" s="212"/>
      <c r="T234" s="214">
        <f>SUM(T235:T246)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5" t="s">
        <v>83</v>
      </c>
      <c r="AT234" s="216" t="s">
        <v>74</v>
      </c>
      <c r="AU234" s="216" t="s">
        <v>83</v>
      </c>
      <c r="AY234" s="215" t="s">
        <v>126</v>
      </c>
      <c r="BK234" s="217">
        <f>SUM(BK235:BK246)</f>
        <v>0</v>
      </c>
    </row>
    <row r="235" s="2" customFormat="1" ht="55.5" customHeight="1">
      <c r="A235" s="39"/>
      <c r="B235" s="40"/>
      <c r="C235" s="218" t="s">
        <v>527</v>
      </c>
      <c r="D235" s="218" t="s">
        <v>127</v>
      </c>
      <c r="E235" s="219" t="s">
        <v>528</v>
      </c>
      <c r="F235" s="220" t="s">
        <v>529</v>
      </c>
      <c r="G235" s="221" t="s">
        <v>256</v>
      </c>
      <c r="H235" s="222">
        <v>120</v>
      </c>
      <c r="I235" s="223"/>
      <c r="J235" s="224">
        <f>ROUND(I235*H235,2)</f>
        <v>0</v>
      </c>
      <c r="K235" s="225"/>
      <c r="L235" s="45"/>
      <c r="M235" s="226" t="s">
        <v>1</v>
      </c>
      <c r="N235" s="227" t="s">
        <v>40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131</v>
      </c>
      <c r="AT235" s="230" t="s">
        <v>127</v>
      </c>
      <c r="AU235" s="230" t="s">
        <v>85</v>
      </c>
      <c r="AY235" s="18" t="s">
        <v>126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83</v>
      </c>
      <c r="BK235" s="231">
        <f>ROUND(I235*H235,2)</f>
        <v>0</v>
      </c>
      <c r="BL235" s="18" t="s">
        <v>131</v>
      </c>
      <c r="BM235" s="230" t="s">
        <v>530</v>
      </c>
    </row>
    <row r="236" s="2" customFormat="1" ht="24.15" customHeight="1">
      <c r="A236" s="39"/>
      <c r="B236" s="40"/>
      <c r="C236" s="259" t="s">
        <v>413</v>
      </c>
      <c r="D236" s="259" t="s">
        <v>205</v>
      </c>
      <c r="E236" s="260" t="s">
        <v>531</v>
      </c>
      <c r="F236" s="261" t="s">
        <v>532</v>
      </c>
      <c r="G236" s="262" t="s">
        <v>256</v>
      </c>
      <c r="H236" s="263">
        <v>40</v>
      </c>
      <c r="I236" s="264"/>
      <c r="J236" s="265">
        <f>ROUND(I236*H236,2)</f>
        <v>0</v>
      </c>
      <c r="K236" s="266"/>
      <c r="L236" s="267"/>
      <c r="M236" s="268" t="s">
        <v>1</v>
      </c>
      <c r="N236" s="269" t="s">
        <v>40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182</v>
      </c>
      <c r="AT236" s="230" t="s">
        <v>205</v>
      </c>
      <c r="AU236" s="230" t="s">
        <v>85</v>
      </c>
      <c r="AY236" s="18" t="s">
        <v>126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83</v>
      </c>
      <c r="BK236" s="231">
        <f>ROUND(I236*H236,2)</f>
        <v>0</v>
      </c>
      <c r="BL236" s="18" t="s">
        <v>131</v>
      </c>
      <c r="BM236" s="230" t="s">
        <v>533</v>
      </c>
    </row>
    <row r="237" s="2" customFormat="1">
      <c r="A237" s="39"/>
      <c r="B237" s="40"/>
      <c r="C237" s="41"/>
      <c r="D237" s="234" t="s">
        <v>143</v>
      </c>
      <c r="E237" s="41"/>
      <c r="F237" s="255" t="s">
        <v>534</v>
      </c>
      <c r="G237" s="41"/>
      <c r="H237" s="41"/>
      <c r="I237" s="256"/>
      <c r="J237" s="41"/>
      <c r="K237" s="41"/>
      <c r="L237" s="45"/>
      <c r="M237" s="257"/>
      <c r="N237" s="258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143</v>
      </c>
      <c r="AU237" s="18" t="s">
        <v>85</v>
      </c>
    </row>
    <row r="238" s="2" customFormat="1" ht="44.25" customHeight="1">
      <c r="A238" s="39"/>
      <c r="B238" s="40"/>
      <c r="C238" s="259" t="s">
        <v>124</v>
      </c>
      <c r="D238" s="259" t="s">
        <v>205</v>
      </c>
      <c r="E238" s="260" t="s">
        <v>535</v>
      </c>
      <c r="F238" s="261" t="s">
        <v>536</v>
      </c>
      <c r="G238" s="262" t="s">
        <v>256</v>
      </c>
      <c r="H238" s="263">
        <v>80</v>
      </c>
      <c r="I238" s="264"/>
      <c r="J238" s="265">
        <f>ROUND(I238*H238,2)</f>
        <v>0</v>
      </c>
      <c r="K238" s="266"/>
      <c r="L238" s="267"/>
      <c r="M238" s="268" t="s">
        <v>1</v>
      </c>
      <c r="N238" s="269" t="s">
        <v>40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182</v>
      </c>
      <c r="AT238" s="230" t="s">
        <v>205</v>
      </c>
      <c r="AU238" s="230" t="s">
        <v>85</v>
      </c>
      <c r="AY238" s="18" t="s">
        <v>126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83</v>
      </c>
      <c r="BK238" s="231">
        <f>ROUND(I238*H238,2)</f>
        <v>0</v>
      </c>
      <c r="BL238" s="18" t="s">
        <v>131</v>
      </c>
      <c r="BM238" s="230" t="s">
        <v>537</v>
      </c>
    </row>
    <row r="239" s="2" customFormat="1">
      <c r="A239" s="39"/>
      <c r="B239" s="40"/>
      <c r="C239" s="41"/>
      <c r="D239" s="234" t="s">
        <v>143</v>
      </c>
      <c r="E239" s="41"/>
      <c r="F239" s="255" t="s">
        <v>534</v>
      </c>
      <c r="G239" s="41"/>
      <c r="H239" s="41"/>
      <c r="I239" s="256"/>
      <c r="J239" s="41"/>
      <c r="K239" s="41"/>
      <c r="L239" s="45"/>
      <c r="M239" s="257"/>
      <c r="N239" s="258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143</v>
      </c>
      <c r="AU239" s="18" t="s">
        <v>85</v>
      </c>
    </row>
    <row r="240" s="2" customFormat="1" ht="37.8" customHeight="1">
      <c r="A240" s="39"/>
      <c r="B240" s="40"/>
      <c r="C240" s="218" t="s">
        <v>417</v>
      </c>
      <c r="D240" s="218" t="s">
        <v>127</v>
      </c>
      <c r="E240" s="219" t="s">
        <v>538</v>
      </c>
      <c r="F240" s="220" t="s">
        <v>539</v>
      </c>
      <c r="G240" s="221" t="s">
        <v>256</v>
      </c>
      <c r="H240" s="222">
        <v>395</v>
      </c>
      <c r="I240" s="223"/>
      <c r="J240" s="224">
        <f>ROUND(I240*H240,2)</f>
        <v>0</v>
      </c>
      <c r="K240" s="225"/>
      <c r="L240" s="45"/>
      <c r="M240" s="226" t="s">
        <v>1</v>
      </c>
      <c r="N240" s="227" t="s">
        <v>40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131</v>
      </c>
      <c r="AT240" s="230" t="s">
        <v>127</v>
      </c>
      <c r="AU240" s="230" t="s">
        <v>85</v>
      </c>
      <c r="AY240" s="18" t="s">
        <v>126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83</v>
      </c>
      <c r="BK240" s="231">
        <f>ROUND(I240*H240,2)</f>
        <v>0</v>
      </c>
      <c r="BL240" s="18" t="s">
        <v>131</v>
      </c>
      <c r="BM240" s="230" t="s">
        <v>540</v>
      </c>
    </row>
    <row r="241" s="2" customFormat="1" ht="24.15" customHeight="1">
      <c r="A241" s="39"/>
      <c r="B241" s="40"/>
      <c r="C241" s="259" t="s">
        <v>541</v>
      </c>
      <c r="D241" s="259" t="s">
        <v>205</v>
      </c>
      <c r="E241" s="260" t="s">
        <v>542</v>
      </c>
      <c r="F241" s="261" t="s">
        <v>543</v>
      </c>
      <c r="G241" s="262" t="s">
        <v>256</v>
      </c>
      <c r="H241" s="263">
        <v>395</v>
      </c>
      <c r="I241" s="264"/>
      <c r="J241" s="265">
        <f>ROUND(I241*H241,2)</f>
        <v>0</v>
      </c>
      <c r="K241" s="266"/>
      <c r="L241" s="267"/>
      <c r="M241" s="268" t="s">
        <v>1</v>
      </c>
      <c r="N241" s="269" t="s">
        <v>40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182</v>
      </c>
      <c r="AT241" s="230" t="s">
        <v>205</v>
      </c>
      <c r="AU241" s="230" t="s">
        <v>85</v>
      </c>
      <c r="AY241" s="18" t="s">
        <v>126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83</v>
      </c>
      <c r="BK241" s="231">
        <f>ROUND(I241*H241,2)</f>
        <v>0</v>
      </c>
      <c r="BL241" s="18" t="s">
        <v>131</v>
      </c>
      <c r="BM241" s="230" t="s">
        <v>544</v>
      </c>
    </row>
    <row r="242" s="2" customFormat="1" ht="37.8" customHeight="1">
      <c r="A242" s="39"/>
      <c r="B242" s="40"/>
      <c r="C242" s="218" t="s">
        <v>422</v>
      </c>
      <c r="D242" s="218" t="s">
        <v>127</v>
      </c>
      <c r="E242" s="219" t="s">
        <v>545</v>
      </c>
      <c r="F242" s="220" t="s">
        <v>546</v>
      </c>
      <c r="G242" s="221" t="s">
        <v>256</v>
      </c>
      <c r="H242" s="222">
        <v>570</v>
      </c>
      <c r="I242" s="223"/>
      <c r="J242" s="224">
        <f>ROUND(I242*H242,2)</f>
        <v>0</v>
      </c>
      <c r="K242" s="225"/>
      <c r="L242" s="45"/>
      <c r="M242" s="226" t="s">
        <v>1</v>
      </c>
      <c r="N242" s="227" t="s">
        <v>40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131</v>
      </c>
      <c r="AT242" s="230" t="s">
        <v>127</v>
      </c>
      <c r="AU242" s="230" t="s">
        <v>85</v>
      </c>
      <c r="AY242" s="18" t="s">
        <v>126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83</v>
      </c>
      <c r="BK242" s="231">
        <f>ROUND(I242*H242,2)</f>
        <v>0</v>
      </c>
      <c r="BL242" s="18" t="s">
        <v>131</v>
      </c>
      <c r="BM242" s="230" t="s">
        <v>279</v>
      </c>
    </row>
    <row r="243" s="2" customFormat="1" ht="24.15" customHeight="1">
      <c r="A243" s="39"/>
      <c r="B243" s="40"/>
      <c r="C243" s="259" t="s">
        <v>547</v>
      </c>
      <c r="D243" s="259" t="s">
        <v>205</v>
      </c>
      <c r="E243" s="260" t="s">
        <v>548</v>
      </c>
      <c r="F243" s="261" t="s">
        <v>549</v>
      </c>
      <c r="G243" s="262" t="s">
        <v>256</v>
      </c>
      <c r="H243" s="263">
        <v>570</v>
      </c>
      <c r="I243" s="264"/>
      <c r="J243" s="265">
        <f>ROUND(I243*H243,2)</f>
        <v>0</v>
      </c>
      <c r="K243" s="266"/>
      <c r="L243" s="267"/>
      <c r="M243" s="268" t="s">
        <v>1</v>
      </c>
      <c r="N243" s="269" t="s">
        <v>40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182</v>
      </c>
      <c r="AT243" s="230" t="s">
        <v>205</v>
      </c>
      <c r="AU243" s="230" t="s">
        <v>85</v>
      </c>
      <c r="AY243" s="18" t="s">
        <v>126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83</v>
      </c>
      <c r="BK243" s="231">
        <f>ROUND(I243*H243,2)</f>
        <v>0</v>
      </c>
      <c r="BL243" s="18" t="s">
        <v>131</v>
      </c>
      <c r="BM243" s="230" t="s">
        <v>550</v>
      </c>
    </row>
    <row r="244" s="2" customFormat="1" ht="44.25" customHeight="1">
      <c r="A244" s="39"/>
      <c r="B244" s="40"/>
      <c r="C244" s="218" t="s">
        <v>426</v>
      </c>
      <c r="D244" s="218" t="s">
        <v>127</v>
      </c>
      <c r="E244" s="219" t="s">
        <v>551</v>
      </c>
      <c r="F244" s="220" t="s">
        <v>552</v>
      </c>
      <c r="G244" s="221" t="s">
        <v>256</v>
      </c>
      <c r="H244" s="222">
        <v>110</v>
      </c>
      <c r="I244" s="223"/>
      <c r="J244" s="224">
        <f>ROUND(I244*H244,2)</f>
        <v>0</v>
      </c>
      <c r="K244" s="225"/>
      <c r="L244" s="45"/>
      <c r="M244" s="226" t="s">
        <v>1</v>
      </c>
      <c r="N244" s="227" t="s">
        <v>40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131</v>
      </c>
      <c r="AT244" s="230" t="s">
        <v>127</v>
      </c>
      <c r="AU244" s="230" t="s">
        <v>85</v>
      </c>
      <c r="AY244" s="18" t="s">
        <v>126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83</v>
      </c>
      <c r="BK244" s="231">
        <f>ROUND(I244*H244,2)</f>
        <v>0</v>
      </c>
      <c r="BL244" s="18" t="s">
        <v>131</v>
      </c>
      <c r="BM244" s="230" t="s">
        <v>553</v>
      </c>
    </row>
    <row r="245" s="2" customFormat="1" ht="44.25" customHeight="1">
      <c r="A245" s="39"/>
      <c r="B245" s="40"/>
      <c r="C245" s="259" t="s">
        <v>554</v>
      </c>
      <c r="D245" s="259" t="s">
        <v>205</v>
      </c>
      <c r="E245" s="260" t="s">
        <v>555</v>
      </c>
      <c r="F245" s="261" t="s">
        <v>556</v>
      </c>
      <c r="G245" s="262" t="s">
        <v>256</v>
      </c>
      <c r="H245" s="263">
        <v>92</v>
      </c>
      <c r="I245" s="264"/>
      <c r="J245" s="265">
        <f>ROUND(I245*H245,2)</f>
        <v>0</v>
      </c>
      <c r="K245" s="266"/>
      <c r="L245" s="267"/>
      <c r="M245" s="268" t="s">
        <v>1</v>
      </c>
      <c r="N245" s="269" t="s">
        <v>40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182</v>
      </c>
      <c r="AT245" s="230" t="s">
        <v>205</v>
      </c>
      <c r="AU245" s="230" t="s">
        <v>85</v>
      </c>
      <c r="AY245" s="18" t="s">
        <v>126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83</v>
      </c>
      <c r="BK245" s="231">
        <f>ROUND(I245*H245,2)</f>
        <v>0</v>
      </c>
      <c r="BL245" s="18" t="s">
        <v>131</v>
      </c>
      <c r="BM245" s="230" t="s">
        <v>557</v>
      </c>
    </row>
    <row r="246" s="2" customFormat="1" ht="24.15" customHeight="1">
      <c r="A246" s="39"/>
      <c r="B246" s="40"/>
      <c r="C246" s="259" t="s">
        <v>429</v>
      </c>
      <c r="D246" s="259" t="s">
        <v>205</v>
      </c>
      <c r="E246" s="260" t="s">
        <v>558</v>
      </c>
      <c r="F246" s="261" t="s">
        <v>559</v>
      </c>
      <c r="G246" s="262" t="s">
        <v>256</v>
      </c>
      <c r="H246" s="263">
        <v>34.5</v>
      </c>
      <c r="I246" s="264"/>
      <c r="J246" s="265">
        <f>ROUND(I246*H246,2)</f>
        <v>0</v>
      </c>
      <c r="K246" s="266"/>
      <c r="L246" s="267"/>
      <c r="M246" s="268" t="s">
        <v>1</v>
      </c>
      <c r="N246" s="269" t="s">
        <v>40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182</v>
      </c>
      <c r="AT246" s="230" t="s">
        <v>205</v>
      </c>
      <c r="AU246" s="230" t="s">
        <v>85</v>
      </c>
      <c r="AY246" s="18" t="s">
        <v>126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83</v>
      </c>
      <c r="BK246" s="231">
        <f>ROUND(I246*H246,2)</f>
        <v>0</v>
      </c>
      <c r="BL246" s="18" t="s">
        <v>131</v>
      </c>
      <c r="BM246" s="230" t="s">
        <v>560</v>
      </c>
    </row>
    <row r="247" s="12" customFormat="1" ht="22.8" customHeight="1">
      <c r="A247" s="12"/>
      <c r="B247" s="204"/>
      <c r="C247" s="205"/>
      <c r="D247" s="206" t="s">
        <v>74</v>
      </c>
      <c r="E247" s="270" t="s">
        <v>561</v>
      </c>
      <c r="F247" s="270" t="s">
        <v>562</v>
      </c>
      <c r="G247" s="205"/>
      <c r="H247" s="205"/>
      <c r="I247" s="208"/>
      <c r="J247" s="271">
        <f>BK247</f>
        <v>0</v>
      </c>
      <c r="K247" s="205"/>
      <c r="L247" s="210"/>
      <c r="M247" s="211"/>
      <c r="N247" s="212"/>
      <c r="O247" s="212"/>
      <c r="P247" s="213">
        <f>SUM(P248:P255)</f>
        <v>0</v>
      </c>
      <c r="Q247" s="212"/>
      <c r="R247" s="213">
        <f>SUM(R248:R255)</f>
        <v>0</v>
      </c>
      <c r="S247" s="212"/>
      <c r="T247" s="214">
        <f>SUM(T248:T255)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5" t="s">
        <v>83</v>
      </c>
      <c r="AT247" s="216" t="s">
        <v>74</v>
      </c>
      <c r="AU247" s="216" t="s">
        <v>83</v>
      </c>
      <c r="AY247" s="215" t="s">
        <v>126</v>
      </c>
      <c r="BK247" s="217">
        <f>SUM(BK248:BK255)</f>
        <v>0</v>
      </c>
    </row>
    <row r="248" s="2" customFormat="1" ht="49.05" customHeight="1">
      <c r="A248" s="39"/>
      <c r="B248" s="40"/>
      <c r="C248" s="218" t="s">
        <v>563</v>
      </c>
      <c r="D248" s="218" t="s">
        <v>127</v>
      </c>
      <c r="E248" s="219" t="s">
        <v>564</v>
      </c>
      <c r="F248" s="220" t="s">
        <v>565</v>
      </c>
      <c r="G248" s="221" t="s">
        <v>311</v>
      </c>
      <c r="H248" s="222">
        <v>54</v>
      </c>
      <c r="I248" s="223"/>
      <c r="J248" s="224">
        <f>ROUND(I248*H248,2)</f>
        <v>0</v>
      </c>
      <c r="K248" s="225"/>
      <c r="L248" s="45"/>
      <c r="M248" s="226" t="s">
        <v>1</v>
      </c>
      <c r="N248" s="227" t="s">
        <v>40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131</v>
      </c>
      <c r="AT248" s="230" t="s">
        <v>127</v>
      </c>
      <c r="AU248" s="230" t="s">
        <v>85</v>
      </c>
      <c r="AY248" s="18" t="s">
        <v>126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83</v>
      </c>
      <c r="BK248" s="231">
        <f>ROUND(I248*H248,2)</f>
        <v>0</v>
      </c>
      <c r="BL248" s="18" t="s">
        <v>131</v>
      </c>
      <c r="BM248" s="230" t="s">
        <v>566</v>
      </c>
    </row>
    <row r="249" s="2" customFormat="1" ht="16.5" customHeight="1">
      <c r="A249" s="39"/>
      <c r="B249" s="40"/>
      <c r="C249" s="259" t="s">
        <v>433</v>
      </c>
      <c r="D249" s="259" t="s">
        <v>205</v>
      </c>
      <c r="E249" s="260" t="s">
        <v>567</v>
      </c>
      <c r="F249" s="261" t="s">
        <v>568</v>
      </c>
      <c r="G249" s="262" t="s">
        <v>311</v>
      </c>
      <c r="H249" s="263">
        <v>54</v>
      </c>
      <c r="I249" s="264"/>
      <c r="J249" s="265">
        <f>ROUND(I249*H249,2)</f>
        <v>0</v>
      </c>
      <c r="K249" s="266"/>
      <c r="L249" s="267"/>
      <c r="M249" s="268" t="s">
        <v>1</v>
      </c>
      <c r="N249" s="269" t="s">
        <v>40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182</v>
      </c>
      <c r="AT249" s="230" t="s">
        <v>205</v>
      </c>
      <c r="AU249" s="230" t="s">
        <v>85</v>
      </c>
      <c r="AY249" s="18" t="s">
        <v>126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83</v>
      </c>
      <c r="BK249" s="231">
        <f>ROUND(I249*H249,2)</f>
        <v>0</v>
      </c>
      <c r="BL249" s="18" t="s">
        <v>131</v>
      </c>
      <c r="BM249" s="230" t="s">
        <v>569</v>
      </c>
    </row>
    <row r="250" s="2" customFormat="1" ht="16.5" customHeight="1">
      <c r="A250" s="39"/>
      <c r="B250" s="40"/>
      <c r="C250" s="259" t="s">
        <v>570</v>
      </c>
      <c r="D250" s="259" t="s">
        <v>205</v>
      </c>
      <c r="E250" s="260" t="s">
        <v>571</v>
      </c>
      <c r="F250" s="261" t="s">
        <v>572</v>
      </c>
      <c r="G250" s="262" t="s">
        <v>311</v>
      </c>
      <c r="H250" s="263">
        <v>54</v>
      </c>
      <c r="I250" s="264"/>
      <c r="J250" s="265">
        <f>ROUND(I250*H250,2)</f>
        <v>0</v>
      </c>
      <c r="K250" s="266"/>
      <c r="L250" s="267"/>
      <c r="M250" s="268" t="s">
        <v>1</v>
      </c>
      <c r="N250" s="269" t="s">
        <v>40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182</v>
      </c>
      <c r="AT250" s="230" t="s">
        <v>205</v>
      </c>
      <c r="AU250" s="230" t="s">
        <v>85</v>
      </c>
      <c r="AY250" s="18" t="s">
        <v>126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83</v>
      </c>
      <c r="BK250" s="231">
        <f>ROUND(I250*H250,2)</f>
        <v>0</v>
      </c>
      <c r="BL250" s="18" t="s">
        <v>131</v>
      </c>
      <c r="BM250" s="230" t="s">
        <v>573</v>
      </c>
    </row>
    <row r="251" s="2" customFormat="1" ht="33" customHeight="1">
      <c r="A251" s="39"/>
      <c r="B251" s="40"/>
      <c r="C251" s="218" t="s">
        <v>437</v>
      </c>
      <c r="D251" s="218" t="s">
        <v>127</v>
      </c>
      <c r="E251" s="219" t="s">
        <v>574</v>
      </c>
      <c r="F251" s="220" t="s">
        <v>575</v>
      </c>
      <c r="G251" s="221" t="s">
        <v>311</v>
      </c>
      <c r="H251" s="222">
        <v>8</v>
      </c>
      <c r="I251" s="223"/>
      <c r="J251" s="224">
        <f>ROUND(I251*H251,2)</f>
        <v>0</v>
      </c>
      <c r="K251" s="225"/>
      <c r="L251" s="45"/>
      <c r="M251" s="226" t="s">
        <v>1</v>
      </c>
      <c r="N251" s="227" t="s">
        <v>40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131</v>
      </c>
      <c r="AT251" s="230" t="s">
        <v>127</v>
      </c>
      <c r="AU251" s="230" t="s">
        <v>85</v>
      </c>
      <c r="AY251" s="18" t="s">
        <v>126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83</v>
      </c>
      <c r="BK251" s="231">
        <f>ROUND(I251*H251,2)</f>
        <v>0</v>
      </c>
      <c r="BL251" s="18" t="s">
        <v>131</v>
      </c>
      <c r="BM251" s="230" t="s">
        <v>576</v>
      </c>
    </row>
    <row r="252" s="2" customFormat="1" ht="16.5" customHeight="1">
      <c r="A252" s="39"/>
      <c r="B252" s="40"/>
      <c r="C252" s="259" t="s">
        <v>577</v>
      </c>
      <c r="D252" s="259" t="s">
        <v>205</v>
      </c>
      <c r="E252" s="260" t="s">
        <v>578</v>
      </c>
      <c r="F252" s="261" t="s">
        <v>579</v>
      </c>
      <c r="G252" s="262" t="s">
        <v>311</v>
      </c>
      <c r="H252" s="263">
        <v>8</v>
      </c>
      <c r="I252" s="264"/>
      <c r="J252" s="265">
        <f>ROUND(I252*H252,2)</f>
        <v>0</v>
      </c>
      <c r="K252" s="266"/>
      <c r="L252" s="267"/>
      <c r="M252" s="268" t="s">
        <v>1</v>
      </c>
      <c r="N252" s="269" t="s">
        <v>40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182</v>
      </c>
      <c r="AT252" s="230" t="s">
        <v>205</v>
      </c>
      <c r="AU252" s="230" t="s">
        <v>85</v>
      </c>
      <c r="AY252" s="18" t="s">
        <v>126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83</v>
      </c>
      <c r="BK252" s="231">
        <f>ROUND(I252*H252,2)</f>
        <v>0</v>
      </c>
      <c r="BL252" s="18" t="s">
        <v>131</v>
      </c>
      <c r="BM252" s="230" t="s">
        <v>580</v>
      </c>
    </row>
    <row r="253" s="2" customFormat="1" ht="16.5" customHeight="1">
      <c r="A253" s="39"/>
      <c r="B253" s="40"/>
      <c r="C253" s="259" t="s">
        <v>441</v>
      </c>
      <c r="D253" s="259" t="s">
        <v>205</v>
      </c>
      <c r="E253" s="260" t="s">
        <v>581</v>
      </c>
      <c r="F253" s="261" t="s">
        <v>582</v>
      </c>
      <c r="G253" s="262" t="s">
        <v>311</v>
      </c>
      <c r="H253" s="263">
        <v>8</v>
      </c>
      <c r="I253" s="264"/>
      <c r="J253" s="265">
        <f>ROUND(I253*H253,2)</f>
        <v>0</v>
      </c>
      <c r="K253" s="266"/>
      <c r="L253" s="267"/>
      <c r="M253" s="268" t="s">
        <v>1</v>
      </c>
      <c r="N253" s="269" t="s">
        <v>40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182</v>
      </c>
      <c r="AT253" s="230" t="s">
        <v>205</v>
      </c>
      <c r="AU253" s="230" t="s">
        <v>85</v>
      </c>
      <c r="AY253" s="18" t="s">
        <v>126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83</v>
      </c>
      <c r="BK253" s="231">
        <f>ROUND(I253*H253,2)</f>
        <v>0</v>
      </c>
      <c r="BL253" s="18" t="s">
        <v>131</v>
      </c>
      <c r="BM253" s="230" t="s">
        <v>583</v>
      </c>
    </row>
    <row r="254" s="2" customFormat="1" ht="16.5" customHeight="1">
      <c r="A254" s="39"/>
      <c r="B254" s="40"/>
      <c r="C254" s="259" t="s">
        <v>584</v>
      </c>
      <c r="D254" s="259" t="s">
        <v>205</v>
      </c>
      <c r="E254" s="260" t="s">
        <v>585</v>
      </c>
      <c r="F254" s="261" t="s">
        <v>586</v>
      </c>
      <c r="G254" s="262" t="s">
        <v>311</v>
      </c>
      <c r="H254" s="263">
        <v>8</v>
      </c>
      <c r="I254" s="264"/>
      <c r="J254" s="265">
        <f>ROUND(I254*H254,2)</f>
        <v>0</v>
      </c>
      <c r="K254" s="266"/>
      <c r="L254" s="267"/>
      <c r="M254" s="268" t="s">
        <v>1</v>
      </c>
      <c r="N254" s="269" t="s">
        <v>40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182</v>
      </c>
      <c r="AT254" s="230" t="s">
        <v>205</v>
      </c>
      <c r="AU254" s="230" t="s">
        <v>85</v>
      </c>
      <c r="AY254" s="18" t="s">
        <v>126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83</v>
      </c>
      <c r="BK254" s="231">
        <f>ROUND(I254*H254,2)</f>
        <v>0</v>
      </c>
      <c r="BL254" s="18" t="s">
        <v>131</v>
      </c>
      <c r="BM254" s="230" t="s">
        <v>587</v>
      </c>
    </row>
    <row r="255" s="2" customFormat="1" ht="24.15" customHeight="1">
      <c r="A255" s="39"/>
      <c r="B255" s="40"/>
      <c r="C255" s="259" t="s">
        <v>445</v>
      </c>
      <c r="D255" s="259" t="s">
        <v>205</v>
      </c>
      <c r="E255" s="260" t="s">
        <v>588</v>
      </c>
      <c r="F255" s="261" t="s">
        <v>589</v>
      </c>
      <c r="G255" s="262" t="s">
        <v>311</v>
      </c>
      <c r="H255" s="263">
        <v>16</v>
      </c>
      <c r="I255" s="264"/>
      <c r="J255" s="265">
        <f>ROUND(I255*H255,2)</f>
        <v>0</v>
      </c>
      <c r="K255" s="266"/>
      <c r="L255" s="267"/>
      <c r="M255" s="268" t="s">
        <v>1</v>
      </c>
      <c r="N255" s="269" t="s">
        <v>40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182</v>
      </c>
      <c r="AT255" s="230" t="s">
        <v>205</v>
      </c>
      <c r="AU255" s="230" t="s">
        <v>85</v>
      </c>
      <c r="AY255" s="18" t="s">
        <v>126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83</v>
      </c>
      <c r="BK255" s="231">
        <f>ROUND(I255*H255,2)</f>
        <v>0</v>
      </c>
      <c r="BL255" s="18" t="s">
        <v>131</v>
      </c>
      <c r="BM255" s="230" t="s">
        <v>590</v>
      </c>
    </row>
    <row r="256" s="12" customFormat="1" ht="25.92" customHeight="1">
      <c r="A256" s="12"/>
      <c r="B256" s="204"/>
      <c r="C256" s="205"/>
      <c r="D256" s="206" t="s">
        <v>74</v>
      </c>
      <c r="E256" s="207" t="s">
        <v>205</v>
      </c>
      <c r="F256" s="207" t="s">
        <v>591</v>
      </c>
      <c r="G256" s="205"/>
      <c r="H256" s="205"/>
      <c r="I256" s="208"/>
      <c r="J256" s="209">
        <f>BK256</f>
        <v>0</v>
      </c>
      <c r="K256" s="205"/>
      <c r="L256" s="210"/>
      <c r="M256" s="211"/>
      <c r="N256" s="212"/>
      <c r="O256" s="212"/>
      <c r="P256" s="213">
        <f>P257</f>
        <v>0</v>
      </c>
      <c r="Q256" s="212"/>
      <c r="R256" s="213">
        <f>R257</f>
        <v>0</v>
      </c>
      <c r="S256" s="212"/>
      <c r="T256" s="214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5" t="s">
        <v>149</v>
      </c>
      <c r="AT256" s="216" t="s">
        <v>74</v>
      </c>
      <c r="AU256" s="216" t="s">
        <v>75</v>
      </c>
      <c r="AY256" s="215" t="s">
        <v>126</v>
      </c>
      <c r="BK256" s="217">
        <f>BK257</f>
        <v>0</v>
      </c>
    </row>
    <row r="257" s="12" customFormat="1" ht="22.8" customHeight="1">
      <c r="A257" s="12"/>
      <c r="B257" s="204"/>
      <c r="C257" s="205"/>
      <c r="D257" s="206" t="s">
        <v>74</v>
      </c>
      <c r="E257" s="270" t="s">
        <v>592</v>
      </c>
      <c r="F257" s="270" t="s">
        <v>593</v>
      </c>
      <c r="G257" s="205"/>
      <c r="H257" s="205"/>
      <c r="I257" s="208"/>
      <c r="J257" s="271">
        <f>BK257</f>
        <v>0</v>
      </c>
      <c r="K257" s="205"/>
      <c r="L257" s="210"/>
      <c r="M257" s="211"/>
      <c r="N257" s="212"/>
      <c r="O257" s="212"/>
      <c r="P257" s="213">
        <f>SUM(P258:P277)</f>
        <v>0</v>
      </c>
      <c r="Q257" s="212"/>
      <c r="R257" s="213">
        <f>SUM(R258:R277)</f>
        <v>0</v>
      </c>
      <c r="S257" s="212"/>
      <c r="T257" s="214">
        <f>SUM(T258:T277)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5" t="s">
        <v>149</v>
      </c>
      <c r="AT257" s="216" t="s">
        <v>74</v>
      </c>
      <c r="AU257" s="216" t="s">
        <v>83</v>
      </c>
      <c r="AY257" s="215" t="s">
        <v>126</v>
      </c>
      <c r="BK257" s="217">
        <f>SUM(BK258:BK277)</f>
        <v>0</v>
      </c>
    </row>
    <row r="258" s="2" customFormat="1" ht="49.05" customHeight="1">
      <c r="A258" s="39"/>
      <c r="B258" s="40"/>
      <c r="C258" s="218" t="s">
        <v>594</v>
      </c>
      <c r="D258" s="218" t="s">
        <v>127</v>
      </c>
      <c r="E258" s="219" t="s">
        <v>595</v>
      </c>
      <c r="F258" s="220" t="s">
        <v>596</v>
      </c>
      <c r="G258" s="221" t="s">
        <v>322</v>
      </c>
      <c r="H258" s="222">
        <v>1</v>
      </c>
      <c r="I258" s="223"/>
      <c r="J258" s="224">
        <f>ROUND(I258*H258,2)</f>
        <v>0</v>
      </c>
      <c r="K258" s="225"/>
      <c r="L258" s="45"/>
      <c r="M258" s="226" t="s">
        <v>1</v>
      </c>
      <c r="N258" s="227" t="s">
        <v>40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422</v>
      </c>
      <c r="AT258" s="230" t="s">
        <v>127</v>
      </c>
      <c r="AU258" s="230" t="s">
        <v>85</v>
      </c>
      <c r="AY258" s="18" t="s">
        <v>126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83</v>
      </c>
      <c r="BK258" s="231">
        <f>ROUND(I258*H258,2)</f>
        <v>0</v>
      </c>
      <c r="BL258" s="18" t="s">
        <v>422</v>
      </c>
      <c r="BM258" s="230" t="s">
        <v>597</v>
      </c>
    </row>
    <row r="259" s="2" customFormat="1">
      <c r="A259" s="39"/>
      <c r="B259" s="40"/>
      <c r="C259" s="41"/>
      <c r="D259" s="234" t="s">
        <v>143</v>
      </c>
      <c r="E259" s="41"/>
      <c r="F259" s="255" t="s">
        <v>598</v>
      </c>
      <c r="G259" s="41"/>
      <c r="H259" s="41"/>
      <c r="I259" s="256"/>
      <c r="J259" s="41"/>
      <c r="K259" s="41"/>
      <c r="L259" s="45"/>
      <c r="M259" s="257"/>
      <c r="N259" s="258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143</v>
      </c>
      <c r="AU259" s="18" t="s">
        <v>85</v>
      </c>
    </row>
    <row r="260" s="2" customFormat="1" ht="37.8" customHeight="1">
      <c r="A260" s="39"/>
      <c r="B260" s="40"/>
      <c r="C260" s="218" t="s">
        <v>449</v>
      </c>
      <c r="D260" s="218" t="s">
        <v>127</v>
      </c>
      <c r="E260" s="219" t="s">
        <v>599</v>
      </c>
      <c r="F260" s="220" t="s">
        <v>600</v>
      </c>
      <c r="G260" s="221" t="s">
        <v>311</v>
      </c>
      <c r="H260" s="222">
        <v>98</v>
      </c>
      <c r="I260" s="223"/>
      <c r="J260" s="224">
        <f>ROUND(I260*H260,2)</f>
        <v>0</v>
      </c>
      <c r="K260" s="225"/>
      <c r="L260" s="45"/>
      <c r="M260" s="226" t="s">
        <v>1</v>
      </c>
      <c r="N260" s="227" t="s">
        <v>40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422</v>
      </c>
      <c r="AT260" s="230" t="s">
        <v>127</v>
      </c>
      <c r="AU260" s="230" t="s">
        <v>85</v>
      </c>
      <c r="AY260" s="18" t="s">
        <v>126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83</v>
      </c>
      <c r="BK260" s="231">
        <f>ROUND(I260*H260,2)</f>
        <v>0</v>
      </c>
      <c r="BL260" s="18" t="s">
        <v>422</v>
      </c>
      <c r="BM260" s="230" t="s">
        <v>601</v>
      </c>
    </row>
    <row r="261" s="2" customFormat="1" ht="37.8" customHeight="1">
      <c r="A261" s="39"/>
      <c r="B261" s="40"/>
      <c r="C261" s="218" t="s">
        <v>602</v>
      </c>
      <c r="D261" s="218" t="s">
        <v>127</v>
      </c>
      <c r="E261" s="219" t="s">
        <v>603</v>
      </c>
      <c r="F261" s="220" t="s">
        <v>604</v>
      </c>
      <c r="G261" s="221" t="s">
        <v>311</v>
      </c>
      <c r="H261" s="222">
        <v>16</v>
      </c>
      <c r="I261" s="223"/>
      <c r="J261" s="224">
        <f>ROUND(I261*H261,2)</f>
        <v>0</v>
      </c>
      <c r="K261" s="225"/>
      <c r="L261" s="45"/>
      <c r="M261" s="226" t="s">
        <v>1</v>
      </c>
      <c r="N261" s="227" t="s">
        <v>40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422</v>
      </c>
      <c r="AT261" s="230" t="s">
        <v>127</v>
      </c>
      <c r="AU261" s="230" t="s">
        <v>85</v>
      </c>
      <c r="AY261" s="18" t="s">
        <v>126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83</v>
      </c>
      <c r="BK261" s="231">
        <f>ROUND(I261*H261,2)</f>
        <v>0</v>
      </c>
      <c r="BL261" s="18" t="s">
        <v>422</v>
      </c>
      <c r="BM261" s="230" t="s">
        <v>605</v>
      </c>
    </row>
    <row r="262" s="2" customFormat="1" ht="33" customHeight="1">
      <c r="A262" s="39"/>
      <c r="B262" s="40"/>
      <c r="C262" s="218" t="s">
        <v>452</v>
      </c>
      <c r="D262" s="218" t="s">
        <v>127</v>
      </c>
      <c r="E262" s="219" t="s">
        <v>606</v>
      </c>
      <c r="F262" s="220" t="s">
        <v>607</v>
      </c>
      <c r="G262" s="221" t="s">
        <v>256</v>
      </c>
      <c r="H262" s="222">
        <v>219</v>
      </c>
      <c r="I262" s="223"/>
      <c r="J262" s="224">
        <f>ROUND(I262*H262,2)</f>
        <v>0</v>
      </c>
      <c r="K262" s="225"/>
      <c r="L262" s="45"/>
      <c r="M262" s="226" t="s">
        <v>1</v>
      </c>
      <c r="N262" s="227" t="s">
        <v>40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422</v>
      </c>
      <c r="AT262" s="230" t="s">
        <v>127</v>
      </c>
      <c r="AU262" s="230" t="s">
        <v>85</v>
      </c>
      <c r="AY262" s="18" t="s">
        <v>126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83</v>
      </c>
      <c r="BK262" s="231">
        <f>ROUND(I262*H262,2)</f>
        <v>0</v>
      </c>
      <c r="BL262" s="18" t="s">
        <v>422</v>
      </c>
      <c r="BM262" s="230" t="s">
        <v>608</v>
      </c>
    </row>
    <row r="263" s="2" customFormat="1" ht="33" customHeight="1">
      <c r="A263" s="39"/>
      <c r="B263" s="40"/>
      <c r="C263" s="218" t="s">
        <v>609</v>
      </c>
      <c r="D263" s="218" t="s">
        <v>127</v>
      </c>
      <c r="E263" s="219" t="s">
        <v>610</v>
      </c>
      <c r="F263" s="220" t="s">
        <v>611</v>
      </c>
      <c r="G263" s="221" t="s">
        <v>256</v>
      </c>
      <c r="H263" s="222">
        <v>40</v>
      </c>
      <c r="I263" s="223"/>
      <c r="J263" s="224">
        <f>ROUND(I263*H263,2)</f>
        <v>0</v>
      </c>
      <c r="K263" s="225"/>
      <c r="L263" s="45"/>
      <c r="M263" s="226" t="s">
        <v>1</v>
      </c>
      <c r="N263" s="227" t="s">
        <v>40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422</v>
      </c>
      <c r="AT263" s="230" t="s">
        <v>127</v>
      </c>
      <c r="AU263" s="230" t="s">
        <v>85</v>
      </c>
      <c r="AY263" s="18" t="s">
        <v>126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83</v>
      </c>
      <c r="BK263" s="231">
        <f>ROUND(I263*H263,2)</f>
        <v>0</v>
      </c>
      <c r="BL263" s="18" t="s">
        <v>422</v>
      </c>
      <c r="BM263" s="230" t="s">
        <v>612</v>
      </c>
    </row>
    <row r="264" s="13" customFormat="1">
      <c r="A264" s="13"/>
      <c r="B264" s="232"/>
      <c r="C264" s="233"/>
      <c r="D264" s="234" t="s">
        <v>133</v>
      </c>
      <c r="E264" s="235" t="s">
        <v>1</v>
      </c>
      <c r="F264" s="236" t="s">
        <v>613</v>
      </c>
      <c r="G264" s="233"/>
      <c r="H264" s="237">
        <v>40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133</v>
      </c>
      <c r="AU264" s="243" t="s">
        <v>85</v>
      </c>
      <c r="AV264" s="13" t="s">
        <v>85</v>
      </c>
      <c r="AW264" s="13" t="s">
        <v>32</v>
      </c>
      <c r="AX264" s="13" t="s">
        <v>75</v>
      </c>
      <c r="AY264" s="243" t="s">
        <v>126</v>
      </c>
    </row>
    <row r="265" s="14" customFormat="1">
      <c r="A265" s="14"/>
      <c r="B265" s="244"/>
      <c r="C265" s="245"/>
      <c r="D265" s="234" t="s">
        <v>133</v>
      </c>
      <c r="E265" s="246" t="s">
        <v>1</v>
      </c>
      <c r="F265" s="247" t="s">
        <v>138</v>
      </c>
      <c r="G265" s="245"/>
      <c r="H265" s="248">
        <v>40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133</v>
      </c>
      <c r="AU265" s="254" t="s">
        <v>85</v>
      </c>
      <c r="AV265" s="14" t="s">
        <v>131</v>
      </c>
      <c r="AW265" s="14" t="s">
        <v>32</v>
      </c>
      <c r="AX265" s="14" t="s">
        <v>83</v>
      </c>
      <c r="AY265" s="254" t="s">
        <v>126</v>
      </c>
    </row>
    <row r="266" s="2" customFormat="1" ht="33" customHeight="1">
      <c r="A266" s="39"/>
      <c r="B266" s="40"/>
      <c r="C266" s="218" t="s">
        <v>456</v>
      </c>
      <c r="D266" s="218" t="s">
        <v>127</v>
      </c>
      <c r="E266" s="219" t="s">
        <v>614</v>
      </c>
      <c r="F266" s="220" t="s">
        <v>615</v>
      </c>
      <c r="G266" s="221" t="s">
        <v>256</v>
      </c>
      <c r="H266" s="222">
        <v>60</v>
      </c>
      <c r="I266" s="223"/>
      <c r="J266" s="224">
        <f>ROUND(I266*H266,2)</f>
        <v>0</v>
      </c>
      <c r="K266" s="225"/>
      <c r="L266" s="45"/>
      <c r="M266" s="226" t="s">
        <v>1</v>
      </c>
      <c r="N266" s="227" t="s">
        <v>40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422</v>
      </c>
      <c r="AT266" s="230" t="s">
        <v>127</v>
      </c>
      <c r="AU266" s="230" t="s">
        <v>85</v>
      </c>
      <c r="AY266" s="18" t="s">
        <v>126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83</v>
      </c>
      <c r="BK266" s="231">
        <f>ROUND(I266*H266,2)</f>
        <v>0</v>
      </c>
      <c r="BL266" s="18" t="s">
        <v>422</v>
      </c>
      <c r="BM266" s="230" t="s">
        <v>616</v>
      </c>
    </row>
    <row r="267" s="13" customFormat="1">
      <c r="A267" s="13"/>
      <c r="B267" s="232"/>
      <c r="C267" s="233"/>
      <c r="D267" s="234" t="s">
        <v>133</v>
      </c>
      <c r="E267" s="235" t="s">
        <v>1</v>
      </c>
      <c r="F267" s="236" t="s">
        <v>617</v>
      </c>
      <c r="G267" s="233"/>
      <c r="H267" s="237">
        <v>60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133</v>
      </c>
      <c r="AU267" s="243" t="s">
        <v>85</v>
      </c>
      <c r="AV267" s="13" t="s">
        <v>85</v>
      </c>
      <c r="AW267" s="13" t="s">
        <v>32</v>
      </c>
      <c r="AX267" s="13" t="s">
        <v>75</v>
      </c>
      <c r="AY267" s="243" t="s">
        <v>126</v>
      </c>
    </row>
    <row r="268" s="14" customFormat="1">
      <c r="A268" s="14"/>
      <c r="B268" s="244"/>
      <c r="C268" s="245"/>
      <c r="D268" s="234" t="s">
        <v>133</v>
      </c>
      <c r="E268" s="246" t="s">
        <v>1</v>
      </c>
      <c r="F268" s="247" t="s">
        <v>138</v>
      </c>
      <c r="G268" s="245"/>
      <c r="H268" s="248">
        <v>60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133</v>
      </c>
      <c r="AU268" s="254" t="s">
        <v>85</v>
      </c>
      <c r="AV268" s="14" t="s">
        <v>131</v>
      </c>
      <c r="AW268" s="14" t="s">
        <v>32</v>
      </c>
      <c r="AX268" s="14" t="s">
        <v>83</v>
      </c>
      <c r="AY268" s="254" t="s">
        <v>126</v>
      </c>
    </row>
    <row r="269" s="2" customFormat="1" ht="33" customHeight="1">
      <c r="A269" s="39"/>
      <c r="B269" s="40"/>
      <c r="C269" s="218" t="s">
        <v>618</v>
      </c>
      <c r="D269" s="218" t="s">
        <v>127</v>
      </c>
      <c r="E269" s="219" t="s">
        <v>619</v>
      </c>
      <c r="F269" s="220" t="s">
        <v>620</v>
      </c>
      <c r="G269" s="221" t="s">
        <v>256</v>
      </c>
      <c r="H269" s="222">
        <v>32</v>
      </c>
      <c r="I269" s="223"/>
      <c r="J269" s="224">
        <f>ROUND(I269*H269,2)</f>
        <v>0</v>
      </c>
      <c r="K269" s="225"/>
      <c r="L269" s="45"/>
      <c r="M269" s="226" t="s">
        <v>1</v>
      </c>
      <c r="N269" s="227" t="s">
        <v>40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422</v>
      </c>
      <c r="AT269" s="230" t="s">
        <v>127</v>
      </c>
      <c r="AU269" s="230" t="s">
        <v>85</v>
      </c>
      <c r="AY269" s="18" t="s">
        <v>126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83</v>
      </c>
      <c r="BK269" s="231">
        <f>ROUND(I269*H269,2)</f>
        <v>0</v>
      </c>
      <c r="BL269" s="18" t="s">
        <v>422</v>
      </c>
      <c r="BM269" s="230" t="s">
        <v>621</v>
      </c>
    </row>
    <row r="270" s="13" customFormat="1">
      <c r="A270" s="13"/>
      <c r="B270" s="232"/>
      <c r="C270" s="233"/>
      <c r="D270" s="234" t="s">
        <v>133</v>
      </c>
      <c r="E270" s="235" t="s">
        <v>1</v>
      </c>
      <c r="F270" s="236" t="s">
        <v>622</v>
      </c>
      <c r="G270" s="233"/>
      <c r="H270" s="237">
        <v>32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133</v>
      </c>
      <c r="AU270" s="243" t="s">
        <v>85</v>
      </c>
      <c r="AV270" s="13" t="s">
        <v>85</v>
      </c>
      <c r="AW270" s="13" t="s">
        <v>32</v>
      </c>
      <c r="AX270" s="13" t="s">
        <v>75</v>
      </c>
      <c r="AY270" s="243" t="s">
        <v>126</v>
      </c>
    </row>
    <row r="271" s="14" customFormat="1">
      <c r="A271" s="14"/>
      <c r="B271" s="244"/>
      <c r="C271" s="245"/>
      <c r="D271" s="234" t="s">
        <v>133</v>
      </c>
      <c r="E271" s="246" t="s">
        <v>1</v>
      </c>
      <c r="F271" s="247" t="s">
        <v>138</v>
      </c>
      <c r="G271" s="245"/>
      <c r="H271" s="248">
        <v>32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133</v>
      </c>
      <c r="AU271" s="254" t="s">
        <v>85</v>
      </c>
      <c r="AV271" s="14" t="s">
        <v>131</v>
      </c>
      <c r="AW271" s="14" t="s">
        <v>32</v>
      </c>
      <c r="AX271" s="14" t="s">
        <v>83</v>
      </c>
      <c r="AY271" s="254" t="s">
        <v>126</v>
      </c>
    </row>
    <row r="272" s="2" customFormat="1" ht="44.25" customHeight="1">
      <c r="A272" s="39"/>
      <c r="B272" s="40"/>
      <c r="C272" s="218" t="s">
        <v>459</v>
      </c>
      <c r="D272" s="218" t="s">
        <v>127</v>
      </c>
      <c r="E272" s="219" t="s">
        <v>623</v>
      </c>
      <c r="F272" s="220" t="s">
        <v>624</v>
      </c>
      <c r="G272" s="221" t="s">
        <v>226</v>
      </c>
      <c r="H272" s="222">
        <v>2.5070000000000001</v>
      </c>
      <c r="I272" s="223"/>
      <c r="J272" s="224">
        <f>ROUND(I272*H272,2)</f>
        <v>0</v>
      </c>
      <c r="K272" s="225"/>
      <c r="L272" s="45"/>
      <c r="M272" s="226" t="s">
        <v>1</v>
      </c>
      <c r="N272" s="227" t="s">
        <v>40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422</v>
      </c>
      <c r="AT272" s="230" t="s">
        <v>127</v>
      </c>
      <c r="AU272" s="230" t="s">
        <v>85</v>
      </c>
      <c r="AY272" s="18" t="s">
        <v>126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83</v>
      </c>
      <c r="BK272" s="231">
        <f>ROUND(I272*H272,2)</f>
        <v>0</v>
      </c>
      <c r="BL272" s="18" t="s">
        <v>422</v>
      </c>
      <c r="BM272" s="230" t="s">
        <v>625</v>
      </c>
    </row>
    <row r="273" s="2" customFormat="1" ht="37.8" customHeight="1">
      <c r="A273" s="39"/>
      <c r="B273" s="40"/>
      <c r="C273" s="218" t="s">
        <v>626</v>
      </c>
      <c r="D273" s="218" t="s">
        <v>127</v>
      </c>
      <c r="E273" s="219" t="s">
        <v>627</v>
      </c>
      <c r="F273" s="220" t="s">
        <v>628</v>
      </c>
      <c r="G273" s="221" t="s">
        <v>226</v>
      </c>
      <c r="H273" s="222">
        <v>2.5070000000000001</v>
      </c>
      <c r="I273" s="223"/>
      <c r="J273" s="224">
        <f>ROUND(I273*H273,2)</f>
        <v>0</v>
      </c>
      <c r="K273" s="225"/>
      <c r="L273" s="45"/>
      <c r="M273" s="226" t="s">
        <v>1</v>
      </c>
      <c r="N273" s="227" t="s">
        <v>40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422</v>
      </c>
      <c r="AT273" s="230" t="s">
        <v>127</v>
      </c>
      <c r="AU273" s="230" t="s">
        <v>85</v>
      </c>
      <c r="AY273" s="18" t="s">
        <v>126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83</v>
      </c>
      <c r="BK273" s="231">
        <f>ROUND(I273*H273,2)</f>
        <v>0</v>
      </c>
      <c r="BL273" s="18" t="s">
        <v>422</v>
      </c>
      <c r="BM273" s="230" t="s">
        <v>629</v>
      </c>
    </row>
    <row r="274" s="2" customFormat="1" ht="44.25" customHeight="1">
      <c r="A274" s="39"/>
      <c r="B274" s="40"/>
      <c r="C274" s="218" t="s">
        <v>464</v>
      </c>
      <c r="D274" s="218" t="s">
        <v>127</v>
      </c>
      <c r="E274" s="219" t="s">
        <v>630</v>
      </c>
      <c r="F274" s="220" t="s">
        <v>631</v>
      </c>
      <c r="G274" s="221" t="s">
        <v>226</v>
      </c>
      <c r="H274" s="222">
        <v>37.604999999999997</v>
      </c>
      <c r="I274" s="223"/>
      <c r="J274" s="224">
        <f>ROUND(I274*H274,2)</f>
        <v>0</v>
      </c>
      <c r="K274" s="225"/>
      <c r="L274" s="45"/>
      <c r="M274" s="226" t="s">
        <v>1</v>
      </c>
      <c r="N274" s="227" t="s">
        <v>40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422</v>
      </c>
      <c r="AT274" s="230" t="s">
        <v>127</v>
      </c>
      <c r="AU274" s="230" t="s">
        <v>85</v>
      </c>
      <c r="AY274" s="18" t="s">
        <v>126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83</v>
      </c>
      <c r="BK274" s="231">
        <f>ROUND(I274*H274,2)</f>
        <v>0</v>
      </c>
      <c r="BL274" s="18" t="s">
        <v>422</v>
      </c>
      <c r="BM274" s="230" t="s">
        <v>632</v>
      </c>
    </row>
    <row r="275" s="13" customFormat="1">
      <c r="A275" s="13"/>
      <c r="B275" s="232"/>
      <c r="C275" s="233"/>
      <c r="D275" s="234" t="s">
        <v>133</v>
      </c>
      <c r="E275" s="235" t="s">
        <v>1</v>
      </c>
      <c r="F275" s="236" t="s">
        <v>633</v>
      </c>
      <c r="G275" s="233"/>
      <c r="H275" s="237">
        <v>37.604999999999997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133</v>
      </c>
      <c r="AU275" s="243" t="s">
        <v>85</v>
      </c>
      <c r="AV275" s="13" t="s">
        <v>85</v>
      </c>
      <c r="AW275" s="13" t="s">
        <v>32</v>
      </c>
      <c r="AX275" s="13" t="s">
        <v>75</v>
      </c>
      <c r="AY275" s="243" t="s">
        <v>126</v>
      </c>
    </row>
    <row r="276" s="14" customFormat="1">
      <c r="A276" s="14"/>
      <c r="B276" s="244"/>
      <c r="C276" s="245"/>
      <c r="D276" s="234" t="s">
        <v>133</v>
      </c>
      <c r="E276" s="246" t="s">
        <v>1</v>
      </c>
      <c r="F276" s="247" t="s">
        <v>138</v>
      </c>
      <c r="G276" s="245"/>
      <c r="H276" s="248">
        <v>37.604999999999997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133</v>
      </c>
      <c r="AU276" s="254" t="s">
        <v>85</v>
      </c>
      <c r="AV276" s="14" t="s">
        <v>131</v>
      </c>
      <c r="AW276" s="14" t="s">
        <v>32</v>
      </c>
      <c r="AX276" s="14" t="s">
        <v>83</v>
      </c>
      <c r="AY276" s="254" t="s">
        <v>126</v>
      </c>
    </row>
    <row r="277" s="2" customFormat="1" ht="24.15" customHeight="1">
      <c r="A277" s="39"/>
      <c r="B277" s="40"/>
      <c r="C277" s="218" t="s">
        <v>634</v>
      </c>
      <c r="D277" s="218" t="s">
        <v>127</v>
      </c>
      <c r="E277" s="219" t="s">
        <v>635</v>
      </c>
      <c r="F277" s="220" t="s">
        <v>636</v>
      </c>
      <c r="G277" s="221" t="s">
        <v>226</v>
      </c>
      <c r="H277" s="222">
        <v>2.5070000000000001</v>
      </c>
      <c r="I277" s="223"/>
      <c r="J277" s="224">
        <f>ROUND(I277*H277,2)</f>
        <v>0</v>
      </c>
      <c r="K277" s="225"/>
      <c r="L277" s="45"/>
      <c r="M277" s="272" t="s">
        <v>1</v>
      </c>
      <c r="N277" s="273" t="s">
        <v>40</v>
      </c>
      <c r="O277" s="274"/>
      <c r="P277" s="275">
        <f>O277*H277</f>
        <v>0</v>
      </c>
      <c r="Q277" s="275">
        <v>0</v>
      </c>
      <c r="R277" s="275">
        <f>Q277*H277</f>
        <v>0</v>
      </c>
      <c r="S277" s="275">
        <v>0</v>
      </c>
      <c r="T277" s="276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422</v>
      </c>
      <c r="AT277" s="230" t="s">
        <v>127</v>
      </c>
      <c r="AU277" s="230" t="s">
        <v>85</v>
      </c>
      <c r="AY277" s="18" t="s">
        <v>126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83</v>
      </c>
      <c r="BK277" s="231">
        <f>ROUND(I277*H277,2)</f>
        <v>0</v>
      </c>
      <c r="BL277" s="18" t="s">
        <v>422</v>
      </c>
      <c r="BM277" s="230" t="s">
        <v>637</v>
      </c>
    </row>
    <row r="278" s="2" customFormat="1" ht="6.96" customHeight="1">
      <c r="A278" s="39"/>
      <c r="B278" s="67"/>
      <c r="C278" s="68"/>
      <c r="D278" s="68"/>
      <c r="E278" s="68"/>
      <c r="F278" s="68"/>
      <c r="G278" s="68"/>
      <c r="H278" s="68"/>
      <c r="I278" s="68"/>
      <c r="J278" s="68"/>
      <c r="K278" s="68"/>
      <c r="L278" s="45"/>
      <c r="M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</row>
  </sheetData>
  <sheetProtection sheet="1" autoFilter="0" formatColumns="0" formatRows="0" objects="1" scenarios="1" spinCount="100000" saltValue="/774Vejr1cieecKF2zcK96RMGRBOX9wVhwm32S0SgDkr/MuIR5ZIdzddlHwMzPhcGicrJQhgUTkUmFhAcqugJw==" hashValue="Cpko9BSBMbE81YEkEFfGyutcmkzzgBlC94wJ1lEUlrY9z/OCfTkIa3xfZa4TybCKOWkCtLJauDXvKf5MNuCqTg==" algorithmName="SHA-512" password="CC35"/>
  <autoFilter ref="C126:K27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Gymnázium Velké Meziříčí - Rekonstrukce učeben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638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290</v>
      </c>
      <c r="G12" s="39"/>
      <c r="H12" s="39"/>
      <c r="I12" s="141" t="s">
        <v>22</v>
      </c>
      <c r="J12" s="145" t="str">
        <f>'Rekapitulace stavby'!AN8</f>
        <v>23. 10. 2024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Kraj Vysočina, Žižkova 1882/57, Jihlava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Filip Marek, Brněnská 326/34, Žďár nad Sázavou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Filip Marek, Brněnská 326/34, Žďár nad Sázavou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ROUND((SUM(BE127:BE252)),  2)</f>
        <v>0</v>
      </c>
      <c r="G33" s="39"/>
      <c r="H33" s="39"/>
      <c r="I33" s="156">
        <v>0.20999999999999999</v>
      </c>
      <c r="J33" s="155">
        <f>ROUND(((SUM(BE127:BE252))*I33),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ROUND((SUM(BF127:BF252)),  2)</f>
        <v>0</v>
      </c>
      <c r="G34" s="39"/>
      <c r="H34" s="39"/>
      <c r="I34" s="156">
        <v>0.12</v>
      </c>
      <c r="J34" s="155">
        <f>ROUND(((SUM(BF127:BF252))*I34),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ROUND((SUM(BG127:BG252)),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ROUND((SUM(BH127:BH252)),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ROUND((SUM(BI127:BI252)),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Gymnázium Velké Meziříčí - Rekonstrukce učeben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D.1.4.2.SLA - elektronické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23. 10. 2024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Kraj Vysočina, Žižkova 1882/57, Jihlava</v>
      </c>
      <c r="G91" s="41"/>
      <c r="H91" s="41"/>
      <c r="I91" s="33" t="s">
        <v>30</v>
      </c>
      <c r="J91" s="37" t="str">
        <f>E21</f>
        <v>Filip Marek, Brněnská 326/34, Žďár nad Sázavou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Filip Marek, Brněnská 326/34, Žďár nad Sázavou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639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296</v>
      </c>
      <c r="E99" s="189"/>
      <c r="F99" s="189"/>
      <c r="G99" s="189"/>
      <c r="H99" s="189"/>
      <c r="I99" s="189"/>
      <c r="J99" s="190">
        <f>J130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640</v>
      </c>
      <c r="E100" s="189"/>
      <c r="F100" s="189"/>
      <c r="G100" s="189"/>
      <c r="H100" s="189"/>
      <c r="I100" s="189"/>
      <c r="J100" s="190">
        <f>J150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641</v>
      </c>
      <c r="E101" s="189"/>
      <c r="F101" s="189"/>
      <c r="G101" s="189"/>
      <c r="H101" s="189"/>
      <c r="I101" s="189"/>
      <c r="J101" s="190">
        <f>J157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642</v>
      </c>
      <c r="E102" s="189"/>
      <c r="F102" s="189"/>
      <c r="G102" s="189"/>
      <c r="H102" s="189"/>
      <c r="I102" s="189"/>
      <c r="J102" s="190">
        <f>J165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643</v>
      </c>
      <c r="E103" s="189"/>
      <c r="F103" s="189"/>
      <c r="G103" s="189"/>
      <c r="H103" s="189"/>
      <c r="I103" s="189"/>
      <c r="J103" s="190">
        <f>J171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644</v>
      </c>
      <c r="E104" s="189"/>
      <c r="F104" s="189"/>
      <c r="G104" s="189"/>
      <c r="H104" s="189"/>
      <c r="I104" s="189"/>
      <c r="J104" s="190">
        <f>J199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645</v>
      </c>
      <c r="E105" s="189"/>
      <c r="F105" s="189"/>
      <c r="G105" s="189"/>
      <c r="H105" s="189"/>
      <c r="I105" s="189"/>
      <c r="J105" s="190">
        <f>J216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299</v>
      </c>
      <c r="E106" s="183"/>
      <c r="F106" s="183"/>
      <c r="G106" s="183"/>
      <c r="H106" s="183"/>
      <c r="I106" s="183"/>
      <c r="J106" s="184">
        <f>J239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300</v>
      </c>
      <c r="E107" s="189"/>
      <c r="F107" s="189"/>
      <c r="G107" s="189"/>
      <c r="H107" s="189"/>
      <c r="I107" s="189"/>
      <c r="J107" s="190">
        <f>J240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Gymnázium Velké Meziříčí - Rekonstrukce učeben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D.1.4.2.SLA - elektronické komunikace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 xml:space="preserve"> </v>
      </c>
      <c r="G121" s="41"/>
      <c r="H121" s="41"/>
      <c r="I121" s="33" t="s">
        <v>22</v>
      </c>
      <c r="J121" s="80" t="str">
        <f>IF(J12="","",J12)</f>
        <v>23. 10. 2024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40.05" customHeight="1">
      <c r="A123" s="39"/>
      <c r="B123" s="40"/>
      <c r="C123" s="33" t="s">
        <v>24</v>
      </c>
      <c r="D123" s="41"/>
      <c r="E123" s="41"/>
      <c r="F123" s="28" t="str">
        <f>E15</f>
        <v>Kraj Vysočina, Žižkova 1882/57, Jihlava</v>
      </c>
      <c r="G123" s="41"/>
      <c r="H123" s="41"/>
      <c r="I123" s="33" t="s">
        <v>30</v>
      </c>
      <c r="J123" s="37" t="str">
        <f>E21</f>
        <v>Filip Marek, Brněnská 326/34, Žďár nad Sázavou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40.0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33" t="s">
        <v>33</v>
      </c>
      <c r="J124" s="37" t="str">
        <f>E24</f>
        <v>Filip Marek, Brněnská 326/34, Žďár nad Sázavou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112</v>
      </c>
      <c r="D126" s="195" t="s">
        <v>60</v>
      </c>
      <c r="E126" s="195" t="s">
        <v>56</v>
      </c>
      <c r="F126" s="195" t="s">
        <v>57</v>
      </c>
      <c r="G126" s="195" t="s">
        <v>113</v>
      </c>
      <c r="H126" s="195" t="s">
        <v>114</v>
      </c>
      <c r="I126" s="195" t="s">
        <v>115</v>
      </c>
      <c r="J126" s="196" t="s">
        <v>100</v>
      </c>
      <c r="K126" s="197" t="s">
        <v>116</v>
      </c>
      <c r="L126" s="198"/>
      <c r="M126" s="101" t="s">
        <v>1</v>
      </c>
      <c r="N126" s="102" t="s">
        <v>39</v>
      </c>
      <c r="O126" s="102" t="s">
        <v>117</v>
      </c>
      <c r="P126" s="102" t="s">
        <v>118</v>
      </c>
      <c r="Q126" s="102" t="s">
        <v>119</v>
      </c>
      <c r="R126" s="102" t="s">
        <v>120</v>
      </c>
      <c r="S126" s="102" t="s">
        <v>121</v>
      </c>
      <c r="T126" s="103" t="s">
        <v>122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123</v>
      </c>
      <c r="D127" s="41"/>
      <c r="E127" s="41"/>
      <c r="F127" s="41"/>
      <c r="G127" s="41"/>
      <c r="H127" s="41"/>
      <c r="I127" s="41"/>
      <c r="J127" s="199">
        <f>BK127</f>
        <v>0</v>
      </c>
      <c r="K127" s="41"/>
      <c r="L127" s="45"/>
      <c r="M127" s="104"/>
      <c r="N127" s="200"/>
      <c r="O127" s="105"/>
      <c r="P127" s="201">
        <f>P128+P239</f>
        <v>0</v>
      </c>
      <c r="Q127" s="105"/>
      <c r="R127" s="201">
        <f>R128+R239</f>
        <v>0</v>
      </c>
      <c r="S127" s="105"/>
      <c r="T127" s="202">
        <f>T128+T239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74</v>
      </c>
      <c r="AU127" s="18" t="s">
        <v>102</v>
      </c>
      <c r="BK127" s="203">
        <f>BK128+BK239</f>
        <v>0</v>
      </c>
    </row>
    <row r="128" s="12" customFormat="1" ht="25.92" customHeight="1">
      <c r="A128" s="12"/>
      <c r="B128" s="204"/>
      <c r="C128" s="205"/>
      <c r="D128" s="206" t="s">
        <v>74</v>
      </c>
      <c r="E128" s="207" t="s">
        <v>263</v>
      </c>
      <c r="F128" s="207" t="s">
        <v>264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P129+P130+P150+P157+P165+P171+P199+P216</f>
        <v>0</v>
      </c>
      <c r="Q128" s="212"/>
      <c r="R128" s="213">
        <f>R129+R130+R150+R157+R165+R171+R199+R216</f>
        <v>0</v>
      </c>
      <c r="S128" s="212"/>
      <c r="T128" s="214">
        <f>T129+T130+T150+T157+T165+T171+T199+T216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85</v>
      </c>
      <c r="AT128" s="216" t="s">
        <v>74</v>
      </c>
      <c r="AU128" s="216" t="s">
        <v>75</v>
      </c>
      <c r="AY128" s="215" t="s">
        <v>126</v>
      </c>
      <c r="BK128" s="217">
        <f>BK129+BK130+BK150+BK157+BK165+BK171+BK199+BK216</f>
        <v>0</v>
      </c>
    </row>
    <row r="129" s="12" customFormat="1" ht="22.8" customHeight="1">
      <c r="A129" s="12"/>
      <c r="B129" s="204"/>
      <c r="C129" s="205"/>
      <c r="D129" s="206" t="s">
        <v>74</v>
      </c>
      <c r="E129" s="270" t="s">
        <v>646</v>
      </c>
      <c r="F129" s="270" t="s">
        <v>647</v>
      </c>
      <c r="G129" s="205"/>
      <c r="H129" s="205"/>
      <c r="I129" s="208"/>
      <c r="J129" s="271">
        <f>BK129</f>
        <v>0</v>
      </c>
      <c r="K129" s="205"/>
      <c r="L129" s="210"/>
      <c r="M129" s="211"/>
      <c r="N129" s="212"/>
      <c r="O129" s="212"/>
      <c r="P129" s="213">
        <v>0</v>
      </c>
      <c r="Q129" s="212"/>
      <c r="R129" s="213">
        <v>0</v>
      </c>
      <c r="S129" s="212"/>
      <c r="T129" s="214"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85</v>
      </c>
      <c r="AT129" s="216" t="s">
        <v>74</v>
      </c>
      <c r="AU129" s="216" t="s">
        <v>83</v>
      </c>
      <c r="AY129" s="215" t="s">
        <v>126</v>
      </c>
      <c r="BK129" s="217">
        <v>0</v>
      </c>
    </row>
    <row r="130" s="12" customFormat="1" ht="22.8" customHeight="1">
      <c r="A130" s="12"/>
      <c r="B130" s="204"/>
      <c r="C130" s="205"/>
      <c r="D130" s="206" t="s">
        <v>74</v>
      </c>
      <c r="E130" s="270" t="s">
        <v>468</v>
      </c>
      <c r="F130" s="270" t="s">
        <v>469</v>
      </c>
      <c r="G130" s="205"/>
      <c r="H130" s="205"/>
      <c r="I130" s="208"/>
      <c r="J130" s="271">
        <f>BK130</f>
        <v>0</v>
      </c>
      <c r="K130" s="205"/>
      <c r="L130" s="210"/>
      <c r="M130" s="211"/>
      <c r="N130" s="212"/>
      <c r="O130" s="212"/>
      <c r="P130" s="213">
        <f>SUM(P131:P149)</f>
        <v>0</v>
      </c>
      <c r="Q130" s="212"/>
      <c r="R130" s="213">
        <f>SUM(R131:R149)</f>
        <v>0</v>
      </c>
      <c r="S130" s="212"/>
      <c r="T130" s="214">
        <f>SUM(T131:T149)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83</v>
      </c>
      <c r="AT130" s="216" t="s">
        <v>74</v>
      </c>
      <c r="AU130" s="216" t="s">
        <v>83</v>
      </c>
      <c r="AY130" s="215" t="s">
        <v>126</v>
      </c>
      <c r="BK130" s="217">
        <f>SUM(BK131:BK149)</f>
        <v>0</v>
      </c>
    </row>
    <row r="131" s="2" customFormat="1" ht="37.8" customHeight="1">
      <c r="A131" s="39"/>
      <c r="B131" s="40"/>
      <c r="C131" s="218" t="s">
        <v>83</v>
      </c>
      <c r="D131" s="218" t="s">
        <v>127</v>
      </c>
      <c r="E131" s="219" t="s">
        <v>648</v>
      </c>
      <c r="F131" s="220" t="s">
        <v>649</v>
      </c>
      <c r="G131" s="221" t="s">
        <v>256</v>
      </c>
      <c r="H131" s="222">
        <v>268</v>
      </c>
      <c r="I131" s="223"/>
      <c r="J131" s="224">
        <f>ROUND(I131*H131,2)</f>
        <v>0</v>
      </c>
      <c r="K131" s="225"/>
      <c r="L131" s="45"/>
      <c r="M131" s="226" t="s">
        <v>1</v>
      </c>
      <c r="N131" s="227" t="s">
        <v>40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131</v>
      </c>
      <c r="AT131" s="230" t="s">
        <v>127</v>
      </c>
      <c r="AU131" s="230" t="s">
        <v>85</v>
      </c>
      <c r="AY131" s="18" t="s">
        <v>126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83</v>
      </c>
      <c r="BK131" s="231">
        <f>ROUND(I131*H131,2)</f>
        <v>0</v>
      </c>
      <c r="BL131" s="18" t="s">
        <v>131</v>
      </c>
      <c r="BM131" s="230" t="s">
        <v>85</v>
      </c>
    </row>
    <row r="132" s="13" customFormat="1">
      <c r="A132" s="13"/>
      <c r="B132" s="232"/>
      <c r="C132" s="233"/>
      <c r="D132" s="234" t="s">
        <v>133</v>
      </c>
      <c r="E132" s="235" t="s">
        <v>1</v>
      </c>
      <c r="F132" s="236" t="s">
        <v>650</v>
      </c>
      <c r="G132" s="233"/>
      <c r="H132" s="237">
        <v>268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133</v>
      </c>
      <c r="AU132" s="243" t="s">
        <v>85</v>
      </c>
      <c r="AV132" s="13" t="s">
        <v>85</v>
      </c>
      <c r="AW132" s="13" t="s">
        <v>32</v>
      </c>
      <c r="AX132" s="13" t="s">
        <v>75</v>
      </c>
      <c r="AY132" s="243" t="s">
        <v>126</v>
      </c>
    </row>
    <row r="133" s="14" customFormat="1">
      <c r="A133" s="14"/>
      <c r="B133" s="244"/>
      <c r="C133" s="245"/>
      <c r="D133" s="234" t="s">
        <v>133</v>
      </c>
      <c r="E133" s="246" t="s">
        <v>1</v>
      </c>
      <c r="F133" s="247" t="s">
        <v>138</v>
      </c>
      <c r="G133" s="245"/>
      <c r="H133" s="248">
        <v>268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133</v>
      </c>
      <c r="AU133" s="254" t="s">
        <v>85</v>
      </c>
      <c r="AV133" s="14" t="s">
        <v>131</v>
      </c>
      <c r="AW133" s="14" t="s">
        <v>32</v>
      </c>
      <c r="AX133" s="14" t="s">
        <v>83</v>
      </c>
      <c r="AY133" s="254" t="s">
        <v>126</v>
      </c>
    </row>
    <row r="134" s="2" customFormat="1" ht="24.15" customHeight="1">
      <c r="A134" s="39"/>
      <c r="B134" s="40"/>
      <c r="C134" s="259" t="s">
        <v>85</v>
      </c>
      <c r="D134" s="259" t="s">
        <v>205</v>
      </c>
      <c r="E134" s="260" t="s">
        <v>651</v>
      </c>
      <c r="F134" s="261" t="s">
        <v>652</v>
      </c>
      <c r="G134" s="262" t="s">
        <v>256</v>
      </c>
      <c r="H134" s="263">
        <v>268</v>
      </c>
      <c r="I134" s="264"/>
      <c r="J134" s="265">
        <f>ROUND(I134*H134,2)</f>
        <v>0</v>
      </c>
      <c r="K134" s="266"/>
      <c r="L134" s="267"/>
      <c r="M134" s="268" t="s">
        <v>1</v>
      </c>
      <c r="N134" s="269" t="s">
        <v>40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182</v>
      </c>
      <c r="AT134" s="230" t="s">
        <v>205</v>
      </c>
      <c r="AU134" s="230" t="s">
        <v>85</v>
      </c>
      <c r="AY134" s="18" t="s">
        <v>126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83</v>
      </c>
      <c r="BK134" s="231">
        <f>ROUND(I134*H134,2)</f>
        <v>0</v>
      </c>
      <c r="BL134" s="18" t="s">
        <v>131</v>
      </c>
      <c r="BM134" s="230" t="s">
        <v>131</v>
      </c>
    </row>
    <row r="135" s="2" customFormat="1" ht="37.8" customHeight="1">
      <c r="A135" s="39"/>
      <c r="B135" s="40"/>
      <c r="C135" s="218" t="s">
        <v>149</v>
      </c>
      <c r="D135" s="218" t="s">
        <v>127</v>
      </c>
      <c r="E135" s="219" t="s">
        <v>653</v>
      </c>
      <c r="F135" s="220" t="s">
        <v>654</v>
      </c>
      <c r="G135" s="221" t="s">
        <v>256</v>
      </c>
      <c r="H135" s="222">
        <v>80</v>
      </c>
      <c r="I135" s="223"/>
      <c r="J135" s="224">
        <f>ROUND(I135*H135,2)</f>
        <v>0</v>
      </c>
      <c r="K135" s="225"/>
      <c r="L135" s="45"/>
      <c r="M135" s="226" t="s">
        <v>1</v>
      </c>
      <c r="N135" s="227" t="s">
        <v>40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131</v>
      </c>
      <c r="AT135" s="230" t="s">
        <v>127</v>
      </c>
      <c r="AU135" s="230" t="s">
        <v>85</v>
      </c>
      <c r="AY135" s="18" t="s">
        <v>126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83</v>
      </c>
      <c r="BK135" s="231">
        <f>ROUND(I135*H135,2)</f>
        <v>0</v>
      </c>
      <c r="BL135" s="18" t="s">
        <v>131</v>
      </c>
      <c r="BM135" s="230" t="s">
        <v>171</v>
      </c>
    </row>
    <row r="136" s="13" customFormat="1">
      <c r="A136" s="13"/>
      <c r="B136" s="232"/>
      <c r="C136" s="233"/>
      <c r="D136" s="234" t="s">
        <v>133</v>
      </c>
      <c r="E136" s="235" t="s">
        <v>1</v>
      </c>
      <c r="F136" s="236" t="s">
        <v>655</v>
      </c>
      <c r="G136" s="233"/>
      <c r="H136" s="237">
        <v>80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133</v>
      </c>
      <c r="AU136" s="243" t="s">
        <v>85</v>
      </c>
      <c r="AV136" s="13" t="s">
        <v>85</v>
      </c>
      <c r="AW136" s="13" t="s">
        <v>32</v>
      </c>
      <c r="AX136" s="13" t="s">
        <v>75</v>
      </c>
      <c r="AY136" s="243" t="s">
        <v>126</v>
      </c>
    </row>
    <row r="137" s="14" customFormat="1">
      <c r="A137" s="14"/>
      <c r="B137" s="244"/>
      <c r="C137" s="245"/>
      <c r="D137" s="234" t="s">
        <v>133</v>
      </c>
      <c r="E137" s="246" t="s">
        <v>1</v>
      </c>
      <c r="F137" s="247" t="s">
        <v>138</v>
      </c>
      <c r="G137" s="245"/>
      <c r="H137" s="248">
        <v>80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133</v>
      </c>
      <c r="AU137" s="254" t="s">
        <v>85</v>
      </c>
      <c r="AV137" s="14" t="s">
        <v>131</v>
      </c>
      <c r="AW137" s="14" t="s">
        <v>32</v>
      </c>
      <c r="AX137" s="14" t="s">
        <v>83</v>
      </c>
      <c r="AY137" s="254" t="s">
        <v>126</v>
      </c>
    </row>
    <row r="138" s="2" customFormat="1" ht="24.15" customHeight="1">
      <c r="A138" s="39"/>
      <c r="B138" s="40"/>
      <c r="C138" s="259" t="s">
        <v>131</v>
      </c>
      <c r="D138" s="259" t="s">
        <v>205</v>
      </c>
      <c r="E138" s="260" t="s">
        <v>656</v>
      </c>
      <c r="F138" s="261" t="s">
        <v>657</v>
      </c>
      <c r="G138" s="262" t="s">
        <v>256</v>
      </c>
      <c r="H138" s="263">
        <v>80</v>
      </c>
      <c r="I138" s="264"/>
      <c r="J138" s="265">
        <f>ROUND(I138*H138,2)</f>
        <v>0</v>
      </c>
      <c r="K138" s="266"/>
      <c r="L138" s="267"/>
      <c r="M138" s="268" t="s">
        <v>1</v>
      </c>
      <c r="N138" s="269" t="s">
        <v>40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182</v>
      </c>
      <c r="AT138" s="230" t="s">
        <v>205</v>
      </c>
      <c r="AU138" s="230" t="s">
        <v>85</v>
      </c>
      <c r="AY138" s="18" t="s">
        <v>126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131</v>
      </c>
      <c r="BM138" s="230" t="s">
        <v>182</v>
      </c>
    </row>
    <row r="139" s="2" customFormat="1" ht="49.05" customHeight="1">
      <c r="A139" s="39"/>
      <c r="B139" s="40"/>
      <c r="C139" s="218" t="s">
        <v>165</v>
      </c>
      <c r="D139" s="218" t="s">
        <v>127</v>
      </c>
      <c r="E139" s="219" t="s">
        <v>471</v>
      </c>
      <c r="F139" s="220" t="s">
        <v>472</v>
      </c>
      <c r="G139" s="221" t="s">
        <v>311</v>
      </c>
      <c r="H139" s="222">
        <v>48</v>
      </c>
      <c r="I139" s="223"/>
      <c r="J139" s="224">
        <f>ROUND(I139*H139,2)</f>
        <v>0</v>
      </c>
      <c r="K139" s="225"/>
      <c r="L139" s="45"/>
      <c r="M139" s="226" t="s">
        <v>1</v>
      </c>
      <c r="N139" s="227" t="s">
        <v>40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131</v>
      </c>
      <c r="AT139" s="230" t="s">
        <v>127</v>
      </c>
      <c r="AU139" s="230" t="s">
        <v>85</v>
      </c>
      <c r="AY139" s="18" t="s">
        <v>126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83</v>
      </c>
      <c r="BK139" s="231">
        <f>ROUND(I139*H139,2)</f>
        <v>0</v>
      </c>
      <c r="BL139" s="18" t="s">
        <v>131</v>
      </c>
      <c r="BM139" s="230" t="s">
        <v>200</v>
      </c>
    </row>
    <row r="140" s="13" customFormat="1">
      <c r="A140" s="13"/>
      <c r="B140" s="232"/>
      <c r="C140" s="233"/>
      <c r="D140" s="234" t="s">
        <v>133</v>
      </c>
      <c r="E140" s="235" t="s">
        <v>1</v>
      </c>
      <c r="F140" s="236" t="s">
        <v>658</v>
      </c>
      <c r="G140" s="233"/>
      <c r="H140" s="237">
        <v>32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133</v>
      </c>
      <c r="AU140" s="243" t="s">
        <v>85</v>
      </c>
      <c r="AV140" s="13" t="s">
        <v>85</v>
      </c>
      <c r="AW140" s="13" t="s">
        <v>32</v>
      </c>
      <c r="AX140" s="13" t="s">
        <v>75</v>
      </c>
      <c r="AY140" s="243" t="s">
        <v>126</v>
      </c>
    </row>
    <row r="141" s="15" customFormat="1">
      <c r="A141" s="15"/>
      <c r="B141" s="277"/>
      <c r="C141" s="278"/>
      <c r="D141" s="234" t="s">
        <v>133</v>
      </c>
      <c r="E141" s="279" t="s">
        <v>1</v>
      </c>
      <c r="F141" s="280" t="s">
        <v>659</v>
      </c>
      <c r="G141" s="278"/>
      <c r="H141" s="281">
        <v>32</v>
      </c>
      <c r="I141" s="282"/>
      <c r="J141" s="278"/>
      <c r="K141" s="278"/>
      <c r="L141" s="283"/>
      <c r="M141" s="284"/>
      <c r="N141" s="285"/>
      <c r="O141" s="285"/>
      <c r="P141" s="285"/>
      <c r="Q141" s="285"/>
      <c r="R141" s="285"/>
      <c r="S141" s="285"/>
      <c r="T141" s="28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7" t="s">
        <v>133</v>
      </c>
      <c r="AU141" s="287" t="s">
        <v>85</v>
      </c>
      <c r="AV141" s="15" t="s">
        <v>149</v>
      </c>
      <c r="AW141" s="15" t="s">
        <v>32</v>
      </c>
      <c r="AX141" s="15" t="s">
        <v>75</v>
      </c>
      <c r="AY141" s="287" t="s">
        <v>126</v>
      </c>
    </row>
    <row r="142" s="16" customFormat="1">
      <c r="A142" s="16"/>
      <c r="B142" s="288"/>
      <c r="C142" s="289"/>
      <c r="D142" s="234" t="s">
        <v>133</v>
      </c>
      <c r="E142" s="290" t="s">
        <v>1</v>
      </c>
      <c r="F142" s="291" t="s">
        <v>660</v>
      </c>
      <c r="G142" s="289"/>
      <c r="H142" s="290" t="s">
        <v>1</v>
      </c>
      <c r="I142" s="292"/>
      <c r="J142" s="289"/>
      <c r="K142" s="289"/>
      <c r="L142" s="293"/>
      <c r="M142" s="294"/>
      <c r="N142" s="295"/>
      <c r="O142" s="295"/>
      <c r="P142" s="295"/>
      <c r="Q142" s="295"/>
      <c r="R142" s="295"/>
      <c r="S142" s="295"/>
      <c r="T142" s="29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97" t="s">
        <v>133</v>
      </c>
      <c r="AU142" s="297" t="s">
        <v>85</v>
      </c>
      <c r="AV142" s="16" t="s">
        <v>83</v>
      </c>
      <c r="AW142" s="16" t="s">
        <v>32</v>
      </c>
      <c r="AX142" s="16" t="s">
        <v>75</v>
      </c>
      <c r="AY142" s="297" t="s">
        <v>126</v>
      </c>
    </row>
    <row r="143" s="13" customFormat="1">
      <c r="A143" s="13"/>
      <c r="B143" s="232"/>
      <c r="C143" s="233"/>
      <c r="D143" s="234" t="s">
        <v>133</v>
      </c>
      <c r="E143" s="235" t="s">
        <v>1</v>
      </c>
      <c r="F143" s="236" t="s">
        <v>661</v>
      </c>
      <c r="G143" s="233"/>
      <c r="H143" s="237">
        <v>16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133</v>
      </c>
      <c r="AU143" s="243" t="s">
        <v>85</v>
      </c>
      <c r="AV143" s="13" t="s">
        <v>85</v>
      </c>
      <c r="AW143" s="13" t="s">
        <v>32</v>
      </c>
      <c r="AX143" s="13" t="s">
        <v>75</v>
      </c>
      <c r="AY143" s="243" t="s">
        <v>126</v>
      </c>
    </row>
    <row r="144" s="15" customFormat="1">
      <c r="A144" s="15"/>
      <c r="B144" s="277"/>
      <c r="C144" s="278"/>
      <c r="D144" s="234" t="s">
        <v>133</v>
      </c>
      <c r="E144" s="279" t="s">
        <v>1</v>
      </c>
      <c r="F144" s="280" t="s">
        <v>659</v>
      </c>
      <c r="G144" s="278"/>
      <c r="H144" s="281">
        <v>16</v>
      </c>
      <c r="I144" s="282"/>
      <c r="J144" s="278"/>
      <c r="K144" s="278"/>
      <c r="L144" s="283"/>
      <c r="M144" s="284"/>
      <c r="N144" s="285"/>
      <c r="O144" s="285"/>
      <c r="P144" s="285"/>
      <c r="Q144" s="285"/>
      <c r="R144" s="285"/>
      <c r="S144" s="285"/>
      <c r="T144" s="28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7" t="s">
        <v>133</v>
      </c>
      <c r="AU144" s="287" t="s">
        <v>85</v>
      </c>
      <c r="AV144" s="15" t="s">
        <v>149</v>
      </c>
      <c r="AW144" s="15" t="s">
        <v>32</v>
      </c>
      <c r="AX144" s="15" t="s">
        <v>75</v>
      </c>
      <c r="AY144" s="287" t="s">
        <v>126</v>
      </c>
    </row>
    <row r="145" s="14" customFormat="1">
      <c r="A145" s="14"/>
      <c r="B145" s="244"/>
      <c r="C145" s="245"/>
      <c r="D145" s="234" t="s">
        <v>133</v>
      </c>
      <c r="E145" s="246" t="s">
        <v>1</v>
      </c>
      <c r="F145" s="247" t="s">
        <v>138</v>
      </c>
      <c r="G145" s="245"/>
      <c r="H145" s="248">
        <v>48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133</v>
      </c>
      <c r="AU145" s="254" t="s">
        <v>85</v>
      </c>
      <c r="AV145" s="14" t="s">
        <v>131</v>
      </c>
      <c r="AW145" s="14" t="s">
        <v>32</v>
      </c>
      <c r="AX145" s="14" t="s">
        <v>83</v>
      </c>
      <c r="AY145" s="254" t="s">
        <v>126</v>
      </c>
    </row>
    <row r="146" s="2" customFormat="1" ht="24.15" customHeight="1">
      <c r="A146" s="39"/>
      <c r="B146" s="40"/>
      <c r="C146" s="259" t="s">
        <v>171</v>
      </c>
      <c r="D146" s="259" t="s">
        <v>205</v>
      </c>
      <c r="E146" s="260" t="s">
        <v>474</v>
      </c>
      <c r="F146" s="261" t="s">
        <v>475</v>
      </c>
      <c r="G146" s="262" t="s">
        <v>311</v>
      </c>
      <c r="H146" s="263">
        <v>32</v>
      </c>
      <c r="I146" s="264"/>
      <c r="J146" s="265">
        <f>ROUND(I146*H146,2)</f>
        <v>0</v>
      </c>
      <c r="K146" s="266"/>
      <c r="L146" s="267"/>
      <c r="M146" s="268" t="s">
        <v>1</v>
      </c>
      <c r="N146" s="269" t="s">
        <v>40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182</v>
      </c>
      <c r="AT146" s="230" t="s">
        <v>205</v>
      </c>
      <c r="AU146" s="230" t="s">
        <v>85</v>
      </c>
      <c r="AY146" s="18" t="s">
        <v>126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83</v>
      </c>
      <c r="BK146" s="231">
        <f>ROUND(I146*H146,2)</f>
        <v>0</v>
      </c>
      <c r="BL146" s="18" t="s">
        <v>131</v>
      </c>
      <c r="BM146" s="230" t="s">
        <v>8</v>
      </c>
    </row>
    <row r="147" s="2" customFormat="1" ht="24.15" customHeight="1">
      <c r="A147" s="39"/>
      <c r="B147" s="40"/>
      <c r="C147" s="259" t="s">
        <v>178</v>
      </c>
      <c r="D147" s="259" t="s">
        <v>205</v>
      </c>
      <c r="E147" s="260" t="s">
        <v>478</v>
      </c>
      <c r="F147" s="261" t="s">
        <v>479</v>
      </c>
      <c r="G147" s="262" t="s">
        <v>311</v>
      </c>
      <c r="H147" s="263">
        <v>16</v>
      </c>
      <c r="I147" s="264"/>
      <c r="J147" s="265">
        <f>ROUND(I147*H147,2)</f>
        <v>0</v>
      </c>
      <c r="K147" s="266"/>
      <c r="L147" s="267"/>
      <c r="M147" s="268" t="s">
        <v>1</v>
      </c>
      <c r="N147" s="269" t="s">
        <v>40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182</v>
      </c>
      <c r="AT147" s="230" t="s">
        <v>205</v>
      </c>
      <c r="AU147" s="230" t="s">
        <v>85</v>
      </c>
      <c r="AY147" s="18" t="s">
        <v>126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83</v>
      </c>
      <c r="BK147" s="231">
        <f>ROUND(I147*H147,2)</f>
        <v>0</v>
      </c>
      <c r="BL147" s="18" t="s">
        <v>131</v>
      </c>
      <c r="BM147" s="230" t="s">
        <v>230</v>
      </c>
    </row>
    <row r="148" s="2" customFormat="1" ht="37.8" customHeight="1">
      <c r="A148" s="39"/>
      <c r="B148" s="40"/>
      <c r="C148" s="218" t="s">
        <v>182</v>
      </c>
      <c r="D148" s="218" t="s">
        <v>127</v>
      </c>
      <c r="E148" s="219" t="s">
        <v>480</v>
      </c>
      <c r="F148" s="220" t="s">
        <v>481</v>
      </c>
      <c r="G148" s="221" t="s">
        <v>256</v>
      </c>
      <c r="H148" s="222">
        <v>10</v>
      </c>
      <c r="I148" s="223"/>
      <c r="J148" s="224">
        <f>ROUND(I148*H148,2)</f>
        <v>0</v>
      </c>
      <c r="K148" s="225"/>
      <c r="L148" s="45"/>
      <c r="M148" s="226" t="s">
        <v>1</v>
      </c>
      <c r="N148" s="227" t="s">
        <v>40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131</v>
      </c>
      <c r="AT148" s="230" t="s">
        <v>127</v>
      </c>
      <c r="AU148" s="230" t="s">
        <v>85</v>
      </c>
      <c r="AY148" s="18" t="s">
        <v>126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83</v>
      </c>
      <c r="BK148" s="231">
        <f>ROUND(I148*H148,2)</f>
        <v>0</v>
      </c>
      <c r="BL148" s="18" t="s">
        <v>131</v>
      </c>
      <c r="BM148" s="230" t="s">
        <v>141</v>
      </c>
    </row>
    <row r="149" s="2" customFormat="1" ht="24.15" customHeight="1">
      <c r="A149" s="39"/>
      <c r="B149" s="40"/>
      <c r="C149" s="259" t="s">
        <v>192</v>
      </c>
      <c r="D149" s="259" t="s">
        <v>205</v>
      </c>
      <c r="E149" s="260" t="s">
        <v>484</v>
      </c>
      <c r="F149" s="261" t="s">
        <v>485</v>
      </c>
      <c r="G149" s="262" t="s">
        <v>256</v>
      </c>
      <c r="H149" s="263">
        <v>10.5</v>
      </c>
      <c r="I149" s="264"/>
      <c r="J149" s="265">
        <f>ROUND(I149*H149,2)</f>
        <v>0</v>
      </c>
      <c r="K149" s="266"/>
      <c r="L149" s="267"/>
      <c r="M149" s="268" t="s">
        <v>1</v>
      </c>
      <c r="N149" s="269" t="s">
        <v>40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182</v>
      </c>
      <c r="AT149" s="230" t="s">
        <v>205</v>
      </c>
      <c r="AU149" s="230" t="s">
        <v>85</v>
      </c>
      <c r="AY149" s="18" t="s">
        <v>126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83</v>
      </c>
      <c r="BK149" s="231">
        <f>ROUND(I149*H149,2)</f>
        <v>0</v>
      </c>
      <c r="BL149" s="18" t="s">
        <v>131</v>
      </c>
      <c r="BM149" s="230" t="s">
        <v>253</v>
      </c>
    </row>
    <row r="150" s="12" customFormat="1" ht="22.8" customHeight="1">
      <c r="A150" s="12"/>
      <c r="B150" s="204"/>
      <c r="C150" s="205"/>
      <c r="D150" s="206" t="s">
        <v>74</v>
      </c>
      <c r="E150" s="270" t="s">
        <v>662</v>
      </c>
      <c r="F150" s="270" t="s">
        <v>663</v>
      </c>
      <c r="G150" s="205"/>
      <c r="H150" s="205"/>
      <c r="I150" s="208"/>
      <c r="J150" s="271">
        <f>BK150</f>
        <v>0</v>
      </c>
      <c r="K150" s="205"/>
      <c r="L150" s="210"/>
      <c r="M150" s="211"/>
      <c r="N150" s="212"/>
      <c r="O150" s="212"/>
      <c r="P150" s="213">
        <f>SUM(P151:P156)</f>
        <v>0</v>
      </c>
      <c r="Q150" s="212"/>
      <c r="R150" s="213">
        <f>SUM(R151:R156)</f>
        <v>0</v>
      </c>
      <c r="S150" s="212"/>
      <c r="T150" s="214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83</v>
      </c>
      <c r="AT150" s="216" t="s">
        <v>74</v>
      </c>
      <c r="AU150" s="216" t="s">
        <v>83</v>
      </c>
      <c r="AY150" s="215" t="s">
        <v>126</v>
      </c>
      <c r="BK150" s="217">
        <f>SUM(BK151:BK156)</f>
        <v>0</v>
      </c>
    </row>
    <row r="151" s="2" customFormat="1" ht="24.15" customHeight="1">
      <c r="A151" s="39"/>
      <c r="B151" s="40"/>
      <c r="C151" s="218" t="s">
        <v>200</v>
      </c>
      <c r="D151" s="218" t="s">
        <v>127</v>
      </c>
      <c r="E151" s="219" t="s">
        <v>488</v>
      </c>
      <c r="F151" s="220" t="s">
        <v>489</v>
      </c>
      <c r="G151" s="221" t="s">
        <v>311</v>
      </c>
      <c r="H151" s="222">
        <v>50</v>
      </c>
      <c r="I151" s="223"/>
      <c r="J151" s="224">
        <f>ROUND(I151*H151,2)</f>
        <v>0</v>
      </c>
      <c r="K151" s="225"/>
      <c r="L151" s="45"/>
      <c r="M151" s="226" t="s">
        <v>1</v>
      </c>
      <c r="N151" s="227" t="s">
        <v>40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131</v>
      </c>
      <c r="AT151" s="230" t="s">
        <v>127</v>
      </c>
      <c r="AU151" s="230" t="s">
        <v>85</v>
      </c>
      <c r="AY151" s="18" t="s">
        <v>126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83</v>
      </c>
      <c r="BK151" s="231">
        <f>ROUND(I151*H151,2)</f>
        <v>0</v>
      </c>
      <c r="BL151" s="18" t="s">
        <v>131</v>
      </c>
      <c r="BM151" s="230" t="s">
        <v>276</v>
      </c>
    </row>
    <row r="152" s="13" customFormat="1">
      <c r="A152" s="13"/>
      <c r="B152" s="232"/>
      <c r="C152" s="233"/>
      <c r="D152" s="234" t="s">
        <v>133</v>
      </c>
      <c r="E152" s="235" t="s">
        <v>1</v>
      </c>
      <c r="F152" s="236" t="s">
        <v>390</v>
      </c>
      <c r="G152" s="233"/>
      <c r="H152" s="237">
        <v>50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133</v>
      </c>
      <c r="AU152" s="243" t="s">
        <v>85</v>
      </c>
      <c r="AV152" s="13" t="s">
        <v>85</v>
      </c>
      <c r="AW152" s="13" t="s">
        <v>32</v>
      </c>
      <c r="AX152" s="13" t="s">
        <v>75</v>
      </c>
      <c r="AY152" s="243" t="s">
        <v>126</v>
      </c>
    </row>
    <row r="153" s="14" customFormat="1">
      <c r="A153" s="14"/>
      <c r="B153" s="244"/>
      <c r="C153" s="245"/>
      <c r="D153" s="234" t="s">
        <v>133</v>
      </c>
      <c r="E153" s="246" t="s">
        <v>1</v>
      </c>
      <c r="F153" s="247" t="s">
        <v>138</v>
      </c>
      <c r="G153" s="245"/>
      <c r="H153" s="248">
        <v>50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133</v>
      </c>
      <c r="AU153" s="254" t="s">
        <v>85</v>
      </c>
      <c r="AV153" s="14" t="s">
        <v>131</v>
      </c>
      <c r="AW153" s="14" t="s">
        <v>32</v>
      </c>
      <c r="AX153" s="14" t="s">
        <v>83</v>
      </c>
      <c r="AY153" s="254" t="s">
        <v>126</v>
      </c>
    </row>
    <row r="154" s="2" customFormat="1" ht="16.5" customHeight="1">
      <c r="A154" s="39"/>
      <c r="B154" s="40"/>
      <c r="C154" s="259" t="s">
        <v>204</v>
      </c>
      <c r="D154" s="259" t="s">
        <v>205</v>
      </c>
      <c r="E154" s="260" t="s">
        <v>493</v>
      </c>
      <c r="F154" s="261" t="s">
        <v>494</v>
      </c>
      <c r="G154" s="262" t="s">
        <v>311</v>
      </c>
      <c r="H154" s="263">
        <v>50</v>
      </c>
      <c r="I154" s="264"/>
      <c r="J154" s="265">
        <f>ROUND(I154*H154,2)</f>
        <v>0</v>
      </c>
      <c r="K154" s="266"/>
      <c r="L154" s="267"/>
      <c r="M154" s="268" t="s">
        <v>1</v>
      </c>
      <c r="N154" s="269" t="s">
        <v>40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182</v>
      </c>
      <c r="AT154" s="230" t="s">
        <v>205</v>
      </c>
      <c r="AU154" s="230" t="s">
        <v>85</v>
      </c>
      <c r="AY154" s="18" t="s">
        <v>126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83</v>
      </c>
      <c r="BK154" s="231">
        <f>ROUND(I154*H154,2)</f>
        <v>0</v>
      </c>
      <c r="BL154" s="18" t="s">
        <v>131</v>
      </c>
      <c r="BM154" s="230" t="s">
        <v>285</v>
      </c>
    </row>
    <row r="155" s="2" customFormat="1">
      <c r="A155" s="39"/>
      <c r="B155" s="40"/>
      <c r="C155" s="41"/>
      <c r="D155" s="234" t="s">
        <v>143</v>
      </c>
      <c r="E155" s="41"/>
      <c r="F155" s="255" t="s">
        <v>496</v>
      </c>
      <c r="G155" s="41"/>
      <c r="H155" s="41"/>
      <c r="I155" s="256"/>
      <c r="J155" s="41"/>
      <c r="K155" s="41"/>
      <c r="L155" s="45"/>
      <c r="M155" s="257"/>
      <c r="N155" s="258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143</v>
      </c>
      <c r="AU155" s="18" t="s">
        <v>85</v>
      </c>
    </row>
    <row r="156" s="2" customFormat="1" ht="16.5" customHeight="1">
      <c r="A156" s="39"/>
      <c r="B156" s="40"/>
      <c r="C156" s="259" t="s">
        <v>8</v>
      </c>
      <c r="D156" s="259" t="s">
        <v>205</v>
      </c>
      <c r="E156" s="260" t="s">
        <v>497</v>
      </c>
      <c r="F156" s="261" t="s">
        <v>498</v>
      </c>
      <c r="G156" s="262" t="s">
        <v>499</v>
      </c>
      <c r="H156" s="263">
        <v>1.3600000000000001</v>
      </c>
      <c r="I156" s="264"/>
      <c r="J156" s="265">
        <f>ROUND(I156*H156,2)</f>
        <v>0</v>
      </c>
      <c r="K156" s="266"/>
      <c r="L156" s="267"/>
      <c r="M156" s="268" t="s">
        <v>1</v>
      </c>
      <c r="N156" s="269" t="s">
        <v>40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182</v>
      </c>
      <c r="AT156" s="230" t="s">
        <v>205</v>
      </c>
      <c r="AU156" s="230" t="s">
        <v>85</v>
      </c>
      <c r="AY156" s="18" t="s">
        <v>126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83</v>
      </c>
      <c r="BK156" s="231">
        <f>ROUND(I156*H156,2)</f>
        <v>0</v>
      </c>
      <c r="BL156" s="18" t="s">
        <v>131</v>
      </c>
      <c r="BM156" s="230" t="s">
        <v>336</v>
      </c>
    </row>
    <row r="157" s="12" customFormat="1" ht="22.8" customHeight="1">
      <c r="A157" s="12"/>
      <c r="B157" s="204"/>
      <c r="C157" s="205"/>
      <c r="D157" s="206" t="s">
        <v>74</v>
      </c>
      <c r="E157" s="270" t="s">
        <v>664</v>
      </c>
      <c r="F157" s="270" t="s">
        <v>665</v>
      </c>
      <c r="G157" s="205"/>
      <c r="H157" s="205"/>
      <c r="I157" s="208"/>
      <c r="J157" s="271">
        <f>BK157</f>
        <v>0</v>
      </c>
      <c r="K157" s="205"/>
      <c r="L157" s="210"/>
      <c r="M157" s="211"/>
      <c r="N157" s="212"/>
      <c r="O157" s="212"/>
      <c r="P157" s="213">
        <f>SUM(P158:P164)</f>
        <v>0</v>
      </c>
      <c r="Q157" s="212"/>
      <c r="R157" s="213">
        <f>SUM(R158:R164)</f>
        <v>0</v>
      </c>
      <c r="S157" s="212"/>
      <c r="T157" s="214">
        <f>SUM(T158:T164)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5" t="s">
        <v>83</v>
      </c>
      <c r="AT157" s="216" t="s">
        <v>74</v>
      </c>
      <c r="AU157" s="216" t="s">
        <v>83</v>
      </c>
      <c r="AY157" s="215" t="s">
        <v>126</v>
      </c>
      <c r="BK157" s="217">
        <f>SUM(BK158:BK164)</f>
        <v>0</v>
      </c>
    </row>
    <row r="158" s="2" customFormat="1" ht="24.15" customHeight="1">
      <c r="A158" s="39"/>
      <c r="B158" s="40"/>
      <c r="C158" s="218" t="s">
        <v>223</v>
      </c>
      <c r="D158" s="218" t="s">
        <v>127</v>
      </c>
      <c r="E158" s="219" t="s">
        <v>666</v>
      </c>
      <c r="F158" s="220" t="s">
        <v>667</v>
      </c>
      <c r="G158" s="221" t="s">
        <v>311</v>
      </c>
      <c r="H158" s="222">
        <v>4</v>
      </c>
      <c r="I158" s="223"/>
      <c r="J158" s="224">
        <f>ROUND(I158*H158,2)</f>
        <v>0</v>
      </c>
      <c r="K158" s="225"/>
      <c r="L158" s="45"/>
      <c r="M158" s="226" t="s">
        <v>1</v>
      </c>
      <c r="N158" s="227" t="s">
        <v>40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131</v>
      </c>
      <c r="AT158" s="230" t="s">
        <v>127</v>
      </c>
      <c r="AU158" s="230" t="s">
        <v>85</v>
      </c>
      <c r="AY158" s="18" t="s">
        <v>126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83</v>
      </c>
      <c r="BK158" s="231">
        <f>ROUND(I158*H158,2)</f>
        <v>0</v>
      </c>
      <c r="BL158" s="18" t="s">
        <v>131</v>
      </c>
      <c r="BM158" s="230" t="s">
        <v>339</v>
      </c>
    </row>
    <row r="159" s="2" customFormat="1" ht="24.15" customHeight="1">
      <c r="A159" s="39"/>
      <c r="B159" s="40"/>
      <c r="C159" s="218" t="s">
        <v>230</v>
      </c>
      <c r="D159" s="218" t="s">
        <v>127</v>
      </c>
      <c r="E159" s="219" t="s">
        <v>668</v>
      </c>
      <c r="F159" s="220" t="s">
        <v>669</v>
      </c>
      <c r="G159" s="221" t="s">
        <v>311</v>
      </c>
      <c r="H159" s="222">
        <v>4</v>
      </c>
      <c r="I159" s="223"/>
      <c r="J159" s="224">
        <f>ROUND(I159*H159,2)</f>
        <v>0</v>
      </c>
      <c r="K159" s="225"/>
      <c r="L159" s="45"/>
      <c r="M159" s="226" t="s">
        <v>1</v>
      </c>
      <c r="N159" s="227" t="s">
        <v>40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131</v>
      </c>
      <c r="AT159" s="230" t="s">
        <v>127</v>
      </c>
      <c r="AU159" s="230" t="s">
        <v>85</v>
      </c>
      <c r="AY159" s="18" t="s">
        <v>126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83</v>
      </c>
      <c r="BK159" s="231">
        <f>ROUND(I159*H159,2)</f>
        <v>0</v>
      </c>
      <c r="BL159" s="18" t="s">
        <v>131</v>
      </c>
      <c r="BM159" s="230" t="s">
        <v>344</v>
      </c>
    </row>
    <row r="160" s="2" customFormat="1" ht="24.15" customHeight="1">
      <c r="A160" s="39"/>
      <c r="B160" s="40"/>
      <c r="C160" s="218" t="s">
        <v>241</v>
      </c>
      <c r="D160" s="218" t="s">
        <v>127</v>
      </c>
      <c r="E160" s="219" t="s">
        <v>670</v>
      </c>
      <c r="F160" s="220" t="s">
        <v>671</v>
      </c>
      <c r="G160" s="221" t="s">
        <v>311</v>
      </c>
      <c r="H160" s="222">
        <v>1</v>
      </c>
      <c r="I160" s="223"/>
      <c r="J160" s="224">
        <f>ROUND(I160*H160,2)</f>
        <v>0</v>
      </c>
      <c r="K160" s="225"/>
      <c r="L160" s="45"/>
      <c r="M160" s="226" t="s">
        <v>1</v>
      </c>
      <c r="N160" s="227" t="s">
        <v>40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131</v>
      </c>
      <c r="AT160" s="230" t="s">
        <v>127</v>
      </c>
      <c r="AU160" s="230" t="s">
        <v>85</v>
      </c>
      <c r="AY160" s="18" t="s">
        <v>126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83</v>
      </c>
      <c r="BK160" s="231">
        <f>ROUND(I160*H160,2)</f>
        <v>0</v>
      </c>
      <c r="BL160" s="18" t="s">
        <v>131</v>
      </c>
      <c r="BM160" s="230" t="s">
        <v>347</v>
      </c>
    </row>
    <row r="161" s="2" customFormat="1" ht="24.15" customHeight="1">
      <c r="A161" s="39"/>
      <c r="B161" s="40"/>
      <c r="C161" s="218" t="s">
        <v>141</v>
      </c>
      <c r="D161" s="218" t="s">
        <v>127</v>
      </c>
      <c r="E161" s="219" t="s">
        <v>672</v>
      </c>
      <c r="F161" s="220" t="s">
        <v>673</v>
      </c>
      <c r="G161" s="221" t="s">
        <v>311</v>
      </c>
      <c r="H161" s="222">
        <v>1</v>
      </c>
      <c r="I161" s="223"/>
      <c r="J161" s="224">
        <f>ROUND(I161*H161,2)</f>
        <v>0</v>
      </c>
      <c r="K161" s="225"/>
      <c r="L161" s="45"/>
      <c r="M161" s="226" t="s">
        <v>1</v>
      </c>
      <c r="N161" s="227" t="s">
        <v>40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131</v>
      </c>
      <c r="AT161" s="230" t="s">
        <v>127</v>
      </c>
      <c r="AU161" s="230" t="s">
        <v>85</v>
      </c>
      <c r="AY161" s="18" t="s">
        <v>126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83</v>
      </c>
      <c r="BK161" s="231">
        <f>ROUND(I161*H161,2)</f>
        <v>0</v>
      </c>
      <c r="BL161" s="18" t="s">
        <v>131</v>
      </c>
      <c r="BM161" s="230" t="s">
        <v>208</v>
      </c>
    </row>
    <row r="162" s="2" customFormat="1" ht="37.8" customHeight="1">
      <c r="A162" s="39"/>
      <c r="B162" s="40"/>
      <c r="C162" s="218" t="s">
        <v>248</v>
      </c>
      <c r="D162" s="218" t="s">
        <v>127</v>
      </c>
      <c r="E162" s="219" t="s">
        <v>674</v>
      </c>
      <c r="F162" s="220" t="s">
        <v>675</v>
      </c>
      <c r="G162" s="221" t="s">
        <v>256</v>
      </c>
      <c r="H162" s="222">
        <v>1020</v>
      </c>
      <c r="I162" s="223"/>
      <c r="J162" s="224">
        <f>ROUND(I162*H162,2)</f>
        <v>0</v>
      </c>
      <c r="K162" s="225"/>
      <c r="L162" s="45"/>
      <c r="M162" s="226" t="s">
        <v>1</v>
      </c>
      <c r="N162" s="227" t="s">
        <v>40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131</v>
      </c>
      <c r="AT162" s="230" t="s">
        <v>127</v>
      </c>
      <c r="AU162" s="230" t="s">
        <v>85</v>
      </c>
      <c r="AY162" s="18" t="s">
        <v>126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83</v>
      </c>
      <c r="BK162" s="231">
        <f>ROUND(I162*H162,2)</f>
        <v>0</v>
      </c>
      <c r="BL162" s="18" t="s">
        <v>131</v>
      </c>
      <c r="BM162" s="230" t="s">
        <v>357</v>
      </c>
    </row>
    <row r="163" s="13" customFormat="1">
      <c r="A163" s="13"/>
      <c r="B163" s="232"/>
      <c r="C163" s="233"/>
      <c r="D163" s="234" t="s">
        <v>133</v>
      </c>
      <c r="E163" s="235" t="s">
        <v>1</v>
      </c>
      <c r="F163" s="236" t="s">
        <v>676</v>
      </c>
      <c r="G163" s="233"/>
      <c r="H163" s="237">
        <v>1020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133</v>
      </c>
      <c r="AU163" s="243" t="s">
        <v>85</v>
      </c>
      <c r="AV163" s="13" t="s">
        <v>85</v>
      </c>
      <c r="AW163" s="13" t="s">
        <v>32</v>
      </c>
      <c r="AX163" s="13" t="s">
        <v>75</v>
      </c>
      <c r="AY163" s="243" t="s">
        <v>126</v>
      </c>
    </row>
    <row r="164" s="14" customFormat="1">
      <c r="A164" s="14"/>
      <c r="B164" s="244"/>
      <c r="C164" s="245"/>
      <c r="D164" s="234" t="s">
        <v>133</v>
      </c>
      <c r="E164" s="246" t="s">
        <v>1</v>
      </c>
      <c r="F164" s="247" t="s">
        <v>138</v>
      </c>
      <c r="G164" s="245"/>
      <c r="H164" s="248">
        <v>1020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133</v>
      </c>
      <c r="AU164" s="254" t="s">
        <v>85</v>
      </c>
      <c r="AV164" s="14" t="s">
        <v>131</v>
      </c>
      <c r="AW164" s="14" t="s">
        <v>32</v>
      </c>
      <c r="AX164" s="14" t="s">
        <v>83</v>
      </c>
      <c r="AY164" s="254" t="s">
        <v>126</v>
      </c>
    </row>
    <row r="165" s="12" customFormat="1" ht="22.8" customHeight="1">
      <c r="A165" s="12"/>
      <c r="B165" s="204"/>
      <c r="C165" s="205"/>
      <c r="D165" s="206" t="s">
        <v>74</v>
      </c>
      <c r="E165" s="270" t="s">
        <v>677</v>
      </c>
      <c r="F165" s="270" t="s">
        <v>319</v>
      </c>
      <c r="G165" s="205"/>
      <c r="H165" s="205"/>
      <c r="I165" s="208"/>
      <c r="J165" s="271">
        <f>BK165</f>
        <v>0</v>
      </c>
      <c r="K165" s="205"/>
      <c r="L165" s="210"/>
      <c r="M165" s="211"/>
      <c r="N165" s="212"/>
      <c r="O165" s="212"/>
      <c r="P165" s="213">
        <f>SUM(P166:P170)</f>
        <v>0</v>
      </c>
      <c r="Q165" s="212"/>
      <c r="R165" s="213">
        <f>SUM(R166:R170)</f>
        <v>0</v>
      </c>
      <c r="S165" s="212"/>
      <c r="T165" s="214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5" t="s">
        <v>83</v>
      </c>
      <c r="AT165" s="216" t="s">
        <v>74</v>
      </c>
      <c r="AU165" s="216" t="s">
        <v>83</v>
      </c>
      <c r="AY165" s="215" t="s">
        <v>126</v>
      </c>
      <c r="BK165" s="217">
        <f>SUM(BK166:BK170)</f>
        <v>0</v>
      </c>
    </row>
    <row r="166" s="2" customFormat="1" ht="16.5" customHeight="1">
      <c r="A166" s="39"/>
      <c r="B166" s="40"/>
      <c r="C166" s="218" t="s">
        <v>253</v>
      </c>
      <c r="D166" s="218" t="s">
        <v>127</v>
      </c>
      <c r="E166" s="219" t="s">
        <v>320</v>
      </c>
      <c r="F166" s="220" t="s">
        <v>321</v>
      </c>
      <c r="G166" s="221" t="s">
        <v>322</v>
      </c>
      <c r="H166" s="222">
        <v>1</v>
      </c>
      <c r="I166" s="223"/>
      <c r="J166" s="224">
        <f>ROUND(I166*H166,2)</f>
        <v>0</v>
      </c>
      <c r="K166" s="225"/>
      <c r="L166" s="45"/>
      <c r="M166" s="226" t="s">
        <v>1</v>
      </c>
      <c r="N166" s="227" t="s">
        <v>40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131</v>
      </c>
      <c r="AT166" s="230" t="s">
        <v>127</v>
      </c>
      <c r="AU166" s="230" t="s">
        <v>85</v>
      </c>
      <c r="AY166" s="18" t="s">
        <v>126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83</v>
      </c>
      <c r="BK166" s="231">
        <f>ROUND(I166*H166,2)</f>
        <v>0</v>
      </c>
      <c r="BL166" s="18" t="s">
        <v>131</v>
      </c>
      <c r="BM166" s="230" t="s">
        <v>363</v>
      </c>
    </row>
    <row r="167" s="2" customFormat="1">
      <c r="A167" s="39"/>
      <c r="B167" s="40"/>
      <c r="C167" s="41"/>
      <c r="D167" s="234" t="s">
        <v>143</v>
      </c>
      <c r="E167" s="41"/>
      <c r="F167" s="255" t="s">
        <v>323</v>
      </c>
      <c r="G167" s="41"/>
      <c r="H167" s="41"/>
      <c r="I167" s="256"/>
      <c r="J167" s="41"/>
      <c r="K167" s="41"/>
      <c r="L167" s="45"/>
      <c r="M167" s="257"/>
      <c r="N167" s="258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143</v>
      </c>
      <c r="AU167" s="18" t="s">
        <v>85</v>
      </c>
    </row>
    <row r="168" s="2" customFormat="1" ht="16.5" customHeight="1">
      <c r="A168" s="39"/>
      <c r="B168" s="40"/>
      <c r="C168" s="218" t="s">
        <v>267</v>
      </c>
      <c r="D168" s="218" t="s">
        <v>127</v>
      </c>
      <c r="E168" s="219" t="s">
        <v>326</v>
      </c>
      <c r="F168" s="220" t="s">
        <v>327</v>
      </c>
      <c r="G168" s="221" t="s">
        <v>322</v>
      </c>
      <c r="H168" s="222">
        <v>1</v>
      </c>
      <c r="I168" s="223"/>
      <c r="J168" s="224">
        <f>ROUND(I168*H168,2)</f>
        <v>0</v>
      </c>
      <c r="K168" s="225"/>
      <c r="L168" s="45"/>
      <c r="M168" s="226" t="s">
        <v>1</v>
      </c>
      <c r="N168" s="227" t="s">
        <v>40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131</v>
      </c>
      <c r="AT168" s="230" t="s">
        <v>127</v>
      </c>
      <c r="AU168" s="230" t="s">
        <v>85</v>
      </c>
      <c r="AY168" s="18" t="s">
        <v>126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83</v>
      </c>
      <c r="BK168" s="231">
        <f>ROUND(I168*H168,2)</f>
        <v>0</v>
      </c>
      <c r="BL168" s="18" t="s">
        <v>131</v>
      </c>
      <c r="BM168" s="230" t="s">
        <v>368</v>
      </c>
    </row>
    <row r="169" s="2" customFormat="1" ht="49.05" customHeight="1">
      <c r="A169" s="39"/>
      <c r="B169" s="40"/>
      <c r="C169" s="218" t="s">
        <v>276</v>
      </c>
      <c r="D169" s="218" t="s">
        <v>127</v>
      </c>
      <c r="E169" s="219" t="s">
        <v>678</v>
      </c>
      <c r="F169" s="220" t="s">
        <v>679</v>
      </c>
      <c r="G169" s="221" t="s">
        <v>226</v>
      </c>
      <c r="H169" s="222">
        <v>0.13100000000000001</v>
      </c>
      <c r="I169" s="223"/>
      <c r="J169" s="224">
        <f>ROUND(I169*H169,2)</f>
        <v>0</v>
      </c>
      <c r="K169" s="225"/>
      <c r="L169" s="45"/>
      <c r="M169" s="226" t="s">
        <v>1</v>
      </c>
      <c r="N169" s="227" t="s">
        <v>40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131</v>
      </c>
      <c r="AT169" s="230" t="s">
        <v>127</v>
      </c>
      <c r="AU169" s="230" t="s">
        <v>85</v>
      </c>
      <c r="AY169" s="18" t="s">
        <v>126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83</v>
      </c>
      <c r="BK169" s="231">
        <f>ROUND(I169*H169,2)</f>
        <v>0</v>
      </c>
      <c r="BL169" s="18" t="s">
        <v>131</v>
      </c>
      <c r="BM169" s="230" t="s">
        <v>371</v>
      </c>
    </row>
    <row r="170" s="2" customFormat="1">
      <c r="A170" s="39"/>
      <c r="B170" s="40"/>
      <c r="C170" s="41"/>
      <c r="D170" s="234" t="s">
        <v>143</v>
      </c>
      <c r="E170" s="41"/>
      <c r="F170" s="255" t="s">
        <v>680</v>
      </c>
      <c r="G170" s="41"/>
      <c r="H170" s="41"/>
      <c r="I170" s="256"/>
      <c r="J170" s="41"/>
      <c r="K170" s="41"/>
      <c r="L170" s="45"/>
      <c r="M170" s="257"/>
      <c r="N170" s="258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143</v>
      </c>
      <c r="AU170" s="18" t="s">
        <v>85</v>
      </c>
    </row>
    <row r="171" s="12" customFormat="1" ht="22.8" customHeight="1">
      <c r="A171" s="12"/>
      <c r="B171" s="204"/>
      <c r="C171" s="205"/>
      <c r="D171" s="206" t="s">
        <v>74</v>
      </c>
      <c r="E171" s="270" t="s">
        <v>681</v>
      </c>
      <c r="F171" s="270" t="s">
        <v>682</v>
      </c>
      <c r="G171" s="205"/>
      <c r="H171" s="205"/>
      <c r="I171" s="208"/>
      <c r="J171" s="271">
        <f>BK171</f>
        <v>0</v>
      </c>
      <c r="K171" s="205"/>
      <c r="L171" s="210"/>
      <c r="M171" s="211"/>
      <c r="N171" s="212"/>
      <c r="O171" s="212"/>
      <c r="P171" s="213">
        <f>SUM(P172:P198)</f>
        <v>0</v>
      </c>
      <c r="Q171" s="212"/>
      <c r="R171" s="213">
        <f>SUM(R172:R198)</f>
        <v>0</v>
      </c>
      <c r="S171" s="212"/>
      <c r="T171" s="214">
        <f>SUM(T172:T198)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5" t="s">
        <v>83</v>
      </c>
      <c r="AT171" s="216" t="s">
        <v>74</v>
      </c>
      <c r="AU171" s="216" t="s">
        <v>83</v>
      </c>
      <c r="AY171" s="215" t="s">
        <v>126</v>
      </c>
      <c r="BK171" s="217">
        <f>SUM(BK172:BK198)</f>
        <v>0</v>
      </c>
    </row>
    <row r="172" s="2" customFormat="1" ht="24.15" customHeight="1">
      <c r="A172" s="39"/>
      <c r="B172" s="40"/>
      <c r="C172" s="218" t="s">
        <v>7</v>
      </c>
      <c r="D172" s="218" t="s">
        <v>127</v>
      </c>
      <c r="E172" s="219" t="s">
        <v>683</v>
      </c>
      <c r="F172" s="220" t="s">
        <v>684</v>
      </c>
      <c r="G172" s="221" t="s">
        <v>311</v>
      </c>
      <c r="H172" s="222">
        <v>1</v>
      </c>
      <c r="I172" s="223"/>
      <c r="J172" s="224">
        <f>ROUND(I172*H172,2)</f>
        <v>0</v>
      </c>
      <c r="K172" s="225"/>
      <c r="L172" s="45"/>
      <c r="M172" s="226" t="s">
        <v>1</v>
      </c>
      <c r="N172" s="227" t="s">
        <v>40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131</v>
      </c>
      <c r="AT172" s="230" t="s">
        <v>127</v>
      </c>
      <c r="AU172" s="230" t="s">
        <v>85</v>
      </c>
      <c r="AY172" s="18" t="s">
        <v>126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83</v>
      </c>
      <c r="BK172" s="231">
        <f>ROUND(I172*H172,2)</f>
        <v>0</v>
      </c>
      <c r="BL172" s="18" t="s">
        <v>131</v>
      </c>
      <c r="BM172" s="230" t="s">
        <v>374</v>
      </c>
    </row>
    <row r="173" s="2" customFormat="1" ht="24.15" customHeight="1">
      <c r="A173" s="39"/>
      <c r="B173" s="40"/>
      <c r="C173" s="259" t="s">
        <v>285</v>
      </c>
      <c r="D173" s="259" t="s">
        <v>205</v>
      </c>
      <c r="E173" s="260" t="s">
        <v>685</v>
      </c>
      <c r="F173" s="261" t="s">
        <v>686</v>
      </c>
      <c r="G173" s="262" t="s">
        <v>311</v>
      </c>
      <c r="H173" s="263">
        <v>1</v>
      </c>
      <c r="I173" s="264"/>
      <c r="J173" s="265">
        <f>ROUND(I173*H173,2)</f>
        <v>0</v>
      </c>
      <c r="K173" s="266"/>
      <c r="L173" s="267"/>
      <c r="M173" s="268" t="s">
        <v>1</v>
      </c>
      <c r="N173" s="269" t="s">
        <v>40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182</v>
      </c>
      <c r="AT173" s="230" t="s">
        <v>205</v>
      </c>
      <c r="AU173" s="230" t="s">
        <v>85</v>
      </c>
      <c r="AY173" s="18" t="s">
        <v>126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83</v>
      </c>
      <c r="BK173" s="231">
        <f>ROUND(I173*H173,2)</f>
        <v>0</v>
      </c>
      <c r="BL173" s="18" t="s">
        <v>131</v>
      </c>
      <c r="BM173" s="230" t="s">
        <v>377</v>
      </c>
    </row>
    <row r="174" s="13" customFormat="1">
      <c r="A174" s="13"/>
      <c r="B174" s="232"/>
      <c r="C174" s="233"/>
      <c r="D174" s="234" t="s">
        <v>133</v>
      </c>
      <c r="E174" s="235" t="s">
        <v>1</v>
      </c>
      <c r="F174" s="236" t="s">
        <v>83</v>
      </c>
      <c r="G174" s="233"/>
      <c r="H174" s="237">
        <v>1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133</v>
      </c>
      <c r="AU174" s="243" t="s">
        <v>85</v>
      </c>
      <c r="AV174" s="13" t="s">
        <v>85</v>
      </c>
      <c r="AW174" s="13" t="s">
        <v>32</v>
      </c>
      <c r="AX174" s="13" t="s">
        <v>75</v>
      </c>
      <c r="AY174" s="243" t="s">
        <v>126</v>
      </c>
    </row>
    <row r="175" s="14" customFormat="1">
      <c r="A175" s="14"/>
      <c r="B175" s="244"/>
      <c r="C175" s="245"/>
      <c r="D175" s="234" t="s">
        <v>133</v>
      </c>
      <c r="E175" s="246" t="s">
        <v>1</v>
      </c>
      <c r="F175" s="247" t="s">
        <v>138</v>
      </c>
      <c r="G175" s="245"/>
      <c r="H175" s="248">
        <v>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133</v>
      </c>
      <c r="AU175" s="254" t="s">
        <v>85</v>
      </c>
      <c r="AV175" s="14" t="s">
        <v>131</v>
      </c>
      <c r="AW175" s="14" t="s">
        <v>32</v>
      </c>
      <c r="AX175" s="14" t="s">
        <v>83</v>
      </c>
      <c r="AY175" s="254" t="s">
        <v>126</v>
      </c>
    </row>
    <row r="176" s="2" customFormat="1" ht="24.15" customHeight="1">
      <c r="A176" s="39"/>
      <c r="B176" s="40"/>
      <c r="C176" s="218" t="s">
        <v>378</v>
      </c>
      <c r="D176" s="218" t="s">
        <v>127</v>
      </c>
      <c r="E176" s="219" t="s">
        <v>687</v>
      </c>
      <c r="F176" s="220" t="s">
        <v>688</v>
      </c>
      <c r="G176" s="221" t="s">
        <v>311</v>
      </c>
      <c r="H176" s="222">
        <v>1</v>
      </c>
      <c r="I176" s="223"/>
      <c r="J176" s="224">
        <f>ROUND(I176*H176,2)</f>
        <v>0</v>
      </c>
      <c r="K176" s="225"/>
      <c r="L176" s="45"/>
      <c r="M176" s="226" t="s">
        <v>1</v>
      </c>
      <c r="N176" s="227" t="s">
        <v>40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131</v>
      </c>
      <c r="AT176" s="230" t="s">
        <v>127</v>
      </c>
      <c r="AU176" s="230" t="s">
        <v>85</v>
      </c>
      <c r="AY176" s="18" t="s">
        <v>126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83</v>
      </c>
      <c r="BK176" s="231">
        <f>ROUND(I176*H176,2)</f>
        <v>0</v>
      </c>
      <c r="BL176" s="18" t="s">
        <v>131</v>
      </c>
      <c r="BM176" s="230" t="s">
        <v>381</v>
      </c>
    </row>
    <row r="177" s="13" customFormat="1">
      <c r="A177" s="13"/>
      <c r="B177" s="232"/>
      <c r="C177" s="233"/>
      <c r="D177" s="234" t="s">
        <v>133</v>
      </c>
      <c r="E177" s="235" t="s">
        <v>1</v>
      </c>
      <c r="F177" s="236" t="s">
        <v>83</v>
      </c>
      <c r="G177" s="233"/>
      <c r="H177" s="237">
        <v>1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133</v>
      </c>
      <c r="AU177" s="243" t="s">
        <v>85</v>
      </c>
      <c r="AV177" s="13" t="s">
        <v>85</v>
      </c>
      <c r="AW177" s="13" t="s">
        <v>32</v>
      </c>
      <c r="AX177" s="13" t="s">
        <v>75</v>
      </c>
      <c r="AY177" s="243" t="s">
        <v>126</v>
      </c>
    </row>
    <row r="178" s="14" customFormat="1">
      <c r="A178" s="14"/>
      <c r="B178" s="244"/>
      <c r="C178" s="245"/>
      <c r="D178" s="234" t="s">
        <v>133</v>
      </c>
      <c r="E178" s="246" t="s">
        <v>1</v>
      </c>
      <c r="F178" s="247" t="s">
        <v>138</v>
      </c>
      <c r="G178" s="245"/>
      <c r="H178" s="248">
        <v>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133</v>
      </c>
      <c r="AU178" s="254" t="s">
        <v>85</v>
      </c>
      <c r="AV178" s="14" t="s">
        <v>131</v>
      </c>
      <c r="AW178" s="14" t="s">
        <v>32</v>
      </c>
      <c r="AX178" s="14" t="s">
        <v>83</v>
      </c>
      <c r="AY178" s="254" t="s">
        <v>126</v>
      </c>
    </row>
    <row r="179" s="2" customFormat="1" ht="24.15" customHeight="1">
      <c r="A179" s="39"/>
      <c r="B179" s="40"/>
      <c r="C179" s="259" t="s">
        <v>336</v>
      </c>
      <c r="D179" s="259" t="s">
        <v>205</v>
      </c>
      <c r="E179" s="260" t="s">
        <v>689</v>
      </c>
      <c r="F179" s="261" t="s">
        <v>690</v>
      </c>
      <c r="G179" s="262" t="s">
        <v>311</v>
      </c>
      <c r="H179" s="263">
        <v>1</v>
      </c>
      <c r="I179" s="264"/>
      <c r="J179" s="265">
        <f>ROUND(I179*H179,2)</f>
        <v>0</v>
      </c>
      <c r="K179" s="266"/>
      <c r="L179" s="267"/>
      <c r="M179" s="268" t="s">
        <v>1</v>
      </c>
      <c r="N179" s="269" t="s">
        <v>40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182</v>
      </c>
      <c r="AT179" s="230" t="s">
        <v>205</v>
      </c>
      <c r="AU179" s="230" t="s">
        <v>85</v>
      </c>
      <c r="AY179" s="18" t="s">
        <v>126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83</v>
      </c>
      <c r="BK179" s="231">
        <f>ROUND(I179*H179,2)</f>
        <v>0</v>
      </c>
      <c r="BL179" s="18" t="s">
        <v>131</v>
      </c>
      <c r="BM179" s="230" t="s">
        <v>385</v>
      </c>
    </row>
    <row r="180" s="2" customFormat="1" ht="33" customHeight="1">
      <c r="A180" s="39"/>
      <c r="B180" s="40"/>
      <c r="C180" s="218" t="s">
        <v>387</v>
      </c>
      <c r="D180" s="218" t="s">
        <v>127</v>
      </c>
      <c r="E180" s="219" t="s">
        <v>691</v>
      </c>
      <c r="F180" s="220" t="s">
        <v>692</v>
      </c>
      <c r="G180" s="221" t="s">
        <v>311</v>
      </c>
      <c r="H180" s="222">
        <v>3</v>
      </c>
      <c r="I180" s="223"/>
      <c r="J180" s="224">
        <f>ROUND(I180*H180,2)</f>
        <v>0</v>
      </c>
      <c r="K180" s="225"/>
      <c r="L180" s="45"/>
      <c r="M180" s="226" t="s">
        <v>1</v>
      </c>
      <c r="N180" s="227" t="s">
        <v>40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131</v>
      </c>
      <c r="AT180" s="230" t="s">
        <v>127</v>
      </c>
      <c r="AU180" s="230" t="s">
        <v>85</v>
      </c>
      <c r="AY180" s="18" t="s">
        <v>126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83</v>
      </c>
      <c r="BK180" s="231">
        <f>ROUND(I180*H180,2)</f>
        <v>0</v>
      </c>
      <c r="BL180" s="18" t="s">
        <v>131</v>
      </c>
      <c r="BM180" s="230" t="s">
        <v>390</v>
      </c>
    </row>
    <row r="181" s="2" customFormat="1" ht="24.15" customHeight="1">
      <c r="A181" s="39"/>
      <c r="B181" s="40"/>
      <c r="C181" s="259" t="s">
        <v>339</v>
      </c>
      <c r="D181" s="259" t="s">
        <v>205</v>
      </c>
      <c r="E181" s="260" t="s">
        <v>693</v>
      </c>
      <c r="F181" s="261" t="s">
        <v>694</v>
      </c>
      <c r="G181" s="262" t="s">
        <v>311</v>
      </c>
      <c r="H181" s="263">
        <v>3</v>
      </c>
      <c r="I181" s="264"/>
      <c r="J181" s="265">
        <f>ROUND(I181*H181,2)</f>
        <v>0</v>
      </c>
      <c r="K181" s="266"/>
      <c r="L181" s="267"/>
      <c r="M181" s="268" t="s">
        <v>1</v>
      </c>
      <c r="N181" s="269" t="s">
        <v>40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182</v>
      </c>
      <c r="AT181" s="230" t="s">
        <v>205</v>
      </c>
      <c r="AU181" s="230" t="s">
        <v>85</v>
      </c>
      <c r="AY181" s="18" t="s">
        <v>126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83</v>
      </c>
      <c r="BK181" s="231">
        <f>ROUND(I181*H181,2)</f>
        <v>0</v>
      </c>
      <c r="BL181" s="18" t="s">
        <v>131</v>
      </c>
      <c r="BM181" s="230" t="s">
        <v>395</v>
      </c>
    </row>
    <row r="182" s="13" customFormat="1">
      <c r="A182" s="13"/>
      <c r="B182" s="232"/>
      <c r="C182" s="233"/>
      <c r="D182" s="234" t="s">
        <v>133</v>
      </c>
      <c r="E182" s="235" t="s">
        <v>1</v>
      </c>
      <c r="F182" s="236" t="s">
        <v>149</v>
      </c>
      <c r="G182" s="233"/>
      <c r="H182" s="237">
        <v>3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133</v>
      </c>
      <c r="AU182" s="243" t="s">
        <v>85</v>
      </c>
      <c r="AV182" s="13" t="s">
        <v>85</v>
      </c>
      <c r="AW182" s="13" t="s">
        <v>32</v>
      </c>
      <c r="AX182" s="13" t="s">
        <v>75</v>
      </c>
      <c r="AY182" s="243" t="s">
        <v>126</v>
      </c>
    </row>
    <row r="183" s="14" customFormat="1">
      <c r="A183" s="14"/>
      <c r="B183" s="244"/>
      <c r="C183" s="245"/>
      <c r="D183" s="234" t="s">
        <v>133</v>
      </c>
      <c r="E183" s="246" t="s">
        <v>1</v>
      </c>
      <c r="F183" s="247" t="s">
        <v>138</v>
      </c>
      <c r="G183" s="245"/>
      <c r="H183" s="248">
        <v>3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133</v>
      </c>
      <c r="AU183" s="254" t="s">
        <v>85</v>
      </c>
      <c r="AV183" s="14" t="s">
        <v>131</v>
      </c>
      <c r="AW183" s="14" t="s">
        <v>32</v>
      </c>
      <c r="AX183" s="14" t="s">
        <v>83</v>
      </c>
      <c r="AY183" s="254" t="s">
        <v>126</v>
      </c>
    </row>
    <row r="184" s="2" customFormat="1" ht="33" customHeight="1">
      <c r="A184" s="39"/>
      <c r="B184" s="40"/>
      <c r="C184" s="218" t="s">
        <v>397</v>
      </c>
      <c r="D184" s="218" t="s">
        <v>127</v>
      </c>
      <c r="E184" s="219" t="s">
        <v>695</v>
      </c>
      <c r="F184" s="220" t="s">
        <v>696</v>
      </c>
      <c r="G184" s="221" t="s">
        <v>311</v>
      </c>
      <c r="H184" s="222">
        <v>2</v>
      </c>
      <c r="I184" s="223"/>
      <c r="J184" s="224">
        <f>ROUND(I184*H184,2)</f>
        <v>0</v>
      </c>
      <c r="K184" s="225"/>
      <c r="L184" s="45"/>
      <c r="M184" s="226" t="s">
        <v>1</v>
      </c>
      <c r="N184" s="227" t="s">
        <v>40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131</v>
      </c>
      <c r="AT184" s="230" t="s">
        <v>127</v>
      </c>
      <c r="AU184" s="230" t="s">
        <v>85</v>
      </c>
      <c r="AY184" s="18" t="s">
        <v>126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83</v>
      </c>
      <c r="BK184" s="231">
        <f>ROUND(I184*H184,2)</f>
        <v>0</v>
      </c>
      <c r="BL184" s="18" t="s">
        <v>131</v>
      </c>
      <c r="BM184" s="230" t="s">
        <v>400</v>
      </c>
    </row>
    <row r="185" s="2" customFormat="1" ht="24.15" customHeight="1">
      <c r="A185" s="39"/>
      <c r="B185" s="40"/>
      <c r="C185" s="259" t="s">
        <v>344</v>
      </c>
      <c r="D185" s="259" t="s">
        <v>205</v>
      </c>
      <c r="E185" s="260" t="s">
        <v>697</v>
      </c>
      <c r="F185" s="261" t="s">
        <v>698</v>
      </c>
      <c r="G185" s="262" t="s">
        <v>311</v>
      </c>
      <c r="H185" s="263">
        <v>2</v>
      </c>
      <c r="I185" s="264"/>
      <c r="J185" s="265">
        <f>ROUND(I185*H185,2)</f>
        <v>0</v>
      </c>
      <c r="K185" s="266"/>
      <c r="L185" s="267"/>
      <c r="M185" s="268" t="s">
        <v>1</v>
      </c>
      <c r="N185" s="269" t="s">
        <v>40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182</v>
      </c>
      <c r="AT185" s="230" t="s">
        <v>205</v>
      </c>
      <c r="AU185" s="230" t="s">
        <v>85</v>
      </c>
      <c r="AY185" s="18" t="s">
        <v>126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83</v>
      </c>
      <c r="BK185" s="231">
        <f>ROUND(I185*H185,2)</f>
        <v>0</v>
      </c>
      <c r="BL185" s="18" t="s">
        <v>131</v>
      </c>
      <c r="BM185" s="230" t="s">
        <v>405</v>
      </c>
    </row>
    <row r="186" s="13" customFormat="1">
      <c r="A186" s="13"/>
      <c r="B186" s="232"/>
      <c r="C186" s="233"/>
      <c r="D186" s="234" t="s">
        <v>133</v>
      </c>
      <c r="E186" s="235" t="s">
        <v>1</v>
      </c>
      <c r="F186" s="236" t="s">
        <v>85</v>
      </c>
      <c r="G186" s="233"/>
      <c r="H186" s="237">
        <v>2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133</v>
      </c>
      <c r="AU186" s="243" t="s">
        <v>85</v>
      </c>
      <c r="AV186" s="13" t="s">
        <v>85</v>
      </c>
      <c r="AW186" s="13" t="s">
        <v>32</v>
      </c>
      <c r="AX186" s="13" t="s">
        <v>75</v>
      </c>
      <c r="AY186" s="243" t="s">
        <v>126</v>
      </c>
    </row>
    <row r="187" s="14" customFormat="1">
      <c r="A187" s="14"/>
      <c r="B187" s="244"/>
      <c r="C187" s="245"/>
      <c r="D187" s="234" t="s">
        <v>133</v>
      </c>
      <c r="E187" s="246" t="s">
        <v>1</v>
      </c>
      <c r="F187" s="247" t="s">
        <v>138</v>
      </c>
      <c r="G187" s="245"/>
      <c r="H187" s="248">
        <v>2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133</v>
      </c>
      <c r="AU187" s="254" t="s">
        <v>85</v>
      </c>
      <c r="AV187" s="14" t="s">
        <v>131</v>
      </c>
      <c r="AW187" s="14" t="s">
        <v>32</v>
      </c>
      <c r="AX187" s="14" t="s">
        <v>83</v>
      </c>
      <c r="AY187" s="254" t="s">
        <v>126</v>
      </c>
    </row>
    <row r="188" s="2" customFormat="1" ht="37.8" customHeight="1">
      <c r="A188" s="39"/>
      <c r="B188" s="40"/>
      <c r="C188" s="218" t="s">
        <v>407</v>
      </c>
      <c r="D188" s="218" t="s">
        <v>127</v>
      </c>
      <c r="E188" s="219" t="s">
        <v>699</v>
      </c>
      <c r="F188" s="220" t="s">
        <v>700</v>
      </c>
      <c r="G188" s="221" t="s">
        <v>311</v>
      </c>
      <c r="H188" s="222">
        <v>23</v>
      </c>
      <c r="I188" s="223"/>
      <c r="J188" s="224">
        <f>ROUND(I188*H188,2)</f>
        <v>0</v>
      </c>
      <c r="K188" s="225"/>
      <c r="L188" s="45"/>
      <c r="M188" s="226" t="s">
        <v>1</v>
      </c>
      <c r="N188" s="227" t="s">
        <v>40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131</v>
      </c>
      <c r="AT188" s="230" t="s">
        <v>127</v>
      </c>
      <c r="AU188" s="230" t="s">
        <v>85</v>
      </c>
      <c r="AY188" s="18" t="s">
        <v>126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83</v>
      </c>
      <c r="BK188" s="231">
        <f>ROUND(I188*H188,2)</f>
        <v>0</v>
      </c>
      <c r="BL188" s="18" t="s">
        <v>131</v>
      </c>
      <c r="BM188" s="230" t="s">
        <v>410</v>
      </c>
    </row>
    <row r="189" s="2" customFormat="1" ht="37.8" customHeight="1">
      <c r="A189" s="39"/>
      <c r="B189" s="40"/>
      <c r="C189" s="259" t="s">
        <v>347</v>
      </c>
      <c r="D189" s="259" t="s">
        <v>205</v>
      </c>
      <c r="E189" s="260" t="s">
        <v>701</v>
      </c>
      <c r="F189" s="261" t="s">
        <v>702</v>
      </c>
      <c r="G189" s="262" t="s">
        <v>311</v>
      </c>
      <c r="H189" s="263">
        <v>23</v>
      </c>
      <c r="I189" s="264"/>
      <c r="J189" s="265">
        <f>ROUND(I189*H189,2)</f>
        <v>0</v>
      </c>
      <c r="K189" s="266"/>
      <c r="L189" s="267"/>
      <c r="M189" s="268" t="s">
        <v>1</v>
      </c>
      <c r="N189" s="269" t="s">
        <v>40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182</v>
      </c>
      <c r="AT189" s="230" t="s">
        <v>205</v>
      </c>
      <c r="AU189" s="230" t="s">
        <v>85</v>
      </c>
      <c r="AY189" s="18" t="s">
        <v>126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83</v>
      </c>
      <c r="BK189" s="231">
        <f>ROUND(I189*H189,2)</f>
        <v>0</v>
      </c>
      <c r="BL189" s="18" t="s">
        <v>131</v>
      </c>
      <c r="BM189" s="230" t="s">
        <v>413</v>
      </c>
    </row>
    <row r="190" s="13" customFormat="1">
      <c r="A190" s="13"/>
      <c r="B190" s="232"/>
      <c r="C190" s="233"/>
      <c r="D190" s="234" t="s">
        <v>133</v>
      </c>
      <c r="E190" s="235" t="s">
        <v>1</v>
      </c>
      <c r="F190" s="236" t="s">
        <v>703</v>
      </c>
      <c r="G190" s="233"/>
      <c r="H190" s="237">
        <v>14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133</v>
      </c>
      <c r="AU190" s="243" t="s">
        <v>85</v>
      </c>
      <c r="AV190" s="13" t="s">
        <v>85</v>
      </c>
      <c r="AW190" s="13" t="s">
        <v>32</v>
      </c>
      <c r="AX190" s="13" t="s">
        <v>75</v>
      </c>
      <c r="AY190" s="243" t="s">
        <v>126</v>
      </c>
    </row>
    <row r="191" s="13" customFormat="1">
      <c r="A191" s="13"/>
      <c r="B191" s="232"/>
      <c r="C191" s="233"/>
      <c r="D191" s="234" t="s">
        <v>133</v>
      </c>
      <c r="E191" s="235" t="s">
        <v>1</v>
      </c>
      <c r="F191" s="236" t="s">
        <v>704</v>
      </c>
      <c r="G191" s="233"/>
      <c r="H191" s="237">
        <v>9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133</v>
      </c>
      <c r="AU191" s="243" t="s">
        <v>85</v>
      </c>
      <c r="AV191" s="13" t="s">
        <v>85</v>
      </c>
      <c r="AW191" s="13" t="s">
        <v>32</v>
      </c>
      <c r="AX191" s="13" t="s">
        <v>75</v>
      </c>
      <c r="AY191" s="243" t="s">
        <v>126</v>
      </c>
    </row>
    <row r="192" s="14" customFormat="1">
      <c r="A192" s="14"/>
      <c r="B192" s="244"/>
      <c r="C192" s="245"/>
      <c r="D192" s="234" t="s">
        <v>133</v>
      </c>
      <c r="E192" s="246" t="s">
        <v>1</v>
      </c>
      <c r="F192" s="247" t="s">
        <v>138</v>
      </c>
      <c r="G192" s="245"/>
      <c r="H192" s="248">
        <v>23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133</v>
      </c>
      <c r="AU192" s="254" t="s">
        <v>85</v>
      </c>
      <c r="AV192" s="14" t="s">
        <v>131</v>
      </c>
      <c r="AW192" s="14" t="s">
        <v>32</v>
      </c>
      <c r="AX192" s="14" t="s">
        <v>83</v>
      </c>
      <c r="AY192" s="254" t="s">
        <v>126</v>
      </c>
    </row>
    <row r="193" s="2" customFormat="1" ht="24.15" customHeight="1">
      <c r="A193" s="39"/>
      <c r="B193" s="40"/>
      <c r="C193" s="218" t="s">
        <v>414</v>
      </c>
      <c r="D193" s="218" t="s">
        <v>127</v>
      </c>
      <c r="E193" s="219" t="s">
        <v>705</v>
      </c>
      <c r="F193" s="220" t="s">
        <v>706</v>
      </c>
      <c r="G193" s="221" t="s">
        <v>311</v>
      </c>
      <c r="H193" s="222">
        <v>46</v>
      </c>
      <c r="I193" s="223"/>
      <c r="J193" s="224">
        <f>ROUND(I193*H193,2)</f>
        <v>0</v>
      </c>
      <c r="K193" s="225"/>
      <c r="L193" s="45"/>
      <c r="M193" s="226" t="s">
        <v>1</v>
      </c>
      <c r="N193" s="227" t="s">
        <v>40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131</v>
      </c>
      <c r="AT193" s="230" t="s">
        <v>127</v>
      </c>
      <c r="AU193" s="230" t="s">
        <v>85</v>
      </c>
      <c r="AY193" s="18" t="s">
        <v>126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83</v>
      </c>
      <c r="BK193" s="231">
        <f>ROUND(I193*H193,2)</f>
        <v>0</v>
      </c>
      <c r="BL193" s="18" t="s">
        <v>131</v>
      </c>
      <c r="BM193" s="230" t="s">
        <v>417</v>
      </c>
    </row>
    <row r="194" s="2" customFormat="1" ht="24.15" customHeight="1">
      <c r="A194" s="39"/>
      <c r="B194" s="40"/>
      <c r="C194" s="218" t="s">
        <v>208</v>
      </c>
      <c r="D194" s="218" t="s">
        <v>127</v>
      </c>
      <c r="E194" s="219" t="s">
        <v>707</v>
      </c>
      <c r="F194" s="220" t="s">
        <v>708</v>
      </c>
      <c r="G194" s="221" t="s">
        <v>311</v>
      </c>
      <c r="H194" s="222">
        <v>2</v>
      </c>
      <c r="I194" s="223"/>
      <c r="J194" s="224">
        <f>ROUND(I194*H194,2)</f>
        <v>0</v>
      </c>
      <c r="K194" s="225"/>
      <c r="L194" s="45"/>
      <c r="M194" s="226" t="s">
        <v>1</v>
      </c>
      <c r="N194" s="227" t="s">
        <v>40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131</v>
      </c>
      <c r="AT194" s="230" t="s">
        <v>127</v>
      </c>
      <c r="AU194" s="230" t="s">
        <v>85</v>
      </c>
      <c r="AY194" s="18" t="s">
        <v>126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83</v>
      </c>
      <c r="BK194" s="231">
        <f>ROUND(I194*H194,2)</f>
        <v>0</v>
      </c>
      <c r="BL194" s="18" t="s">
        <v>131</v>
      </c>
      <c r="BM194" s="230" t="s">
        <v>422</v>
      </c>
    </row>
    <row r="195" s="2" customFormat="1" ht="24.15" customHeight="1">
      <c r="A195" s="39"/>
      <c r="B195" s="40"/>
      <c r="C195" s="218" t="s">
        <v>423</v>
      </c>
      <c r="D195" s="218" t="s">
        <v>127</v>
      </c>
      <c r="E195" s="219" t="s">
        <v>709</v>
      </c>
      <c r="F195" s="220" t="s">
        <v>710</v>
      </c>
      <c r="G195" s="221" t="s">
        <v>311</v>
      </c>
      <c r="H195" s="222">
        <v>46</v>
      </c>
      <c r="I195" s="223"/>
      <c r="J195" s="224">
        <f>ROUND(I195*H195,2)</f>
        <v>0</v>
      </c>
      <c r="K195" s="225"/>
      <c r="L195" s="45"/>
      <c r="M195" s="226" t="s">
        <v>1</v>
      </c>
      <c r="N195" s="227" t="s">
        <v>40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131</v>
      </c>
      <c r="AT195" s="230" t="s">
        <v>127</v>
      </c>
      <c r="AU195" s="230" t="s">
        <v>85</v>
      </c>
      <c r="AY195" s="18" t="s">
        <v>126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83</v>
      </c>
      <c r="BK195" s="231">
        <f>ROUND(I195*H195,2)</f>
        <v>0</v>
      </c>
      <c r="BL195" s="18" t="s">
        <v>131</v>
      </c>
      <c r="BM195" s="230" t="s">
        <v>426</v>
      </c>
    </row>
    <row r="196" s="2" customFormat="1" ht="37.8" customHeight="1">
      <c r="A196" s="39"/>
      <c r="B196" s="40"/>
      <c r="C196" s="218" t="s">
        <v>357</v>
      </c>
      <c r="D196" s="218" t="s">
        <v>127</v>
      </c>
      <c r="E196" s="219" t="s">
        <v>711</v>
      </c>
      <c r="F196" s="220" t="s">
        <v>712</v>
      </c>
      <c r="G196" s="221" t="s">
        <v>322</v>
      </c>
      <c r="H196" s="222">
        <v>1</v>
      </c>
      <c r="I196" s="223"/>
      <c r="J196" s="224">
        <f>ROUND(I196*H196,2)</f>
        <v>0</v>
      </c>
      <c r="K196" s="225"/>
      <c r="L196" s="45"/>
      <c r="M196" s="226" t="s">
        <v>1</v>
      </c>
      <c r="N196" s="227" t="s">
        <v>40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131</v>
      </c>
      <c r="AT196" s="230" t="s">
        <v>127</v>
      </c>
      <c r="AU196" s="230" t="s">
        <v>85</v>
      </c>
      <c r="AY196" s="18" t="s">
        <v>126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83</v>
      </c>
      <c r="BK196" s="231">
        <f>ROUND(I196*H196,2)</f>
        <v>0</v>
      </c>
      <c r="BL196" s="18" t="s">
        <v>131</v>
      </c>
      <c r="BM196" s="230" t="s">
        <v>429</v>
      </c>
    </row>
    <row r="197" s="2" customFormat="1" ht="16.5" customHeight="1">
      <c r="A197" s="39"/>
      <c r="B197" s="40"/>
      <c r="C197" s="259" t="s">
        <v>430</v>
      </c>
      <c r="D197" s="259" t="s">
        <v>205</v>
      </c>
      <c r="E197" s="260" t="s">
        <v>713</v>
      </c>
      <c r="F197" s="261" t="s">
        <v>714</v>
      </c>
      <c r="G197" s="262" t="s">
        <v>311</v>
      </c>
      <c r="H197" s="263">
        <v>1</v>
      </c>
      <c r="I197" s="264"/>
      <c r="J197" s="265">
        <f>ROUND(I197*H197,2)</f>
        <v>0</v>
      </c>
      <c r="K197" s="266"/>
      <c r="L197" s="267"/>
      <c r="M197" s="268" t="s">
        <v>1</v>
      </c>
      <c r="N197" s="269" t="s">
        <v>40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182</v>
      </c>
      <c r="AT197" s="230" t="s">
        <v>205</v>
      </c>
      <c r="AU197" s="230" t="s">
        <v>85</v>
      </c>
      <c r="AY197" s="18" t="s">
        <v>126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83</v>
      </c>
      <c r="BK197" s="231">
        <f>ROUND(I197*H197,2)</f>
        <v>0</v>
      </c>
      <c r="BL197" s="18" t="s">
        <v>131</v>
      </c>
      <c r="BM197" s="230" t="s">
        <v>433</v>
      </c>
    </row>
    <row r="198" s="2" customFormat="1" ht="24.15" customHeight="1">
      <c r="A198" s="39"/>
      <c r="B198" s="40"/>
      <c r="C198" s="259" t="s">
        <v>363</v>
      </c>
      <c r="D198" s="259" t="s">
        <v>205</v>
      </c>
      <c r="E198" s="260" t="s">
        <v>715</v>
      </c>
      <c r="F198" s="261" t="s">
        <v>716</v>
      </c>
      <c r="G198" s="262" t="s">
        <v>311</v>
      </c>
      <c r="H198" s="263">
        <v>2</v>
      </c>
      <c r="I198" s="264"/>
      <c r="J198" s="265">
        <f>ROUND(I198*H198,2)</f>
        <v>0</v>
      </c>
      <c r="K198" s="266"/>
      <c r="L198" s="267"/>
      <c r="M198" s="268" t="s">
        <v>1</v>
      </c>
      <c r="N198" s="269" t="s">
        <v>40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182</v>
      </c>
      <c r="AT198" s="230" t="s">
        <v>205</v>
      </c>
      <c r="AU198" s="230" t="s">
        <v>85</v>
      </c>
      <c r="AY198" s="18" t="s">
        <v>126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83</v>
      </c>
      <c r="BK198" s="231">
        <f>ROUND(I198*H198,2)</f>
        <v>0</v>
      </c>
      <c r="BL198" s="18" t="s">
        <v>131</v>
      </c>
      <c r="BM198" s="230" t="s">
        <v>437</v>
      </c>
    </row>
    <row r="199" s="12" customFormat="1" ht="22.8" customHeight="1">
      <c r="A199" s="12"/>
      <c r="B199" s="204"/>
      <c r="C199" s="205"/>
      <c r="D199" s="206" t="s">
        <v>74</v>
      </c>
      <c r="E199" s="270" t="s">
        <v>717</v>
      </c>
      <c r="F199" s="270" t="s">
        <v>718</v>
      </c>
      <c r="G199" s="205"/>
      <c r="H199" s="205"/>
      <c r="I199" s="208"/>
      <c r="J199" s="271">
        <f>BK199</f>
        <v>0</v>
      </c>
      <c r="K199" s="205"/>
      <c r="L199" s="210"/>
      <c r="M199" s="211"/>
      <c r="N199" s="212"/>
      <c r="O199" s="212"/>
      <c r="P199" s="213">
        <f>SUM(P200:P215)</f>
        <v>0</v>
      </c>
      <c r="Q199" s="212"/>
      <c r="R199" s="213">
        <f>SUM(R200:R215)</f>
        <v>0</v>
      </c>
      <c r="S199" s="212"/>
      <c r="T199" s="214">
        <f>SUM(T200:T215)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5" t="s">
        <v>83</v>
      </c>
      <c r="AT199" s="216" t="s">
        <v>74</v>
      </c>
      <c r="AU199" s="216" t="s">
        <v>83</v>
      </c>
      <c r="AY199" s="215" t="s">
        <v>126</v>
      </c>
      <c r="BK199" s="217">
        <f>SUM(BK200:BK215)</f>
        <v>0</v>
      </c>
    </row>
    <row r="200" s="2" customFormat="1" ht="24.15" customHeight="1">
      <c r="A200" s="39"/>
      <c r="B200" s="40"/>
      <c r="C200" s="218" t="s">
        <v>438</v>
      </c>
      <c r="D200" s="218" t="s">
        <v>127</v>
      </c>
      <c r="E200" s="219" t="s">
        <v>719</v>
      </c>
      <c r="F200" s="220" t="s">
        <v>720</v>
      </c>
      <c r="G200" s="221" t="s">
        <v>256</v>
      </c>
      <c r="H200" s="222">
        <v>988</v>
      </c>
      <c r="I200" s="223"/>
      <c r="J200" s="224">
        <f>ROUND(I200*H200,2)</f>
        <v>0</v>
      </c>
      <c r="K200" s="225"/>
      <c r="L200" s="45"/>
      <c r="M200" s="226" t="s">
        <v>1</v>
      </c>
      <c r="N200" s="227" t="s">
        <v>40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131</v>
      </c>
      <c r="AT200" s="230" t="s">
        <v>127</v>
      </c>
      <c r="AU200" s="230" t="s">
        <v>85</v>
      </c>
      <c r="AY200" s="18" t="s">
        <v>126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83</v>
      </c>
      <c r="BK200" s="231">
        <f>ROUND(I200*H200,2)</f>
        <v>0</v>
      </c>
      <c r="BL200" s="18" t="s">
        <v>131</v>
      </c>
      <c r="BM200" s="230" t="s">
        <v>441</v>
      </c>
    </row>
    <row r="201" s="2" customFormat="1" ht="16.5" customHeight="1">
      <c r="A201" s="39"/>
      <c r="B201" s="40"/>
      <c r="C201" s="259" t="s">
        <v>368</v>
      </c>
      <c r="D201" s="259" t="s">
        <v>205</v>
      </c>
      <c r="E201" s="260" t="s">
        <v>721</v>
      </c>
      <c r="F201" s="261" t="s">
        <v>722</v>
      </c>
      <c r="G201" s="262" t="s">
        <v>256</v>
      </c>
      <c r="H201" s="263">
        <v>998.20000000000005</v>
      </c>
      <c r="I201" s="264"/>
      <c r="J201" s="265">
        <f>ROUND(I201*H201,2)</f>
        <v>0</v>
      </c>
      <c r="K201" s="266"/>
      <c r="L201" s="267"/>
      <c r="M201" s="268" t="s">
        <v>1</v>
      </c>
      <c r="N201" s="269" t="s">
        <v>40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182</v>
      </c>
      <c r="AT201" s="230" t="s">
        <v>205</v>
      </c>
      <c r="AU201" s="230" t="s">
        <v>85</v>
      </c>
      <c r="AY201" s="18" t="s">
        <v>126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83</v>
      </c>
      <c r="BK201" s="231">
        <f>ROUND(I201*H201,2)</f>
        <v>0</v>
      </c>
      <c r="BL201" s="18" t="s">
        <v>131</v>
      </c>
      <c r="BM201" s="230" t="s">
        <v>445</v>
      </c>
    </row>
    <row r="202" s="16" customFormat="1">
      <c r="A202" s="16"/>
      <c r="B202" s="288"/>
      <c r="C202" s="289"/>
      <c r="D202" s="234" t="s">
        <v>133</v>
      </c>
      <c r="E202" s="290" t="s">
        <v>1</v>
      </c>
      <c r="F202" s="291" t="s">
        <v>723</v>
      </c>
      <c r="G202" s="289"/>
      <c r="H202" s="290" t="s">
        <v>1</v>
      </c>
      <c r="I202" s="292"/>
      <c r="J202" s="289"/>
      <c r="K202" s="289"/>
      <c r="L202" s="293"/>
      <c r="M202" s="294"/>
      <c r="N202" s="295"/>
      <c r="O202" s="295"/>
      <c r="P202" s="295"/>
      <c r="Q202" s="295"/>
      <c r="R202" s="295"/>
      <c r="S202" s="295"/>
      <c r="T202" s="29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97" t="s">
        <v>133</v>
      </c>
      <c r="AU202" s="297" t="s">
        <v>85</v>
      </c>
      <c r="AV202" s="16" t="s">
        <v>83</v>
      </c>
      <c r="AW202" s="16" t="s">
        <v>32</v>
      </c>
      <c r="AX202" s="16" t="s">
        <v>75</v>
      </c>
      <c r="AY202" s="297" t="s">
        <v>126</v>
      </c>
    </row>
    <row r="203" s="13" customFormat="1">
      <c r="A203" s="13"/>
      <c r="B203" s="232"/>
      <c r="C203" s="233"/>
      <c r="D203" s="234" t="s">
        <v>133</v>
      </c>
      <c r="E203" s="235" t="s">
        <v>1</v>
      </c>
      <c r="F203" s="236" t="s">
        <v>724</v>
      </c>
      <c r="G203" s="233"/>
      <c r="H203" s="237">
        <v>40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133</v>
      </c>
      <c r="AU203" s="243" t="s">
        <v>85</v>
      </c>
      <c r="AV203" s="13" t="s">
        <v>85</v>
      </c>
      <c r="AW203" s="13" t="s">
        <v>32</v>
      </c>
      <c r="AX203" s="13" t="s">
        <v>75</v>
      </c>
      <c r="AY203" s="243" t="s">
        <v>126</v>
      </c>
    </row>
    <row r="204" s="14" customFormat="1">
      <c r="A204" s="14"/>
      <c r="B204" s="244"/>
      <c r="C204" s="245"/>
      <c r="D204" s="234" t="s">
        <v>133</v>
      </c>
      <c r="E204" s="246" t="s">
        <v>1</v>
      </c>
      <c r="F204" s="247" t="s">
        <v>138</v>
      </c>
      <c r="G204" s="245"/>
      <c r="H204" s="248">
        <v>40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133</v>
      </c>
      <c r="AU204" s="254" t="s">
        <v>85</v>
      </c>
      <c r="AV204" s="14" t="s">
        <v>131</v>
      </c>
      <c r="AW204" s="14" t="s">
        <v>32</v>
      </c>
      <c r="AX204" s="14" t="s">
        <v>75</v>
      </c>
      <c r="AY204" s="254" t="s">
        <v>126</v>
      </c>
    </row>
    <row r="205" s="13" customFormat="1">
      <c r="A205" s="13"/>
      <c r="B205" s="232"/>
      <c r="C205" s="233"/>
      <c r="D205" s="234" t="s">
        <v>133</v>
      </c>
      <c r="E205" s="235" t="s">
        <v>1</v>
      </c>
      <c r="F205" s="236" t="s">
        <v>725</v>
      </c>
      <c r="G205" s="233"/>
      <c r="H205" s="237">
        <v>998.20000000000005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133</v>
      </c>
      <c r="AU205" s="243" t="s">
        <v>85</v>
      </c>
      <c r="AV205" s="13" t="s">
        <v>85</v>
      </c>
      <c r="AW205" s="13" t="s">
        <v>32</v>
      </c>
      <c r="AX205" s="13" t="s">
        <v>75</v>
      </c>
      <c r="AY205" s="243" t="s">
        <v>126</v>
      </c>
    </row>
    <row r="206" s="14" customFormat="1">
      <c r="A206" s="14"/>
      <c r="B206" s="244"/>
      <c r="C206" s="245"/>
      <c r="D206" s="234" t="s">
        <v>133</v>
      </c>
      <c r="E206" s="246" t="s">
        <v>1</v>
      </c>
      <c r="F206" s="247" t="s">
        <v>138</v>
      </c>
      <c r="G206" s="245"/>
      <c r="H206" s="248">
        <v>998.20000000000005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133</v>
      </c>
      <c r="AU206" s="254" t="s">
        <v>85</v>
      </c>
      <c r="AV206" s="14" t="s">
        <v>131</v>
      </c>
      <c r="AW206" s="14" t="s">
        <v>32</v>
      </c>
      <c r="AX206" s="14" t="s">
        <v>83</v>
      </c>
      <c r="AY206" s="254" t="s">
        <v>126</v>
      </c>
    </row>
    <row r="207" s="2" customFormat="1" ht="16.5" customHeight="1">
      <c r="A207" s="39"/>
      <c r="B207" s="40"/>
      <c r="C207" s="259" t="s">
        <v>446</v>
      </c>
      <c r="D207" s="259" t="s">
        <v>205</v>
      </c>
      <c r="E207" s="260" t="s">
        <v>726</v>
      </c>
      <c r="F207" s="261" t="s">
        <v>727</v>
      </c>
      <c r="G207" s="262" t="s">
        <v>256</v>
      </c>
      <c r="H207" s="263">
        <v>69</v>
      </c>
      <c r="I207" s="264"/>
      <c r="J207" s="265">
        <f>ROUND(I207*H207,2)</f>
        <v>0</v>
      </c>
      <c r="K207" s="266"/>
      <c r="L207" s="267"/>
      <c r="M207" s="268" t="s">
        <v>1</v>
      </c>
      <c r="N207" s="269" t="s">
        <v>40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182</v>
      </c>
      <c r="AT207" s="230" t="s">
        <v>205</v>
      </c>
      <c r="AU207" s="230" t="s">
        <v>85</v>
      </c>
      <c r="AY207" s="18" t="s">
        <v>126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83</v>
      </c>
      <c r="BK207" s="231">
        <f>ROUND(I207*H207,2)</f>
        <v>0</v>
      </c>
      <c r="BL207" s="18" t="s">
        <v>131</v>
      </c>
      <c r="BM207" s="230" t="s">
        <v>449</v>
      </c>
    </row>
    <row r="208" s="2" customFormat="1">
      <c r="A208" s="39"/>
      <c r="B208" s="40"/>
      <c r="C208" s="41"/>
      <c r="D208" s="234" t="s">
        <v>143</v>
      </c>
      <c r="E208" s="41"/>
      <c r="F208" s="255" t="s">
        <v>728</v>
      </c>
      <c r="G208" s="41"/>
      <c r="H208" s="41"/>
      <c r="I208" s="256"/>
      <c r="J208" s="41"/>
      <c r="K208" s="41"/>
      <c r="L208" s="45"/>
      <c r="M208" s="257"/>
      <c r="N208" s="258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143</v>
      </c>
      <c r="AU208" s="18" t="s">
        <v>85</v>
      </c>
    </row>
    <row r="209" s="2" customFormat="1" ht="16.5" customHeight="1">
      <c r="A209" s="39"/>
      <c r="B209" s="40"/>
      <c r="C209" s="259" t="s">
        <v>371</v>
      </c>
      <c r="D209" s="259" t="s">
        <v>205</v>
      </c>
      <c r="E209" s="260" t="s">
        <v>729</v>
      </c>
      <c r="F209" s="261" t="s">
        <v>730</v>
      </c>
      <c r="G209" s="262" t="s">
        <v>256</v>
      </c>
      <c r="H209" s="263">
        <v>69</v>
      </c>
      <c r="I209" s="264"/>
      <c r="J209" s="265">
        <f>ROUND(I209*H209,2)</f>
        <v>0</v>
      </c>
      <c r="K209" s="266"/>
      <c r="L209" s="267"/>
      <c r="M209" s="268" t="s">
        <v>1</v>
      </c>
      <c r="N209" s="269" t="s">
        <v>40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182</v>
      </c>
      <c r="AT209" s="230" t="s">
        <v>205</v>
      </c>
      <c r="AU209" s="230" t="s">
        <v>85</v>
      </c>
      <c r="AY209" s="18" t="s">
        <v>126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83</v>
      </c>
      <c r="BK209" s="231">
        <f>ROUND(I209*H209,2)</f>
        <v>0</v>
      </c>
      <c r="BL209" s="18" t="s">
        <v>131</v>
      </c>
      <c r="BM209" s="230" t="s">
        <v>452</v>
      </c>
    </row>
    <row r="210" s="2" customFormat="1">
      <c r="A210" s="39"/>
      <c r="B210" s="40"/>
      <c r="C210" s="41"/>
      <c r="D210" s="234" t="s">
        <v>143</v>
      </c>
      <c r="E210" s="41"/>
      <c r="F210" s="255" t="s">
        <v>728</v>
      </c>
      <c r="G210" s="41"/>
      <c r="H210" s="41"/>
      <c r="I210" s="256"/>
      <c r="J210" s="41"/>
      <c r="K210" s="41"/>
      <c r="L210" s="45"/>
      <c r="M210" s="257"/>
      <c r="N210" s="258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143</v>
      </c>
      <c r="AU210" s="18" t="s">
        <v>85</v>
      </c>
    </row>
    <row r="211" s="2" customFormat="1" ht="24.15" customHeight="1">
      <c r="A211" s="39"/>
      <c r="B211" s="40"/>
      <c r="C211" s="218" t="s">
        <v>453</v>
      </c>
      <c r="D211" s="218" t="s">
        <v>127</v>
      </c>
      <c r="E211" s="219" t="s">
        <v>731</v>
      </c>
      <c r="F211" s="220" t="s">
        <v>732</v>
      </c>
      <c r="G211" s="221" t="s">
        <v>311</v>
      </c>
      <c r="H211" s="222">
        <v>8</v>
      </c>
      <c r="I211" s="223"/>
      <c r="J211" s="224">
        <f>ROUND(I211*H211,2)</f>
        <v>0</v>
      </c>
      <c r="K211" s="225"/>
      <c r="L211" s="45"/>
      <c r="M211" s="226" t="s">
        <v>1</v>
      </c>
      <c r="N211" s="227" t="s">
        <v>40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131</v>
      </c>
      <c r="AT211" s="230" t="s">
        <v>127</v>
      </c>
      <c r="AU211" s="230" t="s">
        <v>85</v>
      </c>
      <c r="AY211" s="18" t="s">
        <v>126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83</v>
      </c>
      <c r="BK211" s="231">
        <f>ROUND(I211*H211,2)</f>
        <v>0</v>
      </c>
      <c r="BL211" s="18" t="s">
        <v>131</v>
      </c>
      <c r="BM211" s="230" t="s">
        <v>456</v>
      </c>
    </row>
    <row r="212" s="2" customFormat="1" ht="33" customHeight="1">
      <c r="A212" s="39"/>
      <c r="B212" s="40"/>
      <c r="C212" s="259" t="s">
        <v>374</v>
      </c>
      <c r="D212" s="259" t="s">
        <v>205</v>
      </c>
      <c r="E212" s="260" t="s">
        <v>733</v>
      </c>
      <c r="F212" s="261" t="s">
        <v>734</v>
      </c>
      <c r="G212" s="262" t="s">
        <v>311</v>
      </c>
      <c r="H212" s="263">
        <v>1</v>
      </c>
      <c r="I212" s="264"/>
      <c r="J212" s="265">
        <f>ROUND(I212*H212,2)</f>
        <v>0</v>
      </c>
      <c r="K212" s="266"/>
      <c r="L212" s="267"/>
      <c r="M212" s="268" t="s">
        <v>1</v>
      </c>
      <c r="N212" s="269" t="s">
        <v>40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182</v>
      </c>
      <c r="AT212" s="230" t="s">
        <v>205</v>
      </c>
      <c r="AU212" s="230" t="s">
        <v>85</v>
      </c>
      <c r="AY212" s="18" t="s">
        <v>126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83</v>
      </c>
      <c r="BK212" s="231">
        <f>ROUND(I212*H212,2)</f>
        <v>0</v>
      </c>
      <c r="BL212" s="18" t="s">
        <v>131</v>
      </c>
      <c r="BM212" s="230" t="s">
        <v>459</v>
      </c>
    </row>
    <row r="213" s="2" customFormat="1">
      <c r="A213" s="39"/>
      <c r="B213" s="40"/>
      <c r="C213" s="41"/>
      <c r="D213" s="234" t="s">
        <v>143</v>
      </c>
      <c r="E213" s="41"/>
      <c r="F213" s="255" t="s">
        <v>728</v>
      </c>
      <c r="G213" s="41"/>
      <c r="H213" s="41"/>
      <c r="I213" s="256"/>
      <c r="J213" s="41"/>
      <c r="K213" s="41"/>
      <c r="L213" s="45"/>
      <c r="M213" s="257"/>
      <c r="N213" s="258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143</v>
      </c>
      <c r="AU213" s="18" t="s">
        <v>85</v>
      </c>
    </row>
    <row r="214" s="2" customFormat="1" ht="33" customHeight="1">
      <c r="A214" s="39"/>
      <c r="B214" s="40"/>
      <c r="C214" s="259" t="s">
        <v>461</v>
      </c>
      <c r="D214" s="259" t="s">
        <v>205</v>
      </c>
      <c r="E214" s="260" t="s">
        <v>735</v>
      </c>
      <c r="F214" s="261" t="s">
        <v>736</v>
      </c>
      <c r="G214" s="262" t="s">
        <v>311</v>
      </c>
      <c r="H214" s="263">
        <v>7</v>
      </c>
      <c r="I214" s="264"/>
      <c r="J214" s="265">
        <f>ROUND(I214*H214,2)</f>
        <v>0</v>
      </c>
      <c r="K214" s="266"/>
      <c r="L214" s="267"/>
      <c r="M214" s="268" t="s">
        <v>1</v>
      </c>
      <c r="N214" s="269" t="s">
        <v>40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182</v>
      </c>
      <c r="AT214" s="230" t="s">
        <v>205</v>
      </c>
      <c r="AU214" s="230" t="s">
        <v>85</v>
      </c>
      <c r="AY214" s="18" t="s">
        <v>126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83</v>
      </c>
      <c r="BK214" s="231">
        <f>ROUND(I214*H214,2)</f>
        <v>0</v>
      </c>
      <c r="BL214" s="18" t="s">
        <v>131</v>
      </c>
      <c r="BM214" s="230" t="s">
        <v>464</v>
      </c>
    </row>
    <row r="215" s="2" customFormat="1">
      <c r="A215" s="39"/>
      <c r="B215" s="40"/>
      <c r="C215" s="41"/>
      <c r="D215" s="234" t="s">
        <v>143</v>
      </c>
      <c r="E215" s="41"/>
      <c r="F215" s="255" t="s">
        <v>728</v>
      </c>
      <c r="G215" s="41"/>
      <c r="H215" s="41"/>
      <c r="I215" s="256"/>
      <c r="J215" s="41"/>
      <c r="K215" s="41"/>
      <c r="L215" s="45"/>
      <c r="M215" s="257"/>
      <c r="N215" s="258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143</v>
      </c>
      <c r="AU215" s="18" t="s">
        <v>85</v>
      </c>
    </row>
    <row r="216" s="12" customFormat="1" ht="22.8" customHeight="1">
      <c r="A216" s="12"/>
      <c r="B216" s="204"/>
      <c r="C216" s="205"/>
      <c r="D216" s="206" t="s">
        <v>74</v>
      </c>
      <c r="E216" s="270" t="s">
        <v>737</v>
      </c>
      <c r="F216" s="270" t="s">
        <v>738</v>
      </c>
      <c r="G216" s="205"/>
      <c r="H216" s="205"/>
      <c r="I216" s="208"/>
      <c r="J216" s="271">
        <f>BK216</f>
        <v>0</v>
      </c>
      <c r="K216" s="205"/>
      <c r="L216" s="210"/>
      <c r="M216" s="211"/>
      <c r="N216" s="212"/>
      <c r="O216" s="212"/>
      <c r="P216" s="213">
        <f>SUM(P217:P238)</f>
        <v>0</v>
      </c>
      <c r="Q216" s="212"/>
      <c r="R216" s="213">
        <f>SUM(R217:R238)</f>
        <v>0</v>
      </c>
      <c r="S216" s="212"/>
      <c r="T216" s="214">
        <f>SUM(T217:T238)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5" t="s">
        <v>83</v>
      </c>
      <c r="AT216" s="216" t="s">
        <v>74</v>
      </c>
      <c r="AU216" s="216" t="s">
        <v>83</v>
      </c>
      <c r="AY216" s="215" t="s">
        <v>126</v>
      </c>
      <c r="BK216" s="217">
        <f>SUM(BK217:BK238)</f>
        <v>0</v>
      </c>
    </row>
    <row r="217" s="2" customFormat="1" ht="37.8" customHeight="1">
      <c r="A217" s="39"/>
      <c r="B217" s="40"/>
      <c r="C217" s="218" t="s">
        <v>377</v>
      </c>
      <c r="D217" s="218" t="s">
        <v>127</v>
      </c>
      <c r="E217" s="219" t="s">
        <v>739</v>
      </c>
      <c r="F217" s="220" t="s">
        <v>740</v>
      </c>
      <c r="G217" s="221" t="s">
        <v>311</v>
      </c>
      <c r="H217" s="222">
        <v>44</v>
      </c>
      <c r="I217" s="223"/>
      <c r="J217" s="224">
        <f>ROUND(I217*H217,2)</f>
        <v>0</v>
      </c>
      <c r="K217" s="225"/>
      <c r="L217" s="45"/>
      <c r="M217" s="226" t="s">
        <v>1</v>
      </c>
      <c r="N217" s="227" t="s">
        <v>40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131</v>
      </c>
      <c r="AT217" s="230" t="s">
        <v>127</v>
      </c>
      <c r="AU217" s="230" t="s">
        <v>85</v>
      </c>
      <c r="AY217" s="18" t="s">
        <v>126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83</v>
      </c>
      <c r="BK217" s="231">
        <f>ROUND(I217*H217,2)</f>
        <v>0</v>
      </c>
      <c r="BL217" s="18" t="s">
        <v>131</v>
      </c>
      <c r="BM217" s="230" t="s">
        <v>467</v>
      </c>
    </row>
    <row r="218" s="2" customFormat="1" ht="33" customHeight="1">
      <c r="A218" s="39"/>
      <c r="B218" s="40"/>
      <c r="C218" s="259" t="s">
        <v>470</v>
      </c>
      <c r="D218" s="259" t="s">
        <v>205</v>
      </c>
      <c r="E218" s="260" t="s">
        <v>741</v>
      </c>
      <c r="F218" s="261" t="s">
        <v>742</v>
      </c>
      <c r="G218" s="262" t="s">
        <v>311</v>
      </c>
      <c r="H218" s="263">
        <v>12</v>
      </c>
      <c r="I218" s="264"/>
      <c r="J218" s="265">
        <f>ROUND(I218*H218,2)</f>
        <v>0</v>
      </c>
      <c r="K218" s="266"/>
      <c r="L218" s="267"/>
      <c r="M218" s="268" t="s">
        <v>1</v>
      </c>
      <c r="N218" s="269" t="s">
        <v>40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182</v>
      </c>
      <c r="AT218" s="230" t="s">
        <v>205</v>
      </c>
      <c r="AU218" s="230" t="s">
        <v>85</v>
      </c>
      <c r="AY218" s="18" t="s">
        <v>126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83</v>
      </c>
      <c r="BK218" s="231">
        <f>ROUND(I218*H218,2)</f>
        <v>0</v>
      </c>
      <c r="BL218" s="18" t="s">
        <v>131</v>
      </c>
      <c r="BM218" s="230" t="s">
        <v>473</v>
      </c>
    </row>
    <row r="219" s="13" customFormat="1">
      <c r="A219" s="13"/>
      <c r="B219" s="232"/>
      <c r="C219" s="233"/>
      <c r="D219" s="234" t="s">
        <v>133</v>
      </c>
      <c r="E219" s="235" t="s">
        <v>1</v>
      </c>
      <c r="F219" s="236" t="s">
        <v>743</v>
      </c>
      <c r="G219" s="233"/>
      <c r="H219" s="237">
        <v>12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133</v>
      </c>
      <c r="AU219" s="243" t="s">
        <v>85</v>
      </c>
      <c r="AV219" s="13" t="s">
        <v>85</v>
      </c>
      <c r="AW219" s="13" t="s">
        <v>32</v>
      </c>
      <c r="AX219" s="13" t="s">
        <v>75</v>
      </c>
      <c r="AY219" s="243" t="s">
        <v>126</v>
      </c>
    </row>
    <row r="220" s="14" customFormat="1">
      <c r="A220" s="14"/>
      <c r="B220" s="244"/>
      <c r="C220" s="245"/>
      <c r="D220" s="234" t="s">
        <v>133</v>
      </c>
      <c r="E220" s="246" t="s">
        <v>1</v>
      </c>
      <c r="F220" s="247" t="s">
        <v>138</v>
      </c>
      <c r="G220" s="245"/>
      <c r="H220" s="248">
        <v>12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133</v>
      </c>
      <c r="AU220" s="254" t="s">
        <v>85</v>
      </c>
      <c r="AV220" s="14" t="s">
        <v>131</v>
      </c>
      <c r="AW220" s="14" t="s">
        <v>32</v>
      </c>
      <c r="AX220" s="14" t="s">
        <v>83</v>
      </c>
      <c r="AY220" s="254" t="s">
        <v>126</v>
      </c>
    </row>
    <row r="221" s="2" customFormat="1" ht="24.15" customHeight="1">
      <c r="A221" s="39"/>
      <c r="B221" s="40"/>
      <c r="C221" s="259" t="s">
        <v>381</v>
      </c>
      <c r="D221" s="259" t="s">
        <v>205</v>
      </c>
      <c r="E221" s="260" t="s">
        <v>744</v>
      </c>
      <c r="F221" s="261" t="s">
        <v>745</v>
      </c>
      <c r="G221" s="262" t="s">
        <v>311</v>
      </c>
      <c r="H221" s="263">
        <v>16</v>
      </c>
      <c r="I221" s="264"/>
      <c r="J221" s="265">
        <f>ROUND(I221*H221,2)</f>
        <v>0</v>
      </c>
      <c r="K221" s="266"/>
      <c r="L221" s="267"/>
      <c r="M221" s="268" t="s">
        <v>1</v>
      </c>
      <c r="N221" s="269" t="s">
        <v>40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182</v>
      </c>
      <c r="AT221" s="230" t="s">
        <v>205</v>
      </c>
      <c r="AU221" s="230" t="s">
        <v>85</v>
      </c>
      <c r="AY221" s="18" t="s">
        <v>126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83</v>
      </c>
      <c r="BK221" s="231">
        <f>ROUND(I221*H221,2)</f>
        <v>0</v>
      </c>
      <c r="BL221" s="18" t="s">
        <v>131</v>
      </c>
      <c r="BM221" s="230" t="s">
        <v>476</v>
      </c>
    </row>
    <row r="222" s="13" customFormat="1">
      <c r="A222" s="13"/>
      <c r="B222" s="232"/>
      <c r="C222" s="233"/>
      <c r="D222" s="234" t="s">
        <v>133</v>
      </c>
      <c r="E222" s="235" t="s">
        <v>1</v>
      </c>
      <c r="F222" s="236" t="s">
        <v>746</v>
      </c>
      <c r="G222" s="233"/>
      <c r="H222" s="237">
        <v>16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133</v>
      </c>
      <c r="AU222" s="243" t="s">
        <v>85</v>
      </c>
      <c r="AV222" s="13" t="s">
        <v>85</v>
      </c>
      <c r="AW222" s="13" t="s">
        <v>32</v>
      </c>
      <c r="AX222" s="13" t="s">
        <v>75</v>
      </c>
      <c r="AY222" s="243" t="s">
        <v>126</v>
      </c>
    </row>
    <row r="223" s="14" customFormat="1">
      <c r="A223" s="14"/>
      <c r="B223" s="244"/>
      <c r="C223" s="245"/>
      <c r="D223" s="234" t="s">
        <v>133</v>
      </c>
      <c r="E223" s="246" t="s">
        <v>1</v>
      </c>
      <c r="F223" s="247" t="s">
        <v>138</v>
      </c>
      <c r="G223" s="245"/>
      <c r="H223" s="248">
        <v>16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133</v>
      </c>
      <c r="AU223" s="254" t="s">
        <v>85</v>
      </c>
      <c r="AV223" s="14" t="s">
        <v>131</v>
      </c>
      <c r="AW223" s="14" t="s">
        <v>32</v>
      </c>
      <c r="AX223" s="14" t="s">
        <v>83</v>
      </c>
      <c r="AY223" s="254" t="s">
        <v>126</v>
      </c>
    </row>
    <row r="224" s="2" customFormat="1" ht="16.5" customHeight="1">
      <c r="A224" s="39"/>
      <c r="B224" s="40"/>
      <c r="C224" s="259" t="s">
        <v>477</v>
      </c>
      <c r="D224" s="259" t="s">
        <v>205</v>
      </c>
      <c r="E224" s="260" t="s">
        <v>747</v>
      </c>
      <c r="F224" s="261" t="s">
        <v>748</v>
      </c>
      <c r="G224" s="262" t="s">
        <v>311</v>
      </c>
      <c r="H224" s="263">
        <v>16</v>
      </c>
      <c r="I224" s="264"/>
      <c r="J224" s="265">
        <f>ROUND(I224*H224,2)</f>
        <v>0</v>
      </c>
      <c r="K224" s="266"/>
      <c r="L224" s="267"/>
      <c r="M224" s="268" t="s">
        <v>1</v>
      </c>
      <c r="N224" s="269" t="s">
        <v>40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182</v>
      </c>
      <c r="AT224" s="230" t="s">
        <v>205</v>
      </c>
      <c r="AU224" s="230" t="s">
        <v>85</v>
      </c>
      <c r="AY224" s="18" t="s">
        <v>126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83</v>
      </c>
      <c r="BK224" s="231">
        <f>ROUND(I224*H224,2)</f>
        <v>0</v>
      </c>
      <c r="BL224" s="18" t="s">
        <v>131</v>
      </c>
      <c r="BM224" s="230" t="s">
        <v>163</v>
      </c>
    </row>
    <row r="225" s="13" customFormat="1">
      <c r="A225" s="13"/>
      <c r="B225" s="232"/>
      <c r="C225" s="233"/>
      <c r="D225" s="234" t="s">
        <v>133</v>
      </c>
      <c r="E225" s="235" t="s">
        <v>1</v>
      </c>
      <c r="F225" s="236" t="s">
        <v>746</v>
      </c>
      <c r="G225" s="233"/>
      <c r="H225" s="237">
        <v>16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133</v>
      </c>
      <c r="AU225" s="243" t="s">
        <v>85</v>
      </c>
      <c r="AV225" s="13" t="s">
        <v>85</v>
      </c>
      <c r="AW225" s="13" t="s">
        <v>32</v>
      </c>
      <c r="AX225" s="13" t="s">
        <v>75</v>
      </c>
      <c r="AY225" s="243" t="s">
        <v>126</v>
      </c>
    </row>
    <row r="226" s="14" customFormat="1">
      <c r="A226" s="14"/>
      <c r="B226" s="244"/>
      <c r="C226" s="245"/>
      <c r="D226" s="234" t="s">
        <v>133</v>
      </c>
      <c r="E226" s="246" t="s">
        <v>1</v>
      </c>
      <c r="F226" s="247" t="s">
        <v>138</v>
      </c>
      <c r="G226" s="245"/>
      <c r="H226" s="248">
        <v>16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133</v>
      </c>
      <c r="AU226" s="254" t="s">
        <v>85</v>
      </c>
      <c r="AV226" s="14" t="s">
        <v>131</v>
      </c>
      <c r="AW226" s="14" t="s">
        <v>32</v>
      </c>
      <c r="AX226" s="14" t="s">
        <v>83</v>
      </c>
      <c r="AY226" s="254" t="s">
        <v>126</v>
      </c>
    </row>
    <row r="227" s="2" customFormat="1" ht="16.5" customHeight="1">
      <c r="A227" s="39"/>
      <c r="B227" s="40"/>
      <c r="C227" s="218" t="s">
        <v>385</v>
      </c>
      <c r="D227" s="218" t="s">
        <v>127</v>
      </c>
      <c r="E227" s="219" t="s">
        <v>749</v>
      </c>
      <c r="F227" s="220" t="s">
        <v>750</v>
      </c>
      <c r="G227" s="221" t="s">
        <v>311</v>
      </c>
      <c r="H227" s="222">
        <v>44</v>
      </c>
      <c r="I227" s="223"/>
      <c r="J227" s="224">
        <f>ROUND(I227*H227,2)</f>
        <v>0</v>
      </c>
      <c r="K227" s="225"/>
      <c r="L227" s="45"/>
      <c r="M227" s="226" t="s">
        <v>1</v>
      </c>
      <c r="N227" s="227" t="s">
        <v>40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131</v>
      </c>
      <c r="AT227" s="230" t="s">
        <v>127</v>
      </c>
      <c r="AU227" s="230" t="s">
        <v>85</v>
      </c>
      <c r="AY227" s="18" t="s">
        <v>126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83</v>
      </c>
      <c r="BK227" s="231">
        <f>ROUND(I227*H227,2)</f>
        <v>0</v>
      </c>
      <c r="BL227" s="18" t="s">
        <v>131</v>
      </c>
      <c r="BM227" s="230" t="s">
        <v>482</v>
      </c>
    </row>
    <row r="228" s="13" customFormat="1">
      <c r="A228" s="13"/>
      <c r="B228" s="232"/>
      <c r="C228" s="233"/>
      <c r="D228" s="234" t="s">
        <v>133</v>
      </c>
      <c r="E228" s="235" t="s">
        <v>1</v>
      </c>
      <c r="F228" s="236" t="s">
        <v>751</v>
      </c>
      <c r="G228" s="233"/>
      <c r="H228" s="237">
        <v>44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133</v>
      </c>
      <c r="AU228" s="243" t="s">
        <v>85</v>
      </c>
      <c r="AV228" s="13" t="s">
        <v>85</v>
      </c>
      <c r="AW228" s="13" t="s">
        <v>32</v>
      </c>
      <c r="AX228" s="13" t="s">
        <v>75</v>
      </c>
      <c r="AY228" s="243" t="s">
        <v>126</v>
      </c>
    </row>
    <row r="229" s="14" customFormat="1">
      <c r="A229" s="14"/>
      <c r="B229" s="244"/>
      <c r="C229" s="245"/>
      <c r="D229" s="234" t="s">
        <v>133</v>
      </c>
      <c r="E229" s="246" t="s">
        <v>1</v>
      </c>
      <c r="F229" s="247" t="s">
        <v>138</v>
      </c>
      <c r="G229" s="245"/>
      <c r="H229" s="248">
        <v>44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133</v>
      </c>
      <c r="AU229" s="254" t="s">
        <v>85</v>
      </c>
      <c r="AV229" s="14" t="s">
        <v>131</v>
      </c>
      <c r="AW229" s="14" t="s">
        <v>32</v>
      </c>
      <c r="AX229" s="14" t="s">
        <v>83</v>
      </c>
      <c r="AY229" s="254" t="s">
        <v>126</v>
      </c>
    </row>
    <row r="230" s="2" customFormat="1" ht="24.15" customHeight="1">
      <c r="A230" s="39"/>
      <c r="B230" s="40"/>
      <c r="C230" s="218" t="s">
        <v>483</v>
      </c>
      <c r="D230" s="218" t="s">
        <v>127</v>
      </c>
      <c r="E230" s="219" t="s">
        <v>752</v>
      </c>
      <c r="F230" s="220" t="s">
        <v>753</v>
      </c>
      <c r="G230" s="221" t="s">
        <v>311</v>
      </c>
      <c r="H230" s="222">
        <v>44</v>
      </c>
      <c r="I230" s="223"/>
      <c r="J230" s="224">
        <f>ROUND(I230*H230,2)</f>
        <v>0</v>
      </c>
      <c r="K230" s="225"/>
      <c r="L230" s="45"/>
      <c r="M230" s="226" t="s">
        <v>1</v>
      </c>
      <c r="N230" s="227" t="s">
        <v>40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131</v>
      </c>
      <c r="AT230" s="230" t="s">
        <v>127</v>
      </c>
      <c r="AU230" s="230" t="s">
        <v>85</v>
      </c>
      <c r="AY230" s="18" t="s">
        <v>126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83</v>
      </c>
      <c r="BK230" s="231">
        <f>ROUND(I230*H230,2)</f>
        <v>0</v>
      </c>
      <c r="BL230" s="18" t="s">
        <v>131</v>
      </c>
      <c r="BM230" s="230" t="s">
        <v>486</v>
      </c>
    </row>
    <row r="231" s="2" customFormat="1" ht="24.15" customHeight="1">
      <c r="A231" s="39"/>
      <c r="B231" s="40"/>
      <c r="C231" s="218" t="s">
        <v>390</v>
      </c>
      <c r="D231" s="218" t="s">
        <v>127</v>
      </c>
      <c r="E231" s="219" t="s">
        <v>754</v>
      </c>
      <c r="F231" s="220" t="s">
        <v>755</v>
      </c>
      <c r="G231" s="221" t="s">
        <v>311</v>
      </c>
      <c r="H231" s="222">
        <v>31</v>
      </c>
      <c r="I231" s="223"/>
      <c r="J231" s="224">
        <f>ROUND(I231*H231,2)</f>
        <v>0</v>
      </c>
      <c r="K231" s="225"/>
      <c r="L231" s="45"/>
      <c r="M231" s="226" t="s">
        <v>1</v>
      </c>
      <c r="N231" s="227" t="s">
        <v>40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131</v>
      </c>
      <c r="AT231" s="230" t="s">
        <v>127</v>
      </c>
      <c r="AU231" s="230" t="s">
        <v>85</v>
      </c>
      <c r="AY231" s="18" t="s">
        <v>126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83</v>
      </c>
      <c r="BK231" s="231">
        <f>ROUND(I231*H231,2)</f>
        <v>0</v>
      </c>
      <c r="BL231" s="18" t="s">
        <v>131</v>
      </c>
      <c r="BM231" s="230" t="s">
        <v>490</v>
      </c>
    </row>
    <row r="232" s="13" customFormat="1">
      <c r="A232" s="13"/>
      <c r="B232" s="232"/>
      <c r="C232" s="233"/>
      <c r="D232" s="234" t="s">
        <v>133</v>
      </c>
      <c r="E232" s="235" t="s">
        <v>1</v>
      </c>
      <c r="F232" s="236" t="s">
        <v>756</v>
      </c>
      <c r="G232" s="233"/>
      <c r="H232" s="237">
        <v>20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133</v>
      </c>
      <c r="AU232" s="243" t="s">
        <v>85</v>
      </c>
      <c r="AV232" s="13" t="s">
        <v>85</v>
      </c>
      <c r="AW232" s="13" t="s">
        <v>32</v>
      </c>
      <c r="AX232" s="13" t="s">
        <v>75</v>
      </c>
      <c r="AY232" s="243" t="s">
        <v>126</v>
      </c>
    </row>
    <row r="233" s="13" customFormat="1">
      <c r="A233" s="13"/>
      <c r="B233" s="232"/>
      <c r="C233" s="233"/>
      <c r="D233" s="234" t="s">
        <v>133</v>
      </c>
      <c r="E233" s="235" t="s">
        <v>1</v>
      </c>
      <c r="F233" s="236" t="s">
        <v>204</v>
      </c>
      <c r="G233" s="233"/>
      <c r="H233" s="237">
        <v>11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133</v>
      </c>
      <c r="AU233" s="243" t="s">
        <v>85</v>
      </c>
      <c r="AV233" s="13" t="s">
        <v>85</v>
      </c>
      <c r="AW233" s="13" t="s">
        <v>32</v>
      </c>
      <c r="AX233" s="13" t="s">
        <v>75</v>
      </c>
      <c r="AY233" s="243" t="s">
        <v>126</v>
      </c>
    </row>
    <row r="234" s="14" customFormat="1">
      <c r="A234" s="14"/>
      <c r="B234" s="244"/>
      <c r="C234" s="245"/>
      <c r="D234" s="234" t="s">
        <v>133</v>
      </c>
      <c r="E234" s="246" t="s">
        <v>1</v>
      </c>
      <c r="F234" s="247" t="s">
        <v>138</v>
      </c>
      <c r="G234" s="245"/>
      <c r="H234" s="248">
        <v>31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133</v>
      </c>
      <c r="AU234" s="254" t="s">
        <v>85</v>
      </c>
      <c r="AV234" s="14" t="s">
        <v>131</v>
      </c>
      <c r="AW234" s="14" t="s">
        <v>32</v>
      </c>
      <c r="AX234" s="14" t="s">
        <v>83</v>
      </c>
      <c r="AY234" s="254" t="s">
        <v>126</v>
      </c>
    </row>
    <row r="235" s="2" customFormat="1" ht="24.15" customHeight="1">
      <c r="A235" s="39"/>
      <c r="B235" s="40"/>
      <c r="C235" s="218" t="s">
        <v>492</v>
      </c>
      <c r="D235" s="218" t="s">
        <v>127</v>
      </c>
      <c r="E235" s="219" t="s">
        <v>757</v>
      </c>
      <c r="F235" s="220" t="s">
        <v>758</v>
      </c>
      <c r="G235" s="221" t="s">
        <v>311</v>
      </c>
      <c r="H235" s="222">
        <v>1</v>
      </c>
      <c r="I235" s="223"/>
      <c r="J235" s="224">
        <f>ROUND(I235*H235,2)</f>
        <v>0</v>
      </c>
      <c r="K235" s="225"/>
      <c r="L235" s="45"/>
      <c r="M235" s="226" t="s">
        <v>1</v>
      </c>
      <c r="N235" s="227" t="s">
        <v>40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131</v>
      </c>
      <c r="AT235" s="230" t="s">
        <v>127</v>
      </c>
      <c r="AU235" s="230" t="s">
        <v>85</v>
      </c>
      <c r="AY235" s="18" t="s">
        <v>126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83</v>
      </c>
      <c r="BK235" s="231">
        <f>ROUND(I235*H235,2)</f>
        <v>0</v>
      </c>
      <c r="BL235" s="18" t="s">
        <v>131</v>
      </c>
      <c r="BM235" s="230" t="s">
        <v>495</v>
      </c>
    </row>
    <row r="236" s="13" customFormat="1">
      <c r="A236" s="13"/>
      <c r="B236" s="232"/>
      <c r="C236" s="233"/>
      <c r="D236" s="234" t="s">
        <v>133</v>
      </c>
      <c r="E236" s="235" t="s">
        <v>1</v>
      </c>
      <c r="F236" s="236" t="s">
        <v>759</v>
      </c>
      <c r="G236" s="233"/>
      <c r="H236" s="237">
        <v>1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133</v>
      </c>
      <c r="AU236" s="243" t="s">
        <v>85</v>
      </c>
      <c r="AV236" s="13" t="s">
        <v>85</v>
      </c>
      <c r="AW236" s="13" t="s">
        <v>32</v>
      </c>
      <c r="AX236" s="13" t="s">
        <v>75</v>
      </c>
      <c r="AY236" s="243" t="s">
        <v>126</v>
      </c>
    </row>
    <row r="237" s="14" customFormat="1">
      <c r="A237" s="14"/>
      <c r="B237" s="244"/>
      <c r="C237" s="245"/>
      <c r="D237" s="234" t="s">
        <v>133</v>
      </c>
      <c r="E237" s="246" t="s">
        <v>1</v>
      </c>
      <c r="F237" s="247" t="s">
        <v>138</v>
      </c>
      <c r="G237" s="245"/>
      <c r="H237" s="248">
        <v>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133</v>
      </c>
      <c r="AU237" s="254" t="s">
        <v>85</v>
      </c>
      <c r="AV237" s="14" t="s">
        <v>131</v>
      </c>
      <c r="AW237" s="14" t="s">
        <v>32</v>
      </c>
      <c r="AX237" s="14" t="s">
        <v>83</v>
      </c>
      <c r="AY237" s="254" t="s">
        <v>126</v>
      </c>
    </row>
    <row r="238" s="2" customFormat="1" ht="21.75" customHeight="1">
      <c r="A238" s="39"/>
      <c r="B238" s="40"/>
      <c r="C238" s="218" t="s">
        <v>395</v>
      </c>
      <c r="D238" s="218" t="s">
        <v>127</v>
      </c>
      <c r="E238" s="219" t="s">
        <v>760</v>
      </c>
      <c r="F238" s="220" t="s">
        <v>761</v>
      </c>
      <c r="G238" s="221" t="s">
        <v>311</v>
      </c>
      <c r="H238" s="222">
        <v>2</v>
      </c>
      <c r="I238" s="223"/>
      <c r="J238" s="224">
        <f>ROUND(I238*H238,2)</f>
        <v>0</v>
      </c>
      <c r="K238" s="225"/>
      <c r="L238" s="45"/>
      <c r="M238" s="226" t="s">
        <v>1</v>
      </c>
      <c r="N238" s="227" t="s">
        <v>40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131</v>
      </c>
      <c r="AT238" s="230" t="s">
        <v>127</v>
      </c>
      <c r="AU238" s="230" t="s">
        <v>85</v>
      </c>
      <c r="AY238" s="18" t="s">
        <v>126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83</v>
      </c>
      <c r="BK238" s="231">
        <f>ROUND(I238*H238,2)</f>
        <v>0</v>
      </c>
      <c r="BL238" s="18" t="s">
        <v>131</v>
      </c>
      <c r="BM238" s="230" t="s">
        <v>500</v>
      </c>
    </row>
    <row r="239" s="12" customFormat="1" ht="25.92" customHeight="1">
      <c r="A239" s="12"/>
      <c r="B239" s="204"/>
      <c r="C239" s="205"/>
      <c r="D239" s="206" t="s">
        <v>74</v>
      </c>
      <c r="E239" s="207" t="s">
        <v>205</v>
      </c>
      <c r="F239" s="207" t="s">
        <v>591</v>
      </c>
      <c r="G239" s="205"/>
      <c r="H239" s="205"/>
      <c r="I239" s="208"/>
      <c r="J239" s="209">
        <f>BK239</f>
        <v>0</v>
      </c>
      <c r="K239" s="205"/>
      <c r="L239" s="210"/>
      <c r="M239" s="211"/>
      <c r="N239" s="212"/>
      <c r="O239" s="212"/>
      <c r="P239" s="213">
        <f>P240</f>
        <v>0</v>
      </c>
      <c r="Q239" s="212"/>
      <c r="R239" s="213">
        <f>R240</f>
        <v>0</v>
      </c>
      <c r="S239" s="212"/>
      <c r="T239" s="214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5" t="s">
        <v>149</v>
      </c>
      <c r="AT239" s="216" t="s">
        <v>74</v>
      </c>
      <c r="AU239" s="216" t="s">
        <v>75</v>
      </c>
      <c r="AY239" s="215" t="s">
        <v>126</v>
      </c>
      <c r="BK239" s="217">
        <f>BK240</f>
        <v>0</v>
      </c>
    </row>
    <row r="240" s="12" customFormat="1" ht="22.8" customHeight="1">
      <c r="A240" s="12"/>
      <c r="B240" s="204"/>
      <c r="C240" s="205"/>
      <c r="D240" s="206" t="s">
        <v>74</v>
      </c>
      <c r="E240" s="270" t="s">
        <v>592</v>
      </c>
      <c r="F240" s="270" t="s">
        <v>593</v>
      </c>
      <c r="G240" s="205"/>
      <c r="H240" s="205"/>
      <c r="I240" s="208"/>
      <c r="J240" s="271">
        <f>BK240</f>
        <v>0</v>
      </c>
      <c r="K240" s="205"/>
      <c r="L240" s="210"/>
      <c r="M240" s="211"/>
      <c r="N240" s="212"/>
      <c r="O240" s="212"/>
      <c r="P240" s="213">
        <f>SUM(P241:P252)</f>
        <v>0</v>
      </c>
      <c r="Q240" s="212"/>
      <c r="R240" s="213">
        <f>SUM(R241:R252)</f>
        <v>0</v>
      </c>
      <c r="S240" s="212"/>
      <c r="T240" s="214">
        <f>SUM(T241:T252)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5" t="s">
        <v>149</v>
      </c>
      <c r="AT240" s="216" t="s">
        <v>74</v>
      </c>
      <c r="AU240" s="216" t="s">
        <v>83</v>
      </c>
      <c r="AY240" s="215" t="s">
        <v>126</v>
      </c>
      <c r="BK240" s="217">
        <f>SUM(BK241:BK252)</f>
        <v>0</v>
      </c>
    </row>
    <row r="241" s="2" customFormat="1" ht="49.05" customHeight="1">
      <c r="A241" s="39"/>
      <c r="B241" s="40"/>
      <c r="C241" s="218" t="s">
        <v>501</v>
      </c>
      <c r="D241" s="218" t="s">
        <v>127</v>
      </c>
      <c r="E241" s="219" t="s">
        <v>595</v>
      </c>
      <c r="F241" s="220" t="s">
        <v>596</v>
      </c>
      <c r="G241" s="221" t="s">
        <v>322</v>
      </c>
      <c r="H241" s="222">
        <v>1</v>
      </c>
      <c r="I241" s="223"/>
      <c r="J241" s="224">
        <f>ROUND(I241*H241,2)</f>
        <v>0</v>
      </c>
      <c r="K241" s="225"/>
      <c r="L241" s="45"/>
      <c r="M241" s="226" t="s">
        <v>1</v>
      </c>
      <c r="N241" s="227" t="s">
        <v>40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422</v>
      </c>
      <c r="AT241" s="230" t="s">
        <v>127</v>
      </c>
      <c r="AU241" s="230" t="s">
        <v>85</v>
      </c>
      <c r="AY241" s="18" t="s">
        <v>126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83</v>
      </c>
      <c r="BK241" s="231">
        <f>ROUND(I241*H241,2)</f>
        <v>0</v>
      </c>
      <c r="BL241" s="18" t="s">
        <v>422</v>
      </c>
      <c r="BM241" s="230" t="s">
        <v>504</v>
      </c>
    </row>
    <row r="242" s="2" customFormat="1">
      <c r="A242" s="39"/>
      <c r="B242" s="40"/>
      <c r="C242" s="41"/>
      <c r="D242" s="234" t="s">
        <v>143</v>
      </c>
      <c r="E242" s="41"/>
      <c r="F242" s="255" t="s">
        <v>598</v>
      </c>
      <c r="G242" s="41"/>
      <c r="H242" s="41"/>
      <c r="I242" s="256"/>
      <c r="J242" s="41"/>
      <c r="K242" s="41"/>
      <c r="L242" s="45"/>
      <c r="M242" s="257"/>
      <c r="N242" s="258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143</v>
      </c>
      <c r="AU242" s="18" t="s">
        <v>85</v>
      </c>
    </row>
    <row r="243" s="2" customFormat="1" ht="37.8" customHeight="1">
      <c r="A243" s="39"/>
      <c r="B243" s="40"/>
      <c r="C243" s="218" t="s">
        <v>400</v>
      </c>
      <c r="D243" s="218" t="s">
        <v>127</v>
      </c>
      <c r="E243" s="219" t="s">
        <v>599</v>
      </c>
      <c r="F243" s="220" t="s">
        <v>600</v>
      </c>
      <c r="G243" s="221" t="s">
        <v>311</v>
      </c>
      <c r="H243" s="222">
        <v>32</v>
      </c>
      <c r="I243" s="223"/>
      <c r="J243" s="224">
        <f>ROUND(I243*H243,2)</f>
        <v>0</v>
      </c>
      <c r="K243" s="225"/>
      <c r="L243" s="45"/>
      <c r="M243" s="226" t="s">
        <v>1</v>
      </c>
      <c r="N243" s="227" t="s">
        <v>40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422</v>
      </c>
      <c r="AT243" s="230" t="s">
        <v>127</v>
      </c>
      <c r="AU243" s="230" t="s">
        <v>85</v>
      </c>
      <c r="AY243" s="18" t="s">
        <v>126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83</v>
      </c>
      <c r="BK243" s="231">
        <f>ROUND(I243*H243,2)</f>
        <v>0</v>
      </c>
      <c r="BL243" s="18" t="s">
        <v>422</v>
      </c>
      <c r="BM243" s="230" t="s">
        <v>508</v>
      </c>
    </row>
    <row r="244" s="2" customFormat="1" ht="37.8" customHeight="1">
      <c r="A244" s="39"/>
      <c r="B244" s="40"/>
      <c r="C244" s="218" t="s">
        <v>510</v>
      </c>
      <c r="D244" s="218" t="s">
        <v>127</v>
      </c>
      <c r="E244" s="219" t="s">
        <v>603</v>
      </c>
      <c r="F244" s="220" t="s">
        <v>604</v>
      </c>
      <c r="G244" s="221" t="s">
        <v>311</v>
      </c>
      <c r="H244" s="222">
        <v>16</v>
      </c>
      <c r="I244" s="223"/>
      <c r="J244" s="224">
        <f>ROUND(I244*H244,2)</f>
        <v>0</v>
      </c>
      <c r="K244" s="225"/>
      <c r="L244" s="45"/>
      <c r="M244" s="226" t="s">
        <v>1</v>
      </c>
      <c r="N244" s="227" t="s">
        <v>40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422</v>
      </c>
      <c r="AT244" s="230" t="s">
        <v>127</v>
      </c>
      <c r="AU244" s="230" t="s">
        <v>85</v>
      </c>
      <c r="AY244" s="18" t="s">
        <v>126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83</v>
      </c>
      <c r="BK244" s="231">
        <f>ROUND(I244*H244,2)</f>
        <v>0</v>
      </c>
      <c r="BL244" s="18" t="s">
        <v>422</v>
      </c>
      <c r="BM244" s="230" t="s">
        <v>513</v>
      </c>
    </row>
    <row r="245" s="2" customFormat="1" ht="33" customHeight="1">
      <c r="A245" s="39"/>
      <c r="B245" s="40"/>
      <c r="C245" s="218" t="s">
        <v>405</v>
      </c>
      <c r="D245" s="218" t="s">
        <v>127</v>
      </c>
      <c r="E245" s="219" t="s">
        <v>606</v>
      </c>
      <c r="F245" s="220" t="s">
        <v>607</v>
      </c>
      <c r="G245" s="221" t="s">
        <v>256</v>
      </c>
      <c r="H245" s="222">
        <v>214.40000000000001</v>
      </c>
      <c r="I245" s="223"/>
      <c r="J245" s="224">
        <f>ROUND(I245*H245,2)</f>
        <v>0</v>
      </c>
      <c r="K245" s="225"/>
      <c r="L245" s="45"/>
      <c r="M245" s="226" t="s">
        <v>1</v>
      </c>
      <c r="N245" s="227" t="s">
        <v>40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422</v>
      </c>
      <c r="AT245" s="230" t="s">
        <v>127</v>
      </c>
      <c r="AU245" s="230" t="s">
        <v>85</v>
      </c>
      <c r="AY245" s="18" t="s">
        <v>126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83</v>
      </c>
      <c r="BK245" s="231">
        <f>ROUND(I245*H245,2)</f>
        <v>0</v>
      </c>
      <c r="BL245" s="18" t="s">
        <v>422</v>
      </c>
      <c r="BM245" s="230" t="s">
        <v>516</v>
      </c>
    </row>
    <row r="246" s="2" customFormat="1" ht="33" customHeight="1">
      <c r="A246" s="39"/>
      <c r="B246" s="40"/>
      <c r="C246" s="218" t="s">
        <v>517</v>
      </c>
      <c r="D246" s="218" t="s">
        <v>127</v>
      </c>
      <c r="E246" s="219" t="s">
        <v>619</v>
      </c>
      <c r="F246" s="220" t="s">
        <v>620</v>
      </c>
      <c r="G246" s="221" t="s">
        <v>256</v>
      </c>
      <c r="H246" s="222">
        <v>48</v>
      </c>
      <c r="I246" s="223"/>
      <c r="J246" s="224">
        <f>ROUND(I246*H246,2)</f>
        <v>0</v>
      </c>
      <c r="K246" s="225"/>
      <c r="L246" s="45"/>
      <c r="M246" s="226" t="s">
        <v>1</v>
      </c>
      <c r="N246" s="227" t="s">
        <v>40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422</v>
      </c>
      <c r="AT246" s="230" t="s">
        <v>127</v>
      </c>
      <c r="AU246" s="230" t="s">
        <v>85</v>
      </c>
      <c r="AY246" s="18" t="s">
        <v>126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83</v>
      </c>
      <c r="BK246" s="231">
        <f>ROUND(I246*H246,2)</f>
        <v>0</v>
      </c>
      <c r="BL246" s="18" t="s">
        <v>422</v>
      </c>
      <c r="BM246" s="230" t="s">
        <v>520</v>
      </c>
    </row>
    <row r="247" s="2" customFormat="1" ht="44.25" customHeight="1">
      <c r="A247" s="39"/>
      <c r="B247" s="40"/>
      <c r="C247" s="218" t="s">
        <v>410</v>
      </c>
      <c r="D247" s="218" t="s">
        <v>127</v>
      </c>
      <c r="E247" s="219" t="s">
        <v>623</v>
      </c>
      <c r="F247" s="220" t="s">
        <v>624</v>
      </c>
      <c r="G247" s="221" t="s">
        <v>226</v>
      </c>
      <c r="H247" s="222">
        <v>2.5089999999999999</v>
      </c>
      <c r="I247" s="223"/>
      <c r="J247" s="224">
        <f>ROUND(I247*H247,2)</f>
        <v>0</v>
      </c>
      <c r="K247" s="225"/>
      <c r="L247" s="45"/>
      <c r="M247" s="226" t="s">
        <v>1</v>
      </c>
      <c r="N247" s="227" t="s">
        <v>40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422</v>
      </c>
      <c r="AT247" s="230" t="s">
        <v>127</v>
      </c>
      <c r="AU247" s="230" t="s">
        <v>85</v>
      </c>
      <c r="AY247" s="18" t="s">
        <v>126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83</v>
      </c>
      <c r="BK247" s="231">
        <f>ROUND(I247*H247,2)</f>
        <v>0</v>
      </c>
      <c r="BL247" s="18" t="s">
        <v>422</v>
      </c>
      <c r="BM247" s="230" t="s">
        <v>523</v>
      </c>
    </row>
    <row r="248" s="2" customFormat="1" ht="37.8" customHeight="1">
      <c r="A248" s="39"/>
      <c r="B248" s="40"/>
      <c r="C248" s="218" t="s">
        <v>527</v>
      </c>
      <c r="D248" s="218" t="s">
        <v>127</v>
      </c>
      <c r="E248" s="219" t="s">
        <v>627</v>
      </c>
      <c r="F248" s="220" t="s">
        <v>628</v>
      </c>
      <c r="G248" s="221" t="s">
        <v>226</v>
      </c>
      <c r="H248" s="222">
        <v>2.5089999999999999</v>
      </c>
      <c r="I248" s="223"/>
      <c r="J248" s="224">
        <f>ROUND(I248*H248,2)</f>
        <v>0</v>
      </c>
      <c r="K248" s="225"/>
      <c r="L248" s="45"/>
      <c r="M248" s="226" t="s">
        <v>1</v>
      </c>
      <c r="N248" s="227" t="s">
        <v>40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422</v>
      </c>
      <c r="AT248" s="230" t="s">
        <v>127</v>
      </c>
      <c r="AU248" s="230" t="s">
        <v>85</v>
      </c>
      <c r="AY248" s="18" t="s">
        <v>126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83</v>
      </c>
      <c r="BK248" s="231">
        <f>ROUND(I248*H248,2)</f>
        <v>0</v>
      </c>
      <c r="BL248" s="18" t="s">
        <v>422</v>
      </c>
      <c r="BM248" s="230" t="s">
        <v>530</v>
      </c>
    </row>
    <row r="249" s="2" customFormat="1" ht="44.25" customHeight="1">
      <c r="A249" s="39"/>
      <c r="B249" s="40"/>
      <c r="C249" s="218" t="s">
        <v>413</v>
      </c>
      <c r="D249" s="218" t="s">
        <v>127</v>
      </c>
      <c r="E249" s="219" t="s">
        <v>630</v>
      </c>
      <c r="F249" s="220" t="s">
        <v>631</v>
      </c>
      <c r="G249" s="221" t="s">
        <v>226</v>
      </c>
      <c r="H249" s="222">
        <v>37.634999999999998</v>
      </c>
      <c r="I249" s="223"/>
      <c r="J249" s="224">
        <f>ROUND(I249*H249,2)</f>
        <v>0</v>
      </c>
      <c r="K249" s="225"/>
      <c r="L249" s="45"/>
      <c r="M249" s="226" t="s">
        <v>1</v>
      </c>
      <c r="N249" s="227" t="s">
        <v>40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422</v>
      </c>
      <c r="AT249" s="230" t="s">
        <v>127</v>
      </c>
      <c r="AU249" s="230" t="s">
        <v>85</v>
      </c>
      <c r="AY249" s="18" t="s">
        <v>126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83</v>
      </c>
      <c r="BK249" s="231">
        <f>ROUND(I249*H249,2)</f>
        <v>0</v>
      </c>
      <c r="BL249" s="18" t="s">
        <v>422</v>
      </c>
      <c r="BM249" s="230" t="s">
        <v>533</v>
      </c>
    </row>
    <row r="250" s="13" customFormat="1">
      <c r="A250" s="13"/>
      <c r="B250" s="232"/>
      <c r="C250" s="233"/>
      <c r="D250" s="234" t="s">
        <v>133</v>
      </c>
      <c r="E250" s="235" t="s">
        <v>1</v>
      </c>
      <c r="F250" s="236" t="s">
        <v>762</v>
      </c>
      <c r="G250" s="233"/>
      <c r="H250" s="237">
        <v>37.634999999999998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133</v>
      </c>
      <c r="AU250" s="243" t="s">
        <v>85</v>
      </c>
      <c r="AV250" s="13" t="s">
        <v>85</v>
      </c>
      <c r="AW250" s="13" t="s">
        <v>32</v>
      </c>
      <c r="AX250" s="13" t="s">
        <v>75</v>
      </c>
      <c r="AY250" s="243" t="s">
        <v>126</v>
      </c>
    </row>
    <row r="251" s="14" customFormat="1">
      <c r="A251" s="14"/>
      <c r="B251" s="244"/>
      <c r="C251" s="245"/>
      <c r="D251" s="234" t="s">
        <v>133</v>
      </c>
      <c r="E251" s="246" t="s">
        <v>1</v>
      </c>
      <c r="F251" s="247" t="s">
        <v>138</v>
      </c>
      <c r="G251" s="245"/>
      <c r="H251" s="248">
        <v>37.634999999999998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133</v>
      </c>
      <c r="AU251" s="254" t="s">
        <v>85</v>
      </c>
      <c r="AV251" s="14" t="s">
        <v>131</v>
      </c>
      <c r="AW251" s="14" t="s">
        <v>32</v>
      </c>
      <c r="AX251" s="14" t="s">
        <v>83</v>
      </c>
      <c r="AY251" s="254" t="s">
        <v>126</v>
      </c>
    </row>
    <row r="252" s="2" customFormat="1" ht="24.15" customHeight="1">
      <c r="A252" s="39"/>
      <c r="B252" s="40"/>
      <c r="C252" s="218" t="s">
        <v>124</v>
      </c>
      <c r="D252" s="218" t="s">
        <v>127</v>
      </c>
      <c r="E252" s="219" t="s">
        <v>635</v>
      </c>
      <c r="F252" s="220" t="s">
        <v>636</v>
      </c>
      <c r="G252" s="221" t="s">
        <v>226</v>
      </c>
      <c r="H252" s="222">
        <v>2.5089999999999999</v>
      </c>
      <c r="I252" s="223"/>
      <c r="J252" s="224">
        <f>ROUND(I252*H252,2)</f>
        <v>0</v>
      </c>
      <c r="K252" s="225"/>
      <c r="L252" s="45"/>
      <c r="M252" s="272" t="s">
        <v>1</v>
      </c>
      <c r="N252" s="273" t="s">
        <v>40</v>
      </c>
      <c r="O252" s="274"/>
      <c r="P252" s="275">
        <f>O252*H252</f>
        <v>0</v>
      </c>
      <c r="Q252" s="275">
        <v>0</v>
      </c>
      <c r="R252" s="275">
        <f>Q252*H252</f>
        <v>0</v>
      </c>
      <c r="S252" s="275">
        <v>0</v>
      </c>
      <c r="T252" s="27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422</v>
      </c>
      <c r="AT252" s="230" t="s">
        <v>127</v>
      </c>
      <c r="AU252" s="230" t="s">
        <v>85</v>
      </c>
      <c r="AY252" s="18" t="s">
        <v>126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83</v>
      </c>
      <c r="BK252" s="231">
        <f>ROUND(I252*H252,2)</f>
        <v>0</v>
      </c>
      <c r="BL252" s="18" t="s">
        <v>422</v>
      </c>
      <c r="BM252" s="230" t="s">
        <v>537</v>
      </c>
    </row>
    <row r="253" s="2" customFormat="1" ht="6.96" customHeight="1">
      <c r="A253" s="39"/>
      <c r="B253" s="67"/>
      <c r="C253" s="68"/>
      <c r="D253" s="68"/>
      <c r="E253" s="68"/>
      <c r="F253" s="68"/>
      <c r="G253" s="68"/>
      <c r="H253" s="68"/>
      <c r="I253" s="68"/>
      <c r="J253" s="68"/>
      <c r="K253" s="68"/>
      <c r="L253" s="45"/>
      <c r="M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</row>
  </sheetData>
  <sheetProtection sheet="1" autoFilter="0" formatColumns="0" formatRows="0" objects="1" scenarios="1" spinCount="100000" saltValue="z2u0XETmK7jixELOelcth0CcD9W1le31x16o3Vf8mkevUImujWnM4RMMV28Rj1LxsOFeLn/1i8oSNwIbL+5GRQ==" hashValue="HPJGxkhQdTsRIVcUusi2VKIJdw5bvl+btHPpN7iiJoyqMyMocAFR/wnA1jVZcz3j6wGboaP6CVC3IFvnICLttw==" algorithmName="SHA-512" password="CC35"/>
  <autoFilter ref="C126:K25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85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Gymnázium Velké Meziříčí - Rekonstrukce učeben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763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23. 10. 2024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31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35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37</v>
      </c>
      <c r="G32" s="39"/>
      <c r="H32" s="39"/>
      <c r="I32" s="153" t="s">
        <v>36</v>
      </c>
      <c r="J32" s="153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39</v>
      </c>
      <c r="E33" s="141" t="s">
        <v>40</v>
      </c>
      <c r="F33" s="155">
        <f>ROUND((SUM(BE120:BE131)),  2)</f>
        <v>0</v>
      </c>
      <c r="G33" s="39"/>
      <c r="H33" s="39"/>
      <c r="I33" s="156">
        <v>0.20999999999999999</v>
      </c>
      <c r="J33" s="155">
        <f>ROUND(((SUM(BE120:BE131))*I33),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41</v>
      </c>
      <c r="F34" s="155">
        <f>ROUND((SUM(BF120:BF131)),  2)</f>
        <v>0</v>
      </c>
      <c r="G34" s="39"/>
      <c r="H34" s="39"/>
      <c r="I34" s="156">
        <v>0.12</v>
      </c>
      <c r="J34" s="155">
        <f>ROUND(((SUM(BF120:BF131))*I34),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42</v>
      </c>
      <c r="F35" s="155">
        <f>ROUND((SUM(BG120:BG131)),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43</v>
      </c>
      <c r="F36" s="155">
        <f>ROUND((SUM(BH120:BH131)),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44</v>
      </c>
      <c r="F37" s="155">
        <f>ROUND((SUM(BI120:BI131)),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Gymnázium Velké Meziříčí - Rekonstrukce učeben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D.1.4.3 - ostatní a vedlejší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Velké Meziříčí</v>
      </c>
      <c r="G89" s="41"/>
      <c r="H89" s="41"/>
      <c r="I89" s="33" t="s">
        <v>22</v>
      </c>
      <c r="J89" s="80" t="str">
        <f>IF(J12="","",J12)</f>
        <v>23. 10. 2024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Kraj Vysočina, Žižkova 1882/57, Jihlava</v>
      </c>
      <c r="G91" s="41"/>
      <c r="H91" s="41"/>
      <c r="I91" s="33" t="s">
        <v>30</v>
      </c>
      <c r="J91" s="37" t="str">
        <f>E21</f>
        <v>Filip Marek, Brněnská 326/34, Žďár nad Sázavou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Filip Marek, Brněnská 326/34, Žďár nad Sázavou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764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765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766</v>
      </c>
      <c r="E99" s="189"/>
      <c r="F99" s="189"/>
      <c r="G99" s="189"/>
      <c r="H99" s="189"/>
      <c r="I99" s="189"/>
      <c r="J99" s="190">
        <f>J125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767</v>
      </c>
      <c r="E100" s="189"/>
      <c r="F100" s="189"/>
      <c r="G100" s="189"/>
      <c r="H100" s="189"/>
      <c r="I100" s="189"/>
      <c r="J100" s="190">
        <f>J128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111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Gymnázium Velké Meziříčí - Rekonstrukce učeben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D.1.4.3 - ostatní a vedlejší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Velké Meziříčí</v>
      </c>
      <c r="G114" s="41"/>
      <c r="H114" s="41"/>
      <c r="I114" s="33" t="s">
        <v>22</v>
      </c>
      <c r="J114" s="80" t="str">
        <f>IF(J12="","",J12)</f>
        <v>23. 10. 2024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40.05" customHeight="1">
      <c r="A116" s="39"/>
      <c r="B116" s="40"/>
      <c r="C116" s="33" t="s">
        <v>24</v>
      </c>
      <c r="D116" s="41"/>
      <c r="E116" s="41"/>
      <c r="F116" s="28" t="str">
        <f>E15</f>
        <v>Kraj Vysočina, Žižkova 1882/57, Jihlava</v>
      </c>
      <c r="G116" s="41"/>
      <c r="H116" s="41"/>
      <c r="I116" s="33" t="s">
        <v>30</v>
      </c>
      <c r="J116" s="37" t="str">
        <f>E21</f>
        <v>Filip Marek, Brněnská 326/34, Žďár nad Sázavou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>Filip Marek, Brněnská 326/34, Žďár nad Sázavou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112</v>
      </c>
      <c r="D119" s="195" t="s">
        <v>60</v>
      </c>
      <c r="E119" s="195" t="s">
        <v>56</v>
      </c>
      <c r="F119" s="195" t="s">
        <v>57</v>
      </c>
      <c r="G119" s="195" t="s">
        <v>113</v>
      </c>
      <c r="H119" s="195" t="s">
        <v>114</v>
      </c>
      <c r="I119" s="195" t="s">
        <v>115</v>
      </c>
      <c r="J119" s="196" t="s">
        <v>100</v>
      </c>
      <c r="K119" s="197" t="s">
        <v>116</v>
      </c>
      <c r="L119" s="198"/>
      <c r="M119" s="101" t="s">
        <v>1</v>
      </c>
      <c r="N119" s="102" t="s">
        <v>39</v>
      </c>
      <c r="O119" s="102" t="s">
        <v>117</v>
      </c>
      <c r="P119" s="102" t="s">
        <v>118</v>
      </c>
      <c r="Q119" s="102" t="s">
        <v>119</v>
      </c>
      <c r="R119" s="102" t="s">
        <v>120</v>
      </c>
      <c r="S119" s="102" t="s">
        <v>121</v>
      </c>
      <c r="T119" s="103" t="s">
        <v>122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123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</f>
        <v>0</v>
      </c>
      <c r="Q120" s="105"/>
      <c r="R120" s="201">
        <f>R121</f>
        <v>0</v>
      </c>
      <c r="S120" s="105"/>
      <c r="T120" s="202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74</v>
      </c>
      <c r="AU120" s="18" t="s">
        <v>102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74</v>
      </c>
      <c r="E121" s="207" t="s">
        <v>768</v>
      </c>
      <c r="F121" s="207" t="s">
        <v>769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P122+P125+P128</f>
        <v>0</v>
      </c>
      <c r="Q121" s="212"/>
      <c r="R121" s="213">
        <f>R122+R125+R128</f>
        <v>0</v>
      </c>
      <c r="S121" s="212"/>
      <c r="T121" s="214">
        <f>T122+T125+T128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165</v>
      </c>
      <c r="AT121" s="216" t="s">
        <v>74</v>
      </c>
      <c r="AU121" s="216" t="s">
        <v>75</v>
      </c>
      <c r="AY121" s="215" t="s">
        <v>126</v>
      </c>
      <c r="BK121" s="217">
        <f>BK122+BK125+BK128</f>
        <v>0</v>
      </c>
    </row>
    <row r="122" s="12" customFormat="1" ht="22.8" customHeight="1">
      <c r="A122" s="12"/>
      <c r="B122" s="204"/>
      <c r="C122" s="205"/>
      <c r="D122" s="206" t="s">
        <v>74</v>
      </c>
      <c r="E122" s="270" t="s">
        <v>770</v>
      </c>
      <c r="F122" s="270" t="s">
        <v>771</v>
      </c>
      <c r="G122" s="205"/>
      <c r="H122" s="205"/>
      <c r="I122" s="208"/>
      <c r="J122" s="271">
        <f>BK122</f>
        <v>0</v>
      </c>
      <c r="K122" s="205"/>
      <c r="L122" s="210"/>
      <c r="M122" s="211"/>
      <c r="N122" s="212"/>
      <c r="O122" s="212"/>
      <c r="P122" s="213">
        <f>SUM(P123:P124)</f>
        <v>0</v>
      </c>
      <c r="Q122" s="212"/>
      <c r="R122" s="213">
        <f>SUM(R123:R124)</f>
        <v>0</v>
      </c>
      <c r="S122" s="212"/>
      <c r="T122" s="214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165</v>
      </c>
      <c r="AT122" s="216" t="s">
        <v>74</v>
      </c>
      <c r="AU122" s="216" t="s">
        <v>83</v>
      </c>
      <c r="AY122" s="215" t="s">
        <v>126</v>
      </c>
      <c r="BK122" s="217">
        <f>SUM(BK123:BK124)</f>
        <v>0</v>
      </c>
    </row>
    <row r="123" s="2" customFormat="1" ht="16.5" customHeight="1">
      <c r="A123" s="39"/>
      <c r="B123" s="40"/>
      <c r="C123" s="218" t="s">
        <v>83</v>
      </c>
      <c r="D123" s="218" t="s">
        <v>127</v>
      </c>
      <c r="E123" s="219" t="s">
        <v>772</v>
      </c>
      <c r="F123" s="220" t="s">
        <v>773</v>
      </c>
      <c r="G123" s="221" t="s">
        <v>774</v>
      </c>
      <c r="H123" s="222">
        <v>1</v>
      </c>
      <c r="I123" s="223"/>
      <c r="J123" s="224">
        <f>ROUND(I123*H123,2)</f>
        <v>0</v>
      </c>
      <c r="K123" s="225"/>
      <c r="L123" s="45"/>
      <c r="M123" s="226" t="s">
        <v>1</v>
      </c>
      <c r="N123" s="227" t="s">
        <v>40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775</v>
      </c>
      <c r="AT123" s="230" t="s">
        <v>127</v>
      </c>
      <c r="AU123" s="230" t="s">
        <v>85</v>
      </c>
      <c r="AY123" s="18" t="s">
        <v>126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83</v>
      </c>
      <c r="BK123" s="231">
        <f>ROUND(I123*H123,2)</f>
        <v>0</v>
      </c>
      <c r="BL123" s="18" t="s">
        <v>775</v>
      </c>
      <c r="BM123" s="230" t="s">
        <v>776</v>
      </c>
    </row>
    <row r="124" s="2" customFormat="1">
      <c r="A124" s="39"/>
      <c r="B124" s="40"/>
      <c r="C124" s="41"/>
      <c r="D124" s="234" t="s">
        <v>143</v>
      </c>
      <c r="E124" s="41"/>
      <c r="F124" s="255" t="s">
        <v>777</v>
      </c>
      <c r="G124" s="41"/>
      <c r="H124" s="41"/>
      <c r="I124" s="256"/>
      <c r="J124" s="41"/>
      <c r="K124" s="41"/>
      <c r="L124" s="45"/>
      <c r="M124" s="257"/>
      <c r="N124" s="258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143</v>
      </c>
      <c r="AU124" s="18" t="s">
        <v>85</v>
      </c>
    </row>
    <row r="125" s="12" customFormat="1" ht="22.8" customHeight="1">
      <c r="A125" s="12"/>
      <c r="B125" s="204"/>
      <c r="C125" s="205"/>
      <c r="D125" s="206" t="s">
        <v>74</v>
      </c>
      <c r="E125" s="270" t="s">
        <v>778</v>
      </c>
      <c r="F125" s="270" t="s">
        <v>779</v>
      </c>
      <c r="G125" s="205"/>
      <c r="H125" s="205"/>
      <c r="I125" s="208"/>
      <c r="J125" s="271">
        <f>BK125</f>
        <v>0</v>
      </c>
      <c r="K125" s="205"/>
      <c r="L125" s="210"/>
      <c r="M125" s="211"/>
      <c r="N125" s="212"/>
      <c r="O125" s="212"/>
      <c r="P125" s="213">
        <f>SUM(P126:P127)</f>
        <v>0</v>
      </c>
      <c r="Q125" s="212"/>
      <c r="R125" s="213">
        <f>SUM(R126:R127)</f>
        <v>0</v>
      </c>
      <c r="S125" s="212"/>
      <c r="T125" s="214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165</v>
      </c>
      <c r="AT125" s="216" t="s">
        <v>74</v>
      </c>
      <c r="AU125" s="216" t="s">
        <v>83</v>
      </c>
      <c r="AY125" s="215" t="s">
        <v>126</v>
      </c>
      <c r="BK125" s="217">
        <f>SUM(BK126:BK127)</f>
        <v>0</v>
      </c>
    </row>
    <row r="126" s="2" customFormat="1" ht="16.5" customHeight="1">
      <c r="A126" s="39"/>
      <c r="B126" s="40"/>
      <c r="C126" s="218" t="s">
        <v>85</v>
      </c>
      <c r="D126" s="218" t="s">
        <v>127</v>
      </c>
      <c r="E126" s="219" t="s">
        <v>780</v>
      </c>
      <c r="F126" s="220" t="s">
        <v>779</v>
      </c>
      <c r="G126" s="221" t="s">
        <v>774</v>
      </c>
      <c r="H126" s="222">
        <v>1</v>
      </c>
      <c r="I126" s="223"/>
      <c r="J126" s="224">
        <f>ROUND(I126*H126,2)</f>
        <v>0</v>
      </c>
      <c r="K126" s="225"/>
      <c r="L126" s="45"/>
      <c r="M126" s="226" t="s">
        <v>1</v>
      </c>
      <c r="N126" s="227" t="s">
        <v>40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775</v>
      </c>
      <c r="AT126" s="230" t="s">
        <v>127</v>
      </c>
      <c r="AU126" s="230" t="s">
        <v>85</v>
      </c>
      <c r="AY126" s="18" t="s">
        <v>126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83</v>
      </c>
      <c r="BK126" s="231">
        <f>ROUND(I126*H126,2)</f>
        <v>0</v>
      </c>
      <c r="BL126" s="18" t="s">
        <v>775</v>
      </c>
      <c r="BM126" s="230" t="s">
        <v>781</v>
      </c>
    </row>
    <row r="127" s="2" customFormat="1">
      <c r="A127" s="39"/>
      <c r="B127" s="40"/>
      <c r="C127" s="41"/>
      <c r="D127" s="234" t="s">
        <v>143</v>
      </c>
      <c r="E127" s="41"/>
      <c r="F127" s="255" t="s">
        <v>782</v>
      </c>
      <c r="G127" s="41"/>
      <c r="H127" s="41"/>
      <c r="I127" s="256"/>
      <c r="J127" s="41"/>
      <c r="K127" s="41"/>
      <c r="L127" s="45"/>
      <c r="M127" s="257"/>
      <c r="N127" s="258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143</v>
      </c>
      <c r="AU127" s="18" t="s">
        <v>85</v>
      </c>
    </row>
    <row r="128" s="12" customFormat="1" ht="22.8" customHeight="1">
      <c r="A128" s="12"/>
      <c r="B128" s="204"/>
      <c r="C128" s="205"/>
      <c r="D128" s="206" t="s">
        <v>74</v>
      </c>
      <c r="E128" s="270" t="s">
        <v>783</v>
      </c>
      <c r="F128" s="270" t="s">
        <v>784</v>
      </c>
      <c r="G128" s="205"/>
      <c r="H128" s="205"/>
      <c r="I128" s="208"/>
      <c r="J128" s="271">
        <f>BK128</f>
        <v>0</v>
      </c>
      <c r="K128" s="205"/>
      <c r="L128" s="210"/>
      <c r="M128" s="211"/>
      <c r="N128" s="212"/>
      <c r="O128" s="212"/>
      <c r="P128" s="213">
        <f>SUM(P129:P131)</f>
        <v>0</v>
      </c>
      <c r="Q128" s="212"/>
      <c r="R128" s="213">
        <f>SUM(R129:R131)</f>
        <v>0</v>
      </c>
      <c r="S128" s="212"/>
      <c r="T128" s="214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165</v>
      </c>
      <c r="AT128" s="216" t="s">
        <v>74</v>
      </c>
      <c r="AU128" s="216" t="s">
        <v>83</v>
      </c>
      <c r="AY128" s="215" t="s">
        <v>126</v>
      </c>
      <c r="BK128" s="217">
        <f>SUM(BK129:BK131)</f>
        <v>0</v>
      </c>
    </row>
    <row r="129" s="2" customFormat="1" ht="16.5" customHeight="1">
      <c r="A129" s="39"/>
      <c r="B129" s="40"/>
      <c r="C129" s="218" t="s">
        <v>149</v>
      </c>
      <c r="D129" s="218" t="s">
        <v>127</v>
      </c>
      <c r="E129" s="219" t="s">
        <v>785</v>
      </c>
      <c r="F129" s="220" t="s">
        <v>786</v>
      </c>
      <c r="G129" s="221" t="s">
        <v>774</v>
      </c>
      <c r="H129" s="222">
        <v>4</v>
      </c>
      <c r="I129" s="223"/>
      <c r="J129" s="224">
        <f>ROUND(I129*H129,2)</f>
        <v>0</v>
      </c>
      <c r="K129" s="225"/>
      <c r="L129" s="45"/>
      <c r="M129" s="226" t="s">
        <v>1</v>
      </c>
      <c r="N129" s="227" t="s">
        <v>40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775</v>
      </c>
      <c r="AT129" s="230" t="s">
        <v>127</v>
      </c>
      <c r="AU129" s="230" t="s">
        <v>85</v>
      </c>
      <c r="AY129" s="18" t="s">
        <v>126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83</v>
      </c>
      <c r="BK129" s="231">
        <f>ROUND(I129*H129,2)</f>
        <v>0</v>
      </c>
      <c r="BL129" s="18" t="s">
        <v>775</v>
      </c>
      <c r="BM129" s="230" t="s">
        <v>787</v>
      </c>
    </row>
    <row r="130" s="2" customFormat="1">
      <c r="A130" s="39"/>
      <c r="B130" s="40"/>
      <c r="C130" s="41"/>
      <c r="D130" s="234" t="s">
        <v>143</v>
      </c>
      <c r="E130" s="41"/>
      <c r="F130" s="255" t="s">
        <v>788</v>
      </c>
      <c r="G130" s="41"/>
      <c r="H130" s="41"/>
      <c r="I130" s="256"/>
      <c r="J130" s="41"/>
      <c r="K130" s="41"/>
      <c r="L130" s="45"/>
      <c r="M130" s="257"/>
      <c r="N130" s="25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143</v>
      </c>
      <c r="AU130" s="18" t="s">
        <v>85</v>
      </c>
    </row>
    <row r="131" s="13" customFormat="1">
      <c r="A131" s="13"/>
      <c r="B131" s="232"/>
      <c r="C131" s="233"/>
      <c r="D131" s="234" t="s">
        <v>133</v>
      </c>
      <c r="E131" s="235" t="s">
        <v>1</v>
      </c>
      <c r="F131" s="236" t="s">
        <v>789</v>
      </c>
      <c r="G131" s="233"/>
      <c r="H131" s="237">
        <v>4</v>
      </c>
      <c r="I131" s="238"/>
      <c r="J131" s="233"/>
      <c r="K131" s="233"/>
      <c r="L131" s="239"/>
      <c r="M131" s="298"/>
      <c r="N131" s="299"/>
      <c r="O131" s="299"/>
      <c r="P131" s="299"/>
      <c r="Q131" s="299"/>
      <c r="R131" s="299"/>
      <c r="S131" s="299"/>
      <c r="T131" s="30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133</v>
      </c>
      <c r="AU131" s="243" t="s">
        <v>85</v>
      </c>
      <c r="AV131" s="13" t="s">
        <v>85</v>
      </c>
      <c r="AW131" s="13" t="s">
        <v>32</v>
      </c>
      <c r="AX131" s="13" t="s">
        <v>83</v>
      </c>
      <c r="AY131" s="243" t="s">
        <v>126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MZpkMlJ/K6aVjETjZUvKlPraTZBH4h8zJ7n8hGHiIpYO/ffQxQ6sgqR5X/4DUrbcJSZ5xtmnvvIqE31ZZuXWSw==" hashValue="sBJUdSLiSkkei+yhoFoBXE2XVibCqPJkOwAErmNOmwHymmas/LzxWmlq+A9Qmd1rwAio/oXqpabm6lxnTh2ZVg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FILA11\Filip</dc:creator>
  <cp:lastModifiedBy>FILA11\Filip</cp:lastModifiedBy>
  <dcterms:created xsi:type="dcterms:W3CDTF">2024-10-31T12:15:22Z</dcterms:created>
  <dcterms:modified xsi:type="dcterms:W3CDTF">2024-10-31T12:15:24Z</dcterms:modified>
</cp:coreProperties>
</file>