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SOFI\SiPlan\Třebíč DSP - výměna oken\OUT\bez cen\"/>
    </mc:Choice>
  </mc:AlternateContent>
  <xr:revisionPtr revIDLastSave="0" documentId="8_{09D43F01-F3AE-4E73-B794-6406DD994C33}" xr6:coauthVersionLast="47" xr6:coauthVersionMax="47" xr10:uidLastSave="{00000000-0000-0000-0000-000000000000}"/>
  <bookViews>
    <workbookView xWindow="16860" yWindow="585" windowWidth="11580" windowHeight="147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Pol'!$A$1:$Y$252</definedName>
    <definedName name="_xlnm.Print_Area" localSheetId="4">'02 1 Pol'!$A$1:$Y$44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43" i="13"/>
  <c r="BA32" i="13"/>
  <c r="G9" i="13"/>
  <c r="I9" i="13"/>
  <c r="I8" i="13" s="1"/>
  <c r="K9" i="13"/>
  <c r="M9" i="13"/>
  <c r="O9" i="13"/>
  <c r="Q9" i="13"/>
  <c r="Q8" i="13" s="1"/>
  <c r="V9" i="13"/>
  <c r="G33" i="13"/>
  <c r="G8" i="13" s="1"/>
  <c r="I33" i="13"/>
  <c r="K33" i="13"/>
  <c r="O33" i="13"/>
  <c r="O8" i="13" s="1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K8" i="13" s="1"/>
  <c r="O35" i="13"/>
  <c r="Q35" i="13"/>
  <c r="V35" i="13"/>
  <c r="V8" i="13" s="1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AF43" i="13"/>
  <c r="G251" i="12"/>
  <c r="BA210" i="12"/>
  <c r="BA110" i="12"/>
  <c r="BA3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2" i="12"/>
  <c r="G21" i="12" s="1"/>
  <c r="I22" i="12"/>
  <c r="I21" i="12" s="1"/>
  <c r="K22" i="12"/>
  <c r="K21" i="12" s="1"/>
  <c r="O22" i="12"/>
  <c r="O21" i="12" s="1"/>
  <c r="Q22" i="12"/>
  <c r="Q21" i="12" s="1"/>
  <c r="V22" i="12"/>
  <c r="V21" i="12" s="1"/>
  <c r="G23" i="12"/>
  <c r="I23" i="12"/>
  <c r="K23" i="12"/>
  <c r="M23" i="12"/>
  <c r="O23" i="12"/>
  <c r="Q23" i="12"/>
  <c r="V23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8" i="12"/>
  <c r="M38" i="12" s="1"/>
  <c r="I38" i="12"/>
  <c r="K38" i="12"/>
  <c r="O38" i="12"/>
  <c r="Q38" i="12"/>
  <c r="V38" i="12"/>
  <c r="G43" i="12"/>
  <c r="I43" i="12"/>
  <c r="K43" i="12"/>
  <c r="M43" i="12"/>
  <c r="O43" i="12"/>
  <c r="Q43" i="12"/>
  <c r="V43" i="12"/>
  <c r="G48" i="12"/>
  <c r="I48" i="12"/>
  <c r="K48" i="12"/>
  <c r="M48" i="12"/>
  <c r="O48" i="12"/>
  <c r="Q48" i="12"/>
  <c r="V48" i="12"/>
  <c r="G53" i="12"/>
  <c r="I53" i="12"/>
  <c r="K53" i="12"/>
  <c r="M53" i="12"/>
  <c r="O53" i="12"/>
  <c r="Q53" i="12"/>
  <c r="V53" i="12"/>
  <c r="G59" i="12"/>
  <c r="M59" i="12" s="1"/>
  <c r="I59" i="12"/>
  <c r="K59" i="12"/>
  <c r="O59" i="12"/>
  <c r="Q59" i="12"/>
  <c r="V59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72" i="12"/>
  <c r="M72" i="12" s="1"/>
  <c r="I72" i="12"/>
  <c r="I71" i="12" s="1"/>
  <c r="K72" i="12"/>
  <c r="K71" i="12" s="1"/>
  <c r="O72" i="12"/>
  <c r="Q72" i="12"/>
  <c r="Q71" i="12" s="1"/>
  <c r="V72" i="12"/>
  <c r="V71" i="12" s="1"/>
  <c r="G77" i="12"/>
  <c r="I77" i="12"/>
  <c r="K77" i="12"/>
  <c r="M77" i="12"/>
  <c r="O77" i="12"/>
  <c r="Q77" i="12"/>
  <c r="V77" i="12"/>
  <c r="G82" i="12"/>
  <c r="I82" i="12"/>
  <c r="K82" i="12"/>
  <c r="M82" i="12"/>
  <c r="O82" i="12"/>
  <c r="Q82" i="12"/>
  <c r="V82" i="12"/>
  <c r="G87" i="12"/>
  <c r="G71" i="12" s="1"/>
  <c r="I87" i="12"/>
  <c r="K87" i="12"/>
  <c r="O87" i="12"/>
  <c r="O71" i="12" s="1"/>
  <c r="Q87" i="12"/>
  <c r="V87" i="12"/>
  <c r="G93" i="12"/>
  <c r="M93" i="12" s="1"/>
  <c r="I93" i="12"/>
  <c r="K93" i="12"/>
  <c r="O93" i="12"/>
  <c r="Q93" i="12"/>
  <c r="V93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K108" i="12"/>
  <c r="V108" i="12"/>
  <c r="G109" i="12"/>
  <c r="G108" i="12" s="1"/>
  <c r="I109" i="12"/>
  <c r="K109" i="12"/>
  <c r="M109" i="12"/>
  <c r="O109" i="12"/>
  <c r="O108" i="12" s="1"/>
  <c r="Q109" i="12"/>
  <c r="V109" i="12"/>
  <c r="G114" i="12"/>
  <c r="M114" i="12" s="1"/>
  <c r="I114" i="12"/>
  <c r="I108" i="12" s="1"/>
  <c r="K114" i="12"/>
  <c r="O114" i="12"/>
  <c r="Q114" i="12"/>
  <c r="Q108" i="12" s="1"/>
  <c r="V114" i="12"/>
  <c r="G116" i="12"/>
  <c r="M116" i="12" s="1"/>
  <c r="I116" i="12"/>
  <c r="K116" i="12"/>
  <c r="O116" i="12"/>
  <c r="Q116" i="12"/>
  <c r="V116" i="12"/>
  <c r="K117" i="12"/>
  <c r="V117" i="12"/>
  <c r="G118" i="12"/>
  <c r="G117" i="12" s="1"/>
  <c r="I118" i="12"/>
  <c r="K118" i="12"/>
  <c r="M118" i="12"/>
  <c r="O118" i="12"/>
  <c r="O117" i="12" s="1"/>
  <c r="Q118" i="12"/>
  <c r="V118" i="12"/>
  <c r="G121" i="12"/>
  <c r="M121" i="12" s="1"/>
  <c r="I121" i="12"/>
  <c r="I117" i="12" s="1"/>
  <c r="K121" i="12"/>
  <c r="O121" i="12"/>
  <c r="Q121" i="12"/>
  <c r="Q117" i="12" s="1"/>
  <c r="V121" i="12"/>
  <c r="G124" i="12"/>
  <c r="M124" i="12" s="1"/>
  <c r="I124" i="12"/>
  <c r="K124" i="12"/>
  <c r="O124" i="12"/>
  <c r="Q124" i="12"/>
  <c r="V124" i="12"/>
  <c r="K127" i="12"/>
  <c r="V127" i="12"/>
  <c r="G128" i="12"/>
  <c r="G127" i="12" s="1"/>
  <c r="I128" i="12"/>
  <c r="I127" i="12" s="1"/>
  <c r="K128" i="12"/>
  <c r="M128" i="12"/>
  <c r="M127" i="12" s="1"/>
  <c r="O128" i="12"/>
  <c r="O127" i="12" s="1"/>
  <c r="Q128" i="12"/>
  <c r="Q127" i="12" s="1"/>
  <c r="V128" i="12"/>
  <c r="G130" i="12"/>
  <c r="O130" i="12"/>
  <c r="G131" i="12"/>
  <c r="M131" i="12" s="1"/>
  <c r="M130" i="12" s="1"/>
  <c r="I131" i="12"/>
  <c r="I130" i="12" s="1"/>
  <c r="K131" i="12"/>
  <c r="K130" i="12" s="1"/>
  <c r="O131" i="12"/>
  <c r="Q131" i="12"/>
  <c r="Q130" i="12" s="1"/>
  <c r="V131" i="12"/>
  <c r="V130" i="12" s="1"/>
  <c r="K132" i="12"/>
  <c r="V132" i="12"/>
  <c r="G133" i="12"/>
  <c r="G132" i="12" s="1"/>
  <c r="I133" i="12"/>
  <c r="I132" i="12" s="1"/>
  <c r="K133" i="12"/>
  <c r="M133" i="12"/>
  <c r="O133" i="12"/>
  <c r="O132" i="12" s="1"/>
  <c r="Q133" i="12"/>
  <c r="Q132" i="12" s="1"/>
  <c r="V133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K146" i="12"/>
  <c r="V146" i="12"/>
  <c r="G147" i="12"/>
  <c r="G146" i="12" s="1"/>
  <c r="I147" i="12"/>
  <c r="I146" i="12" s="1"/>
  <c r="K147" i="12"/>
  <c r="M147" i="12"/>
  <c r="M146" i="12" s="1"/>
  <c r="O147" i="12"/>
  <c r="O146" i="12" s="1"/>
  <c r="Q147" i="12"/>
  <c r="Q146" i="12" s="1"/>
  <c r="V147" i="12"/>
  <c r="G149" i="12"/>
  <c r="O149" i="12"/>
  <c r="G150" i="12"/>
  <c r="I150" i="12"/>
  <c r="I149" i="12" s="1"/>
  <c r="K150" i="12"/>
  <c r="K149" i="12" s="1"/>
  <c r="M150" i="12"/>
  <c r="M149" i="12" s="1"/>
  <c r="O150" i="12"/>
  <c r="Q150" i="12"/>
  <c r="Q149" i="12" s="1"/>
  <c r="V150" i="12"/>
  <c r="V149" i="12" s="1"/>
  <c r="G153" i="12"/>
  <c r="I153" i="12"/>
  <c r="K153" i="12"/>
  <c r="M153" i="12"/>
  <c r="O153" i="12"/>
  <c r="Q153" i="12"/>
  <c r="V153" i="12"/>
  <c r="G156" i="12"/>
  <c r="I156" i="12"/>
  <c r="K156" i="12"/>
  <c r="M156" i="12"/>
  <c r="O156" i="12"/>
  <c r="Q156" i="12"/>
  <c r="V156" i="12"/>
  <c r="G159" i="12"/>
  <c r="I159" i="12"/>
  <c r="I158" i="12" s="1"/>
  <c r="K159" i="12"/>
  <c r="K158" i="12" s="1"/>
  <c r="M159" i="12"/>
  <c r="O159" i="12"/>
  <c r="Q159" i="12"/>
  <c r="Q158" i="12" s="1"/>
  <c r="V159" i="12"/>
  <c r="V158" i="12" s="1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G158" i="12" s="1"/>
  <c r="I165" i="12"/>
  <c r="K165" i="12"/>
  <c r="O165" i="12"/>
  <c r="O158" i="12" s="1"/>
  <c r="Q165" i="12"/>
  <c r="V165" i="12"/>
  <c r="G166" i="12"/>
  <c r="I166" i="12"/>
  <c r="K166" i="12"/>
  <c r="M166" i="12"/>
  <c r="O166" i="12"/>
  <c r="Q166" i="12"/>
  <c r="V166" i="12"/>
  <c r="G169" i="12"/>
  <c r="G168" i="12" s="1"/>
  <c r="I169" i="12"/>
  <c r="I168" i="12" s="1"/>
  <c r="K169" i="12"/>
  <c r="M169" i="12"/>
  <c r="O169" i="12"/>
  <c r="O168" i="12" s="1"/>
  <c r="Q169" i="12"/>
  <c r="Q168" i="12" s="1"/>
  <c r="V169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76" i="12"/>
  <c r="I176" i="12"/>
  <c r="K176" i="12"/>
  <c r="K168" i="12" s="1"/>
  <c r="M176" i="12"/>
  <c r="O176" i="12"/>
  <c r="Q176" i="12"/>
  <c r="V176" i="12"/>
  <c r="V168" i="12" s="1"/>
  <c r="G177" i="12"/>
  <c r="I177" i="12"/>
  <c r="K177" i="12"/>
  <c r="M177" i="12"/>
  <c r="O177" i="12"/>
  <c r="Q177" i="12"/>
  <c r="V177" i="12"/>
  <c r="G178" i="12"/>
  <c r="AE251" i="12" s="1"/>
  <c r="I178" i="12"/>
  <c r="K178" i="12"/>
  <c r="O178" i="12"/>
  <c r="Q178" i="12"/>
  <c r="V178" i="12"/>
  <c r="G187" i="12"/>
  <c r="I187" i="12"/>
  <c r="K187" i="12"/>
  <c r="M187" i="12"/>
  <c r="O187" i="12"/>
  <c r="Q187" i="12"/>
  <c r="V187" i="12"/>
  <c r="G196" i="12"/>
  <c r="I196" i="12"/>
  <c r="K196" i="12"/>
  <c r="M196" i="12"/>
  <c r="O196" i="12"/>
  <c r="Q196" i="12"/>
  <c r="V196" i="12"/>
  <c r="G197" i="12"/>
  <c r="I197" i="12"/>
  <c r="K197" i="12"/>
  <c r="M197" i="12"/>
  <c r="O197" i="12"/>
  <c r="Q197" i="12"/>
  <c r="V197" i="12"/>
  <c r="G205" i="12"/>
  <c r="M205" i="12" s="1"/>
  <c r="I205" i="12"/>
  <c r="K205" i="12"/>
  <c r="O205" i="12"/>
  <c r="Q205" i="12"/>
  <c r="V205" i="12"/>
  <c r="G208" i="12"/>
  <c r="G207" i="12" s="1"/>
  <c r="I208" i="12"/>
  <c r="K208" i="12"/>
  <c r="K207" i="12" s="1"/>
  <c r="M208" i="12"/>
  <c r="O208" i="12"/>
  <c r="O207" i="12" s="1"/>
  <c r="Q208" i="12"/>
  <c r="V208" i="12"/>
  <c r="V207" i="12" s="1"/>
  <c r="G209" i="12"/>
  <c r="I209" i="12"/>
  <c r="K209" i="12"/>
  <c r="M209" i="12"/>
  <c r="O209" i="12"/>
  <c r="Q209" i="12"/>
  <c r="V209" i="12"/>
  <c r="G216" i="12"/>
  <c r="M216" i="12" s="1"/>
  <c r="I216" i="12"/>
  <c r="K216" i="12"/>
  <c r="O216" i="12"/>
  <c r="Q216" i="12"/>
  <c r="V216" i="12"/>
  <c r="G222" i="12"/>
  <c r="I222" i="12"/>
  <c r="I207" i="12" s="1"/>
  <c r="K222" i="12"/>
  <c r="M222" i="12"/>
  <c r="O222" i="12"/>
  <c r="Q222" i="12"/>
  <c r="Q207" i="12" s="1"/>
  <c r="V222" i="12"/>
  <c r="K224" i="12"/>
  <c r="V224" i="12"/>
  <c r="G225" i="12"/>
  <c r="G224" i="12" s="1"/>
  <c r="I225" i="12"/>
  <c r="I224" i="12" s="1"/>
  <c r="K225" i="12"/>
  <c r="M225" i="12"/>
  <c r="O225" i="12"/>
  <c r="O224" i="12" s="1"/>
  <c r="Q225" i="12"/>
  <c r="Q224" i="12" s="1"/>
  <c r="V225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K234" i="12"/>
  <c r="V234" i="12"/>
  <c r="G235" i="12"/>
  <c r="G234" i="12" s="1"/>
  <c r="I235" i="12"/>
  <c r="I234" i="12" s="1"/>
  <c r="K235" i="12"/>
  <c r="M235" i="12"/>
  <c r="O235" i="12"/>
  <c r="O234" i="12" s="1"/>
  <c r="Q235" i="12"/>
  <c r="Q234" i="12" s="1"/>
  <c r="V235" i="12"/>
  <c r="G240" i="12"/>
  <c r="M240" i="12" s="1"/>
  <c r="I240" i="12"/>
  <c r="K240" i="12"/>
  <c r="O240" i="12"/>
  <c r="Q240" i="12"/>
  <c r="V240" i="12"/>
  <c r="G243" i="12"/>
  <c r="G242" i="12" s="1"/>
  <c r="I243" i="12"/>
  <c r="K243" i="12"/>
  <c r="K242" i="12" s="1"/>
  <c r="M243" i="12"/>
  <c r="O243" i="12"/>
  <c r="O242" i="12" s="1"/>
  <c r="Q243" i="12"/>
  <c r="V243" i="12"/>
  <c r="V242" i="12" s="1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I247" i="12"/>
  <c r="I242" i="12" s="1"/>
  <c r="K247" i="12"/>
  <c r="M247" i="12"/>
  <c r="O247" i="12"/>
  <c r="Q247" i="12"/>
  <c r="Q242" i="12" s="1"/>
  <c r="V247" i="12"/>
  <c r="AF251" i="12"/>
  <c r="I20" i="1"/>
  <c r="I19" i="1"/>
  <c r="I18" i="1"/>
  <c r="I17" i="1"/>
  <c r="I16" i="1"/>
  <c r="I74" i="1"/>
  <c r="J72" i="1" s="1"/>
  <c r="F45" i="1"/>
  <c r="G23" i="1" s="1"/>
  <c r="G45" i="1"/>
  <c r="G25" i="1" s="1"/>
  <c r="H45" i="1"/>
  <c r="I45" i="1"/>
  <c r="J44" i="1" s="1"/>
  <c r="I44" i="1"/>
  <c r="I43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J63" i="1"/>
  <c r="J71" i="1"/>
  <c r="J61" i="1"/>
  <c r="J69" i="1"/>
  <c r="J59" i="1"/>
  <c r="J67" i="1"/>
  <c r="J65" i="1"/>
  <c r="J73" i="1"/>
  <c r="J58" i="1"/>
  <c r="J60" i="1"/>
  <c r="J62" i="1"/>
  <c r="J64" i="1"/>
  <c r="J66" i="1"/>
  <c r="J68" i="1"/>
  <c r="J70" i="1"/>
  <c r="A27" i="1"/>
  <c r="AE43" i="13"/>
  <c r="M33" i="13"/>
  <c r="M8" i="13" s="1"/>
  <c r="M234" i="12"/>
  <c r="M132" i="12"/>
  <c r="M8" i="12"/>
  <c r="M117" i="12"/>
  <c r="M224" i="12"/>
  <c r="M242" i="12"/>
  <c r="M207" i="12"/>
  <c r="M108" i="12"/>
  <c r="M178" i="12"/>
  <c r="M168" i="12" s="1"/>
  <c r="M165" i="12"/>
  <c r="M158" i="12" s="1"/>
  <c r="M87" i="12"/>
  <c r="M71" i="12" s="1"/>
  <c r="G8" i="12"/>
  <c r="M22" i="12"/>
  <c r="M21" i="12" s="1"/>
  <c r="I21" i="1"/>
  <c r="J41" i="1"/>
  <c r="J43" i="1"/>
  <c r="J39" i="1"/>
  <c r="J45" i="1" s="1"/>
  <c r="J42" i="1"/>
  <c r="J74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83317590-1C56-499D-9045-6FFE74ABB1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2656BF-D8FC-4370-A7E8-4B1565ECC5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D8A594E3-ADDD-462F-8172-9D1AB78340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551050-19B4-43E1-A338-9AEBFBE9C6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<sst xmlns="http://schemas.openxmlformats.org/spreadsheetml/2006/main" count="1309" uniqueCount="420">
  <si>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</si>
  <si>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</si>
  <si>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</si>
  <si>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</si>
  <si>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</si>
  <si>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</si>
  <si>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</si>
  <si>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</si>
  <si>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</si>
  <si>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</si>
  <si>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</si>
  <si>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</si>
  <si>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</si>
  <si>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</si>
  <si>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</si>
  <si>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</si>
  <si>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</si>
  <si>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</si>
  <si>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</si>
  <si>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</si>
  <si>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</si>
  <si>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</si>
  <si>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</si>
  <si>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</si>
  <si>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</si>
  <si>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</si>
  <si>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</si>
  <si>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</si>
  <si>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</si>
  <si>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</si>
  <si>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</si>
  <si>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</si>
  <si>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</si>
  <si>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</si>
  <si>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</si>
  <si>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</si>
  <si>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</si>
  <si>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</si>
  <si>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</si>
  <si>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</si>
  <si>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</si>
  <si>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</si>
  <si>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</si>
  <si>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24002</t>
  </si>
  <si>
    <t>DOMOV PRO SENIORY TŘEBÍČ M. CURIEOVÝCH REKONSTRUKCE VÝPLNÍ OTVORŮ</t>
  </si>
  <si>
    <t>Stavba</t>
  </si>
  <si>
    <t>Stavební objekt</t>
  </si>
  <si>
    <t>01</t>
  </si>
  <si>
    <t>Výměna výplní otvorů</t>
  </si>
  <si>
    <t>1</t>
  </si>
  <si>
    <t>02</t>
  </si>
  <si>
    <t>VRN</t>
  </si>
  <si>
    <t>Vedlejší rozpočtové náklady</t>
  </si>
  <si>
    <t>Celkem za stavbu</t>
  </si>
  <si>
    <t>CZK</t>
  </si>
  <si>
    <t>#POPS</t>
  </si>
  <si>
    <t>Popis stavby: 24002 - DOMOV PRO SENIORY TŘEBÍČ M. CURIEOVÝCH REKONSTRUKCE VÝPLNÍ OTVORŮ</t>
  </si>
  <si>
    <t>#POPO</t>
  </si>
  <si>
    <t>Popis objektu: 01 - Výměna výplní otvorů</t>
  </si>
  <si>
    <t>#POPR</t>
  </si>
  <si>
    <t>Popis rozpočtu: 1 - Výměna výplní otvorů</t>
  </si>
  <si>
    <t>Popis objektu: 02 - VRN</t>
  </si>
  <si>
    <t>Popis rozpočtu: 1 - Vedlejší rozpočtové náklady</t>
  </si>
  <si>
    <t>Rekapitulace dílů</t>
  </si>
  <si>
    <t>Typ dílu</t>
  </si>
  <si>
    <t>5</t>
  </si>
  <si>
    <t>Komunikace</t>
  </si>
  <si>
    <t>61</t>
  </si>
  <si>
    <t>Úpravy povrchů vnitřní</t>
  </si>
  <si>
    <t>62</t>
  </si>
  <si>
    <t>Úpravy povrchů vnější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</si>
  <si>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</si>
  <si>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</si>
  <si>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</si>
  <si>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</si>
  <si>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</si>
  <si>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</si>
  <si>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</si>
  <si>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</si>
  <si>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</si>
  <si>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</si>
  <si>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</si>
  <si>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</si>
  <si>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</si>
  <si>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</si>
  <si>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</si>
  <si>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</si>
  <si>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</si>
  <si>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</si>
  <si>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</si>
  <si>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</si>
  <si>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</si>
  <si>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</si>
  <si>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</si>
  <si>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</si>
  <si>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</si>
  <si>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</si>
  <si>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</si>
  <si>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</si>
  <si>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</si>
  <si>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</si>
  <si>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</si>
  <si>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</si>
  <si>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</si>
  <si>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</si>
  <si>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</si>
  <si>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</si>
  <si>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</si>
  <si>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</si>
  <si>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</si>
  <si>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</si>
  <si>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</si>
  <si>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</si>
  <si>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</si>
  <si>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</si>
  <si>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</si>
  <si>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</si>
  <si>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</si>
  <si>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</si>
  <si>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</si>
  <si>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</si>
  <si>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</si>
  <si>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</si>
  <si>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</si>
  <si>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</si>
  <si>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</si>
  <si>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</si>
  <si>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</si>
  <si>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</si>
  <si>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5001</t>
  </si>
  <si>
    <t>Rozebrání první řady betonové dlažby v připojovací oblasti, exteriér</t>
  </si>
  <si>
    <t>m</t>
  </si>
  <si>
    <t>Vlastní</t>
  </si>
  <si>
    <t>Indiv</t>
  </si>
  <si>
    <t>Práce</t>
  </si>
  <si>
    <t>Běžná</t>
  </si>
  <si>
    <t>POL1_</t>
  </si>
  <si>
    <t>D3 : 1,4*1,1</t>
  </si>
  <si>
    <t>VV</t>
  </si>
  <si>
    <t>5002</t>
  </si>
  <si>
    <t>Uložení první řady betonové dlažby do betonu v připojovací oblasti, exteriér</t>
  </si>
  <si>
    <t>5003</t>
  </si>
  <si>
    <t>Betonování připojovací oblasti, exteriér, vč. materiálu</t>
  </si>
  <si>
    <t>D2 : 1,0*1,1</t>
  </si>
  <si>
    <t>5004</t>
  </si>
  <si>
    <t>5005</t>
  </si>
  <si>
    <t>Zahlazení betonového povrchu připojovací oblasti, exteriér</t>
  </si>
  <si>
    <t>5006</t>
  </si>
  <si>
    <t>61001</t>
  </si>
  <si>
    <t>Provedení opatření pro omezení šíření prachu při výměně výplní, a opatření proti škodám při provádění stavby (ochrana podlahy, radiátorů apod.)</t>
  </si>
  <si>
    <t>soubor</t>
  </si>
  <si>
    <t>61002</t>
  </si>
  <si>
    <t>Příprava podkladu pro montáž těsnící parotěsné pásky</t>
  </si>
  <si>
    <t>m2</t>
  </si>
  <si>
    <t>očištění, stěrkování stěrkovací maltou</t>
  </si>
  <si>
    <t>POP</t>
  </si>
  <si>
    <t>ostění, nadpraží (okna) a parapet : 0,14*2*(1,6+2,1)*53</t>
  </si>
  <si>
    <t>ostění, nadpraží (balkonové sestavy) a parapet : 0,14*2*(2,4+2,1)*119</t>
  </si>
  <si>
    <t>ostění a nadpraží (dveře) D3 : 0,14*(2,5+1,4+2,5)</t>
  </si>
  <si>
    <t>ostění a nadpraží (dveře) D2 : 0,14*(2,1+1,0+2,1)</t>
  </si>
  <si>
    <t>ostění a nadpraží (dveře) D1 : 0,14*(2,4+3,1+2,4)</t>
  </si>
  <si>
    <t>61003</t>
  </si>
  <si>
    <t>Penetrace podkladu</t>
  </si>
  <si>
    <t>612425931R00</t>
  </si>
  <si>
    <t>Omítka vápenná vnitřního ostění omítkou štukovou</t>
  </si>
  <si>
    <t>801-4</t>
  </si>
  <si>
    <t>RTS 24/ I</t>
  </si>
  <si>
    <t>okenního nebo dveřního, z pomocného pracovního lešení o výšce podlahy do 1900 mm a pro zatížení do 1,5 kPa,</t>
  </si>
  <si>
    <t>SPI</t>
  </si>
  <si>
    <t>Ostění, nadpraží, zapravení parapetů</t>
  </si>
  <si>
    <t>ostění a nadpraží (okna) : (0,14+0,1)*(1,6+1,6+2,1)*53</t>
  </si>
  <si>
    <t>ostění a nadpraží (balkonové sestavy) : (0,14+0,1)*(2,4+2,4+2,1)*119</t>
  </si>
  <si>
    <t>zapravení parapetů (okna) : 0,1*2,1*53</t>
  </si>
  <si>
    <t>zapravení parapetů (balkonové sestavy) : 0,1*(1,2+0,9)*119</t>
  </si>
  <si>
    <t>610991001R00</t>
  </si>
  <si>
    <t>Začišťovací okenní lišta pro omítku tl. 6 mm</t>
  </si>
  <si>
    <t>801-1</t>
  </si>
  <si>
    <t>nalepení a odříznutí po dokončení omítek</t>
  </si>
  <si>
    <t>okno : (1,6+1,6+2,1)*53</t>
  </si>
  <si>
    <t>balkonová sestava : (2,4+2,1+1,6+0,8)*119</t>
  </si>
  <si>
    <t>dveře : 2,4+3,1+2,4+2,1+1,0+2,1+2,5+1,4+2,5</t>
  </si>
  <si>
    <t>61004</t>
  </si>
  <si>
    <t>Osazení Al rohové lišty s tkaninou</t>
  </si>
  <si>
    <t>ostění (okna) : 1,6*2*53</t>
  </si>
  <si>
    <t>ostění (balkon.sestava) : 2,4*2*119</t>
  </si>
  <si>
    <t>nadpraží (okna+balkon.sestavy) : 2,1*172</t>
  </si>
  <si>
    <t>55392750.AR</t>
  </si>
  <si>
    <t>lišta rohová; s tkaninou; materiál plast</t>
  </si>
  <si>
    <t>SPCM</t>
  </si>
  <si>
    <t>Specifikace</t>
  </si>
  <si>
    <t>POL3_</t>
  </si>
  <si>
    <t>61005</t>
  </si>
  <si>
    <t>Stěrková omítka</t>
  </si>
  <si>
    <t>vnitřní ostění a nadpraží, zapravení parapetů</t>
  </si>
  <si>
    <t>61006</t>
  </si>
  <si>
    <t>Úprava PVC krytiny a zatmelení připojovací spáry, interiér, dodávka + montáž</t>
  </si>
  <si>
    <t>včetně podlahových soklíků</t>
  </si>
  <si>
    <t>ČERPÁNO SE SOUHLASEM ZADAVATELE</t>
  </si>
  <si>
    <t>D1 : 3,1*1,1</t>
  </si>
  <si>
    <t>61007</t>
  </si>
  <si>
    <t>61008</t>
  </si>
  <si>
    <t>Přechodová lišta, interiér, dodávka + montáž</t>
  </si>
  <si>
    <t>622001</t>
  </si>
  <si>
    <t>Příprava lože pro těsnící komprimační pásku</t>
  </si>
  <si>
    <t>ostění a nadpraží</t>
  </si>
  <si>
    <t>ostění a nadpraží (vnější dveře) : (2,4+3,1+2,4+2,1+1,0+2,1+2,5+1,4+2,5)*1,1</t>
  </si>
  <si>
    <t>622002</t>
  </si>
  <si>
    <t>Montáž těsnící komprimační pásky vč. dodávky</t>
  </si>
  <si>
    <t>min š. 20 mm, spára 8 - 15 mm</t>
  </si>
  <si>
    <t>622003</t>
  </si>
  <si>
    <t>Zatmelení připojovacích spár ostění a nadpraží z exterieru PU tmelem vč. materiálu</t>
  </si>
  <si>
    <t>POL99_8</t>
  </si>
  <si>
    <t>622004</t>
  </si>
  <si>
    <t>Povrch.úprava ostění a nadpraží, stěrková omítka vč.materiálu</t>
  </si>
  <si>
    <t>podrovnání vnitřních ostění a nadpraží</t>
  </si>
  <si>
    <t>ostění a nadpraží (okna) : 0,14*(1,6+1,6+2,1)*53</t>
  </si>
  <si>
    <t>ostění a nadpraží (balkonové sestavy) : 0,14*(2,4+2,4+2,1)*119</t>
  </si>
  <si>
    <t>ostění a nadpraží (vnější dveře) : 0,14*(2,4+3,1+2,4+2,1+1,0+2,1+2,5+1,4+2,5)*1,1</t>
  </si>
  <si>
    <t>622005</t>
  </si>
  <si>
    <t>Povrch.úprava parapetu, stěrková omítka vč.materiálu</t>
  </si>
  <si>
    <t>parapet (okna) : 0,14*2,1*53</t>
  </si>
  <si>
    <t>parapet (balkonové sestavy) : 0,14*(1,2+0,9)*119</t>
  </si>
  <si>
    <t>622006</t>
  </si>
  <si>
    <t>Zatmelení připojovací spáry podahy PU tmelem, exteriér, vč. materiálu</t>
  </si>
  <si>
    <t>622007</t>
  </si>
  <si>
    <t>Podkladní tepelně izolační profil prahu dveří, dodávka + montáž</t>
  </si>
  <si>
    <t>622008</t>
  </si>
  <si>
    <t>622009</t>
  </si>
  <si>
    <t>648991111R00</t>
  </si>
  <si>
    <t>Osazení parapetních desek z plastických hmot šířky do 200 mm</t>
  </si>
  <si>
    <t>Kalkul</t>
  </si>
  <si>
    <t>a poloplastických hmot na montážní pěnu, zapravení omítky pod parapetem, těsnění spáry mezi parapetem a rámem okna, dodávka silikonu.</t>
  </si>
  <si>
    <t>okna : 2,1*53</t>
  </si>
  <si>
    <t>balkon.sestavy-okna : 1,2*119</t>
  </si>
  <si>
    <t>balkon.sestavy-dveře : 0,9*119</t>
  </si>
  <si>
    <t>60775431R</t>
  </si>
  <si>
    <t>parapet vnitřní š = 200 mm; materiál - povrch laminátová fólie; materiál - jádro voděodolá DTD; dekor bílý, mramor, imitace dřeva</t>
  </si>
  <si>
    <t>361,2*1,25</t>
  </si>
  <si>
    <t>60775451R</t>
  </si>
  <si>
    <t>krytka parapetu plast; boční; rozměr 200 mm; barva bílá, imitace dřeva</t>
  </si>
  <si>
    <t>sada</t>
  </si>
  <si>
    <t>766003</t>
  </si>
  <si>
    <t>Vybourání prahů dveří 1křídlových</t>
  </si>
  <si>
    <t xml:space="preserve">m     </t>
  </si>
  <si>
    <t>766004</t>
  </si>
  <si>
    <t>Vybourání prahů dveří dvoukřídlových</t>
  </si>
  <si>
    <t>766002</t>
  </si>
  <si>
    <t>941955002R00</t>
  </si>
  <si>
    <t>Lešení lehké pracovní pomocné pomocné, o výšce lešeňové podlahy přes 1,2 do 1,9 m</t>
  </si>
  <si>
    <t>800-3</t>
  </si>
  <si>
    <t>175*3,0*0,6</t>
  </si>
  <si>
    <t>95001</t>
  </si>
  <si>
    <t>Úklid prostor s měněnými výplněmi</t>
  </si>
  <si>
    <t>kompl</t>
  </si>
  <si>
    <t>968096001R00</t>
  </si>
  <si>
    <t xml:space="preserve">Vybourání vnitřních parapetů plastových, šířky do 20 cm,  </t>
  </si>
  <si>
    <t>801-3</t>
  </si>
  <si>
    <t>do suti</t>
  </si>
  <si>
    <t>978013191R00</t>
  </si>
  <si>
    <t>Otlučení omítek vápenných nebo vápenocementových vnitřních s vyškrabáním spár, s očištěním zdiva stěn, v rozsahu do 100 %</t>
  </si>
  <si>
    <t>dveře : 0,2*(2,4+3,1+2,4+2,1+1,0+2,1+2,5+1,4+2,5)</t>
  </si>
  <si>
    <t>978013211R00</t>
  </si>
  <si>
    <t xml:space="preserve">Odstranění štukové vrstvy z omítek stěn vnitřních,  </t>
  </si>
  <si>
    <t>Seškrábnutí omítky kolem otvorů špachtlí na panel</t>
  </si>
  <si>
    <t>okna : 0,1*2*(1,6+2,1)*53</t>
  </si>
  <si>
    <t>balkon.sestavy : 0,1*2*(2,4+2,1)*119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</si>
  <si>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</si>
  <si>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</si>
  <si>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</si>
  <si>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</si>
  <si>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</si>
  <si>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</si>
  <si>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711001</t>
  </si>
  <si>
    <t>Izolace proti zemní vlhkosti z asf. pásů; dodávka + montáž</t>
  </si>
  <si>
    <t>napojení HI na podkladní profil</t>
  </si>
  <si>
    <t>711002</t>
  </si>
  <si>
    <t>998711101R00</t>
  </si>
  <si>
    <t>Přesun hmot pro izolace proti vodě svisle do 6 m</t>
  </si>
  <si>
    <t>800-711</t>
  </si>
  <si>
    <t>50 m vodorovně měřeno od těžiště půdorysné plochy skládky do těžiště půdorysné plochy objektu</t>
  </si>
  <si>
    <t>764001</t>
  </si>
  <si>
    <t>Úprava venkovních parapetů (ustřižení svislé drážky s opracováním)</t>
  </si>
  <si>
    <t>764003</t>
  </si>
  <si>
    <t>Parapetní příložka (okno), D+M</t>
  </si>
  <si>
    <t>ks</t>
  </si>
  <si>
    <t>764004</t>
  </si>
  <si>
    <t>Parapetní příložka (balkon.sestava-okno), D+M</t>
  </si>
  <si>
    <t>764005</t>
  </si>
  <si>
    <t>Parapetní příložka (balkon.sestava-dveře), D+M</t>
  </si>
  <si>
    <t>998764103R00</t>
  </si>
  <si>
    <t>Přesun hmot pro konstrukce klempířské v objektech výšky do 24 m</t>
  </si>
  <si>
    <t>800-764</t>
  </si>
  <si>
    <t>50 m vodorovně</t>
  </si>
  <si>
    <t>766001</t>
  </si>
  <si>
    <t>Těsnění připojovací spáry oken, PT páska, D+ M</t>
  </si>
  <si>
    <t>okna : 2*(1,6+2,1)*53</t>
  </si>
  <si>
    <t>balkonové sestavy : 2*(2,4+2,1)*119</t>
  </si>
  <si>
    <t>76001</t>
  </si>
  <si>
    <t>Demontáž stávajících oken, balkonových sestav a dveří do suti</t>
  </si>
  <si>
    <t xml:space="preserve">ks    </t>
  </si>
  <si>
    <t>Likvidace suti zajištěna odb.firmou</t>
  </si>
  <si>
    <t>766629302R00</t>
  </si>
  <si>
    <t>Montáž otvorových prvků plastových oken, plochy do 2,70 m2</t>
  </si>
  <si>
    <t>800-766</t>
  </si>
  <si>
    <t>766629303R00</t>
  </si>
  <si>
    <t>Montáž otvorových prvků plastových oken, plochy do 4,50 m2</t>
  </si>
  <si>
    <t>766629304R00</t>
  </si>
  <si>
    <t xml:space="preserve">Montáž otvorových prvků plastových balkónových dveří,  </t>
  </si>
  <si>
    <t>76002</t>
  </si>
  <si>
    <t>Plastové netypizované třídílné okno, otevíravé a sklopné, 2 100 × 1 600 mm, O1 viz D 1.1.10 Výpis oken a dveří</t>
  </si>
  <si>
    <t>Zasklení: čiré izolační trojsklo</t>
  </si>
  <si>
    <t>Rám okna: plastový komorový</t>
  </si>
  <si>
    <t>Souč. prostupu tepla: Uw = 0,96 W/m2K</t>
  </si>
  <si>
    <t>Kování: celoobvodové kování</t>
  </si>
  <si>
    <t>Vnitřní parapet: laminátové DTD s nosem, barva bílá</t>
  </si>
  <si>
    <t>Hliníkové okenní kličky, oválná rozeta, ovládací klička</t>
  </si>
  <si>
    <t>Připojovací spára ošetřena parotěsnou (INT.)</t>
  </si>
  <si>
    <t>Vnitřní žaluzie, celohlinikové provedení, barva bílá</t>
  </si>
  <si>
    <t>76003</t>
  </si>
  <si>
    <t>Balkonová sestava - netypizovaná balkonová sestava, 900 × 2 400 + 1 200 x 1 600 mm, viz D 1.1.10 Výpis oken a dveří</t>
  </si>
  <si>
    <t>76004</t>
  </si>
  <si>
    <t>Montáž plastových výplní</t>
  </si>
  <si>
    <t>76005</t>
  </si>
  <si>
    <t>Vnější plastová výplň,, dvoukřídlové dveře s bočními fixními díly, otevíravé, prosklené, 3 100 × 2 400 mm, D1 viz D 1.1.10 V</t>
  </si>
  <si>
    <t>Barva bíá</t>
  </si>
  <si>
    <t>Zasklení: čiré izolační trojsklo bezpečnostní sklo VSG, 33.1-4-33.</t>
  </si>
  <si>
    <t>Rám: plastový komorový</t>
  </si>
  <si>
    <t>Souč. prostupu tepla: Ud = 0,96 W/m2K</t>
  </si>
  <si>
    <t>Kování: ext.koule, int.klika, nerez, FAB</t>
  </si>
  <si>
    <t>Osazení dveří bude provedeno v souladu s ČSN 74 6077</t>
  </si>
  <si>
    <t>Na sklech provést úpravu zajišťující kontrast proti pozadí</t>
  </si>
  <si>
    <t>998766103R00</t>
  </si>
  <si>
    <t>Přesun hmot pro konstrukce truhlářské v objektech výšky do 24 m</t>
  </si>
  <si>
    <t>767001</t>
  </si>
  <si>
    <t>Montáž hliníkových dveří</t>
  </si>
  <si>
    <t>767002</t>
  </si>
  <si>
    <t>Vnější hliníkové jednokřídlové dveře otevíravé, pravé, částečně prosklené, 1 400 × 2500 mm, D3, viz D 1.1.10 Výpis oken a dveří</t>
  </si>
  <si>
    <t>Zasklení: neprůhledné (satino) izol. trojsklo, bezpečnostní sklo VSG, 33.1-4-33.1, výplň z PU tl. 40, barva RAL 9006 (bílý hliník)</t>
  </si>
  <si>
    <t>Rám: hliníkový rám</t>
  </si>
  <si>
    <t>Kování: ext.koule, int. panikové madlo, nerez. FAB</t>
  </si>
  <si>
    <t>Dveře budou opatřeny samozavíračem a panikovým kováním</t>
  </si>
  <si>
    <t>Povrchová úprava: prášková barva RAL 9006 (bílý hliník)</t>
  </si>
  <si>
    <t>767003</t>
  </si>
  <si>
    <t>Vnější hliníkové jednokřídlové dveře otevíravé, levé, plné, 1 000 × 2100 mm, D2, viz D 1.1.10 Výpis oken a dveří</t>
  </si>
  <si>
    <t>Zasklení: výplň z PUtl. 40 mm, barva RAL 9006 (bílý hliník)</t>
  </si>
  <si>
    <t>Rám: hliníkový</t>
  </si>
  <si>
    <t>Kování: ext. koule, int.klika, nerez ,FAB</t>
  </si>
  <si>
    <t>998767103R00</t>
  </si>
  <si>
    <t>Přesun hmot pro kovové stavební doplňk. konstrukce v objektech výšky do 24 m</t>
  </si>
  <si>
    <t>800-767</t>
  </si>
  <si>
    <t>784191101R00</t>
  </si>
  <si>
    <t>Příprava povrchu Penetrace (napouštění) podkladu disperzní, jednonásobná</t>
  </si>
  <si>
    <t>800-784</t>
  </si>
  <si>
    <t>okna a balkon.sestavy : 3,46*2,5*172</t>
  </si>
  <si>
    <t>dveře : 0,3*(2,4+3,1+2,4+2,1+1,0+2,1+2,5+1,4+2,5)</t>
  </si>
  <si>
    <t>784195212R00</t>
  </si>
  <si>
    <t>Malby z malířských směsí otěruvzdorných,  , bělost 82 %, dvojnásobné</t>
  </si>
  <si>
    <t>784001</t>
  </si>
  <si>
    <t>Příplatek za ztíženou malbu na hranách ostění a nadpraží</t>
  </si>
  <si>
    <t>okna : (1,6+2,1+1,6)*53</t>
  </si>
  <si>
    <t>balkon.sestavy : (1,6+2,1+2,4+0,8)*119</t>
  </si>
  <si>
    <t>786622211RT2</t>
  </si>
  <si>
    <t>Zastiňující zařízení lamelové žaluzie vnitřní vč. dodávky, pro okna plastová</t>
  </si>
  <si>
    <t>800-786</t>
  </si>
  <si>
    <t>okna : 0,7*1,6*3*53</t>
  </si>
  <si>
    <t>balkon.sestavy (okno) : 1,2*1,6*112</t>
  </si>
  <si>
    <t>balkon.sestavy (dveře-horní díl) : 0,9*1,6*112</t>
  </si>
  <si>
    <t>balkon.sestavy (dveře-dolní díl) : 0,9*0,8*112</t>
  </si>
  <si>
    <t>998786103R00</t>
  </si>
  <si>
    <t>Přesun hmot pro čalounické úpravy v objektech výšky do 24 m</t>
  </si>
  <si>
    <t>979001</t>
  </si>
  <si>
    <t>Vnitrostaveništní doprava suti</t>
  </si>
  <si>
    <t>Přesun suti</t>
  </si>
  <si>
    <t>POL8_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</si>
  <si>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</si>
  <si>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</si>
  <si>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</si>
  <si>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</si>
  <si>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39,48663*8</t>
  </si>
  <si>
    <t>979002</t>
  </si>
  <si>
    <t>Likvidace suti</t>
  </si>
  <si>
    <t>Likvidace suti odb.firmou.</t>
  </si>
  <si>
    <t>Obsahuje dopravu i poplatky za uložení odpadu.</t>
  </si>
  <si>
    <t>SUM</t>
  </si>
  <si>
    <t>END</t>
  </si>
  <si>
    <t>R001</t>
  </si>
  <si>
    <t>Zajištění publicity Kraje Vysočina - informační cedule</t>
  </si>
  <si>
    <t xml:space="preserve">soubor </t>
  </si>
  <si>
    <t>Informační panel musí obsahovat tyto informace:</t>
  </si>
  <si>
    <t/>
  </si>
  <si>
    <t>1) Logo Kraje Vysočina</t>
  </si>
  <si>
    <t>2) Prohlášení: „STAVÍME PRO VÁS“</t>
  </si>
  <si>
    <t>3) Název akce</t>
  </si>
  <si>
    <t>4) Investor: "Kraj Vysočina, Žižkova 1882/57, 586 01 Jihlava"</t>
  </si>
  <si>
    <t>5) Generální dodavatel</t>
  </si>
  <si>
    <t>6) Projektant</t>
  </si>
  <si>
    <t>7) Stavbyvedoucí</t>
  </si>
  <si>
    <t>8) Technický dozor</t>
  </si>
  <si>
    <t>9) Koordinátor BOZP</t>
  </si>
  <si>
    <t>10) Předpokládaný termín realizace stavby</t>
  </si>
  <si>
    <t>Informace 1), 2) a 3) musí zabírat nejméně 40 % plochy a musí být dobře viditelné a jasně čitelné. Dodavatel/zhotovitel má povinnost dodržet správné použití loga Kraje Vysočina a firemní barevnost – viz příloha</t>
  </si>
  <si>
    <t>R002</t>
  </si>
  <si>
    <t>Vybudování staveniště</t>
  </si>
  <si>
    <t>R003</t>
  </si>
  <si>
    <t>Náklady na provoz a údržbu vybavení staveniště</t>
  </si>
  <si>
    <t>R004</t>
  </si>
  <si>
    <t>Zrušení zařízení staveniště</t>
  </si>
  <si>
    <t>R005</t>
  </si>
  <si>
    <t>Splnění požadavků a zajištění opatření vyplývajících z plánu BOZP</t>
  </si>
  <si>
    <t>R006</t>
  </si>
  <si>
    <t>Uvedení prostranství objednatele do původního stavu</t>
  </si>
  <si>
    <t>R007</t>
  </si>
  <si>
    <t>Zajištění staveništní buňky  pro umožnění výkonu činnosti TDI, AD, SÚ</t>
  </si>
  <si>
    <t>R008</t>
  </si>
  <si>
    <t>Zabezpečení staveniště</t>
  </si>
  <si>
    <t xml:space="preserve">soubor     </t>
  </si>
  <si>
    <t>R009</t>
  </si>
  <si>
    <t>Aktualizace PENB (použití hodnot souč. prostupu tepla použitých výplní; autor PENB: Ing. Petr Novák)</t>
  </si>
  <si>
    <t>R010</t>
  </si>
  <si>
    <t>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</si>
</sst>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H6P+akKe/KV4iYZEkuKvAsL1TaxWsVMCsNuFXLNsd5cwpIHe3T4ICY2/nuKwXPkLnBV9+38EEESWAQxfd7k4Q==" saltValue="B6SRTFTR5QvGdeEH5jTo6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SUMIF(F57:F73,A16,I57:I73)+SUMIF(F57:F73,"PSU",I57:I73)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SUMIF(F57:F73,A17,I57:I73)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SUMIF(F57:F73,A18,I57:I73)</f>
        <v>0</v>
      </c>
      <c r="J18" s="85"/>
    </row>
    <row r="19" spans="1:10" ht="23.25" customHeight="1" x14ac:dyDescent="0.2">
      <c r="A19" s="197" t="s">
        <v>99</v>
      </c>
      <c r="B19" s="38" t="s">
        <v>27</v>
      </c>
      <c r="C19" s="62"/>
      <c r="D19" s="63"/>
      <c r="E19" s="83"/>
      <c r="F19" s="84"/>
      <c r="G19" s="83"/>
      <c r="H19" s="84"/>
      <c r="I19" s="83">
        <f>SUMIF(F57:F73,A19,I57:I73)</f>
        <v>0</v>
      </c>
      <c r="J19" s="85"/>
    </row>
    <row r="20" spans="1:10" ht="23.25" customHeight="1" x14ac:dyDescent="0.2">
      <c r="A20" s="197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SUMIF(F57:F73,A20,I57:I73)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'01 1 Pol'!AE251+'02 1 Pol'!AE43</f>
        <v>0</v>
      </c>
      <c r="G39" s="148">
        <f>'01 1 Pol'!AF251+'02 1 Pol'!AF43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'01 1 Pol'!AE251</f>
        <v>0</v>
      </c>
      <c r="G41" s="155">
        <f>'01 1 Pol'!AF251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48</v>
      </c>
      <c r="D42" s="146"/>
      <c r="E42" s="146"/>
      <c r="F42" s="159">
        <f>'01 1 Pol'!AE251</f>
        <v>0</v>
      </c>
      <c r="G42" s="149">
        <f>'01 1 Pol'!AF251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2</v>
      </c>
      <c r="B43" s="152" t="s">
        <v>50</v>
      </c>
      <c r="C43" s="153" t="s">
        <v>51</v>
      </c>
      <c r="D43" s="153"/>
      <c r="E43" s="153"/>
      <c r="F43" s="154">
        <f>'02 1 Pol'!AE43</f>
        <v>0</v>
      </c>
      <c r="G43" s="155">
        <f>'02 1 Pol'!AF43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49</v>
      </c>
      <c r="C44" s="146" t="s">
        <v>52</v>
      </c>
      <c r="D44" s="146"/>
      <c r="E44" s="146"/>
      <c r="F44" s="159">
        <f>'02 1 Pol'!AE43</f>
        <v>0</v>
      </c>
      <c r="G44" s="149">
        <f>'02 1 Pol'!AF43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/>
      <c r="B45" s="160" t="s">
        <v>53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57</v>
      </c>
      <c r="B50" t="s">
        <v>61</v>
      </c>
    </row>
    <row r="51" spans="1:10" x14ac:dyDescent="0.2">
      <c r="A51" t="s">
        <v>59</v>
      </c>
      <c r="B51" t="s">
        <v>62</v>
      </c>
    </row>
    <row r="54" spans="1:10" ht="15.75" x14ac:dyDescent="0.25">
      <c r="B54" s="176" t="s">
        <v>63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64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65</v>
      </c>
      <c r="C57" s="185" t="s">
        <v>66</v>
      </c>
      <c r="D57" s="186"/>
      <c r="E57" s="186"/>
      <c r="F57" s="193" t="s">
        <v>24</v>
      </c>
      <c r="G57" s="194"/>
      <c r="H57" s="194"/>
      <c r="I57" s="194">
        <f>'01 1 Pol'!G8</f>
        <v>0</v>
      </c>
      <c r="J57" s="190" t="str">
        <f>IF(I74=0,"",I57/I74*100)</f>
        <v/>
      </c>
    </row>
    <row r="58" spans="1:10" ht="36.75" customHeight="1" x14ac:dyDescent="0.2">
      <c r="A58" s="179"/>
      <c r="B58" s="184" t="s">
        <v>67</v>
      </c>
      <c r="C58" s="185" t="s">
        <v>68</v>
      </c>
      <c r="D58" s="186"/>
      <c r="E58" s="186"/>
      <c r="F58" s="193" t="s">
        <v>24</v>
      </c>
      <c r="G58" s="194"/>
      <c r="H58" s="194"/>
      <c r="I58" s="194">
        <f>'01 1 Pol'!G21</f>
        <v>0</v>
      </c>
      <c r="J58" s="190" t="str">
        <f>IF(I74=0,"",I58/I74*100)</f>
        <v/>
      </c>
    </row>
    <row r="59" spans="1:10" ht="36.75" customHeight="1" x14ac:dyDescent="0.2">
      <c r="A59" s="179"/>
      <c r="B59" s="184" t="s">
        <v>69</v>
      </c>
      <c r="C59" s="185" t="s">
        <v>70</v>
      </c>
      <c r="D59" s="186"/>
      <c r="E59" s="186"/>
      <c r="F59" s="193" t="s">
        <v>24</v>
      </c>
      <c r="G59" s="194"/>
      <c r="H59" s="194"/>
      <c r="I59" s="194">
        <f>'01 1 Pol'!G71</f>
        <v>0</v>
      </c>
      <c r="J59" s="190" t="str">
        <f>IF(I74=0,"",I59/I74*100)</f>
        <v/>
      </c>
    </row>
    <row r="60" spans="1:10" ht="36.75" customHeight="1" x14ac:dyDescent="0.2">
      <c r="A60" s="179"/>
      <c r="B60" s="184" t="s">
        <v>71</v>
      </c>
      <c r="C60" s="185" t="s">
        <v>72</v>
      </c>
      <c r="D60" s="186"/>
      <c r="E60" s="186"/>
      <c r="F60" s="193" t="s">
        <v>24</v>
      </c>
      <c r="G60" s="194"/>
      <c r="H60" s="194"/>
      <c r="I60" s="194">
        <f>'01 1 Pol'!G108</f>
        <v>0</v>
      </c>
      <c r="J60" s="190" t="str">
        <f>IF(I74=0,"",I60/I74*100)</f>
        <v/>
      </c>
    </row>
    <row r="61" spans="1:10" ht="36.75" customHeight="1" x14ac:dyDescent="0.2">
      <c r="A61" s="179"/>
      <c r="B61" s="184" t="s">
        <v>73</v>
      </c>
      <c r="C61" s="185" t="s">
        <v>74</v>
      </c>
      <c r="D61" s="186"/>
      <c r="E61" s="186"/>
      <c r="F61" s="193" t="s">
        <v>24</v>
      </c>
      <c r="G61" s="194"/>
      <c r="H61" s="194"/>
      <c r="I61" s="194">
        <f>'01 1 Pol'!G117</f>
        <v>0</v>
      </c>
      <c r="J61" s="190" t="str">
        <f>IF(I74=0,"",I61/I74*100)</f>
        <v/>
      </c>
    </row>
    <row r="62" spans="1:10" ht="36.75" customHeight="1" x14ac:dyDescent="0.2">
      <c r="A62" s="179"/>
      <c r="B62" s="184" t="s">
        <v>75</v>
      </c>
      <c r="C62" s="185" t="s">
        <v>76</v>
      </c>
      <c r="D62" s="186"/>
      <c r="E62" s="186"/>
      <c r="F62" s="193" t="s">
        <v>24</v>
      </c>
      <c r="G62" s="194"/>
      <c r="H62" s="194"/>
      <c r="I62" s="194">
        <f>'01 1 Pol'!G127</f>
        <v>0</v>
      </c>
      <c r="J62" s="190" t="str">
        <f>IF(I74=0,"",I62/I74*100)</f>
        <v/>
      </c>
    </row>
    <row r="63" spans="1:10" ht="36.75" customHeight="1" x14ac:dyDescent="0.2">
      <c r="A63" s="179"/>
      <c r="B63" s="184" t="s">
        <v>77</v>
      </c>
      <c r="C63" s="185" t="s">
        <v>78</v>
      </c>
      <c r="D63" s="186"/>
      <c r="E63" s="186"/>
      <c r="F63" s="193" t="s">
        <v>24</v>
      </c>
      <c r="G63" s="194"/>
      <c r="H63" s="194"/>
      <c r="I63" s="194">
        <f>'01 1 Pol'!G130</f>
        <v>0</v>
      </c>
      <c r="J63" s="190" t="str">
        <f>IF(I74=0,"",I63/I74*100)</f>
        <v/>
      </c>
    </row>
    <row r="64" spans="1:10" ht="36.75" customHeight="1" x14ac:dyDescent="0.2">
      <c r="A64" s="179"/>
      <c r="B64" s="184" t="s">
        <v>79</v>
      </c>
      <c r="C64" s="185" t="s">
        <v>80</v>
      </c>
      <c r="D64" s="186"/>
      <c r="E64" s="186"/>
      <c r="F64" s="193" t="s">
        <v>24</v>
      </c>
      <c r="G64" s="194"/>
      <c r="H64" s="194"/>
      <c r="I64" s="194">
        <f>'01 1 Pol'!G132</f>
        <v>0</v>
      </c>
      <c r="J64" s="190" t="str">
        <f>IF(I74=0,"",I64/I74*100)</f>
        <v/>
      </c>
    </row>
    <row r="65" spans="1:10" ht="36.75" customHeight="1" x14ac:dyDescent="0.2">
      <c r="A65" s="179"/>
      <c r="B65" s="184" t="s">
        <v>81</v>
      </c>
      <c r="C65" s="185" t="s">
        <v>82</v>
      </c>
      <c r="D65" s="186"/>
      <c r="E65" s="186"/>
      <c r="F65" s="193" t="s">
        <v>24</v>
      </c>
      <c r="G65" s="194"/>
      <c r="H65" s="194"/>
      <c r="I65" s="194">
        <f>'01 1 Pol'!G146</f>
        <v>0</v>
      </c>
      <c r="J65" s="190" t="str">
        <f>IF(I74=0,"",I65/I74*100)</f>
        <v/>
      </c>
    </row>
    <row r="66" spans="1:10" ht="36.75" customHeight="1" x14ac:dyDescent="0.2">
      <c r="A66" s="179"/>
      <c r="B66" s="184" t="s">
        <v>83</v>
      </c>
      <c r="C66" s="185" t="s">
        <v>84</v>
      </c>
      <c r="D66" s="186"/>
      <c r="E66" s="186"/>
      <c r="F66" s="193" t="s">
        <v>25</v>
      </c>
      <c r="G66" s="194"/>
      <c r="H66" s="194"/>
      <c r="I66" s="194">
        <f>'01 1 Pol'!G149</f>
        <v>0</v>
      </c>
      <c r="J66" s="190" t="str">
        <f>IF(I74=0,"",I66/I74*100)</f>
        <v/>
      </c>
    </row>
    <row r="67" spans="1:10" ht="36.75" customHeight="1" x14ac:dyDescent="0.2">
      <c r="A67" s="179"/>
      <c r="B67" s="184" t="s">
        <v>85</v>
      </c>
      <c r="C67" s="185" t="s">
        <v>86</v>
      </c>
      <c r="D67" s="186"/>
      <c r="E67" s="186"/>
      <c r="F67" s="193" t="s">
        <v>25</v>
      </c>
      <c r="G67" s="194"/>
      <c r="H67" s="194"/>
      <c r="I67" s="194">
        <f>'01 1 Pol'!G158</f>
        <v>0</v>
      </c>
      <c r="J67" s="190" t="str">
        <f>IF(I74=0,"",I67/I74*100)</f>
        <v/>
      </c>
    </row>
    <row r="68" spans="1:10" ht="36.75" customHeight="1" x14ac:dyDescent="0.2">
      <c r="A68" s="179"/>
      <c r="B68" s="184" t="s">
        <v>87</v>
      </c>
      <c r="C68" s="185" t="s">
        <v>88</v>
      </c>
      <c r="D68" s="186"/>
      <c r="E68" s="186"/>
      <c r="F68" s="193" t="s">
        <v>25</v>
      </c>
      <c r="G68" s="194"/>
      <c r="H68" s="194"/>
      <c r="I68" s="194">
        <f>'01 1 Pol'!G168</f>
        <v>0</v>
      </c>
      <c r="J68" s="190" t="str">
        <f>IF(I74=0,"",I68/I74*100)</f>
        <v/>
      </c>
    </row>
    <row r="69" spans="1:10" ht="36.75" customHeight="1" x14ac:dyDescent="0.2">
      <c r="A69" s="179"/>
      <c r="B69" s="184" t="s">
        <v>89</v>
      </c>
      <c r="C69" s="185" t="s">
        <v>90</v>
      </c>
      <c r="D69" s="186"/>
      <c r="E69" s="186"/>
      <c r="F69" s="193" t="s">
        <v>25</v>
      </c>
      <c r="G69" s="194"/>
      <c r="H69" s="194"/>
      <c r="I69" s="194">
        <f>'01 1 Pol'!G207</f>
        <v>0</v>
      </c>
      <c r="J69" s="190" t="str">
        <f>IF(I74=0,"",I69/I74*100)</f>
        <v/>
      </c>
    </row>
    <row r="70" spans="1:10" ht="36.75" customHeight="1" x14ac:dyDescent="0.2">
      <c r="A70" s="179"/>
      <c r="B70" s="184" t="s">
        <v>91</v>
      </c>
      <c r="C70" s="185" t="s">
        <v>92</v>
      </c>
      <c r="D70" s="186"/>
      <c r="E70" s="186"/>
      <c r="F70" s="193" t="s">
        <v>25</v>
      </c>
      <c r="G70" s="194"/>
      <c r="H70" s="194"/>
      <c r="I70" s="194">
        <f>'01 1 Pol'!G224</f>
        <v>0</v>
      </c>
      <c r="J70" s="190" t="str">
        <f>IF(I74=0,"",I70/I74*100)</f>
        <v/>
      </c>
    </row>
    <row r="71" spans="1:10" ht="36.75" customHeight="1" x14ac:dyDescent="0.2">
      <c r="A71" s="179"/>
      <c r="B71" s="184" t="s">
        <v>93</v>
      </c>
      <c r="C71" s="185" t="s">
        <v>94</v>
      </c>
      <c r="D71" s="186"/>
      <c r="E71" s="186"/>
      <c r="F71" s="193" t="s">
        <v>25</v>
      </c>
      <c r="G71" s="194"/>
      <c r="H71" s="194"/>
      <c r="I71" s="194">
        <f>'01 1 Pol'!G234</f>
        <v>0</v>
      </c>
      <c r="J71" s="190" t="str">
        <f>IF(I74=0,"",I71/I74*100)</f>
        <v/>
      </c>
    </row>
    <row r="72" spans="1:10" ht="36.75" customHeight="1" x14ac:dyDescent="0.2">
      <c r="A72" s="179"/>
      <c r="B72" s="184" t="s">
        <v>95</v>
      </c>
      <c r="C72" s="185" t="s">
        <v>96</v>
      </c>
      <c r="D72" s="186"/>
      <c r="E72" s="186"/>
      <c r="F72" s="193" t="s">
        <v>97</v>
      </c>
      <c r="G72" s="194"/>
      <c r="H72" s="194"/>
      <c r="I72" s="194">
        <f>'01 1 Pol'!G242</f>
        <v>0</v>
      </c>
      <c r="J72" s="190" t="str">
        <f>IF(I74=0,"",I72/I74*100)</f>
        <v/>
      </c>
    </row>
    <row r="73" spans="1:10" ht="36.75" customHeight="1" x14ac:dyDescent="0.2">
      <c r="A73" s="179"/>
      <c r="B73" s="184" t="s">
        <v>98</v>
      </c>
      <c r="C73" s="185" t="s">
        <v>28</v>
      </c>
      <c r="D73" s="186"/>
      <c r="E73" s="186"/>
      <c r="F73" s="193" t="s">
        <v>98</v>
      </c>
      <c r="G73" s="194"/>
      <c r="H73" s="194"/>
      <c r="I73" s="194">
        <f>'02 1 Pol'!G8</f>
        <v>0</v>
      </c>
      <c r="J73" s="190" t="str">
        <f>IF(I74=0,"",I73/I74*100)</f>
        <v/>
      </c>
    </row>
    <row r="74" spans="1:10" ht="25.5" customHeight="1" x14ac:dyDescent="0.2">
      <c r="A74" s="180"/>
      <c r="B74" s="187" t="s">
        <v>1</v>
      </c>
      <c r="C74" s="188"/>
      <c r="D74" s="189"/>
      <c r="E74" s="189"/>
      <c r="F74" s="195"/>
      <c r="G74" s="196"/>
      <c r="H74" s="196"/>
      <c r="I74" s="196">
        <f>SUM(I57:I73)</f>
        <v>0</v>
      </c>
      <c r="J74" s="191">
        <f>SUM(J57:J73)</f>
        <v>0</v>
      </c>
    </row>
    <row r="75" spans="1:10" x14ac:dyDescent="0.2">
      <c r="F75" s="133"/>
      <c r="G75" s="133"/>
      <c r="H75" s="133"/>
      <c r="I75" s="133"/>
      <c r="J75" s="192"/>
    </row>
    <row r="76" spans="1:10" x14ac:dyDescent="0.2">
      <c r="F76" s="133"/>
      <c r="G76" s="133"/>
      <c r="H76" s="133"/>
      <c r="I76" s="133"/>
      <c r="J76" s="192"/>
    </row>
    <row r="77" spans="1:10" x14ac:dyDescent="0.2">
      <c r="F77" s="133"/>
      <c r="G77" s="133"/>
      <c r="H77" s="133"/>
      <c r="I77" s="133"/>
      <c r="J77" s="192"/>
    </row>
  </sheetData>
  <sheetProtection algorithmName="SHA-512" hashValue="SuRfsD72mH6b0OziHHMr6DEnI0lXRX2ISFCTLH/VJS9UjkeV6IpW76r11DpbV18ggcs9K8DVE6I7g0MaS6SKLA==" saltValue="5x0HSnV05HDeGmWFT9lo0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8Cvae5r09XEwWNxpuLoVB34tYnYWNBUTauYeJDHpvL5sFAAj+jauqcfKWHe/ZGtrLHPmDU0apUp8FOu5ETyNCg==" saltValue="+v0BBEb3SO7lnXgQdFf92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B7C5-8893-463A-9B40-24EC7FB0F6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49</v>
      </c>
      <c r="C4" s="205" t="s">
        <v>48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127</v>
      </c>
      <c r="B8" s="231" t="s">
        <v>65</v>
      </c>
      <c r="C8" s="255" t="s">
        <v>66</v>
      </c>
      <c r="D8" s="232"/>
      <c r="E8" s="233"/>
      <c r="F8" s="234"/>
      <c r="G8" s="234">
        <f>SUMIF(AG9:AG20,"&lt;&gt;NOR",G9:G20)</f>
        <v>0</v>
      </c>
      <c r="H8" s="234"/>
      <c r="I8" s="234">
        <f>SUM(I9:I20)</f>
        <v>0</v>
      </c>
      <c r="J8" s="234"/>
      <c r="K8" s="234">
        <f>SUM(K9:K20)</f>
        <v>0</v>
      </c>
      <c r="L8" s="234"/>
      <c r="M8" s="234">
        <f>SUM(M9:M20)</f>
        <v>0</v>
      </c>
      <c r="N8" s="233"/>
      <c r="O8" s="233">
        <f>SUM(O9:O20)</f>
        <v>0</v>
      </c>
      <c r="P8" s="233"/>
      <c r="Q8" s="233">
        <f>SUM(Q9:Q20)</f>
        <v>0</v>
      </c>
      <c r="R8" s="234"/>
      <c r="S8" s="234"/>
      <c r="T8" s="235"/>
      <c r="U8" s="229"/>
      <c r="V8" s="229">
        <f>SUM(V9:V20)</f>
        <v>0</v>
      </c>
      <c r="W8" s="229"/>
      <c r="X8" s="229"/>
      <c r="Y8" s="229"/>
      <c r="AG8" t="s">
        <v>128</v>
      </c>
    </row>
    <row r="9" spans="1:60" outlineLevel="1" x14ac:dyDescent="0.2">
      <c r="A9" s="237">
        <v>1</v>
      </c>
      <c r="B9" s="238" t="s">
        <v>129</v>
      </c>
      <c r="C9" s="256" t="s">
        <v>130</v>
      </c>
      <c r="D9" s="239" t="s">
        <v>131</v>
      </c>
      <c r="E9" s="240">
        <v>1.54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12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132</v>
      </c>
      <c r="T9" s="243" t="s">
        <v>133</v>
      </c>
      <c r="U9" s="223">
        <v>0</v>
      </c>
      <c r="V9" s="223">
        <f>ROUND(E9*U9,2)</f>
        <v>0</v>
      </c>
      <c r="W9" s="223"/>
      <c r="X9" s="223" t="s">
        <v>134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136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 t="s">
        <v>137</v>
      </c>
      <c r="D10" s="224"/>
      <c r="E10" s="225">
        <v>1.54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138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139</v>
      </c>
      <c r="C11" s="256" t="s">
        <v>140</v>
      </c>
      <c r="D11" s="239" t="s">
        <v>131</v>
      </c>
      <c r="E11" s="240">
        <v>1.54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12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132</v>
      </c>
      <c r="T11" s="243" t="s">
        <v>133</v>
      </c>
      <c r="U11" s="223">
        <v>0</v>
      </c>
      <c r="V11" s="223">
        <f>ROUND(E11*U11,2)</f>
        <v>0</v>
      </c>
      <c r="W11" s="223"/>
      <c r="X11" s="223" t="s">
        <v>134</v>
      </c>
      <c r="Y11" s="223" t="s">
        <v>135</v>
      </c>
      <c r="Z11" s="213"/>
      <c r="AA11" s="213"/>
      <c r="AB11" s="213"/>
      <c r="AC11" s="213"/>
      <c r="AD11" s="213"/>
      <c r="AE11" s="213"/>
      <c r="AF11" s="213"/>
      <c r="AG11" s="213" t="s">
        <v>136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 t="s">
        <v>137</v>
      </c>
      <c r="D12" s="224"/>
      <c r="E12" s="225">
        <v>1.54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138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141</v>
      </c>
      <c r="C13" s="256" t="s">
        <v>142</v>
      </c>
      <c r="D13" s="239" t="s">
        <v>131</v>
      </c>
      <c r="E13" s="240">
        <v>1.1000000000000001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12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132</v>
      </c>
      <c r="T13" s="243" t="s">
        <v>133</v>
      </c>
      <c r="U13" s="223">
        <v>0</v>
      </c>
      <c r="V13" s="223">
        <f>ROUND(E13*U13,2)</f>
        <v>0</v>
      </c>
      <c r="W13" s="223"/>
      <c r="X13" s="223" t="s">
        <v>134</v>
      </c>
      <c r="Y13" s="223" t="s">
        <v>135</v>
      </c>
      <c r="Z13" s="213"/>
      <c r="AA13" s="213"/>
      <c r="AB13" s="213"/>
      <c r="AC13" s="213"/>
      <c r="AD13" s="213"/>
      <c r="AE13" s="213"/>
      <c r="AF13" s="213"/>
      <c r="AG13" s="213" t="s">
        <v>136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 t="s">
        <v>143</v>
      </c>
      <c r="D14" s="224"/>
      <c r="E14" s="225">
        <v>1.1000000000000001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138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144</v>
      </c>
      <c r="C15" s="256" t="s">
        <v>142</v>
      </c>
      <c r="D15" s="239" t="s">
        <v>131</v>
      </c>
      <c r="E15" s="240">
        <v>1.54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12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132</v>
      </c>
      <c r="T15" s="243" t="s">
        <v>133</v>
      </c>
      <c r="U15" s="223">
        <v>0</v>
      </c>
      <c r="V15" s="223">
        <f>ROUND(E15*U15,2)</f>
        <v>0</v>
      </c>
      <c r="W15" s="223"/>
      <c r="X15" s="223" t="s">
        <v>134</v>
      </c>
      <c r="Y15" s="223" t="s">
        <v>135</v>
      </c>
      <c r="Z15" s="213"/>
      <c r="AA15" s="213"/>
      <c r="AB15" s="213"/>
      <c r="AC15" s="213"/>
      <c r="AD15" s="213"/>
      <c r="AE15" s="213"/>
      <c r="AF15" s="213"/>
      <c r="AG15" s="213" t="s">
        <v>136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 t="s">
        <v>137</v>
      </c>
      <c r="D16" s="224"/>
      <c r="E16" s="225">
        <v>1.54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138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145</v>
      </c>
      <c r="C17" s="256" t="s">
        <v>146</v>
      </c>
      <c r="D17" s="239" t="s">
        <v>131</v>
      </c>
      <c r="E17" s="240">
        <v>1.1000000000000001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12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132</v>
      </c>
      <c r="T17" s="243" t="s">
        <v>133</v>
      </c>
      <c r="U17" s="223">
        <v>0</v>
      </c>
      <c r="V17" s="223">
        <f>ROUND(E17*U17,2)</f>
        <v>0</v>
      </c>
      <c r="W17" s="223"/>
      <c r="X17" s="223" t="s">
        <v>134</v>
      </c>
      <c r="Y17" s="223" t="s">
        <v>135</v>
      </c>
      <c r="Z17" s="213"/>
      <c r="AA17" s="213"/>
      <c r="AB17" s="213"/>
      <c r="AC17" s="213"/>
      <c r="AD17" s="213"/>
      <c r="AE17" s="213"/>
      <c r="AF17" s="213"/>
      <c r="AG17" s="213" t="s">
        <v>136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 t="s">
        <v>143</v>
      </c>
      <c r="D18" s="224"/>
      <c r="E18" s="225">
        <v>1.1000000000000001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138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147</v>
      </c>
      <c r="C19" s="256" t="s">
        <v>146</v>
      </c>
      <c r="D19" s="239" t="s">
        <v>131</v>
      </c>
      <c r="E19" s="240">
        <v>1.54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12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132</v>
      </c>
      <c r="T19" s="243" t="s">
        <v>133</v>
      </c>
      <c r="U19" s="223">
        <v>0</v>
      </c>
      <c r="V19" s="223">
        <f>ROUND(E19*U19,2)</f>
        <v>0</v>
      </c>
      <c r="W19" s="223"/>
      <c r="X19" s="223" t="s">
        <v>134</v>
      </c>
      <c r="Y19" s="223" t="s">
        <v>135</v>
      </c>
      <c r="Z19" s="213"/>
      <c r="AA19" s="213"/>
      <c r="AB19" s="213"/>
      <c r="AC19" s="213"/>
      <c r="AD19" s="213"/>
      <c r="AE19" s="213"/>
      <c r="AF19" s="213"/>
      <c r="AG19" s="213" t="s">
        <v>136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 t="s">
        <v>137</v>
      </c>
      <c r="D20" s="224"/>
      <c r="E20" s="225">
        <v>1.54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138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30" t="s">
        <v>127</v>
      </c>
      <c r="B21" s="231" t="s">
        <v>67</v>
      </c>
      <c r="C21" s="255" t="s">
        <v>68</v>
      </c>
      <c r="D21" s="232"/>
      <c r="E21" s="233"/>
      <c r="F21" s="234"/>
      <c r="G21" s="234">
        <f>SUMIF(AG22:AG70,"&lt;&gt;NOR",G22:G70)</f>
        <v>0</v>
      </c>
      <c r="H21" s="234"/>
      <c r="I21" s="234">
        <f>SUM(I22:I70)</f>
        <v>0</v>
      </c>
      <c r="J21" s="234"/>
      <c r="K21" s="234">
        <f>SUM(K22:K70)</f>
        <v>0</v>
      </c>
      <c r="L21" s="234"/>
      <c r="M21" s="234">
        <f>SUM(M22:M70)</f>
        <v>0</v>
      </c>
      <c r="N21" s="233"/>
      <c r="O21" s="233">
        <f>SUM(O22:O70)</f>
        <v>16.830000000000005</v>
      </c>
      <c r="P21" s="233"/>
      <c r="Q21" s="233">
        <f>SUM(Q22:Q70)</f>
        <v>0</v>
      </c>
      <c r="R21" s="234"/>
      <c r="S21" s="234"/>
      <c r="T21" s="235"/>
      <c r="U21" s="229"/>
      <c r="V21" s="229">
        <f>SUM(V22:V70)</f>
        <v>3537.9900000000002</v>
      </c>
      <c r="W21" s="229"/>
      <c r="X21" s="229"/>
      <c r="Y21" s="229"/>
      <c r="AG21" t="s">
        <v>128</v>
      </c>
    </row>
    <row r="22" spans="1:60" ht="22.5" outlineLevel="1" x14ac:dyDescent="0.2">
      <c r="A22" s="244">
        <v>7</v>
      </c>
      <c r="B22" s="245" t="s">
        <v>148</v>
      </c>
      <c r="C22" s="258" t="s">
        <v>149</v>
      </c>
      <c r="D22" s="246" t="s">
        <v>150</v>
      </c>
      <c r="E22" s="247">
        <v>175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12</v>
      </c>
      <c r="M22" s="249">
        <f>G22*(1+L22/100)</f>
        <v>0</v>
      </c>
      <c r="N22" s="247">
        <v>4.0000000000000003E-5</v>
      </c>
      <c r="O22" s="247">
        <f>ROUND(E22*N22,2)</f>
        <v>0.01</v>
      </c>
      <c r="P22" s="247">
        <v>0</v>
      </c>
      <c r="Q22" s="247">
        <f>ROUND(E22*P22,2)</f>
        <v>0</v>
      </c>
      <c r="R22" s="249"/>
      <c r="S22" s="249" t="s">
        <v>132</v>
      </c>
      <c r="T22" s="250" t="s">
        <v>133</v>
      </c>
      <c r="U22" s="223">
        <v>7.8E-2</v>
      </c>
      <c r="V22" s="223">
        <f>ROUND(E22*U22,2)</f>
        <v>13.65</v>
      </c>
      <c r="W22" s="223"/>
      <c r="X22" s="223" t="s">
        <v>134</v>
      </c>
      <c r="Y22" s="223" t="s">
        <v>135</v>
      </c>
      <c r="Z22" s="213"/>
      <c r="AA22" s="213"/>
      <c r="AB22" s="213"/>
      <c r="AC22" s="213"/>
      <c r="AD22" s="213"/>
      <c r="AE22" s="213"/>
      <c r="AF22" s="213"/>
      <c r="AG22" s="213" t="s">
        <v>136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151</v>
      </c>
      <c r="C23" s="256" t="s">
        <v>152</v>
      </c>
      <c r="D23" s="239" t="s">
        <v>153</v>
      </c>
      <c r="E23" s="240">
        <v>207.578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12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132</v>
      </c>
      <c r="T23" s="243" t="s">
        <v>133</v>
      </c>
      <c r="U23" s="223">
        <v>0</v>
      </c>
      <c r="V23" s="223">
        <f>ROUND(E23*U23,2)</f>
        <v>0</v>
      </c>
      <c r="W23" s="223"/>
      <c r="X23" s="223" t="s">
        <v>134</v>
      </c>
      <c r="Y23" s="223" t="s">
        <v>135</v>
      </c>
      <c r="Z23" s="213"/>
      <c r="AA23" s="213"/>
      <c r="AB23" s="213"/>
      <c r="AC23" s="213"/>
      <c r="AD23" s="213"/>
      <c r="AE23" s="213"/>
      <c r="AF23" s="213"/>
      <c r="AG23" s="213" t="s">
        <v>136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9" t="s">
        <v>154</v>
      </c>
      <c r="D24" s="251"/>
      <c r="E24" s="251"/>
      <c r="F24" s="251"/>
      <c r="G24" s="251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 t="s">
        <v>156</v>
      </c>
      <c r="D25" s="224"/>
      <c r="E25" s="225">
        <v>54.908000000000001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138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7" t="s">
        <v>157</v>
      </c>
      <c r="D26" s="224"/>
      <c r="E26" s="225">
        <v>149.94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138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7" t="s">
        <v>158</v>
      </c>
      <c r="D27" s="224"/>
      <c r="E27" s="225">
        <v>0.89600000000000002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138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7" t="s">
        <v>159</v>
      </c>
      <c r="D28" s="224"/>
      <c r="E28" s="225">
        <v>0.72799999999999998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138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7" t="s">
        <v>160</v>
      </c>
      <c r="D29" s="224"/>
      <c r="E29" s="225">
        <v>1.1060000000000001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138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4">
        <v>9</v>
      </c>
      <c r="B30" s="245" t="s">
        <v>161</v>
      </c>
      <c r="C30" s="258" t="s">
        <v>162</v>
      </c>
      <c r="D30" s="246" t="s">
        <v>153</v>
      </c>
      <c r="E30" s="247">
        <v>207.578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12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132</v>
      </c>
      <c r="T30" s="250" t="s">
        <v>133</v>
      </c>
      <c r="U30" s="223">
        <v>0</v>
      </c>
      <c r="V30" s="223">
        <f>ROUND(E30*U30,2)</f>
        <v>0</v>
      </c>
      <c r="W30" s="223"/>
      <c r="X30" s="223" t="s">
        <v>134</v>
      </c>
      <c r="Y30" s="223" t="s">
        <v>135</v>
      </c>
      <c r="Z30" s="213"/>
      <c r="AA30" s="213"/>
      <c r="AB30" s="213"/>
      <c r="AC30" s="213"/>
      <c r="AD30" s="213"/>
      <c r="AE30" s="213"/>
      <c r="AF30" s="213"/>
      <c r="AG30" s="213" t="s">
        <v>136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10</v>
      </c>
      <c r="B31" s="238" t="s">
        <v>163</v>
      </c>
      <c r="C31" s="256" t="s">
        <v>164</v>
      </c>
      <c r="D31" s="239" t="s">
        <v>153</v>
      </c>
      <c r="E31" s="240">
        <v>300.60000000000002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12</v>
      </c>
      <c r="M31" s="242">
        <f>G31*(1+L31/100)</f>
        <v>0</v>
      </c>
      <c r="N31" s="240">
        <v>5.3690000000000002E-2</v>
      </c>
      <c r="O31" s="240">
        <f>ROUND(E31*N31,2)</f>
        <v>16.14</v>
      </c>
      <c r="P31" s="240">
        <v>0</v>
      </c>
      <c r="Q31" s="240">
        <f>ROUND(E31*P31,2)</f>
        <v>0</v>
      </c>
      <c r="R31" s="242" t="s">
        <v>165</v>
      </c>
      <c r="S31" s="242" t="s">
        <v>166</v>
      </c>
      <c r="T31" s="243" t="s">
        <v>166</v>
      </c>
      <c r="U31" s="223">
        <v>1.17717</v>
      </c>
      <c r="V31" s="223">
        <f>ROUND(E31*U31,2)</f>
        <v>353.86</v>
      </c>
      <c r="W31" s="223"/>
      <c r="X31" s="223" t="s">
        <v>134</v>
      </c>
      <c r="Y31" s="223" t="s">
        <v>135</v>
      </c>
      <c r="Z31" s="213"/>
      <c r="AA31" s="213"/>
      <c r="AB31" s="213"/>
      <c r="AC31" s="213"/>
      <c r="AD31" s="213"/>
      <c r="AE31" s="213"/>
      <c r="AF31" s="213"/>
      <c r="AG31" s="213" t="s">
        <v>136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60" t="s">
        <v>167</v>
      </c>
      <c r="D32" s="253"/>
      <c r="E32" s="253"/>
      <c r="F32" s="253"/>
      <c r="G32" s="25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168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52" t="str">
        <f>C32</f>
        <v>okenního nebo dveřního, z pomocného pracovního lešení o výšce podlahy do 1900 mm a pro zatížení do 1,5 kPa,</v>
      </c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61" t="s">
        <v>169</v>
      </c>
      <c r="D33" s="254"/>
      <c r="E33" s="254"/>
      <c r="F33" s="254"/>
      <c r="G33" s="254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 t="s">
        <v>170</v>
      </c>
      <c r="D34" s="224"/>
      <c r="E34" s="225">
        <v>67.415999999999997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138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7" t="s">
        <v>171</v>
      </c>
      <c r="D35" s="224"/>
      <c r="E35" s="225">
        <v>197.06399999999999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138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7" t="s">
        <v>172</v>
      </c>
      <c r="D36" s="224"/>
      <c r="E36" s="225">
        <v>11.13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138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7" t="s">
        <v>173</v>
      </c>
      <c r="D37" s="224"/>
      <c r="E37" s="225">
        <v>24.99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138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7">
        <v>11</v>
      </c>
      <c r="B38" s="238" t="s">
        <v>174</v>
      </c>
      <c r="C38" s="256" t="s">
        <v>175</v>
      </c>
      <c r="D38" s="239" t="s">
        <v>131</v>
      </c>
      <c r="E38" s="240">
        <v>1121.5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12</v>
      </c>
      <c r="M38" s="242">
        <f>G38*(1+L38/100)</f>
        <v>0</v>
      </c>
      <c r="N38" s="240">
        <v>1.4999999999999999E-4</v>
      </c>
      <c r="O38" s="240">
        <f>ROUND(E38*N38,2)</f>
        <v>0.17</v>
      </c>
      <c r="P38" s="240">
        <v>0</v>
      </c>
      <c r="Q38" s="240">
        <f>ROUND(E38*P38,2)</f>
        <v>0</v>
      </c>
      <c r="R38" s="242" t="s">
        <v>176</v>
      </c>
      <c r="S38" s="242" t="s">
        <v>166</v>
      </c>
      <c r="T38" s="243" t="s">
        <v>133</v>
      </c>
      <c r="U38" s="223">
        <v>0.05</v>
      </c>
      <c r="V38" s="223">
        <f>ROUND(E38*U38,2)</f>
        <v>56.08</v>
      </c>
      <c r="W38" s="223"/>
      <c r="X38" s="223" t="s">
        <v>134</v>
      </c>
      <c r="Y38" s="223" t="s">
        <v>135</v>
      </c>
      <c r="Z38" s="213"/>
      <c r="AA38" s="213"/>
      <c r="AB38" s="213"/>
      <c r="AC38" s="213"/>
      <c r="AD38" s="213"/>
      <c r="AE38" s="213"/>
      <c r="AF38" s="213"/>
      <c r="AG38" s="213" t="s">
        <v>136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60" t="s">
        <v>177</v>
      </c>
      <c r="D39" s="253"/>
      <c r="E39" s="253"/>
      <c r="F39" s="253"/>
      <c r="G39" s="25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168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7" t="s">
        <v>178</v>
      </c>
      <c r="D40" s="224"/>
      <c r="E40" s="225">
        <v>280.89999999999998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138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7" t="s">
        <v>179</v>
      </c>
      <c r="D41" s="224"/>
      <c r="E41" s="225">
        <v>821.1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138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7" t="s">
        <v>180</v>
      </c>
      <c r="D42" s="224"/>
      <c r="E42" s="225">
        <v>19.5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138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7">
        <v>12</v>
      </c>
      <c r="B43" s="238" t="s">
        <v>181</v>
      </c>
      <c r="C43" s="256" t="s">
        <v>182</v>
      </c>
      <c r="D43" s="239" t="s">
        <v>131</v>
      </c>
      <c r="E43" s="240">
        <v>1121.5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12</v>
      </c>
      <c r="M43" s="242">
        <f>G43*(1+L43/100)</f>
        <v>0</v>
      </c>
      <c r="N43" s="240">
        <v>4.4999999999999999E-4</v>
      </c>
      <c r="O43" s="240">
        <f>ROUND(E43*N43,2)</f>
        <v>0.5</v>
      </c>
      <c r="P43" s="240">
        <v>0</v>
      </c>
      <c r="Q43" s="240">
        <f>ROUND(E43*P43,2)</f>
        <v>0</v>
      </c>
      <c r="R43" s="242"/>
      <c r="S43" s="242" t="s">
        <v>132</v>
      </c>
      <c r="T43" s="243" t="s">
        <v>133</v>
      </c>
      <c r="U43" s="223">
        <v>2.19</v>
      </c>
      <c r="V43" s="223">
        <f>ROUND(E43*U43,2)</f>
        <v>2456.09</v>
      </c>
      <c r="W43" s="223"/>
      <c r="X43" s="223" t="s">
        <v>134</v>
      </c>
      <c r="Y43" s="223" t="s">
        <v>135</v>
      </c>
      <c r="Z43" s="213"/>
      <c r="AA43" s="213"/>
      <c r="AB43" s="213"/>
      <c r="AC43" s="213"/>
      <c r="AD43" s="213"/>
      <c r="AE43" s="213"/>
      <c r="AF43" s="213"/>
      <c r="AG43" s="213" t="s">
        <v>136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 t="s">
        <v>183</v>
      </c>
      <c r="D44" s="224"/>
      <c r="E44" s="225">
        <v>169.6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138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7" t="s">
        <v>184</v>
      </c>
      <c r="D45" s="224"/>
      <c r="E45" s="225">
        <v>571.20000000000005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138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20"/>
      <c r="B46" s="221"/>
      <c r="C46" s="257" t="s">
        <v>185</v>
      </c>
      <c r="D46" s="224"/>
      <c r="E46" s="225">
        <v>361.2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138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7" t="s">
        <v>180</v>
      </c>
      <c r="D47" s="224"/>
      <c r="E47" s="225">
        <v>19.5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138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7">
        <v>13</v>
      </c>
      <c r="B48" s="238" t="s">
        <v>186</v>
      </c>
      <c r="C48" s="256" t="s">
        <v>187</v>
      </c>
      <c r="D48" s="239" t="s">
        <v>131</v>
      </c>
      <c r="E48" s="240">
        <v>1121.5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12</v>
      </c>
      <c r="M48" s="242">
        <f>G48*(1+L48/100)</f>
        <v>0</v>
      </c>
      <c r="N48" s="240">
        <v>1.0000000000000001E-5</v>
      </c>
      <c r="O48" s="240">
        <f>ROUND(E48*N48,2)</f>
        <v>0.01</v>
      </c>
      <c r="P48" s="240">
        <v>0</v>
      </c>
      <c r="Q48" s="240">
        <f>ROUND(E48*P48,2)</f>
        <v>0</v>
      </c>
      <c r="R48" s="242" t="s">
        <v>188</v>
      </c>
      <c r="S48" s="242" t="s">
        <v>166</v>
      </c>
      <c r="T48" s="243" t="s">
        <v>166</v>
      </c>
      <c r="U48" s="223">
        <v>0</v>
      </c>
      <c r="V48" s="223">
        <f>ROUND(E48*U48,2)</f>
        <v>0</v>
      </c>
      <c r="W48" s="223"/>
      <c r="X48" s="223" t="s">
        <v>189</v>
      </c>
      <c r="Y48" s="223" t="s">
        <v>135</v>
      </c>
      <c r="Z48" s="213"/>
      <c r="AA48" s="213"/>
      <c r="AB48" s="213"/>
      <c r="AC48" s="213"/>
      <c r="AD48" s="213"/>
      <c r="AE48" s="213"/>
      <c r="AF48" s="213"/>
      <c r="AG48" s="213" t="s">
        <v>190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 t="s">
        <v>183</v>
      </c>
      <c r="D49" s="224"/>
      <c r="E49" s="225">
        <v>169.6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138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7" t="s">
        <v>184</v>
      </c>
      <c r="D50" s="224"/>
      <c r="E50" s="225">
        <v>571.20000000000005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138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57" t="s">
        <v>185</v>
      </c>
      <c r="D51" s="224"/>
      <c r="E51" s="225">
        <v>361.2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138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57" t="s">
        <v>180</v>
      </c>
      <c r="D52" s="224"/>
      <c r="E52" s="225">
        <v>19.5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138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7">
        <v>14</v>
      </c>
      <c r="B53" s="238" t="s">
        <v>191</v>
      </c>
      <c r="C53" s="256" t="s">
        <v>192</v>
      </c>
      <c r="D53" s="239" t="s">
        <v>153</v>
      </c>
      <c r="E53" s="240">
        <v>300.60000000000002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12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132</v>
      </c>
      <c r="T53" s="243" t="s">
        <v>133</v>
      </c>
      <c r="U53" s="223">
        <v>2.19</v>
      </c>
      <c r="V53" s="223">
        <f>ROUND(E53*U53,2)</f>
        <v>658.31</v>
      </c>
      <c r="W53" s="223"/>
      <c r="X53" s="223" t="s">
        <v>134</v>
      </c>
      <c r="Y53" s="223" t="s">
        <v>135</v>
      </c>
      <c r="Z53" s="213"/>
      <c r="AA53" s="213"/>
      <c r="AB53" s="213"/>
      <c r="AC53" s="213"/>
      <c r="AD53" s="213"/>
      <c r="AE53" s="213"/>
      <c r="AF53" s="213"/>
      <c r="AG53" s="213" t="s">
        <v>136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9" t="s">
        <v>193</v>
      </c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155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7" t="s">
        <v>170</v>
      </c>
      <c r="D55" s="224"/>
      <c r="E55" s="225">
        <v>67.415999999999997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138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7" t="s">
        <v>171</v>
      </c>
      <c r="D56" s="224"/>
      <c r="E56" s="225">
        <v>197.06399999999999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138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57" t="s">
        <v>172</v>
      </c>
      <c r="D57" s="224"/>
      <c r="E57" s="225">
        <v>11.13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138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7" t="s">
        <v>173</v>
      </c>
      <c r="D58" s="224"/>
      <c r="E58" s="225">
        <v>24.99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138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7">
        <v>15</v>
      </c>
      <c r="B59" s="238" t="s">
        <v>194</v>
      </c>
      <c r="C59" s="256" t="s">
        <v>195</v>
      </c>
      <c r="D59" s="239" t="s">
        <v>131</v>
      </c>
      <c r="E59" s="240">
        <v>3.41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12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132</v>
      </c>
      <c r="T59" s="243" t="s">
        <v>133</v>
      </c>
      <c r="U59" s="223">
        <v>0</v>
      </c>
      <c r="V59" s="223">
        <f>ROUND(E59*U59,2)</f>
        <v>0</v>
      </c>
      <c r="W59" s="223"/>
      <c r="X59" s="223" t="s">
        <v>134</v>
      </c>
      <c r="Y59" s="223" t="s">
        <v>135</v>
      </c>
      <c r="Z59" s="213"/>
      <c r="AA59" s="213"/>
      <c r="AB59" s="213"/>
      <c r="AC59" s="213"/>
      <c r="AD59" s="213"/>
      <c r="AE59" s="213"/>
      <c r="AF59" s="213"/>
      <c r="AG59" s="213" t="s">
        <v>136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9" t="s">
        <v>196</v>
      </c>
      <c r="D60" s="251"/>
      <c r="E60" s="251"/>
      <c r="F60" s="251"/>
      <c r="G60" s="251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61" t="s">
        <v>197</v>
      </c>
      <c r="D61" s="254"/>
      <c r="E61" s="254"/>
      <c r="F61" s="254"/>
      <c r="G61" s="254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7" t="s">
        <v>198</v>
      </c>
      <c r="D62" s="224"/>
      <c r="E62" s="225">
        <v>3.41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138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7">
        <v>16</v>
      </c>
      <c r="B63" s="238" t="s">
        <v>199</v>
      </c>
      <c r="C63" s="256" t="s">
        <v>195</v>
      </c>
      <c r="D63" s="239" t="s">
        <v>131</v>
      </c>
      <c r="E63" s="240">
        <v>1.54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12</v>
      </c>
      <c r="M63" s="242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2"/>
      <c r="S63" s="242" t="s">
        <v>132</v>
      </c>
      <c r="T63" s="243" t="s">
        <v>133</v>
      </c>
      <c r="U63" s="223">
        <v>0</v>
      </c>
      <c r="V63" s="223">
        <f>ROUND(E63*U63,2)</f>
        <v>0</v>
      </c>
      <c r="W63" s="223"/>
      <c r="X63" s="223" t="s">
        <v>134</v>
      </c>
      <c r="Y63" s="223" t="s">
        <v>135</v>
      </c>
      <c r="Z63" s="213"/>
      <c r="AA63" s="213"/>
      <c r="AB63" s="213"/>
      <c r="AC63" s="213"/>
      <c r="AD63" s="213"/>
      <c r="AE63" s="213"/>
      <c r="AF63" s="213"/>
      <c r="AG63" s="213" t="s">
        <v>136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9" t="s">
        <v>196</v>
      </c>
      <c r="D64" s="251"/>
      <c r="E64" s="251"/>
      <c r="F64" s="251"/>
      <c r="G64" s="251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155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61" t="s">
        <v>197</v>
      </c>
      <c r="D65" s="254"/>
      <c r="E65" s="254"/>
      <c r="F65" s="254"/>
      <c r="G65" s="254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7" t="s">
        <v>137</v>
      </c>
      <c r="D66" s="224"/>
      <c r="E66" s="225">
        <v>1.54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138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7">
        <v>17</v>
      </c>
      <c r="B67" s="238" t="s">
        <v>200</v>
      </c>
      <c r="C67" s="256" t="s">
        <v>201</v>
      </c>
      <c r="D67" s="239" t="s">
        <v>131</v>
      </c>
      <c r="E67" s="240">
        <v>1.1000000000000001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12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/>
      <c r="S67" s="242" t="s">
        <v>132</v>
      </c>
      <c r="T67" s="243" t="s">
        <v>133</v>
      </c>
      <c r="U67" s="223">
        <v>0</v>
      </c>
      <c r="V67" s="223">
        <f>ROUND(E67*U67,2)</f>
        <v>0</v>
      </c>
      <c r="W67" s="223"/>
      <c r="X67" s="223" t="s">
        <v>134</v>
      </c>
      <c r="Y67" s="223" t="s">
        <v>135</v>
      </c>
      <c r="Z67" s="213"/>
      <c r="AA67" s="213"/>
      <c r="AB67" s="213"/>
      <c r="AC67" s="213"/>
      <c r="AD67" s="213"/>
      <c r="AE67" s="213"/>
      <c r="AF67" s="213"/>
      <c r="AG67" s="213" t="s">
        <v>136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9" t="s">
        <v>196</v>
      </c>
      <c r="D68" s="251"/>
      <c r="E68" s="251"/>
      <c r="F68" s="251"/>
      <c r="G68" s="251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155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61" t="s">
        <v>197</v>
      </c>
      <c r="D69" s="254"/>
      <c r="E69" s="254"/>
      <c r="F69" s="254"/>
      <c r="G69" s="254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155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7" t="s">
        <v>143</v>
      </c>
      <c r="D70" s="224"/>
      <c r="E70" s="225">
        <v>1.1000000000000001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138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30" t="s">
        <v>127</v>
      </c>
      <c r="B71" s="231" t="s">
        <v>69</v>
      </c>
      <c r="C71" s="255" t="s">
        <v>70</v>
      </c>
      <c r="D71" s="232"/>
      <c r="E71" s="233"/>
      <c r="F71" s="234"/>
      <c r="G71" s="234">
        <f>SUMIF(AG72:AG107,"&lt;&gt;NOR",G72:G107)</f>
        <v>0</v>
      </c>
      <c r="H71" s="234"/>
      <c r="I71" s="234">
        <f>SUM(I72:I107)</f>
        <v>0</v>
      </c>
      <c r="J71" s="234"/>
      <c r="K71" s="234">
        <f>SUM(K72:K107)</f>
        <v>0</v>
      </c>
      <c r="L71" s="234"/>
      <c r="M71" s="234">
        <f>SUM(M72:M107)</f>
        <v>0</v>
      </c>
      <c r="N71" s="233"/>
      <c r="O71" s="233">
        <f>SUM(O72:O107)</f>
        <v>0</v>
      </c>
      <c r="P71" s="233"/>
      <c r="Q71" s="233">
        <f>SUM(Q72:Q107)</f>
        <v>0</v>
      </c>
      <c r="R71" s="234"/>
      <c r="S71" s="234"/>
      <c r="T71" s="235"/>
      <c r="U71" s="229"/>
      <c r="V71" s="229">
        <f>SUM(V72:V107)</f>
        <v>2915.5499999999997</v>
      </c>
      <c r="W71" s="229"/>
      <c r="X71" s="229"/>
      <c r="Y71" s="229"/>
      <c r="AG71" t="s">
        <v>128</v>
      </c>
    </row>
    <row r="72" spans="1:60" outlineLevel="1" x14ac:dyDescent="0.2">
      <c r="A72" s="237">
        <v>18</v>
      </c>
      <c r="B72" s="238" t="s">
        <v>202</v>
      </c>
      <c r="C72" s="256" t="s">
        <v>203</v>
      </c>
      <c r="D72" s="239" t="s">
        <v>131</v>
      </c>
      <c r="E72" s="240">
        <v>1123.45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12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132</v>
      </c>
      <c r="T72" s="243" t="s">
        <v>133</v>
      </c>
      <c r="U72" s="223">
        <v>2.19</v>
      </c>
      <c r="V72" s="223">
        <f>ROUND(E72*U72,2)</f>
        <v>2460.36</v>
      </c>
      <c r="W72" s="223"/>
      <c r="X72" s="223" t="s">
        <v>134</v>
      </c>
      <c r="Y72" s="223" t="s">
        <v>135</v>
      </c>
      <c r="Z72" s="213"/>
      <c r="AA72" s="213"/>
      <c r="AB72" s="213"/>
      <c r="AC72" s="213"/>
      <c r="AD72" s="213"/>
      <c r="AE72" s="213"/>
      <c r="AF72" s="213"/>
      <c r="AG72" s="213" t="s">
        <v>136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9" t="s">
        <v>204</v>
      </c>
      <c r="D73" s="251"/>
      <c r="E73" s="251"/>
      <c r="F73" s="251"/>
      <c r="G73" s="251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7" t="s">
        <v>178</v>
      </c>
      <c r="D74" s="224"/>
      <c r="E74" s="225">
        <v>280.89999999999998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138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 x14ac:dyDescent="0.2">
      <c r="A75" s="220"/>
      <c r="B75" s="221"/>
      <c r="C75" s="257" t="s">
        <v>179</v>
      </c>
      <c r="D75" s="224"/>
      <c r="E75" s="225">
        <v>821.1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138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57" t="s">
        <v>205</v>
      </c>
      <c r="D76" s="224"/>
      <c r="E76" s="225">
        <v>21.45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138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7">
        <v>19</v>
      </c>
      <c r="B77" s="238" t="s">
        <v>206</v>
      </c>
      <c r="C77" s="256" t="s">
        <v>207</v>
      </c>
      <c r="D77" s="239" t="s">
        <v>131</v>
      </c>
      <c r="E77" s="240">
        <v>1123.45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12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/>
      <c r="S77" s="242" t="s">
        <v>132</v>
      </c>
      <c r="T77" s="243" t="s">
        <v>133</v>
      </c>
      <c r="U77" s="223">
        <v>0</v>
      </c>
      <c r="V77" s="223">
        <f>ROUND(E77*U77,2)</f>
        <v>0</v>
      </c>
      <c r="W77" s="223"/>
      <c r="X77" s="223" t="s">
        <v>134</v>
      </c>
      <c r="Y77" s="223" t="s">
        <v>135</v>
      </c>
      <c r="Z77" s="213"/>
      <c r="AA77" s="213"/>
      <c r="AB77" s="213"/>
      <c r="AC77" s="213"/>
      <c r="AD77" s="213"/>
      <c r="AE77" s="213"/>
      <c r="AF77" s="213"/>
      <c r="AG77" s="213" t="s">
        <v>136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9" t="s">
        <v>208</v>
      </c>
      <c r="D78" s="251"/>
      <c r="E78" s="251"/>
      <c r="F78" s="251"/>
      <c r="G78" s="251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155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 t="s">
        <v>178</v>
      </c>
      <c r="D79" s="224"/>
      <c r="E79" s="225">
        <v>280.89999999999998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138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57" t="s">
        <v>179</v>
      </c>
      <c r="D80" s="224"/>
      <c r="E80" s="225">
        <v>821.1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138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2">
      <c r="A81" s="220"/>
      <c r="B81" s="221"/>
      <c r="C81" s="257" t="s">
        <v>205</v>
      </c>
      <c r="D81" s="224"/>
      <c r="E81" s="225">
        <v>21.45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138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7">
        <v>20</v>
      </c>
      <c r="B82" s="238" t="s">
        <v>209</v>
      </c>
      <c r="C82" s="256" t="s">
        <v>210</v>
      </c>
      <c r="D82" s="239" t="s">
        <v>131</v>
      </c>
      <c r="E82" s="240">
        <v>1123.45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12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/>
      <c r="S82" s="242" t="s">
        <v>132</v>
      </c>
      <c r="T82" s="243" t="s">
        <v>133</v>
      </c>
      <c r="U82" s="223">
        <v>0</v>
      </c>
      <c r="V82" s="223">
        <f>ROUND(E82*U82,2)</f>
        <v>0</v>
      </c>
      <c r="W82" s="223"/>
      <c r="X82" s="223" t="s">
        <v>51</v>
      </c>
      <c r="Y82" s="223" t="s">
        <v>135</v>
      </c>
      <c r="Z82" s="213"/>
      <c r="AA82" s="213"/>
      <c r="AB82" s="213"/>
      <c r="AC82" s="213"/>
      <c r="AD82" s="213"/>
      <c r="AE82" s="213"/>
      <c r="AF82" s="213"/>
      <c r="AG82" s="213" t="s">
        <v>211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9" t="s">
        <v>197</v>
      </c>
      <c r="D83" s="251"/>
      <c r="E83" s="251"/>
      <c r="F83" s="251"/>
      <c r="G83" s="251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155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7" t="s">
        <v>178</v>
      </c>
      <c r="D84" s="224"/>
      <c r="E84" s="225">
        <v>280.89999999999998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138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 x14ac:dyDescent="0.2">
      <c r="A85" s="220"/>
      <c r="B85" s="221"/>
      <c r="C85" s="257" t="s">
        <v>179</v>
      </c>
      <c r="D85" s="224"/>
      <c r="E85" s="225">
        <v>821.1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138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 x14ac:dyDescent="0.2">
      <c r="A86" s="220"/>
      <c r="B86" s="221"/>
      <c r="C86" s="257" t="s">
        <v>205</v>
      </c>
      <c r="D86" s="224"/>
      <c r="E86" s="225">
        <v>21.45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138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7">
        <v>21</v>
      </c>
      <c r="B87" s="238" t="s">
        <v>212</v>
      </c>
      <c r="C87" s="256" t="s">
        <v>213</v>
      </c>
      <c r="D87" s="239" t="s">
        <v>153</v>
      </c>
      <c r="E87" s="240">
        <v>157.28299999999999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12</v>
      </c>
      <c r="M87" s="242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2"/>
      <c r="S87" s="242" t="s">
        <v>132</v>
      </c>
      <c r="T87" s="243" t="s">
        <v>133</v>
      </c>
      <c r="U87" s="223">
        <v>2.19</v>
      </c>
      <c r="V87" s="223">
        <f>ROUND(E87*U87,2)</f>
        <v>344.45</v>
      </c>
      <c r="W87" s="223"/>
      <c r="X87" s="223" t="s">
        <v>134</v>
      </c>
      <c r="Y87" s="223" t="s">
        <v>135</v>
      </c>
      <c r="Z87" s="213"/>
      <c r="AA87" s="213"/>
      <c r="AB87" s="213"/>
      <c r="AC87" s="213"/>
      <c r="AD87" s="213"/>
      <c r="AE87" s="213"/>
      <c r="AF87" s="213"/>
      <c r="AG87" s="213" t="s">
        <v>136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9" t="s">
        <v>214</v>
      </c>
      <c r="D88" s="251"/>
      <c r="E88" s="251"/>
      <c r="F88" s="251"/>
      <c r="G88" s="251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155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61" t="s">
        <v>197</v>
      </c>
      <c r="D89" s="254"/>
      <c r="E89" s="254"/>
      <c r="F89" s="254"/>
      <c r="G89" s="254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155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7" t="s">
        <v>215</v>
      </c>
      <c r="D90" s="224"/>
      <c r="E90" s="225">
        <v>39.326000000000001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138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7" t="s">
        <v>216</v>
      </c>
      <c r="D91" s="224"/>
      <c r="E91" s="225">
        <v>114.95399999999999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138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7" t="s">
        <v>217</v>
      </c>
      <c r="D92" s="224"/>
      <c r="E92" s="225">
        <v>3.0030000000000001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138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7">
        <v>22</v>
      </c>
      <c r="B93" s="238" t="s">
        <v>218</v>
      </c>
      <c r="C93" s="256" t="s">
        <v>219</v>
      </c>
      <c r="D93" s="239" t="s">
        <v>153</v>
      </c>
      <c r="E93" s="240">
        <v>50.567999999999998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12</v>
      </c>
      <c r="M93" s="242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2"/>
      <c r="S93" s="242" t="s">
        <v>132</v>
      </c>
      <c r="T93" s="243" t="s">
        <v>133</v>
      </c>
      <c r="U93" s="223">
        <v>2.19</v>
      </c>
      <c r="V93" s="223">
        <f>ROUND(E93*U93,2)</f>
        <v>110.74</v>
      </c>
      <c r="W93" s="223"/>
      <c r="X93" s="223" t="s">
        <v>134</v>
      </c>
      <c r="Y93" s="223" t="s">
        <v>135</v>
      </c>
      <c r="Z93" s="213"/>
      <c r="AA93" s="213"/>
      <c r="AB93" s="213"/>
      <c r="AC93" s="213"/>
      <c r="AD93" s="213"/>
      <c r="AE93" s="213"/>
      <c r="AF93" s="213"/>
      <c r="AG93" s="213" t="s">
        <v>136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59" t="s">
        <v>214</v>
      </c>
      <c r="D94" s="251"/>
      <c r="E94" s="251"/>
      <c r="F94" s="251"/>
      <c r="G94" s="251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155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7" t="s">
        <v>220</v>
      </c>
      <c r="D95" s="224"/>
      <c r="E95" s="225">
        <v>15.582000000000001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138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57" t="s">
        <v>221</v>
      </c>
      <c r="D96" s="224"/>
      <c r="E96" s="225">
        <v>34.985999999999997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138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7">
        <v>23</v>
      </c>
      <c r="B97" s="238" t="s">
        <v>222</v>
      </c>
      <c r="C97" s="256" t="s">
        <v>223</v>
      </c>
      <c r="D97" s="239" t="s">
        <v>131</v>
      </c>
      <c r="E97" s="240">
        <v>3.41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12</v>
      </c>
      <c r="M97" s="242">
        <f>G97*(1+L97/100)</f>
        <v>0</v>
      </c>
      <c r="N97" s="240">
        <v>0</v>
      </c>
      <c r="O97" s="240">
        <f>ROUND(E97*N97,2)</f>
        <v>0</v>
      </c>
      <c r="P97" s="240">
        <v>0</v>
      </c>
      <c r="Q97" s="240">
        <f>ROUND(E97*P97,2)</f>
        <v>0</v>
      </c>
      <c r="R97" s="242"/>
      <c r="S97" s="242" t="s">
        <v>132</v>
      </c>
      <c r="T97" s="243" t="s">
        <v>133</v>
      </c>
      <c r="U97" s="223">
        <v>0</v>
      </c>
      <c r="V97" s="223">
        <f>ROUND(E97*U97,2)</f>
        <v>0</v>
      </c>
      <c r="W97" s="223"/>
      <c r="X97" s="223" t="s">
        <v>134</v>
      </c>
      <c r="Y97" s="223" t="s">
        <v>135</v>
      </c>
      <c r="Z97" s="213"/>
      <c r="AA97" s="213"/>
      <c r="AB97" s="213"/>
      <c r="AC97" s="213"/>
      <c r="AD97" s="213"/>
      <c r="AE97" s="213"/>
      <c r="AF97" s="213"/>
      <c r="AG97" s="213" t="s">
        <v>136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7" t="s">
        <v>198</v>
      </c>
      <c r="D98" s="224"/>
      <c r="E98" s="225">
        <v>3.41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138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7">
        <v>24</v>
      </c>
      <c r="B99" s="238" t="s">
        <v>224</v>
      </c>
      <c r="C99" s="256" t="s">
        <v>225</v>
      </c>
      <c r="D99" s="239" t="s">
        <v>131</v>
      </c>
      <c r="E99" s="240">
        <v>3.41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12</v>
      </c>
      <c r="M99" s="242">
        <f>G99*(1+L99/100)</f>
        <v>0</v>
      </c>
      <c r="N99" s="240">
        <v>0</v>
      </c>
      <c r="O99" s="240">
        <f>ROUND(E99*N99,2)</f>
        <v>0</v>
      </c>
      <c r="P99" s="240">
        <v>0</v>
      </c>
      <c r="Q99" s="240">
        <f>ROUND(E99*P99,2)</f>
        <v>0</v>
      </c>
      <c r="R99" s="242"/>
      <c r="S99" s="242" t="s">
        <v>132</v>
      </c>
      <c r="T99" s="243" t="s">
        <v>133</v>
      </c>
      <c r="U99" s="223">
        <v>0</v>
      </c>
      <c r="V99" s="223">
        <f>ROUND(E99*U99,2)</f>
        <v>0</v>
      </c>
      <c r="W99" s="223"/>
      <c r="X99" s="223" t="s">
        <v>134</v>
      </c>
      <c r="Y99" s="223" t="s">
        <v>135</v>
      </c>
      <c r="Z99" s="213"/>
      <c r="AA99" s="213"/>
      <c r="AB99" s="213"/>
      <c r="AC99" s="213"/>
      <c r="AD99" s="213"/>
      <c r="AE99" s="213"/>
      <c r="AF99" s="213"/>
      <c r="AG99" s="213" t="s">
        <v>136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9" t="s">
        <v>197</v>
      </c>
      <c r="D100" s="251"/>
      <c r="E100" s="251"/>
      <c r="F100" s="251"/>
      <c r="G100" s="251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155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7" t="s">
        <v>198</v>
      </c>
      <c r="D101" s="224"/>
      <c r="E101" s="225">
        <v>3.41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138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7">
        <v>25</v>
      </c>
      <c r="B102" s="238" t="s">
        <v>226</v>
      </c>
      <c r="C102" s="256" t="s">
        <v>225</v>
      </c>
      <c r="D102" s="239" t="s">
        <v>131</v>
      </c>
      <c r="E102" s="240">
        <v>1.1000000000000001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12</v>
      </c>
      <c r="M102" s="242">
        <f>G102*(1+L102/100)</f>
        <v>0</v>
      </c>
      <c r="N102" s="240">
        <v>0</v>
      </c>
      <c r="O102" s="240">
        <f>ROUND(E102*N102,2)</f>
        <v>0</v>
      </c>
      <c r="P102" s="240">
        <v>0</v>
      </c>
      <c r="Q102" s="240">
        <f>ROUND(E102*P102,2)</f>
        <v>0</v>
      </c>
      <c r="R102" s="242"/>
      <c r="S102" s="242" t="s">
        <v>132</v>
      </c>
      <c r="T102" s="243" t="s">
        <v>133</v>
      </c>
      <c r="U102" s="223">
        <v>0</v>
      </c>
      <c r="V102" s="223">
        <f>ROUND(E102*U102,2)</f>
        <v>0</v>
      </c>
      <c r="W102" s="223"/>
      <c r="X102" s="223" t="s">
        <v>134</v>
      </c>
      <c r="Y102" s="223" t="s">
        <v>135</v>
      </c>
      <c r="Z102" s="213"/>
      <c r="AA102" s="213"/>
      <c r="AB102" s="213"/>
      <c r="AC102" s="213"/>
      <c r="AD102" s="213"/>
      <c r="AE102" s="213"/>
      <c r="AF102" s="213"/>
      <c r="AG102" s="213" t="s">
        <v>136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9" t="s">
        <v>197</v>
      </c>
      <c r="D103" s="251"/>
      <c r="E103" s="251"/>
      <c r="F103" s="251"/>
      <c r="G103" s="251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155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 t="s">
        <v>143</v>
      </c>
      <c r="D104" s="224"/>
      <c r="E104" s="225">
        <v>1.1000000000000001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138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7">
        <v>26</v>
      </c>
      <c r="B105" s="238" t="s">
        <v>227</v>
      </c>
      <c r="C105" s="256" t="s">
        <v>225</v>
      </c>
      <c r="D105" s="239" t="s">
        <v>131</v>
      </c>
      <c r="E105" s="240">
        <v>1.54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12</v>
      </c>
      <c r="M105" s="242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132</v>
      </c>
      <c r="T105" s="243" t="s">
        <v>133</v>
      </c>
      <c r="U105" s="223">
        <v>0</v>
      </c>
      <c r="V105" s="223">
        <f>ROUND(E105*U105,2)</f>
        <v>0</v>
      </c>
      <c r="W105" s="223"/>
      <c r="X105" s="223" t="s">
        <v>134</v>
      </c>
      <c r="Y105" s="223" t="s">
        <v>135</v>
      </c>
      <c r="Z105" s="213"/>
      <c r="AA105" s="213"/>
      <c r="AB105" s="213"/>
      <c r="AC105" s="213"/>
      <c r="AD105" s="213"/>
      <c r="AE105" s="213"/>
      <c r="AF105" s="213"/>
      <c r="AG105" s="213" t="s">
        <v>136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9" t="s">
        <v>197</v>
      </c>
      <c r="D106" s="251"/>
      <c r="E106" s="251"/>
      <c r="F106" s="251"/>
      <c r="G106" s="251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155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7" t="s">
        <v>137</v>
      </c>
      <c r="D107" s="224"/>
      <c r="E107" s="225">
        <v>1.54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138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30" t="s">
        <v>127</v>
      </c>
      <c r="B108" s="231" t="s">
        <v>71</v>
      </c>
      <c r="C108" s="255" t="s">
        <v>72</v>
      </c>
      <c r="D108" s="232"/>
      <c r="E108" s="233"/>
      <c r="F108" s="234"/>
      <c r="G108" s="234">
        <f>SUMIF(AG109:AG116,"&lt;&gt;NOR",G109:G116)</f>
        <v>0</v>
      </c>
      <c r="H108" s="234"/>
      <c r="I108" s="234">
        <f>SUM(I109:I116)</f>
        <v>0</v>
      </c>
      <c r="J108" s="234"/>
      <c r="K108" s="234">
        <f>SUM(K109:K116)</f>
        <v>0</v>
      </c>
      <c r="L108" s="234"/>
      <c r="M108" s="234">
        <f>SUM(M109:M116)</f>
        <v>0</v>
      </c>
      <c r="N108" s="233"/>
      <c r="O108" s="233">
        <f>SUM(O109:O116)</f>
        <v>1.9000000000000001</v>
      </c>
      <c r="P108" s="233"/>
      <c r="Q108" s="233">
        <f>SUM(Q109:Q116)</f>
        <v>0</v>
      </c>
      <c r="R108" s="234"/>
      <c r="S108" s="234"/>
      <c r="T108" s="235"/>
      <c r="U108" s="229"/>
      <c r="V108" s="229">
        <f>SUM(V109:V116)</f>
        <v>128.59</v>
      </c>
      <c r="W108" s="229"/>
      <c r="X108" s="229"/>
      <c r="Y108" s="229"/>
      <c r="AG108" t="s">
        <v>128</v>
      </c>
    </row>
    <row r="109" spans="1:60" outlineLevel="1" x14ac:dyDescent="0.2">
      <c r="A109" s="237">
        <v>27</v>
      </c>
      <c r="B109" s="238" t="s">
        <v>228</v>
      </c>
      <c r="C109" s="256" t="s">
        <v>229</v>
      </c>
      <c r="D109" s="239" t="s">
        <v>131</v>
      </c>
      <c r="E109" s="240">
        <v>361.2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12</v>
      </c>
      <c r="M109" s="242">
        <f>G109*(1+L109/100)</f>
        <v>0</v>
      </c>
      <c r="N109" s="240">
        <v>2.2200000000000002E-3</v>
      </c>
      <c r="O109" s="240">
        <f>ROUND(E109*N109,2)</f>
        <v>0.8</v>
      </c>
      <c r="P109" s="240">
        <v>0</v>
      </c>
      <c r="Q109" s="240">
        <f>ROUND(E109*P109,2)</f>
        <v>0</v>
      </c>
      <c r="R109" s="242" t="s">
        <v>176</v>
      </c>
      <c r="S109" s="242" t="s">
        <v>166</v>
      </c>
      <c r="T109" s="243" t="s">
        <v>230</v>
      </c>
      <c r="U109" s="223">
        <v>0.35599999999999998</v>
      </c>
      <c r="V109" s="223">
        <f>ROUND(E109*U109,2)</f>
        <v>128.59</v>
      </c>
      <c r="W109" s="223"/>
      <c r="X109" s="223" t="s">
        <v>134</v>
      </c>
      <c r="Y109" s="223" t="s">
        <v>135</v>
      </c>
      <c r="Z109" s="213"/>
      <c r="AA109" s="213"/>
      <c r="AB109" s="213"/>
      <c r="AC109" s="213"/>
      <c r="AD109" s="213"/>
      <c r="AE109" s="213"/>
      <c r="AF109" s="213"/>
      <c r="AG109" s="213" t="s">
        <v>136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2.5" outlineLevel="2" x14ac:dyDescent="0.2">
      <c r="A110" s="220"/>
      <c r="B110" s="221"/>
      <c r="C110" s="260" t="s">
        <v>231</v>
      </c>
      <c r="D110" s="253"/>
      <c r="E110" s="253"/>
      <c r="F110" s="253"/>
      <c r="G110" s="25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168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52" t="str">
        <f>C110</f>
        <v>a poloplastických hmot na montážní pěnu, zapravení omítky pod parapetem, těsnění spáry mezi parapetem a rámem okna, dodávka silikonu.</v>
      </c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7" t="s">
        <v>232</v>
      </c>
      <c r="D111" s="224"/>
      <c r="E111" s="225">
        <v>111.3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138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57" t="s">
        <v>233</v>
      </c>
      <c r="D112" s="224"/>
      <c r="E112" s="225">
        <v>142.80000000000001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138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">
      <c r="A113" s="220"/>
      <c r="B113" s="221"/>
      <c r="C113" s="257" t="s">
        <v>234</v>
      </c>
      <c r="D113" s="224"/>
      <c r="E113" s="225">
        <v>107.1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138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7">
        <v>28</v>
      </c>
      <c r="B114" s="238" t="s">
        <v>235</v>
      </c>
      <c r="C114" s="256" t="s">
        <v>236</v>
      </c>
      <c r="D114" s="239" t="s">
        <v>131</v>
      </c>
      <c r="E114" s="240">
        <v>451.5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12</v>
      </c>
      <c r="M114" s="242">
        <f>G114*(1+L114/100)</f>
        <v>0</v>
      </c>
      <c r="N114" s="240">
        <v>2.4299999999999999E-3</v>
      </c>
      <c r="O114" s="240">
        <f>ROUND(E114*N114,2)</f>
        <v>1.1000000000000001</v>
      </c>
      <c r="P114" s="240">
        <v>0</v>
      </c>
      <c r="Q114" s="240">
        <f>ROUND(E114*P114,2)</f>
        <v>0</v>
      </c>
      <c r="R114" s="242" t="s">
        <v>188</v>
      </c>
      <c r="S114" s="242" t="s">
        <v>166</v>
      </c>
      <c r="T114" s="243" t="s">
        <v>166</v>
      </c>
      <c r="U114" s="223">
        <v>0</v>
      </c>
      <c r="V114" s="223">
        <f>ROUND(E114*U114,2)</f>
        <v>0</v>
      </c>
      <c r="W114" s="223"/>
      <c r="X114" s="223" t="s">
        <v>189</v>
      </c>
      <c r="Y114" s="223" t="s">
        <v>135</v>
      </c>
      <c r="Z114" s="213"/>
      <c r="AA114" s="213"/>
      <c r="AB114" s="213"/>
      <c r="AC114" s="213"/>
      <c r="AD114" s="213"/>
      <c r="AE114" s="213"/>
      <c r="AF114" s="213"/>
      <c r="AG114" s="213" t="s">
        <v>190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7" t="s">
        <v>237</v>
      </c>
      <c r="D115" s="224"/>
      <c r="E115" s="225">
        <v>451.5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138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4">
        <v>29</v>
      </c>
      <c r="B116" s="245" t="s">
        <v>238</v>
      </c>
      <c r="C116" s="258" t="s">
        <v>239</v>
      </c>
      <c r="D116" s="246" t="s">
        <v>240</v>
      </c>
      <c r="E116" s="247">
        <v>172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12</v>
      </c>
      <c r="M116" s="249">
        <f>G116*(1+L116/100)</f>
        <v>0</v>
      </c>
      <c r="N116" s="247">
        <v>2.0000000000000002E-5</v>
      </c>
      <c r="O116" s="247">
        <f>ROUND(E116*N116,2)</f>
        <v>0</v>
      </c>
      <c r="P116" s="247">
        <v>0</v>
      </c>
      <c r="Q116" s="247">
        <f>ROUND(E116*P116,2)</f>
        <v>0</v>
      </c>
      <c r="R116" s="249" t="s">
        <v>188</v>
      </c>
      <c r="S116" s="249" t="s">
        <v>166</v>
      </c>
      <c r="T116" s="250" t="s">
        <v>166</v>
      </c>
      <c r="U116" s="223">
        <v>0</v>
      </c>
      <c r="V116" s="223">
        <f>ROUND(E116*U116,2)</f>
        <v>0</v>
      </c>
      <c r="W116" s="223"/>
      <c r="X116" s="223" t="s">
        <v>189</v>
      </c>
      <c r="Y116" s="223" t="s">
        <v>135</v>
      </c>
      <c r="Z116" s="213"/>
      <c r="AA116" s="213"/>
      <c r="AB116" s="213"/>
      <c r="AC116" s="213"/>
      <c r="AD116" s="213"/>
      <c r="AE116" s="213"/>
      <c r="AF116" s="213"/>
      <c r="AG116" s="213" t="s">
        <v>190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30" t="s">
        <v>127</v>
      </c>
      <c r="B117" s="231" t="s">
        <v>73</v>
      </c>
      <c r="C117" s="255" t="s">
        <v>74</v>
      </c>
      <c r="D117" s="232"/>
      <c r="E117" s="233"/>
      <c r="F117" s="234"/>
      <c r="G117" s="234">
        <f>SUMIF(AG118:AG126,"&lt;&gt;NOR",G118:G126)</f>
        <v>0</v>
      </c>
      <c r="H117" s="234"/>
      <c r="I117" s="234">
        <f>SUM(I118:I126)</f>
        <v>0</v>
      </c>
      <c r="J117" s="234"/>
      <c r="K117" s="234">
        <f>SUM(K118:K126)</f>
        <v>0</v>
      </c>
      <c r="L117" s="234"/>
      <c r="M117" s="234">
        <f>SUM(M118:M126)</f>
        <v>0</v>
      </c>
      <c r="N117" s="233"/>
      <c r="O117" s="233">
        <f>SUM(O118:O126)</f>
        <v>0</v>
      </c>
      <c r="P117" s="233"/>
      <c r="Q117" s="233">
        <f>SUM(Q118:Q126)</f>
        <v>0</v>
      </c>
      <c r="R117" s="234"/>
      <c r="S117" s="234"/>
      <c r="T117" s="235"/>
      <c r="U117" s="229"/>
      <c r="V117" s="229">
        <f>SUM(V118:V126)</f>
        <v>0.29000000000000004</v>
      </c>
      <c r="W117" s="229"/>
      <c r="X117" s="229"/>
      <c r="Y117" s="229"/>
      <c r="AG117" t="s">
        <v>128</v>
      </c>
    </row>
    <row r="118" spans="1:60" outlineLevel="1" x14ac:dyDescent="0.2">
      <c r="A118" s="237">
        <v>30</v>
      </c>
      <c r="B118" s="238" t="s">
        <v>241</v>
      </c>
      <c r="C118" s="256" t="s">
        <v>242</v>
      </c>
      <c r="D118" s="239" t="s">
        <v>243</v>
      </c>
      <c r="E118" s="240">
        <v>1.54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12</v>
      </c>
      <c r="M118" s="242">
        <f>G118*(1+L118/100)</f>
        <v>0</v>
      </c>
      <c r="N118" s="240">
        <v>0</v>
      </c>
      <c r="O118" s="240">
        <f>ROUND(E118*N118,2)</f>
        <v>0</v>
      </c>
      <c r="P118" s="240">
        <v>1.8E-3</v>
      </c>
      <c r="Q118" s="240">
        <f>ROUND(E118*P118,2)</f>
        <v>0</v>
      </c>
      <c r="R118" s="242"/>
      <c r="S118" s="242" t="s">
        <v>132</v>
      </c>
      <c r="T118" s="243" t="s">
        <v>133</v>
      </c>
      <c r="U118" s="223">
        <v>0.11</v>
      </c>
      <c r="V118" s="223">
        <f>ROUND(E118*U118,2)</f>
        <v>0.17</v>
      </c>
      <c r="W118" s="223"/>
      <c r="X118" s="223" t="s">
        <v>134</v>
      </c>
      <c r="Y118" s="223" t="s">
        <v>135</v>
      </c>
      <c r="Z118" s="213"/>
      <c r="AA118" s="213"/>
      <c r="AB118" s="213"/>
      <c r="AC118" s="213"/>
      <c r="AD118" s="213"/>
      <c r="AE118" s="213"/>
      <c r="AF118" s="213"/>
      <c r="AG118" s="213" t="s">
        <v>136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9" t="s">
        <v>197</v>
      </c>
      <c r="D119" s="251"/>
      <c r="E119" s="251"/>
      <c r="F119" s="251"/>
      <c r="G119" s="251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155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7" t="s">
        <v>137</v>
      </c>
      <c r="D120" s="224"/>
      <c r="E120" s="225">
        <v>1.54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138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7">
        <v>31</v>
      </c>
      <c r="B121" s="238" t="s">
        <v>244</v>
      </c>
      <c r="C121" s="256" t="s">
        <v>245</v>
      </c>
      <c r="D121" s="239" t="s">
        <v>131</v>
      </c>
      <c r="E121" s="240">
        <v>3.41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12</v>
      </c>
      <c r="M121" s="242">
        <f>G121*(1+L121/100)</f>
        <v>0</v>
      </c>
      <c r="N121" s="240">
        <v>0</v>
      </c>
      <c r="O121" s="240">
        <f>ROUND(E121*N121,2)</f>
        <v>0</v>
      </c>
      <c r="P121" s="240">
        <v>0</v>
      </c>
      <c r="Q121" s="240">
        <f>ROUND(E121*P121,2)</f>
        <v>0</v>
      </c>
      <c r="R121" s="242"/>
      <c r="S121" s="242" t="s">
        <v>132</v>
      </c>
      <c r="T121" s="243" t="s">
        <v>133</v>
      </c>
      <c r="U121" s="223">
        <v>0</v>
      </c>
      <c r="V121" s="223">
        <f>ROUND(E121*U121,2)</f>
        <v>0</v>
      </c>
      <c r="W121" s="223"/>
      <c r="X121" s="223" t="s">
        <v>134</v>
      </c>
      <c r="Y121" s="223" t="s">
        <v>135</v>
      </c>
      <c r="Z121" s="213"/>
      <c r="AA121" s="213"/>
      <c r="AB121" s="213"/>
      <c r="AC121" s="213"/>
      <c r="AD121" s="213"/>
      <c r="AE121" s="213"/>
      <c r="AF121" s="213"/>
      <c r="AG121" s="213" t="s">
        <v>136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9" t="s">
        <v>197</v>
      </c>
      <c r="D122" s="251"/>
      <c r="E122" s="251"/>
      <c r="F122" s="251"/>
      <c r="G122" s="251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155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7" t="s">
        <v>198</v>
      </c>
      <c r="D123" s="224"/>
      <c r="E123" s="225">
        <v>3.41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138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7">
        <v>32</v>
      </c>
      <c r="B124" s="238" t="s">
        <v>246</v>
      </c>
      <c r="C124" s="256" t="s">
        <v>242</v>
      </c>
      <c r="D124" s="239" t="s">
        <v>243</v>
      </c>
      <c r="E124" s="240">
        <v>1.1000000000000001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12</v>
      </c>
      <c r="M124" s="242">
        <f>G124*(1+L124/100)</f>
        <v>0</v>
      </c>
      <c r="N124" s="240">
        <v>0</v>
      </c>
      <c r="O124" s="240">
        <f>ROUND(E124*N124,2)</f>
        <v>0</v>
      </c>
      <c r="P124" s="240">
        <v>1.8E-3</v>
      </c>
      <c r="Q124" s="240">
        <f>ROUND(E124*P124,2)</f>
        <v>0</v>
      </c>
      <c r="R124" s="242"/>
      <c r="S124" s="242" t="s">
        <v>132</v>
      </c>
      <c r="T124" s="243" t="s">
        <v>133</v>
      </c>
      <c r="U124" s="223">
        <v>0.11</v>
      </c>
      <c r="V124" s="223">
        <f>ROUND(E124*U124,2)</f>
        <v>0.12</v>
      </c>
      <c r="W124" s="223"/>
      <c r="X124" s="223" t="s">
        <v>134</v>
      </c>
      <c r="Y124" s="223" t="s">
        <v>135</v>
      </c>
      <c r="Z124" s="213"/>
      <c r="AA124" s="213"/>
      <c r="AB124" s="213"/>
      <c r="AC124" s="213"/>
      <c r="AD124" s="213"/>
      <c r="AE124" s="213"/>
      <c r="AF124" s="213"/>
      <c r="AG124" s="213" t="s">
        <v>136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9" t="s">
        <v>197</v>
      </c>
      <c r="D125" s="251"/>
      <c r="E125" s="251"/>
      <c r="F125" s="251"/>
      <c r="G125" s="251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155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7" t="s">
        <v>143</v>
      </c>
      <c r="D126" s="224"/>
      <c r="E126" s="225">
        <v>1.1000000000000001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138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30" t="s">
        <v>127</v>
      </c>
      <c r="B127" s="231" t="s">
        <v>75</v>
      </c>
      <c r="C127" s="255" t="s">
        <v>76</v>
      </c>
      <c r="D127" s="232"/>
      <c r="E127" s="233"/>
      <c r="F127" s="234"/>
      <c r="G127" s="234">
        <f>SUMIF(AG128:AG129,"&lt;&gt;NOR",G128:G129)</f>
        <v>0</v>
      </c>
      <c r="H127" s="234"/>
      <c r="I127" s="234">
        <f>SUM(I128:I129)</f>
        <v>0</v>
      </c>
      <c r="J127" s="234"/>
      <c r="K127" s="234">
        <f>SUM(K128:K129)</f>
        <v>0</v>
      </c>
      <c r="L127" s="234"/>
      <c r="M127" s="234">
        <f>SUM(M128:M129)</f>
        <v>0</v>
      </c>
      <c r="N127" s="233"/>
      <c r="O127" s="233">
        <f>SUM(O128:O129)</f>
        <v>0.5</v>
      </c>
      <c r="P127" s="233"/>
      <c r="Q127" s="233">
        <f>SUM(Q128:Q129)</f>
        <v>0</v>
      </c>
      <c r="R127" s="234"/>
      <c r="S127" s="234"/>
      <c r="T127" s="235"/>
      <c r="U127" s="229"/>
      <c r="V127" s="229">
        <f>SUM(V128:V129)</f>
        <v>67.41</v>
      </c>
      <c r="W127" s="229"/>
      <c r="X127" s="229"/>
      <c r="Y127" s="229"/>
      <c r="AG127" t="s">
        <v>128</v>
      </c>
    </row>
    <row r="128" spans="1:60" outlineLevel="1" x14ac:dyDescent="0.2">
      <c r="A128" s="237">
        <v>33</v>
      </c>
      <c r="B128" s="238" t="s">
        <v>247</v>
      </c>
      <c r="C128" s="256" t="s">
        <v>248</v>
      </c>
      <c r="D128" s="239" t="s">
        <v>153</v>
      </c>
      <c r="E128" s="240">
        <v>315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12</v>
      </c>
      <c r="M128" s="242">
        <f>G128*(1+L128/100)</f>
        <v>0</v>
      </c>
      <c r="N128" s="240">
        <v>1.58E-3</v>
      </c>
      <c r="O128" s="240">
        <f>ROUND(E128*N128,2)</f>
        <v>0.5</v>
      </c>
      <c r="P128" s="240">
        <v>0</v>
      </c>
      <c r="Q128" s="240">
        <f>ROUND(E128*P128,2)</f>
        <v>0</v>
      </c>
      <c r="R128" s="242" t="s">
        <v>249</v>
      </c>
      <c r="S128" s="242" t="s">
        <v>166</v>
      </c>
      <c r="T128" s="243" t="s">
        <v>230</v>
      </c>
      <c r="U128" s="223">
        <v>0.214</v>
      </c>
      <c r="V128" s="223">
        <f>ROUND(E128*U128,2)</f>
        <v>67.41</v>
      </c>
      <c r="W128" s="223"/>
      <c r="X128" s="223" t="s">
        <v>134</v>
      </c>
      <c r="Y128" s="223" t="s">
        <v>135</v>
      </c>
      <c r="Z128" s="213"/>
      <c r="AA128" s="213"/>
      <c r="AB128" s="213"/>
      <c r="AC128" s="213"/>
      <c r="AD128" s="213"/>
      <c r="AE128" s="213"/>
      <c r="AF128" s="213"/>
      <c r="AG128" s="213" t="s">
        <v>136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7" t="s">
        <v>250</v>
      </c>
      <c r="D129" s="224"/>
      <c r="E129" s="225">
        <v>315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138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30" t="s">
        <v>127</v>
      </c>
      <c r="B130" s="231" t="s">
        <v>77</v>
      </c>
      <c r="C130" s="255" t="s">
        <v>78</v>
      </c>
      <c r="D130" s="232"/>
      <c r="E130" s="233"/>
      <c r="F130" s="234"/>
      <c r="G130" s="234">
        <f>SUMIF(AG131:AG131,"&lt;&gt;NOR",G131:G131)</f>
        <v>0</v>
      </c>
      <c r="H130" s="234"/>
      <c r="I130" s="234">
        <f>SUM(I131:I131)</f>
        <v>0</v>
      </c>
      <c r="J130" s="234"/>
      <c r="K130" s="234">
        <f>SUM(K131:K131)</f>
        <v>0</v>
      </c>
      <c r="L130" s="234"/>
      <c r="M130" s="234">
        <f>SUM(M131:M131)</f>
        <v>0</v>
      </c>
      <c r="N130" s="233"/>
      <c r="O130" s="233">
        <f>SUM(O131:O131)</f>
        <v>0</v>
      </c>
      <c r="P130" s="233"/>
      <c r="Q130" s="233">
        <f>SUM(Q131:Q131)</f>
        <v>0</v>
      </c>
      <c r="R130" s="234"/>
      <c r="S130" s="234"/>
      <c r="T130" s="235"/>
      <c r="U130" s="229"/>
      <c r="V130" s="229">
        <f>SUM(V131:V131)</f>
        <v>0.31</v>
      </c>
      <c r="W130" s="229"/>
      <c r="X130" s="229"/>
      <c r="Y130" s="229"/>
      <c r="AG130" t="s">
        <v>128</v>
      </c>
    </row>
    <row r="131" spans="1:60" outlineLevel="1" x14ac:dyDescent="0.2">
      <c r="A131" s="244">
        <v>34</v>
      </c>
      <c r="B131" s="245" t="s">
        <v>251</v>
      </c>
      <c r="C131" s="258" t="s">
        <v>252</v>
      </c>
      <c r="D131" s="246" t="s">
        <v>253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12</v>
      </c>
      <c r="M131" s="249">
        <f>G131*(1+L131/100)</f>
        <v>0</v>
      </c>
      <c r="N131" s="247">
        <v>4.0000000000000003E-5</v>
      </c>
      <c r="O131" s="247">
        <f>ROUND(E131*N131,2)</f>
        <v>0</v>
      </c>
      <c r="P131" s="247">
        <v>0</v>
      </c>
      <c r="Q131" s="247">
        <f>ROUND(E131*P131,2)</f>
        <v>0</v>
      </c>
      <c r="R131" s="249"/>
      <c r="S131" s="249" t="s">
        <v>132</v>
      </c>
      <c r="T131" s="250" t="s">
        <v>133</v>
      </c>
      <c r="U131" s="223">
        <v>0.308</v>
      </c>
      <c r="V131" s="223">
        <f>ROUND(E131*U131,2)</f>
        <v>0.31</v>
      </c>
      <c r="W131" s="223"/>
      <c r="X131" s="223" t="s">
        <v>134</v>
      </c>
      <c r="Y131" s="223" t="s">
        <v>135</v>
      </c>
      <c r="Z131" s="213"/>
      <c r="AA131" s="213"/>
      <c r="AB131" s="213"/>
      <c r="AC131" s="213"/>
      <c r="AD131" s="213"/>
      <c r="AE131" s="213"/>
      <c r="AF131" s="213"/>
      <c r="AG131" s="213" t="s">
        <v>136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30" t="s">
        <v>127</v>
      </c>
      <c r="B132" s="231" t="s">
        <v>79</v>
      </c>
      <c r="C132" s="255" t="s">
        <v>80</v>
      </c>
      <c r="D132" s="232"/>
      <c r="E132" s="233"/>
      <c r="F132" s="234"/>
      <c r="G132" s="234">
        <f>SUMIF(AG133:AG145,"&lt;&gt;NOR",G133:G145)</f>
        <v>0</v>
      </c>
      <c r="H132" s="234"/>
      <c r="I132" s="234">
        <f>SUM(I133:I145)</f>
        <v>0</v>
      </c>
      <c r="J132" s="234"/>
      <c r="K132" s="234">
        <f>SUM(K133:K145)</f>
        <v>0</v>
      </c>
      <c r="L132" s="234"/>
      <c r="M132" s="234">
        <f>SUM(M133:M145)</f>
        <v>0</v>
      </c>
      <c r="N132" s="233"/>
      <c r="O132" s="233">
        <f>SUM(O133:O145)</f>
        <v>0</v>
      </c>
      <c r="P132" s="233"/>
      <c r="Q132" s="233">
        <f>SUM(Q133:Q145)</f>
        <v>12.18</v>
      </c>
      <c r="R132" s="234"/>
      <c r="S132" s="234"/>
      <c r="T132" s="235"/>
      <c r="U132" s="229"/>
      <c r="V132" s="229">
        <f>SUM(V133:V145)</f>
        <v>90.08</v>
      </c>
      <c r="W132" s="229"/>
      <c r="X132" s="229"/>
      <c r="Y132" s="229"/>
      <c r="AG132" t="s">
        <v>128</v>
      </c>
    </row>
    <row r="133" spans="1:60" outlineLevel="1" x14ac:dyDescent="0.2">
      <c r="A133" s="237">
        <v>35</v>
      </c>
      <c r="B133" s="238" t="s">
        <v>254</v>
      </c>
      <c r="C133" s="256" t="s">
        <v>255</v>
      </c>
      <c r="D133" s="239" t="s">
        <v>131</v>
      </c>
      <c r="E133" s="240">
        <v>361.2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12</v>
      </c>
      <c r="M133" s="242">
        <f>G133*(1+L133/100)</f>
        <v>0</v>
      </c>
      <c r="N133" s="240">
        <v>0</v>
      </c>
      <c r="O133" s="240">
        <f>ROUND(E133*N133,2)</f>
        <v>0</v>
      </c>
      <c r="P133" s="240">
        <v>1.188E-2</v>
      </c>
      <c r="Q133" s="240">
        <f>ROUND(E133*P133,2)</f>
        <v>4.29</v>
      </c>
      <c r="R133" s="242" t="s">
        <v>256</v>
      </c>
      <c r="S133" s="242" t="s">
        <v>166</v>
      </c>
      <c r="T133" s="243" t="s">
        <v>133</v>
      </c>
      <c r="U133" s="223">
        <v>9.2999999999999999E-2</v>
      </c>
      <c r="V133" s="223">
        <f>ROUND(E133*U133,2)</f>
        <v>33.590000000000003</v>
      </c>
      <c r="W133" s="223"/>
      <c r="X133" s="223" t="s">
        <v>134</v>
      </c>
      <c r="Y133" s="223" t="s">
        <v>135</v>
      </c>
      <c r="Z133" s="213"/>
      <c r="AA133" s="213"/>
      <c r="AB133" s="213"/>
      <c r="AC133" s="213"/>
      <c r="AD133" s="213"/>
      <c r="AE133" s="213"/>
      <c r="AF133" s="213"/>
      <c r="AG133" s="213" t="s">
        <v>136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9" t="s">
        <v>257</v>
      </c>
      <c r="D134" s="251"/>
      <c r="E134" s="251"/>
      <c r="F134" s="251"/>
      <c r="G134" s="251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155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7" t="s">
        <v>232</v>
      </c>
      <c r="D135" s="224"/>
      <c r="E135" s="225">
        <v>111.3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138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57" t="s">
        <v>233</v>
      </c>
      <c r="D136" s="224"/>
      <c r="E136" s="225">
        <v>142.80000000000001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138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57" t="s">
        <v>234</v>
      </c>
      <c r="D137" s="224"/>
      <c r="E137" s="225">
        <v>107.1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138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22.5" outlineLevel="1" x14ac:dyDescent="0.2">
      <c r="A138" s="237">
        <v>36</v>
      </c>
      <c r="B138" s="238" t="s">
        <v>258</v>
      </c>
      <c r="C138" s="256" t="s">
        <v>259</v>
      </c>
      <c r="D138" s="239" t="s">
        <v>153</v>
      </c>
      <c r="E138" s="240">
        <v>158.18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12</v>
      </c>
      <c r="M138" s="242">
        <f>G138*(1+L138/100)</f>
        <v>0</v>
      </c>
      <c r="N138" s="240">
        <v>0</v>
      </c>
      <c r="O138" s="240">
        <f>ROUND(E138*N138,2)</f>
        <v>0</v>
      </c>
      <c r="P138" s="240">
        <v>4.5999999999999999E-2</v>
      </c>
      <c r="Q138" s="240">
        <f>ROUND(E138*P138,2)</f>
        <v>7.28</v>
      </c>
      <c r="R138" s="242" t="s">
        <v>256</v>
      </c>
      <c r="S138" s="242" t="s">
        <v>166</v>
      </c>
      <c r="T138" s="243" t="s">
        <v>133</v>
      </c>
      <c r="U138" s="223">
        <v>0.26</v>
      </c>
      <c r="V138" s="223">
        <f>ROUND(E138*U138,2)</f>
        <v>41.13</v>
      </c>
      <c r="W138" s="223"/>
      <c r="X138" s="223" t="s">
        <v>134</v>
      </c>
      <c r="Y138" s="223" t="s">
        <v>135</v>
      </c>
      <c r="Z138" s="213"/>
      <c r="AA138" s="213"/>
      <c r="AB138" s="213"/>
      <c r="AC138" s="213"/>
      <c r="AD138" s="213"/>
      <c r="AE138" s="213"/>
      <c r="AF138" s="213"/>
      <c r="AG138" s="213" t="s">
        <v>136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7" t="s">
        <v>215</v>
      </c>
      <c r="D139" s="224"/>
      <c r="E139" s="225">
        <v>39.326000000000001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138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">
      <c r="A140" s="220"/>
      <c r="B140" s="221"/>
      <c r="C140" s="257" t="s">
        <v>216</v>
      </c>
      <c r="D140" s="224"/>
      <c r="E140" s="225">
        <v>114.95399999999999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138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">
      <c r="A141" s="220"/>
      <c r="B141" s="221"/>
      <c r="C141" s="257" t="s">
        <v>260</v>
      </c>
      <c r="D141" s="224"/>
      <c r="E141" s="225">
        <v>3.9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138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7">
        <v>37</v>
      </c>
      <c r="B142" s="238" t="s">
        <v>261</v>
      </c>
      <c r="C142" s="256" t="s">
        <v>262</v>
      </c>
      <c r="D142" s="239" t="s">
        <v>153</v>
      </c>
      <c r="E142" s="240">
        <v>146.32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12</v>
      </c>
      <c r="M142" s="242">
        <f>G142*(1+L142/100)</f>
        <v>0</v>
      </c>
      <c r="N142" s="240">
        <v>0</v>
      </c>
      <c r="O142" s="240">
        <f>ROUND(E142*N142,2)</f>
        <v>0</v>
      </c>
      <c r="P142" s="240">
        <v>4.1999999999999997E-3</v>
      </c>
      <c r="Q142" s="240">
        <f>ROUND(E142*P142,2)</f>
        <v>0.61</v>
      </c>
      <c r="R142" s="242" t="s">
        <v>256</v>
      </c>
      <c r="S142" s="242" t="s">
        <v>166</v>
      </c>
      <c r="T142" s="243" t="s">
        <v>133</v>
      </c>
      <c r="U142" s="223">
        <v>0.105</v>
      </c>
      <c r="V142" s="223">
        <f>ROUND(E142*U142,2)</f>
        <v>15.36</v>
      </c>
      <c r="W142" s="223"/>
      <c r="X142" s="223" t="s">
        <v>134</v>
      </c>
      <c r="Y142" s="223" t="s">
        <v>135</v>
      </c>
      <c r="Z142" s="213"/>
      <c r="AA142" s="213"/>
      <c r="AB142" s="213"/>
      <c r="AC142" s="213"/>
      <c r="AD142" s="213"/>
      <c r="AE142" s="213"/>
      <c r="AF142" s="213"/>
      <c r="AG142" s="213" t="s">
        <v>136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59" t="s">
        <v>263</v>
      </c>
      <c r="D143" s="251"/>
      <c r="E143" s="251"/>
      <c r="F143" s="251"/>
      <c r="G143" s="251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155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7" t="s">
        <v>264</v>
      </c>
      <c r="D144" s="224"/>
      <c r="E144" s="225">
        <v>39.22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138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2">
      <c r="A145" s="220"/>
      <c r="B145" s="221"/>
      <c r="C145" s="257" t="s">
        <v>265</v>
      </c>
      <c r="D145" s="224"/>
      <c r="E145" s="225">
        <v>107.1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138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x14ac:dyDescent="0.2">
      <c r="A146" s="230" t="s">
        <v>127</v>
      </c>
      <c r="B146" s="231" t="s">
        <v>81</v>
      </c>
      <c r="C146" s="255" t="s">
        <v>82</v>
      </c>
      <c r="D146" s="232"/>
      <c r="E146" s="233"/>
      <c r="F146" s="234"/>
      <c r="G146" s="234">
        <f>SUMIF(AG147:AG148,"&lt;&gt;NOR",G147:G148)</f>
        <v>0</v>
      </c>
      <c r="H146" s="234"/>
      <c r="I146" s="234">
        <f>SUM(I147:I148)</f>
        <v>0</v>
      </c>
      <c r="J146" s="234"/>
      <c r="K146" s="234">
        <f>SUM(K147:K148)</f>
        <v>0</v>
      </c>
      <c r="L146" s="234"/>
      <c r="M146" s="234">
        <f>SUM(M147:M148)</f>
        <v>0</v>
      </c>
      <c r="N146" s="233"/>
      <c r="O146" s="233">
        <f>SUM(O147:O148)</f>
        <v>0</v>
      </c>
      <c r="P146" s="233"/>
      <c r="Q146" s="233">
        <f>SUM(Q147:Q148)</f>
        <v>0</v>
      </c>
      <c r="R146" s="234"/>
      <c r="S146" s="234"/>
      <c r="T146" s="235"/>
      <c r="U146" s="229"/>
      <c r="V146" s="229">
        <f>SUM(V147:V148)</f>
        <v>49.56</v>
      </c>
      <c r="W146" s="229"/>
      <c r="X146" s="229"/>
      <c r="Y146" s="229"/>
      <c r="AG146" t="s">
        <v>128</v>
      </c>
    </row>
    <row r="147" spans="1:60" ht="22.5" outlineLevel="1" x14ac:dyDescent="0.2">
      <c r="A147" s="237">
        <v>38</v>
      </c>
      <c r="B147" s="238" t="s">
        <v>266</v>
      </c>
      <c r="C147" s="256" t="s">
        <v>267</v>
      </c>
      <c r="D147" s="239" t="s">
        <v>268</v>
      </c>
      <c r="E147" s="240">
        <v>19.230519999999999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12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 t="s">
        <v>165</v>
      </c>
      <c r="S147" s="242" t="s">
        <v>166</v>
      </c>
      <c r="T147" s="243" t="s">
        <v>133</v>
      </c>
      <c r="U147" s="223">
        <v>2.577</v>
      </c>
      <c r="V147" s="223">
        <f>ROUND(E147*U147,2)</f>
        <v>49.56</v>
      </c>
      <c r="W147" s="223"/>
      <c r="X147" s="223" t="s">
        <v>269</v>
      </c>
      <c r="Y147" s="223" t="s">
        <v>135</v>
      </c>
      <c r="Z147" s="213"/>
      <c r="AA147" s="213"/>
      <c r="AB147" s="213"/>
      <c r="AC147" s="213"/>
      <c r="AD147" s="213"/>
      <c r="AE147" s="213"/>
      <c r="AF147" s="213"/>
      <c r="AG147" s="213" t="s">
        <v>270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60" t="s">
        <v>271</v>
      </c>
      <c r="D148" s="253"/>
      <c r="E148" s="253"/>
      <c r="F148" s="253"/>
      <c r="G148" s="25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168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x14ac:dyDescent="0.2">
      <c r="A149" s="230" t="s">
        <v>127</v>
      </c>
      <c r="B149" s="231" t="s">
        <v>83</v>
      </c>
      <c r="C149" s="255" t="s">
        <v>84</v>
      </c>
      <c r="D149" s="232"/>
      <c r="E149" s="233"/>
      <c r="F149" s="234"/>
      <c r="G149" s="234">
        <f>SUMIF(AG150:AG157,"&lt;&gt;NOR",G150:G157)</f>
        <v>0</v>
      </c>
      <c r="H149" s="234"/>
      <c r="I149" s="234">
        <f>SUM(I150:I157)</f>
        <v>0</v>
      </c>
      <c r="J149" s="234"/>
      <c r="K149" s="234">
        <f>SUM(K150:K157)</f>
        <v>0</v>
      </c>
      <c r="L149" s="234"/>
      <c r="M149" s="234">
        <f>SUM(M150:M157)</f>
        <v>0</v>
      </c>
      <c r="N149" s="233"/>
      <c r="O149" s="233">
        <f>SUM(O150:O157)</f>
        <v>0</v>
      </c>
      <c r="P149" s="233"/>
      <c r="Q149" s="233">
        <f>SUM(Q150:Q157)</f>
        <v>0</v>
      </c>
      <c r="R149" s="234"/>
      <c r="S149" s="234"/>
      <c r="T149" s="235"/>
      <c r="U149" s="229"/>
      <c r="V149" s="229">
        <f>SUM(V150:V157)</f>
        <v>0.01</v>
      </c>
      <c r="W149" s="229"/>
      <c r="X149" s="229"/>
      <c r="Y149" s="229"/>
      <c r="AG149" t="s">
        <v>128</v>
      </c>
    </row>
    <row r="150" spans="1:60" outlineLevel="1" x14ac:dyDescent="0.2">
      <c r="A150" s="237">
        <v>39</v>
      </c>
      <c r="B150" s="238" t="s">
        <v>272</v>
      </c>
      <c r="C150" s="256" t="s">
        <v>273</v>
      </c>
      <c r="D150" s="239" t="s">
        <v>131</v>
      </c>
      <c r="E150" s="240">
        <v>1.1000000000000001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12</v>
      </c>
      <c r="M150" s="242">
        <f>G150*(1+L150/100)</f>
        <v>0</v>
      </c>
      <c r="N150" s="240">
        <v>0</v>
      </c>
      <c r="O150" s="240">
        <f>ROUND(E150*N150,2)</f>
        <v>0</v>
      </c>
      <c r="P150" s="240">
        <v>0</v>
      </c>
      <c r="Q150" s="240">
        <f>ROUND(E150*P150,2)</f>
        <v>0</v>
      </c>
      <c r="R150" s="242"/>
      <c r="S150" s="242" t="s">
        <v>132</v>
      </c>
      <c r="T150" s="243" t="s">
        <v>133</v>
      </c>
      <c r="U150" s="223">
        <v>0</v>
      </c>
      <c r="V150" s="223">
        <f>ROUND(E150*U150,2)</f>
        <v>0</v>
      </c>
      <c r="W150" s="223"/>
      <c r="X150" s="223" t="s">
        <v>134</v>
      </c>
      <c r="Y150" s="223" t="s">
        <v>135</v>
      </c>
      <c r="Z150" s="213"/>
      <c r="AA150" s="213"/>
      <c r="AB150" s="213"/>
      <c r="AC150" s="213"/>
      <c r="AD150" s="213"/>
      <c r="AE150" s="213"/>
      <c r="AF150" s="213"/>
      <c r="AG150" s="213" t="s">
        <v>136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59" t="s">
        <v>274</v>
      </c>
      <c r="D151" s="251"/>
      <c r="E151" s="251"/>
      <c r="F151" s="251"/>
      <c r="G151" s="251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155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7" t="s">
        <v>143</v>
      </c>
      <c r="D152" s="224"/>
      <c r="E152" s="225">
        <v>1.1000000000000001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138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7">
        <v>40</v>
      </c>
      <c r="B153" s="238" t="s">
        <v>275</v>
      </c>
      <c r="C153" s="256" t="s">
        <v>273</v>
      </c>
      <c r="D153" s="239" t="s">
        <v>131</v>
      </c>
      <c r="E153" s="240">
        <v>1.54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12</v>
      </c>
      <c r="M153" s="242">
        <f>G153*(1+L153/100)</f>
        <v>0</v>
      </c>
      <c r="N153" s="240">
        <v>0</v>
      </c>
      <c r="O153" s="240">
        <f>ROUND(E153*N153,2)</f>
        <v>0</v>
      </c>
      <c r="P153" s="240">
        <v>0</v>
      </c>
      <c r="Q153" s="240">
        <f>ROUND(E153*P153,2)</f>
        <v>0</v>
      </c>
      <c r="R153" s="242"/>
      <c r="S153" s="242" t="s">
        <v>132</v>
      </c>
      <c r="T153" s="243" t="s">
        <v>133</v>
      </c>
      <c r="U153" s="223">
        <v>0</v>
      </c>
      <c r="V153" s="223">
        <f>ROUND(E153*U153,2)</f>
        <v>0</v>
      </c>
      <c r="W153" s="223"/>
      <c r="X153" s="223" t="s">
        <v>134</v>
      </c>
      <c r="Y153" s="223" t="s">
        <v>135</v>
      </c>
      <c r="Z153" s="213"/>
      <c r="AA153" s="213"/>
      <c r="AB153" s="213"/>
      <c r="AC153" s="213"/>
      <c r="AD153" s="213"/>
      <c r="AE153" s="213"/>
      <c r="AF153" s="213"/>
      <c r="AG153" s="213" t="s">
        <v>136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9" t="s">
        <v>274</v>
      </c>
      <c r="D154" s="251"/>
      <c r="E154" s="251"/>
      <c r="F154" s="251"/>
      <c r="G154" s="251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155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7" t="s">
        <v>137</v>
      </c>
      <c r="D155" s="224"/>
      <c r="E155" s="225">
        <v>1.54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138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7">
        <v>41</v>
      </c>
      <c r="B156" s="238" t="s">
        <v>276</v>
      </c>
      <c r="C156" s="256" t="s">
        <v>277</v>
      </c>
      <c r="D156" s="239" t="s">
        <v>268</v>
      </c>
      <c r="E156" s="240">
        <v>5.0000000000000001E-3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12</v>
      </c>
      <c r="M156" s="242">
        <f>G156*(1+L156/100)</f>
        <v>0</v>
      </c>
      <c r="N156" s="240">
        <v>0</v>
      </c>
      <c r="O156" s="240">
        <f>ROUND(E156*N156,2)</f>
        <v>0</v>
      </c>
      <c r="P156" s="240">
        <v>0</v>
      </c>
      <c r="Q156" s="240">
        <f>ROUND(E156*P156,2)</f>
        <v>0</v>
      </c>
      <c r="R156" s="242" t="s">
        <v>278</v>
      </c>
      <c r="S156" s="242" t="s">
        <v>166</v>
      </c>
      <c r="T156" s="243" t="s">
        <v>230</v>
      </c>
      <c r="U156" s="223">
        <v>1.5669999999999999</v>
      </c>
      <c r="V156" s="223">
        <f>ROUND(E156*U156,2)</f>
        <v>0.01</v>
      </c>
      <c r="W156" s="223"/>
      <c r="X156" s="223" t="s">
        <v>134</v>
      </c>
      <c r="Y156" s="223" t="s">
        <v>135</v>
      </c>
      <c r="Z156" s="213"/>
      <c r="AA156" s="213"/>
      <c r="AB156" s="213"/>
      <c r="AC156" s="213"/>
      <c r="AD156" s="213"/>
      <c r="AE156" s="213"/>
      <c r="AF156" s="213"/>
      <c r="AG156" s="213" t="s">
        <v>136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 x14ac:dyDescent="0.2">
      <c r="A157" s="220"/>
      <c r="B157" s="221"/>
      <c r="C157" s="260" t="s">
        <v>279</v>
      </c>
      <c r="D157" s="253"/>
      <c r="E157" s="253"/>
      <c r="F157" s="253"/>
      <c r="G157" s="25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168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x14ac:dyDescent="0.2">
      <c r="A158" s="230" t="s">
        <v>127</v>
      </c>
      <c r="B158" s="231" t="s">
        <v>85</v>
      </c>
      <c r="C158" s="255" t="s">
        <v>86</v>
      </c>
      <c r="D158" s="232"/>
      <c r="E158" s="233"/>
      <c r="F158" s="234"/>
      <c r="G158" s="234">
        <f>SUMIF(AG159:AG167,"&lt;&gt;NOR",G159:G167)</f>
        <v>0</v>
      </c>
      <c r="H158" s="234"/>
      <c r="I158" s="234">
        <f>SUM(I159:I167)</f>
        <v>0</v>
      </c>
      <c r="J158" s="234"/>
      <c r="K158" s="234">
        <f>SUM(K159:K167)</f>
        <v>0</v>
      </c>
      <c r="L158" s="234"/>
      <c r="M158" s="234">
        <f>SUM(M159:M167)</f>
        <v>0</v>
      </c>
      <c r="N158" s="233"/>
      <c r="O158" s="233">
        <f>SUM(O159:O167)</f>
        <v>0</v>
      </c>
      <c r="P158" s="233"/>
      <c r="Q158" s="233">
        <f>SUM(Q159:Q167)</f>
        <v>0</v>
      </c>
      <c r="R158" s="234"/>
      <c r="S158" s="234"/>
      <c r="T158" s="235"/>
      <c r="U158" s="229"/>
      <c r="V158" s="229">
        <f>SUM(V159:V167)</f>
        <v>0.49</v>
      </c>
      <c r="W158" s="229"/>
      <c r="X158" s="229"/>
      <c r="Y158" s="229"/>
      <c r="AG158" t="s">
        <v>128</v>
      </c>
    </row>
    <row r="159" spans="1:60" outlineLevel="1" x14ac:dyDescent="0.2">
      <c r="A159" s="237">
        <v>42</v>
      </c>
      <c r="B159" s="238" t="s">
        <v>280</v>
      </c>
      <c r="C159" s="256" t="s">
        <v>281</v>
      </c>
      <c r="D159" s="239" t="s">
        <v>243</v>
      </c>
      <c r="E159" s="240">
        <v>361.2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12</v>
      </c>
      <c r="M159" s="242">
        <f>G159*(1+L159/100)</f>
        <v>0</v>
      </c>
      <c r="N159" s="240">
        <v>0</v>
      </c>
      <c r="O159" s="240">
        <f>ROUND(E159*N159,2)</f>
        <v>0</v>
      </c>
      <c r="P159" s="240">
        <v>0</v>
      </c>
      <c r="Q159" s="240">
        <f>ROUND(E159*P159,2)</f>
        <v>0</v>
      </c>
      <c r="R159" s="242"/>
      <c r="S159" s="242" t="s">
        <v>132</v>
      </c>
      <c r="T159" s="243" t="s">
        <v>133</v>
      </c>
      <c r="U159" s="223">
        <v>0</v>
      </c>
      <c r="V159" s="223">
        <f>ROUND(E159*U159,2)</f>
        <v>0</v>
      </c>
      <c r="W159" s="223"/>
      <c r="X159" s="223" t="s">
        <v>134</v>
      </c>
      <c r="Y159" s="223" t="s">
        <v>135</v>
      </c>
      <c r="Z159" s="213"/>
      <c r="AA159" s="213"/>
      <c r="AB159" s="213"/>
      <c r="AC159" s="213"/>
      <c r="AD159" s="213"/>
      <c r="AE159" s="213"/>
      <c r="AF159" s="213"/>
      <c r="AG159" s="213" t="s">
        <v>136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7" t="s">
        <v>232</v>
      </c>
      <c r="D160" s="224"/>
      <c r="E160" s="225">
        <v>111.3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138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2">
      <c r="A161" s="220"/>
      <c r="B161" s="221"/>
      <c r="C161" s="257" t="s">
        <v>233</v>
      </c>
      <c r="D161" s="224"/>
      <c r="E161" s="225">
        <v>142.80000000000001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138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57" t="s">
        <v>234</v>
      </c>
      <c r="D162" s="224"/>
      <c r="E162" s="225">
        <v>107.1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138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44">
        <v>43</v>
      </c>
      <c r="B163" s="245" t="s">
        <v>282</v>
      </c>
      <c r="C163" s="258" t="s">
        <v>283</v>
      </c>
      <c r="D163" s="246" t="s">
        <v>284</v>
      </c>
      <c r="E163" s="247">
        <v>53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12</v>
      </c>
      <c r="M163" s="249">
        <f>G163*(1+L163/100)</f>
        <v>0</v>
      </c>
      <c r="N163" s="247">
        <v>0</v>
      </c>
      <c r="O163" s="247">
        <f>ROUND(E163*N163,2)</f>
        <v>0</v>
      </c>
      <c r="P163" s="247">
        <v>0</v>
      </c>
      <c r="Q163" s="247">
        <f>ROUND(E163*P163,2)</f>
        <v>0</v>
      </c>
      <c r="R163" s="249"/>
      <c r="S163" s="249" t="s">
        <v>132</v>
      </c>
      <c r="T163" s="250" t="s">
        <v>133</v>
      </c>
      <c r="U163" s="223">
        <v>0</v>
      </c>
      <c r="V163" s="223">
        <f>ROUND(E163*U163,2)</f>
        <v>0</v>
      </c>
      <c r="W163" s="223"/>
      <c r="X163" s="223" t="s">
        <v>189</v>
      </c>
      <c r="Y163" s="223" t="s">
        <v>135</v>
      </c>
      <c r="Z163" s="213"/>
      <c r="AA163" s="213"/>
      <c r="AB163" s="213"/>
      <c r="AC163" s="213"/>
      <c r="AD163" s="213"/>
      <c r="AE163" s="213"/>
      <c r="AF163" s="213"/>
      <c r="AG163" s="213" t="s">
        <v>190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44">
        <v>44</v>
      </c>
      <c r="B164" s="245" t="s">
        <v>285</v>
      </c>
      <c r="C164" s="258" t="s">
        <v>286</v>
      </c>
      <c r="D164" s="246" t="s">
        <v>284</v>
      </c>
      <c r="E164" s="247">
        <v>119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12</v>
      </c>
      <c r="M164" s="249">
        <f>G164*(1+L164/100)</f>
        <v>0</v>
      </c>
      <c r="N164" s="247">
        <v>0</v>
      </c>
      <c r="O164" s="247">
        <f>ROUND(E164*N164,2)</f>
        <v>0</v>
      </c>
      <c r="P164" s="247">
        <v>0</v>
      </c>
      <c r="Q164" s="247">
        <f>ROUND(E164*P164,2)</f>
        <v>0</v>
      </c>
      <c r="R164" s="249"/>
      <c r="S164" s="249" t="s">
        <v>132</v>
      </c>
      <c r="T164" s="250" t="s">
        <v>133</v>
      </c>
      <c r="U164" s="223">
        <v>0</v>
      </c>
      <c r="V164" s="223">
        <f>ROUND(E164*U164,2)</f>
        <v>0</v>
      </c>
      <c r="W164" s="223"/>
      <c r="X164" s="223" t="s">
        <v>189</v>
      </c>
      <c r="Y164" s="223" t="s">
        <v>135</v>
      </c>
      <c r="Z164" s="213"/>
      <c r="AA164" s="213"/>
      <c r="AB164" s="213"/>
      <c r="AC164" s="213"/>
      <c r="AD164" s="213"/>
      <c r="AE164" s="213"/>
      <c r="AF164" s="213"/>
      <c r="AG164" s="213" t="s">
        <v>190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44">
        <v>45</v>
      </c>
      <c r="B165" s="245" t="s">
        <v>287</v>
      </c>
      <c r="C165" s="258" t="s">
        <v>288</v>
      </c>
      <c r="D165" s="246" t="s">
        <v>284</v>
      </c>
      <c r="E165" s="247">
        <v>119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12</v>
      </c>
      <c r="M165" s="249">
        <f>G165*(1+L165/100)</f>
        <v>0</v>
      </c>
      <c r="N165" s="247">
        <v>0</v>
      </c>
      <c r="O165" s="247">
        <f>ROUND(E165*N165,2)</f>
        <v>0</v>
      </c>
      <c r="P165" s="247">
        <v>0</v>
      </c>
      <c r="Q165" s="247">
        <f>ROUND(E165*P165,2)</f>
        <v>0</v>
      </c>
      <c r="R165" s="249"/>
      <c r="S165" s="249" t="s">
        <v>132</v>
      </c>
      <c r="T165" s="250" t="s">
        <v>133</v>
      </c>
      <c r="U165" s="223">
        <v>0</v>
      </c>
      <c r="V165" s="223">
        <f>ROUND(E165*U165,2)</f>
        <v>0</v>
      </c>
      <c r="W165" s="223"/>
      <c r="X165" s="223" t="s">
        <v>189</v>
      </c>
      <c r="Y165" s="223" t="s">
        <v>135</v>
      </c>
      <c r="Z165" s="213"/>
      <c r="AA165" s="213"/>
      <c r="AB165" s="213"/>
      <c r="AC165" s="213"/>
      <c r="AD165" s="213"/>
      <c r="AE165" s="213"/>
      <c r="AF165" s="213"/>
      <c r="AG165" s="213" t="s">
        <v>190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7">
        <v>46</v>
      </c>
      <c r="B166" s="238" t="s">
        <v>289</v>
      </c>
      <c r="C166" s="256" t="s">
        <v>290</v>
      </c>
      <c r="D166" s="239" t="s">
        <v>268</v>
      </c>
      <c r="E166" s="240">
        <v>0.1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12</v>
      </c>
      <c r="M166" s="242">
        <f>G166*(1+L166/100)</f>
        <v>0</v>
      </c>
      <c r="N166" s="240">
        <v>0</v>
      </c>
      <c r="O166" s="240">
        <f>ROUND(E166*N166,2)</f>
        <v>0</v>
      </c>
      <c r="P166" s="240">
        <v>0</v>
      </c>
      <c r="Q166" s="240">
        <f>ROUND(E166*P166,2)</f>
        <v>0</v>
      </c>
      <c r="R166" s="242" t="s">
        <v>291</v>
      </c>
      <c r="S166" s="242" t="s">
        <v>166</v>
      </c>
      <c r="T166" s="243" t="s">
        <v>230</v>
      </c>
      <c r="U166" s="223">
        <v>4.9470000000000001</v>
      </c>
      <c r="V166" s="223">
        <f>ROUND(E166*U166,2)</f>
        <v>0.49</v>
      </c>
      <c r="W166" s="223"/>
      <c r="X166" s="223" t="s">
        <v>134</v>
      </c>
      <c r="Y166" s="223" t="s">
        <v>135</v>
      </c>
      <c r="Z166" s="213"/>
      <c r="AA166" s="213"/>
      <c r="AB166" s="213"/>
      <c r="AC166" s="213"/>
      <c r="AD166" s="213"/>
      <c r="AE166" s="213"/>
      <c r="AF166" s="213"/>
      <c r="AG166" s="213" t="s">
        <v>136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60" t="s">
        <v>292</v>
      </c>
      <c r="D167" s="253"/>
      <c r="E167" s="253"/>
      <c r="F167" s="253"/>
      <c r="G167" s="25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168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x14ac:dyDescent="0.2">
      <c r="A168" s="230" t="s">
        <v>127</v>
      </c>
      <c r="B168" s="231" t="s">
        <v>87</v>
      </c>
      <c r="C168" s="255" t="s">
        <v>88</v>
      </c>
      <c r="D168" s="232"/>
      <c r="E168" s="233"/>
      <c r="F168" s="234"/>
      <c r="G168" s="234">
        <f>SUMIF(AG169:AG206,"&lt;&gt;NOR",G169:G206)</f>
        <v>0</v>
      </c>
      <c r="H168" s="234"/>
      <c r="I168" s="234">
        <f>SUM(I169:I206)</f>
        <v>0</v>
      </c>
      <c r="J168" s="234"/>
      <c r="K168" s="234">
        <f>SUM(K169:K206)</f>
        <v>0</v>
      </c>
      <c r="L168" s="234"/>
      <c r="M168" s="234">
        <f>SUM(M169:M206)</f>
        <v>0</v>
      </c>
      <c r="N168" s="233"/>
      <c r="O168" s="233">
        <f>SUM(O169:O206)</f>
        <v>40.19</v>
      </c>
      <c r="P168" s="233"/>
      <c r="Q168" s="233">
        <f>SUM(Q169:Q206)</f>
        <v>27.3</v>
      </c>
      <c r="R168" s="234"/>
      <c r="S168" s="234"/>
      <c r="T168" s="235"/>
      <c r="U168" s="229"/>
      <c r="V168" s="229">
        <f>SUM(V169:V206)</f>
        <v>1901.4999999999998</v>
      </c>
      <c r="W168" s="229"/>
      <c r="X168" s="229"/>
      <c r="Y168" s="229"/>
      <c r="AG168" t="s">
        <v>128</v>
      </c>
    </row>
    <row r="169" spans="1:60" outlineLevel="1" x14ac:dyDescent="0.2">
      <c r="A169" s="237">
        <v>47</v>
      </c>
      <c r="B169" s="238" t="s">
        <v>293</v>
      </c>
      <c r="C169" s="256" t="s">
        <v>294</v>
      </c>
      <c r="D169" s="239" t="s">
        <v>131</v>
      </c>
      <c r="E169" s="240">
        <v>1482.7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12</v>
      </c>
      <c r="M169" s="242">
        <f>G169*(1+L169/100)</f>
        <v>0</v>
      </c>
      <c r="N169" s="240">
        <v>1.2E-4</v>
      </c>
      <c r="O169" s="240">
        <f>ROUND(E169*N169,2)</f>
        <v>0.18</v>
      </c>
      <c r="P169" s="240">
        <v>0</v>
      </c>
      <c r="Q169" s="240">
        <f>ROUND(E169*P169,2)</f>
        <v>0</v>
      </c>
      <c r="R169" s="242"/>
      <c r="S169" s="242" t="s">
        <v>132</v>
      </c>
      <c r="T169" s="243" t="s">
        <v>133</v>
      </c>
      <c r="U169" s="223">
        <v>0.64</v>
      </c>
      <c r="V169" s="223">
        <f>ROUND(E169*U169,2)</f>
        <v>948.93</v>
      </c>
      <c r="W169" s="223"/>
      <c r="X169" s="223" t="s">
        <v>134</v>
      </c>
      <c r="Y169" s="223" t="s">
        <v>135</v>
      </c>
      <c r="Z169" s="213"/>
      <c r="AA169" s="213"/>
      <c r="AB169" s="213"/>
      <c r="AC169" s="213"/>
      <c r="AD169" s="213"/>
      <c r="AE169" s="213"/>
      <c r="AF169" s="213"/>
      <c r="AG169" s="213" t="s">
        <v>136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7" t="s">
        <v>295</v>
      </c>
      <c r="D170" s="224"/>
      <c r="E170" s="225">
        <v>392.2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138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2">
      <c r="A171" s="220"/>
      <c r="B171" s="221"/>
      <c r="C171" s="257" t="s">
        <v>296</v>
      </c>
      <c r="D171" s="224"/>
      <c r="E171" s="225">
        <v>1071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138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57" t="s">
        <v>180</v>
      </c>
      <c r="D172" s="224"/>
      <c r="E172" s="225">
        <v>19.5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138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7">
        <v>48</v>
      </c>
      <c r="B173" s="238" t="s">
        <v>297</v>
      </c>
      <c r="C173" s="256" t="s">
        <v>298</v>
      </c>
      <c r="D173" s="239" t="s">
        <v>299</v>
      </c>
      <c r="E173" s="240">
        <v>175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12</v>
      </c>
      <c r="M173" s="242">
        <f>G173*(1+L173/100)</f>
        <v>0</v>
      </c>
      <c r="N173" s="240">
        <v>0</v>
      </c>
      <c r="O173" s="240">
        <f>ROUND(E173*N173,2)</f>
        <v>0</v>
      </c>
      <c r="P173" s="240">
        <v>0.156</v>
      </c>
      <c r="Q173" s="240">
        <f>ROUND(E173*P173,2)</f>
        <v>27.3</v>
      </c>
      <c r="R173" s="242"/>
      <c r="S173" s="242" t="s">
        <v>132</v>
      </c>
      <c r="T173" s="243" t="s">
        <v>133</v>
      </c>
      <c r="U173" s="223">
        <v>0</v>
      </c>
      <c r="V173" s="223">
        <f>ROUND(E173*U173,2)</f>
        <v>0</v>
      </c>
      <c r="W173" s="223"/>
      <c r="X173" s="223" t="s">
        <v>134</v>
      </c>
      <c r="Y173" s="223" t="s">
        <v>135</v>
      </c>
      <c r="Z173" s="213"/>
      <c r="AA173" s="213"/>
      <c r="AB173" s="213"/>
      <c r="AC173" s="213"/>
      <c r="AD173" s="213"/>
      <c r="AE173" s="213"/>
      <c r="AF173" s="213"/>
      <c r="AG173" s="213" t="s">
        <v>136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2">
      <c r="A174" s="220"/>
      <c r="B174" s="221"/>
      <c r="C174" s="259" t="s">
        <v>300</v>
      </c>
      <c r="D174" s="251"/>
      <c r="E174" s="251"/>
      <c r="F174" s="251"/>
      <c r="G174" s="251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155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4">
        <v>49</v>
      </c>
      <c r="B175" s="245" t="s">
        <v>301</v>
      </c>
      <c r="C175" s="258" t="s">
        <v>302</v>
      </c>
      <c r="D175" s="246" t="s">
        <v>299</v>
      </c>
      <c r="E175" s="247">
        <v>119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12</v>
      </c>
      <c r="M175" s="249">
        <f>G175*(1+L175/100)</f>
        <v>0</v>
      </c>
      <c r="N175" s="247">
        <v>0.12</v>
      </c>
      <c r="O175" s="247">
        <f>ROUND(E175*N175,2)</f>
        <v>14.28</v>
      </c>
      <c r="P175" s="247">
        <v>0</v>
      </c>
      <c r="Q175" s="247">
        <f>ROUND(E175*P175,2)</f>
        <v>0</v>
      </c>
      <c r="R175" s="249" t="s">
        <v>303</v>
      </c>
      <c r="S175" s="249" t="s">
        <v>166</v>
      </c>
      <c r="T175" s="250" t="s">
        <v>230</v>
      </c>
      <c r="U175" s="223">
        <v>2.72</v>
      </c>
      <c r="V175" s="223">
        <f>ROUND(E175*U175,2)</f>
        <v>323.68</v>
      </c>
      <c r="W175" s="223"/>
      <c r="X175" s="223" t="s">
        <v>134</v>
      </c>
      <c r="Y175" s="223" t="s">
        <v>135</v>
      </c>
      <c r="Z175" s="213"/>
      <c r="AA175" s="213"/>
      <c r="AB175" s="213"/>
      <c r="AC175" s="213"/>
      <c r="AD175" s="213"/>
      <c r="AE175" s="213"/>
      <c r="AF175" s="213"/>
      <c r="AG175" s="213" t="s">
        <v>136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4">
        <v>50</v>
      </c>
      <c r="B176" s="245" t="s">
        <v>304</v>
      </c>
      <c r="C176" s="258" t="s">
        <v>305</v>
      </c>
      <c r="D176" s="246" t="s">
        <v>299</v>
      </c>
      <c r="E176" s="247">
        <v>53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12</v>
      </c>
      <c r="M176" s="249">
        <f>G176*(1+L176/100)</f>
        <v>0</v>
      </c>
      <c r="N176" s="247">
        <v>0.21</v>
      </c>
      <c r="O176" s="247">
        <f>ROUND(E176*N176,2)</f>
        <v>11.13</v>
      </c>
      <c r="P176" s="247">
        <v>0</v>
      </c>
      <c r="Q176" s="247">
        <f>ROUND(E176*P176,2)</f>
        <v>0</v>
      </c>
      <c r="R176" s="249" t="s">
        <v>303</v>
      </c>
      <c r="S176" s="249" t="s">
        <v>166</v>
      </c>
      <c r="T176" s="250" t="s">
        <v>230</v>
      </c>
      <c r="U176" s="223">
        <v>3.05</v>
      </c>
      <c r="V176" s="223">
        <f>ROUND(E176*U176,2)</f>
        <v>161.65</v>
      </c>
      <c r="W176" s="223"/>
      <c r="X176" s="223" t="s">
        <v>134</v>
      </c>
      <c r="Y176" s="223" t="s">
        <v>135</v>
      </c>
      <c r="Z176" s="213"/>
      <c r="AA176" s="213"/>
      <c r="AB176" s="213"/>
      <c r="AC176" s="213"/>
      <c r="AD176" s="213"/>
      <c r="AE176" s="213"/>
      <c r="AF176" s="213"/>
      <c r="AG176" s="213" t="s">
        <v>136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4">
        <v>51</v>
      </c>
      <c r="B177" s="245" t="s">
        <v>306</v>
      </c>
      <c r="C177" s="258" t="s">
        <v>307</v>
      </c>
      <c r="D177" s="246" t="s">
        <v>299</v>
      </c>
      <c r="E177" s="247">
        <v>119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12</v>
      </c>
      <c r="M177" s="249">
        <f>G177*(1+L177/100)</f>
        <v>0</v>
      </c>
      <c r="N177" s="247">
        <v>0.12</v>
      </c>
      <c r="O177" s="247">
        <f>ROUND(E177*N177,2)</f>
        <v>14.28</v>
      </c>
      <c r="P177" s="247">
        <v>0</v>
      </c>
      <c r="Q177" s="247">
        <f>ROUND(E177*P177,2)</f>
        <v>0</v>
      </c>
      <c r="R177" s="249" t="s">
        <v>303</v>
      </c>
      <c r="S177" s="249" t="s">
        <v>166</v>
      </c>
      <c r="T177" s="250" t="s">
        <v>230</v>
      </c>
      <c r="U177" s="223">
        <v>3.1</v>
      </c>
      <c r="V177" s="223">
        <f>ROUND(E177*U177,2)</f>
        <v>368.9</v>
      </c>
      <c r="W177" s="223"/>
      <c r="X177" s="223" t="s">
        <v>134</v>
      </c>
      <c r="Y177" s="223" t="s">
        <v>135</v>
      </c>
      <c r="Z177" s="213"/>
      <c r="AA177" s="213"/>
      <c r="AB177" s="213"/>
      <c r="AC177" s="213"/>
      <c r="AD177" s="213"/>
      <c r="AE177" s="213"/>
      <c r="AF177" s="213"/>
      <c r="AG177" s="213" t="s">
        <v>136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ht="22.5" outlineLevel="1" x14ac:dyDescent="0.2">
      <c r="A178" s="237">
        <v>52</v>
      </c>
      <c r="B178" s="238" t="s">
        <v>308</v>
      </c>
      <c r="C178" s="256" t="s">
        <v>309</v>
      </c>
      <c r="D178" s="239" t="s">
        <v>299</v>
      </c>
      <c r="E178" s="240">
        <v>53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12</v>
      </c>
      <c r="M178" s="242">
        <f>G178*(1+L178/100)</f>
        <v>0</v>
      </c>
      <c r="N178" s="240">
        <v>0</v>
      </c>
      <c r="O178" s="240">
        <f>ROUND(E178*N178,2)</f>
        <v>0</v>
      </c>
      <c r="P178" s="240">
        <v>0</v>
      </c>
      <c r="Q178" s="240">
        <f>ROUND(E178*P178,2)</f>
        <v>0</v>
      </c>
      <c r="R178" s="242"/>
      <c r="S178" s="242" t="s">
        <v>132</v>
      </c>
      <c r="T178" s="243" t="s">
        <v>133</v>
      </c>
      <c r="U178" s="223">
        <v>0</v>
      </c>
      <c r="V178" s="223">
        <f>ROUND(E178*U178,2)</f>
        <v>0</v>
      </c>
      <c r="W178" s="223"/>
      <c r="X178" s="223" t="s">
        <v>189</v>
      </c>
      <c r="Y178" s="223" t="s">
        <v>135</v>
      </c>
      <c r="Z178" s="213"/>
      <c r="AA178" s="213"/>
      <c r="AB178" s="213"/>
      <c r="AC178" s="213"/>
      <c r="AD178" s="213"/>
      <c r="AE178" s="213"/>
      <c r="AF178" s="213"/>
      <c r="AG178" s="213" t="s">
        <v>190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9" t="s">
        <v>310</v>
      </c>
      <c r="D179" s="251"/>
      <c r="E179" s="251"/>
      <c r="F179" s="251"/>
      <c r="G179" s="251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155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20"/>
      <c r="B180" s="221"/>
      <c r="C180" s="261" t="s">
        <v>311</v>
      </c>
      <c r="D180" s="254"/>
      <c r="E180" s="254"/>
      <c r="F180" s="254"/>
      <c r="G180" s="254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155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">
      <c r="A181" s="220"/>
      <c r="B181" s="221"/>
      <c r="C181" s="261" t="s">
        <v>312</v>
      </c>
      <c r="D181" s="254"/>
      <c r="E181" s="254"/>
      <c r="F181" s="254"/>
      <c r="G181" s="254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155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2">
      <c r="A182" s="220"/>
      <c r="B182" s="221"/>
      <c r="C182" s="261" t="s">
        <v>313</v>
      </c>
      <c r="D182" s="254"/>
      <c r="E182" s="254"/>
      <c r="F182" s="254"/>
      <c r="G182" s="254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155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2">
      <c r="A183" s="220"/>
      <c r="B183" s="221"/>
      <c r="C183" s="261" t="s">
        <v>314</v>
      </c>
      <c r="D183" s="254"/>
      <c r="E183" s="254"/>
      <c r="F183" s="254"/>
      <c r="G183" s="254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155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2">
      <c r="A184" s="220"/>
      <c r="B184" s="221"/>
      <c r="C184" s="261" t="s">
        <v>315</v>
      </c>
      <c r="D184" s="254"/>
      <c r="E184" s="254"/>
      <c r="F184" s="254"/>
      <c r="G184" s="254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155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20"/>
      <c r="B185" s="221"/>
      <c r="C185" s="261" t="s">
        <v>316</v>
      </c>
      <c r="D185" s="254"/>
      <c r="E185" s="254"/>
      <c r="F185" s="254"/>
      <c r="G185" s="254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155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2">
      <c r="A186" s="220"/>
      <c r="B186" s="221"/>
      <c r="C186" s="261" t="s">
        <v>317</v>
      </c>
      <c r="D186" s="254"/>
      <c r="E186" s="254"/>
      <c r="F186" s="254"/>
      <c r="G186" s="254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155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22.5" outlineLevel="1" x14ac:dyDescent="0.2">
      <c r="A187" s="237">
        <v>53</v>
      </c>
      <c r="B187" s="238" t="s">
        <v>318</v>
      </c>
      <c r="C187" s="256" t="s">
        <v>319</v>
      </c>
      <c r="D187" s="239" t="s">
        <v>284</v>
      </c>
      <c r="E187" s="240">
        <v>119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12</v>
      </c>
      <c r="M187" s="242">
        <f>G187*(1+L187/100)</f>
        <v>0</v>
      </c>
      <c r="N187" s="240">
        <v>0</v>
      </c>
      <c r="O187" s="240">
        <f>ROUND(E187*N187,2)</f>
        <v>0</v>
      </c>
      <c r="P187" s="240">
        <v>0</v>
      </c>
      <c r="Q187" s="240">
        <f>ROUND(E187*P187,2)</f>
        <v>0</v>
      </c>
      <c r="R187" s="242"/>
      <c r="S187" s="242" t="s">
        <v>132</v>
      </c>
      <c r="T187" s="243" t="s">
        <v>133</v>
      </c>
      <c r="U187" s="223">
        <v>0</v>
      </c>
      <c r="V187" s="223">
        <f>ROUND(E187*U187,2)</f>
        <v>0</v>
      </c>
      <c r="W187" s="223"/>
      <c r="X187" s="223" t="s">
        <v>189</v>
      </c>
      <c r="Y187" s="223" t="s">
        <v>135</v>
      </c>
      <c r="Z187" s="213"/>
      <c r="AA187" s="213"/>
      <c r="AB187" s="213"/>
      <c r="AC187" s="213"/>
      <c r="AD187" s="213"/>
      <c r="AE187" s="213"/>
      <c r="AF187" s="213"/>
      <c r="AG187" s="213" t="s">
        <v>190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9" t="s">
        <v>310</v>
      </c>
      <c r="D188" s="251"/>
      <c r="E188" s="251"/>
      <c r="F188" s="251"/>
      <c r="G188" s="251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155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">
      <c r="A189" s="220"/>
      <c r="B189" s="221"/>
      <c r="C189" s="261" t="s">
        <v>311</v>
      </c>
      <c r="D189" s="254"/>
      <c r="E189" s="254"/>
      <c r="F189" s="254"/>
      <c r="G189" s="254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155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20"/>
      <c r="B190" s="221"/>
      <c r="C190" s="261" t="s">
        <v>312</v>
      </c>
      <c r="D190" s="254"/>
      <c r="E190" s="254"/>
      <c r="F190" s="254"/>
      <c r="G190" s="254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155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20"/>
      <c r="B191" s="221"/>
      <c r="C191" s="261" t="s">
        <v>313</v>
      </c>
      <c r="D191" s="254"/>
      <c r="E191" s="254"/>
      <c r="F191" s="254"/>
      <c r="G191" s="254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155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">
      <c r="A192" s="220"/>
      <c r="B192" s="221"/>
      <c r="C192" s="261" t="s">
        <v>314</v>
      </c>
      <c r="D192" s="254"/>
      <c r="E192" s="254"/>
      <c r="F192" s="254"/>
      <c r="G192" s="254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155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">
      <c r="A193" s="220"/>
      <c r="B193" s="221"/>
      <c r="C193" s="261" t="s">
        <v>315</v>
      </c>
      <c r="D193" s="254"/>
      <c r="E193" s="254"/>
      <c r="F193" s="254"/>
      <c r="G193" s="254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155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61" t="s">
        <v>316</v>
      </c>
      <c r="D194" s="254"/>
      <c r="E194" s="254"/>
      <c r="F194" s="254"/>
      <c r="G194" s="254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155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">
      <c r="A195" s="220"/>
      <c r="B195" s="221"/>
      <c r="C195" s="261" t="s">
        <v>317</v>
      </c>
      <c r="D195" s="254"/>
      <c r="E195" s="254"/>
      <c r="F195" s="254"/>
      <c r="G195" s="254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155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44">
        <v>54</v>
      </c>
      <c r="B196" s="245" t="s">
        <v>320</v>
      </c>
      <c r="C196" s="258" t="s">
        <v>321</v>
      </c>
      <c r="D196" s="246" t="s">
        <v>284</v>
      </c>
      <c r="E196" s="247">
        <v>1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12</v>
      </c>
      <c r="M196" s="249">
        <f>G196*(1+L196/100)</f>
        <v>0</v>
      </c>
      <c r="N196" s="247">
        <v>0.32</v>
      </c>
      <c r="O196" s="247">
        <f>ROUND(E196*N196,2)</f>
        <v>0.32</v>
      </c>
      <c r="P196" s="247">
        <v>0</v>
      </c>
      <c r="Q196" s="247">
        <f>ROUND(E196*P196,2)</f>
        <v>0</v>
      </c>
      <c r="R196" s="249"/>
      <c r="S196" s="249" t="s">
        <v>132</v>
      </c>
      <c r="T196" s="250" t="s">
        <v>133</v>
      </c>
      <c r="U196" s="223">
        <v>0</v>
      </c>
      <c r="V196" s="223">
        <f>ROUND(E196*U196,2)</f>
        <v>0</v>
      </c>
      <c r="W196" s="223"/>
      <c r="X196" s="223" t="s">
        <v>134</v>
      </c>
      <c r="Y196" s="223" t="s">
        <v>135</v>
      </c>
      <c r="Z196" s="213"/>
      <c r="AA196" s="213"/>
      <c r="AB196" s="213"/>
      <c r="AC196" s="213"/>
      <c r="AD196" s="213"/>
      <c r="AE196" s="213"/>
      <c r="AF196" s="213"/>
      <c r="AG196" s="213" t="s">
        <v>136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37">
        <v>55</v>
      </c>
      <c r="B197" s="238" t="s">
        <v>322</v>
      </c>
      <c r="C197" s="256" t="s">
        <v>323</v>
      </c>
      <c r="D197" s="239" t="s">
        <v>284</v>
      </c>
      <c r="E197" s="240">
        <v>1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12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0</v>
      </c>
      <c r="Q197" s="240">
        <f>ROUND(E197*P197,2)</f>
        <v>0</v>
      </c>
      <c r="R197" s="242"/>
      <c r="S197" s="242" t="s">
        <v>132</v>
      </c>
      <c r="T197" s="243" t="s">
        <v>133</v>
      </c>
      <c r="U197" s="223">
        <v>0</v>
      </c>
      <c r="V197" s="223">
        <f>ROUND(E197*U197,2)</f>
        <v>0</v>
      </c>
      <c r="W197" s="223"/>
      <c r="X197" s="223" t="s">
        <v>189</v>
      </c>
      <c r="Y197" s="223" t="s">
        <v>135</v>
      </c>
      <c r="Z197" s="213"/>
      <c r="AA197" s="213"/>
      <c r="AB197" s="213"/>
      <c r="AC197" s="213"/>
      <c r="AD197" s="213"/>
      <c r="AE197" s="213"/>
      <c r="AF197" s="213"/>
      <c r="AG197" s="213" t="s">
        <v>190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 x14ac:dyDescent="0.2">
      <c r="A198" s="220"/>
      <c r="B198" s="221"/>
      <c r="C198" s="259" t="s">
        <v>324</v>
      </c>
      <c r="D198" s="251"/>
      <c r="E198" s="251"/>
      <c r="F198" s="251"/>
      <c r="G198" s="251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155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61" t="s">
        <v>325</v>
      </c>
      <c r="D199" s="254"/>
      <c r="E199" s="254"/>
      <c r="F199" s="254"/>
      <c r="G199" s="254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155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2">
      <c r="A200" s="220"/>
      <c r="B200" s="221"/>
      <c r="C200" s="261" t="s">
        <v>326</v>
      </c>
      <c r="D200" s="254"/>
      <c r="E200" s="254"/>
      <c r="F200" s="254"/>
      <c r="G200" s="254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155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20"/>
      <c r="B201" s="221"/>
      <c r="C201" s="261" t="s">
        <v>327</v>
      </c>
      <c r="D201" s="254"/>
      <c r="E201" s="254"/>
      <c r="F201" s="254"/>
      <c r="G201" s="254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155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">
      <c r="A202" s="220"/>
      <c r="B202" s="221"/>
      <c r="C202" s="261" t="s">
        <v>328</v>
      </c>
      <c r="D202" s="254"/>
      <c r="E202" s="254"/>
      <c r="F202" s="254"/>
      <c r="G202" s="254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155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">
      <c r="A203" s="220"/>
      <c r="B203" s="221"/>
      <c r="C203" s="261" t="s">
        <v>329</v>
      </c>
      <c r="D203" s="254"/>
      <c r="E203" s="254"/>
      <c r="F203" s="254"/>
      <c r="G203" s="254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155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3" x14ac:dyDescent="0.2">
      <c r="A204" s="220"/>
      <c r="B204" s="221"/>
      <c r="C204" s="261" t="s">
        <v>330</v>
      </c>
      <c r="D204" s="254"/>
      <c r="E204" s="254"/>
      <c r="F204" s="254"/>
      <c r="G204" s="254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155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7">
        <v>56</v>
      </c>
      <c r="B205" s="238" t="s">
        <v>331</v>
      </c>
      <c r="C205" s="256" t="s">
        <v>332</v>
      </c>
      <c r="D205" s="239" t="s">
        <v>268</v>
      </c>
      <c r="E205" s="240">
        <v>40.187919999999998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12</v>
      </c>
      <c r="M205" s="242">
        <f>G205*(1+L205/100)</f>
        <v>0</v>
      </c>
      <c r="N205" s="240">
        <v>0</v>
      </c>
      <c r="O205" s="240">
        <f>ROUND(E205*N205,2)</f>
        <v>0</v>
      </c>
      <c r="P205" s="240">
        <v>0</v>
      </c>
      <c r="Q205" s="240">
        <f>ROUND(E205*P205,2)</f>
        <v>0</v>
      </c>
      <c r="R205" s="242" t="s">
        <v>303</v>
      </c>
      <c r="S205" s="242" t="s">
        <v>166</v>
      </c>
      <c r="T205" s="243" t="s">
        <v>230</v>
      </c>
      <c r="U205" s="223">
        <v>2.4470000000000001</v>
      </c>
      <c r="V205" s="223">
        <f>ROUND(E205*U205,2)</f>
        <v>98.34</v>
      </c>
      <c r="W205" s="223"/>
      <c r="X205" s="223" t="s">
        <v>269</v>
      </c>
      <c r="Y205" s="223" t="s">
        <v>135</v>
      </c>
      <c r="Z205" s="213"/>
      <c r="AA205" s="213"/>
      <c r="AB205" s="213"/>
      <c r="AC205" s="213"/>
      <c r="AD205" s="213"/>
      <c r="AE205" s="213"/>
      <c r="AF205" s="213"/>
      <c r="AG205" s="213" t="s">
        <v>270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60" t="s">
        <v>292</v>
      </c>
      <c r="D206" s="253"/>
      <c r="E206" s="253"/>
      <c r="F206" s="253"/>
      <c r="G206" s="25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168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x14ac:dyDescent="0.2">
      <c r="A207" s="230" t="s">
        <v>127</v>
      </c>
      <c r="B207" s="231" t="s">
        <v>89</v>
      </c>
      <c r="C207" s="255" t="s">
        <v>90</v>
      </c>
      <c r="D207" s="232"/>
      <c r="E207" s="233"/>
      <c r="F207" s="234"/>
      <c r="G207" s="234">
        <f>SUMIF(AG208:AG223,"&lt;&gt;NOR",G208:G223)</f>
        <v>0</v>
      </c>
      <c r="H207" s="234"/>
      <c r="I207" s="234">
        <f>SUM(I208:I223)</f>
        <v>0</v>
      </c>
      <c r="J207" s="234"/>
      <c r="K207" s="234">
        <f>SUM(K208:K223)</f>
        <v>0</v>
      </c>
      <c r="L207" s="234"/>
      <c r="M207" s="234">
        <f>SUM(M208:M223)</f>
        <v>0</v>
      </c>
      <c r="N207" s="233"/>
      <c r="O207" s="233">
        <f>SUM(O208:O223)</f>
        <v>0.19</v>
      </c>
      <c r="P207" s="233"/>
      <c r="Q207" s="233">
        <f>SUM(Q208:Q223)</f>
        <v>0</v>
      </c>
      <c r="R207" s="234"/>
      <c r="S207" s="234"/>
      <c r="T207" s="235"/>
      <c r="U207" s="229"/>
      <c r="V207" s="229">
        <f>SUM(V208:V223)</f>
        <v>0.57999999999999996</v>
      </c>
      <c r="W207" s="229"/>
      <c r="X207" s="229"/>
      <c r="Y207" s="229"/>
      <c r="AG207" t="s">
        <v>128</v>
      </c>
    </row>
    <row r="208" spans="1:60" outlineLevel="1" x14ac:dyDescent="0.2">
      <c r="A208" s="244">
        <v>57</v>
      </c>
      <c r="B208" s="245" t="s">
        <v>333</v>
      </c>
      <c r="C208" s="258" t="s">
        <v>334</v>
      </c>
      <c r="D208" s="246" t="s">
        <v>284</v>
      </c>
      <c r="E208" s="247">
        <v>2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12</v>
      </c>
      <c r="M208" s="249">
        <f>G208*(1+L208/100)</f>
        <v>0</v>
      </c>
      <c r="N208" s="247">
        <v>9.6000000000000002E-2</v>
      </c>
      <c r="O208" s="247">
        <f>ROUND(E208*N208,2)</f>
        <v>0.19</v>
      </c>
      <c r="P208" s="247">
        <v>0</v>
      </c>
      <c r="Q208" s="247">
        <f>ROUND(E208*P208,2)</f>
        <v>0</v>
      </c>
      <c r="R208" s="249"/>
      <c r="S208" s="249" t="s">
        <v>132</v>
      </c>
      <c r="T208" s="250" t="s">
        <v>133</v>
      </c>
      <c r="U208" s="223">
        <v>0</v>
      </c>
      <c r="V208" s="223">
        <f>ROUND(E208*U208,2)</f>
        <v>0</v>
      </c>
      <c r="W208" s="223"/>
      <c r="X208" s="223" t="s">
        <v>134</v>
      </c>
      <c r="Y208" s="223" t="s">
        <v>135</v>
      </c>
      <c r="Z208" s="213"/>
      <c r="AA208" s="213"/>
      <c r="AB208" s="213"/>
      <c r="AC208" s="213"/>
      <c r="AD208" s="213"/>
      <c r="AE208" s="213"/>
      <c r="AF208" s="213"/>
      <c r="AG208" s="213" t="s">
        <v>136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1" x14ac:dyDescent="0.2">
      <c r="A209" s="237">
        <v>58</v>
      </c>
      <c r="B209" s="238" t="s">
        <v>335</v>
      </c>
      <c r="C209" s="256" t="s">
        <v>336</v>
      </c>
      <c r="D209" s="239" t="s">
        <v>284</v>
      </c>
      <c r="E209" s="240">
        <v>1</v>
      </c>
      <c r="F209" s="241"/>
      <c r="G209" s="242">
        <f>ROUND(E209*F209,2)</f>
        <v>0</v>
      </c>
      <c r="H209" s="241"/>
      <c r="I209" s="242">
        <f>ROUND(E209*H209,2)</f>
        <v>0</v>
      </c>
      <c r="J209" s="241"/>
      <c r="K209" s="242">
        <f>ROUND(E209*J209,2)</f>
        <v>0</v>
      </c>
      <c r="L209" s="242">
        <v>12</v>
      </c>
      <c r="M209" s="242">
        <f>G209*(1+L209/100)</f>
        <v>0</v>
      </c>
      <c r="N209" s="240">
        <v>0</v>
      </c>
      <c r="O209" s="240">
        <f>ROUND(E209*N209,2)</f>
        <v>0</v>
      </c>
      <c r="P209" s="240">
        <v>0</v>
      </c>
      <c r="Q209" s="240">
        <f>ROUND(E209*P209,2)</f>
        <v>0</v>
      </c>
      <c r="R209" s="242"/>
      <c r="S209" s="242" t="s">
        <v>132</v>
      </c>
      <c r="T209" s="243" t="s">
        <v>133</v>
      </c>
      <c r="U209" s="223">
        <v>0</v>
      </c>
      <c r="V209" s="223">
        <f>ROUND(E209*U209,2)</f>
        <v>0</v>
      </c>
      <c r="W209" s="223"/>
      <c r="X209" s="223" t="s">
        <v>189</v>
      </c>
      <c r="Y209" s="223" t="s">
        <v>135</v>
      </c>
      <c r="Z209" s="213"/>
      <c r="AA209" s="213"/>
      <c r="AB209" s="213"/>
      <c r="AC209" s="213"/>
      <c r="AD209" s="213"/>
      <c r="AE209" s="213"/>
      <c r="AF209" s="213"/>
      <c r="AG209" s="213" t="s">
        <v>190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 x14ac:dyDescent="0.2">
      <c r="A210" s="220"/>
      <c r="B210" s="221"/>
      <c r="C210" s="259" t="s">
        <v>337</v>
      </c>
      <c r="D210" s="251"/>
      <c r="E210" s="251"/>
      <c r="F210" s="251"/>
      <c r="G210" s="251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155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52" t="str">
        <f>C210</f>
        <v>Zasklení: neprůhledné (satino) izol. trojsklo, bezpečnostní sklo VSG, 33.1-4-33.1, výplň z PU tl. 40, barva RAL 9006 (bílý hliník)</v>
      </c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61" t="s">
        <v>338</v>
      </c>
      <c r="D211" s="254"/>
      <c r="E211" s="254"/>
      <c r="F211" s="254"/>
      <c r="G211" s="254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155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61" t="s">
        <v>327</v>
      </c>
      <c r="D212" s="254"/>
      <c r="E212" s="254"/>
      <c r="F212" s="254"/>
      <c r="G212" s="254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155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61" t="s">
        <v>339</v>
      </c>
      <c r="D213" s="254"/>
      <c r="E213" s="254"/>
      <c r="F213" s="254"/>
      <c r="G213" s="254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155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61" t="s">
        <v>340</v>
      </c>
      <c r="D214" s="254"/>
      <c r="E214" s="254"/>
      <c r="F214" s="254"/>
      <c r="G214" s="254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155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61" t="s">
        <v>341</v>
      </c>
      <c r="D215" s="254"/>
      <c r="E215" s="254"/>
      <c r="F215" s="254"/>
      <c r="G215" s="254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155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2.5" outlineLevel="1" x14ac:dyDescent="0.2">
      <c r="A216" s="237">
        <v>59</v>
      </c>
      <c r="B216" s="238" t="s">
        <v>342</v>
      </c>
      <c r="C216" s="256" t="s">
        <v>343</v>
      </c>
      <c r="D216" s="239" t="s">
        <v>284</v>
      </c>
      <c r="E216" s="240">
        <v>1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12</v>
      </c>
      <c r="M216" s="242">
        <f>G216*(1+L216/100)</f>
        <v>0</v>
      </c>
      <c r="N216" s="240">
        <v>0</v>
      </c>
      <c r="O216" s="240">
        <f>ROUND(E216*N216,2)</f>
        <v>0</v>
      </c>
      <c r="P216" s="240">
        <v>0</v>
      </c>
      <c r="Q216" s="240">
        <f>ROUND(E216*P216,2)</f>
        <v>0</v>
      </c>
      <c r="R216" s="242"/>
      <c r="S216" s="242" t="s">
        <v>132</v>
      </c>
      <c r="T216" s="243" t="s">
        <v>133</v>
      </c>
      <c r="U216" s="223">
        <v>0</v>
      </c>
      <c r="V216" s="223">
        <f>ROUND(E216*U216,2)</f>
        <v>0</v>
      </c>
      <c r="W216" s="223"/>
      <c r="X216" s="223" t="s">
        <v>189</v>
      </c>
      <c r="Y216" s="223" t="s">
        <v>135</v>
      </c>
      <c r="Z216" s="213"/>
      <c r="AA216" s="213"/>
      <c r="AB216" s="213"/>
      <c r="AC216" s="213"/>
      <c r="AD216" s="213"/>
      <c r="AE216" s="213"/>
      <c r="AF216" s="213"/>
      <c r="AG216" s="213" t="s">
        <v>190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59" t="s">
        <v>344</v>
      </c>
      <c r="D217" s="251"/>
      <c r="E217" s="251"/>
      <c r="F217" s="251"/>
      <c r="G217" s="251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155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20"/>
      <c r="B218" s="221"/>
      <c r="C218" s="261" t="s">
        <v>345</v>
      </c>
      <c r="D218" s="254"/>
      <c r="E218" s="254"/>
      <c r="F218" s="254"/>
      <c r="G218" s="254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155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20"/>
      <c r="B219" s="221"/>
      <c r="C219" s="261" t="s">
        <v>327</v>
      </c>
      <c r="D219" s="254"/>
      <c r="E219" s="254"/>
      <c r="F219" s="254"/>
      <c r="G219" s="254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155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 x14ac:dyDescent="0.2">
      <c r="A220" s="220"/>
      <c r="B220" s="221"/>
      <c r="C220" s="261" t="s">
        <v>346</v>
      </c>
      <c r="D220" s="254"/>
      <c r="E220" s="254"/>
      <c r="F220" s="254"/>
      <c r="G220" s="254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155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">
      <c r="A221" s="220"/>
      <c r="B221" s="221"/>
      <c r="C221" s="261" t="s">
        <v>341</v>
      </c>
      <c r="D221" s="254"/>
      <c r="E221" s="254"/>
      <c r="F221" s="254"/>
      <c r="G221" s="254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155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7">
        <v>60</v>
      </c>
      <c r="B222" s="238" t="s">
        <v>347</v>
      </c>
      <c r="C222" s="256" t="s">
        <v>348</v>
      </c>
      <c r="D222" s="239" t="s">
        <v>268</v>
      </c>
      <c r="E222" s="240">
        <v>0.192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12</v>
      </c>
      <c r="M222" s="242">
        <f>G222*(1+L222/100)</f>
        <v>0</v>
      </c>
      <c r="N222" s="240">
        <v>0</v>
      </c>
      <c r="O222" s="240">
        <f>ROUND(E222*N222,2)</f>
        <v>0</v>
      </c>
      <c r="P222" s="240">
        <v>0</v>
      </c>
      <c r="Q222" s="240">
        <f>ROUND(E222*P222,2)</f>
        <v>0</v>
      </c>
      <c r="R222" s="242" t="s">
        <v>349</v>
      </c>
      <c r="S222" s="242" t="s">
        <v>166</v>
      </c>
      <c r="T222" s="243" t="s">
        <v>230</v>
      </c>
      <c r="U222" s="223">
        <v>3.016</v>
      </c>
      <c r="V222" s="223">
        <f>ROUND(E222*U222,2)</f>
        <v>0.57999999999999996</v>
      </c>
      <c r="W222" s="223"/>
      <c r="X222" s="223" t="s">
        <v>269</v>
      </c>
      <c r="Y222" s="223" t="s">
        <v>135</v>
      </c>
      <c r="Z222" s="213"/>
      <c r="AA222" s="213"/>
      <c r="AB222" s="213"/>
      <c r="AC222" s="213"/>
      <c r="AD222" s="213"/>
      <c r="AE222" s="213"/>
      <c r="AF222" s="213"/>
      <c r="AG222" s="213" t="s">
        <v>270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2">
      <c r="A223" s="220"/>
      <c r="B223" s="221"/>
      <c r="C223" s="260" t="s">
        <v>292</v>
      </c>
      <c r="D223" s="253"/>
      <c r="E223" s="253"/>
      <c r="F223" s="253"/>
      <c r="G223" s="25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168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x14ac:dyDescent="0.2">
      <c r="A224" s="230" t="s">
        <v>127</v>
      </c>
      <c r="B224" s="231" t="s">
        <v>91</v>
      </c>
      <c r="C224" s="255" t="s">
        <v>92</v>
      </c>
      <c r="D224" s="232"/>
      <c r="E224" s="233"/>
      <c r="F224" s="234"/>
      <c r="G224" s="234">
        <f>SUMIF(AG225:AG233,"&lt;&gt;NOR",G225:G233)</f>
        <v>0</v>
      </c>
      <c r="H224" s="234"/>
      <c r="I224" s="234">
        <f>SUM(I225:I233)</f>
        <v>0</v>
      </c>
      <c r="J224" s="234"/>
      <c r="K224" s="234">
        <f>SUM(K225:K233)</f>
        <v>0</v>
      </c>
      <c r="L224" s="234"/>
      <c r="M224" s="234">
        <f>SUM(M225:M233)</f>
        <v>0</v>
      </c>
      <c r="N224" s="233"/>
      <c r="O224" s="233">
        <f>SUM(O225:O233)</f>
        <v>0.32</v>
      </c>
      <c r="P224" s="233"/>
      <c r="Q224" s="233">
        <f>SUM(Q225:Q233)</f>
        <v>0</v>
      </c>
      <c r="R224" s="234"/>
      <c r="S224" s="234"/>
      <c r="T224" s="235"/>
      <c r="U224" s="229"/>
      <c r="V224" s="229">
        <f>SUM(V225:V233)</f>
        <v>200.73</v>
      </c>
      <c r="W224" s="229"/>
      <c r="X224" s="229"/>
      <c r="Y224" s="229"/>
      <c r="AG224" t="s">
        <v>128</v>
      </c>
    </row>
    <row r="225" spans="1:60" outlineLevel="1" x14ac:dyDescent="0.2">
      <c r="A225" s="237">
        <v>61</v>
      </c>
      <c r="B225" s="238" t="s">
        <v>350</v>
      </c>
      <c r="C225" s="256" t="s">
        <v>351</v>
      </c>
      <c r="D225" s="239" t="s">
        <v>153</v>
      </c>
      <c r="E225" s="240">
        <v>1493.65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12</v>
      </c>
      <c r="M225" s="242">
        <f>G225*(1+L225/100)</f>
        <v>0</v>
      </c>
      <c r="N225" s="240">
        <v>6.9999999999999994E-5</v>
      </c>
      <c r="O225" s="240">
        <f>ROUND(E225*N225,2)</f>
        <v>0.1</v>
      </c>
      <c r="P225" s="240">
        <v>0</v>
      </c>
      <c r="Q225" s="240">
        <f>ROUND(E225*P225,2)</f>
        <v>0</v>
      </c>
      <c r="R225" s="242" t="s">
        <v>352</v>
      </c>
      <c r="S225" s="242" t="s">
        <v>166</v>
      </c>
      <c r="T225" s="243" t="s">
        <v>133</v>
      </c>
      <c r="U225" s="223">
        <v>3.2480000000000002E-2</v>
      </c>
      <c r="V225" s="223">
        <f>ROUND(E225*U225,2)</f>
        <v>48.51</v>
      </c>
      <c r="W225" s="223"/>
      <c r="X225" s="223" t="s">
        <v>134</v>
      </c>
      <c r="Y225" s="223" t="s">
        <v>135</v>
      </c>
      <c r="Z225" s="213"/>
      <c r="AA225" s="213"/>
      <c r="AB225" s="213"/>
      <c r="AC225" s="213"/>
      <c r="AD225" s="213"/>
      <c r="AE225" s="213"/>
      <c r="AF225" s="213"/>
      <c r="AG225" s="213" t="s">
        <v>136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 x14ac:dyDescent="0.2">
      <c r="A226" s="220"/>
      <c r="B226" s="221"/>
      <c r="C226" s="257" t="s">
        <v>353</v>
      </c>
      <c r="D226" s="224"/>
      <c r="E226" s="225">
        <v>1487.8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138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57" t="s">
        <v>354</v>
      </c>
      <c r="D227" s="224"/>
      <c r="E227" s="225">
        <v>5.85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138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7">
        <v>62</v>
      </c>
      <c r="B228" s="238" t="s">
        <v>355</v>
      </c>
      <c r="C228" s="256" t="s">
        <v>356</v>
      </c>
      <c r="D228" s="239" t="s">
        <v>153</v>
      </c>
      <c r="E228" s="240">
        <v>1493.65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12</v>
      </c>
      <c r="M228" s="242">
        <f>G228*(1+L228/100)</f>
        <v>0</v>
      </c>
      <c r="N228" s="240">
        <v>1.4999999999999999E-4</v>
      </c>
      <c r="O228" s="240">
        <f>ROUND(E228*N228,2)</f>
        <v>0.22</v>
      </c>
      <c r="P228" s="240">
        <v>0</v>
      </c>
      <c r="Q228" s="240">
        <f>ROUND(E228*P228,2)</f>
        <v>0</v>
      </c>
      <c r="R228" s="242" t="s">
        <v>352</v>
      </c>
      <c r="S228" s="242" t="s">
        <v>166</v>
      </c>
      <c r="T228" s="243" t="s">
        <v>133</v>
      </c>
      <c r="U228" s="223">
        <v>0.10191</v>
      </c>
      <c r="V228" s="223">
        <f>ROUND(E228*U228,2)</f>
        <v>152.22</v>
      </c>
      <c r="W228" s="223"/>
      <c r="X228" s="223" t="s">
        <v>134</v>
      </c>
      <c r="Y228" s="223" t="s">
        <v>135</v>
      </c>
      <c r="Z228" s="213"/>
      <c r="AA228" s="213"/>
      <c r="AB228" s="213"/>
      <c r="AC228" s="213"/>
      <c r="AD228" s="213"/>
      <c r="AE228" s="213"/>
      <c r="AF228" s="213"/>
      <c r="AG228" s="213" t="s">
        <v>136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2">
      <c r="A229" s="220"/>
      <c r="B229" s="221"/>
      <c r="C229" s="257" t="s">
        <v>353</v>
      </c>
      <c r="D229" s="224"/>
      <c r="E229" s="225">
        <v>1487.8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138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">
      <c r="A230" s="220"/>
      <c r="B230" s="221"/>
      <c r="C230" s="257" t="s">
        <v>354</v>
      </c>
      <c r="D230" s="224"/>
      <c r="E230" s="225">
        <v>5.85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138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37">
        <v>63</v>
      </c>
      <c r="B231" s="238" t="s">
        <v>357</v>
      </c>
      <c r="C231" s="256" t="s">
        <v>358</v>
      </c>
      <c r="D231" s="239" t="s">
        <v>243</v>
      </c>
      <c r="E231" s="240">
        <v>1102</v>
      </c>
      <c r="F231" s="241"/>
      <c r="G231" s="242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12</v>
      </c>
      <c r="M231" s="242">
        <f>G231*(1+L231/100)</f>
        <v>0</v>
      </c>
      <c r="N231" s="240">
        <v>0</v>
      </c>
      <c r="O231" s="240">
        <f>ROUND(E231*N231,2)</f>
        <v>0</v>
      </c>
      <c r="P231" s="240">
        <v>0</v>
      </c>
      <c r="Q231" s="240">
        <f>ROUND(E231*P231,2)</f>
        <v>0</v>
      </c>
      <c r="R231" s="242"/>
      <c r="S231" s="242" t="s">
        <v>132</v>
      </c>
      <c r="T231" s="243" t="s">
        <v>133</v>
      </c>
      <c r="U231" s="223">
        <v>0</v>
      </c>
      <c r="V231" s="223">
        <f>ROUND(E231*U231,2)</f>
        <v>0</v>
      </c>
      <c r="W231" s="223"/>
      <c r="X231" s="223" t="s">
        <v>134</v>
      </c>
      <c r="Y231" s="223" t="s">
        <v>135</v>
      </c>
      <c r="Z231" s="213"/>
      <c r="AA231" s="213"/>
      <c r="AB231" s="213"/>
      <c r="AC231" s="213"/>
      <c r="AD231" s="213"/>
      <c r="AE231" s="213"/>
      <c r="AF231" s="213"/>
      <c r="AG231" s="213" t="s">
        <v>136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2">
      <c r="A232" s="220"/>
      <c r="B232" s="221"/>
      <c r="C232" s="257" t="s">
        <v>359</v>
      </c>
      <c r="D232" s="224"/>
      <c r="E232" s="225">
        <v>280.89999999999998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138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">
      <c r="A233" s="220"/>
      <c r="B233" s="221"/>
      <c r="C233" s="257" t="s">
        <v>360</v>
      </c>
      <c r="D233" s="224"/>
      <c r="E233" s="225">
        <v>821.1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138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x14ac:dyDescent="0.2">
      <c r="A234" s="230" t="s">
        <v>127</v>
      </c>
      <c r="B234" s="231" t="s">
        <v>93</v>
      </c>
      <c r="C234" s="255" t="s">
        <v>94</v>
      </c>
      <c r="D234" s="232"/>
      <c r="E234" s="233"/>
      <c r="F234" s="234"/>
      <c r="G234" s="234">
        <f>SUMIF(AG235:AG241,"&lt;&gt;NOR",G235:G241)</f>
        <v>0</v>
      </c>
      <c r="H234" s="234"/>
      <c r="I234" s="234">
        <f>SUM(I235:I241)</f>
        <v>0</v>
      </c>
      <c r="J234" s="234"/>
      <c r="K234" s="234">
        <f>SUM(K235:K241)</f>
        <v>0</v>
      </c>
      <c r="L234" s="234"/>
      <c r="M234" s="234">
        <f>SUM(M235:M241)</f>
        <v>0</v>
      </c>
      <c r="N234" s="233"/>
      <c r="O234" s="233">
        <f>SUM(O235:O241)</f>
        <v>2.4300000000000002</v>
      </c>
      <c r="P234" s="233"/>
      <c r="Q234" s="233">
        <f>SUM(Q235:Q241)</f>
        <v>0</v>
      </c>
      <c r="R234" s="234"/>
      <c r="S234" s="234"/>
      <c r="T234" s="235"/>
      <c r="U234" s="229"/>
      <c r="V234" s="229">
        <f>SUM(V235:V241)</f>
        <v>195.62</v>
      </c>
      <c r="W234" s="229"/>
      <c r="X234" s="229"/>
      <c r="Y234" s="229"/>
      <c r="AG234" t="s">
        <v>128</v>
      </c>
    </row>
    <row r="235" spans="1:60" outlineLevel="1" x14ac:dyDescent="0.2">
      <c r="A235" s="237">
        <v>64</v>
      </c>
      <c r="B235" s="238" t="s">
        <v>361</v>
      </c>
      <c r="C235" s="256" t="s">
        <v>362</v>
      </c>
      <c r="D235" s="239" t="s">
        <v>153</v>
      </c>
      <c r="E235" s="240">
        <v>635.04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12</v>
      </c>
      <c r="M235" s="242">
        <f>G235*(1+L235/100)</f>
        <v>0</v>
      </c>
      <c r="N235" s="240">
        <v>3.82E-3</v>
      </c>
      <c r="O235" s="240">
        <f>ROUND(E235*N235,2)</f>
        <v>2.4300000000000002</v>
      </c>
      <c r="P235" s="240">
        <v>0</v>
      </c>
      <c r="Q235" s="240">
        <f>ROUND(E235*P235,2)</f>
        <v>0</v>
      </c>
      <c r="R235" s="242" t="s">
        <v>363</v>
      </c>
      <c r="S235" s="242" t="s">
        <v>166</v>
      </c>
      <c r="T235" s="243" t="s">
        <v>133</v>
      </c>
      <c r="U235" s="223">
        <v>0.3</v>
      </c>
      <c r="V235" s="223">
        <f>ROUND(E235*U235,2)</f>
        <v>190.51</v>
      </c>
      <c r="W235" s="223"/>
      <c r="X235" s="223" t="s">
        <v>134</v>
      </c>
      <c r="Y235" s="223" t="s">
        <v>135</v>
      </c>
      <c r="Z235" s="213"/>
      <c r="AA235" s="213"/>
      <c r="AB235" s="213"/>
      <c r="AC235" s="213"/>
      <c r="AD235" s="213"/>
      <c r="AE235" s="213"/>
      <c r="AF235" s="213"/>
      <c r="AG235" s="213" t="s">
        <v>136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2">
      <c r="A236" s="220"/>
      <c r="B236" s="221"/>
      <c r="C236" s="257" t="s">
        <v>364</v>
      </c>
      <c r="D236" s="224"/>
      <c r="E236" s="225">
        <v>178.08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138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20"/>
      <c r="B237" s="221"/>
      <c r="C237" s="257" t="s">
        <v>365</v>
      </c>
      <c r="D237" s="224"/>
      <c r="E237" s="225">
        <v>215.04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138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2">
      <c r="A238" s="220"/>
      <c r="B238" s="221"/>
      <c r="C238" s="257" t="s">
        <v>366</v>
      </c>
      <c r="D238" s="224"/>
      <c r="E238" s="225">
        <v>161.28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138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">
      <c r="A239" s="220"/>
      <c r="B239" s="221"/>
      <c r="C239" s="257" t="s">
        <v>367</v>
      </c>
      <c r="D239" s="224"/>
      <c r="E239" s="225">
        <v>80.64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138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7">
        <v>65</v>
      </c>
      <c r="B240" s="238" t="s">
        <v>368</v>
      </c>
      <c r="C240" s="256" t="s">
        <v>369</v>
      </c>
      <c r="D240" s="239" t="s">
        <v>268</v>
      </c>
      <c r="E240" s="240">
        <v>2.4258500000000001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12</v>
      </c>
      <c r="M240" s="242">
        <f>G240*(1+L240/100)</f>
        <v>0</v>
      </c>
      <c r="N240" s="240">
        <v>0</v>
      </c>
      <c r="O240" s="240">
        <f>ROUND(E240*N240,2)</f>
        <v>0</v>
      </c>
      <c r="P240" s="240">
        <v>0</v>
      </c>
      <c r="Q240" s="240">
        <f>ROUND(E240*P240,2)</f>
        <v>0</v>
      </c>
      <c r="R240" s="242" t="s">
        <v>363</v>
      </c>
      <c r="S240" s="242" t="s">
        <v>166</v>
      </c>
      <c r="T240" s="243" t="s">
        <v>230</v>
      </c>
      <c r="U240" s="223">
        <v>2.1059999999999999</v>
      </c>
      <c r="V240" s="223">
        <f>ROUND(E240*U240,2)</f>
        <v>5.1100000000000003</v>
      </c>
      <c r="W240" s="223"/>
      <c r="X240" s="223" t="s">
        <v>269</v>
      </c>
      <c r="Y240" s="223" t="s">
        <v>135</v>
      </c>
      <c r="Z240" s="213"/>
      <c r="AA240" s="213"/>
      <c r="AB240" s="213"/>
      <c r="AC240" s="213"/>
      <c r="AD240" s="213"/>
      <c r="AE240" s="213"/>
      <c r="AF240" s="213"/>
      <c r="AG240" s="213" t="s">
        <v>270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60" t="s">
        <v>292</v>
      </c>
      <c r="D241" s="253"/>
      <c r="E241" s="253"/>
      <c r="F241" s="253"/>
      <c r="G241" s="25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168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x14ac:dyDescent="0.2">
      <c r="A242" s="230" t="s">
        <v>127</v>
      </c>
      <c r="B242" s="231" t="s">
        <v>95</v>
      </c>
      <c r="C242" s="255" t="s">
        <v>96</v>
      </c>
      <c r="D242" s="232"/>
      <c r="E242" s="233"/>
      <c r="F242" s="234"/>
      <c r="G242" s="234">
        <f>SUMIF(AG243:AG249,"&lt;&gt;NOR",G243:G249)</f>
        <v>0</v>
      </c>
      <c r="H242" s="234"/>
      <c r="I242" s="234">
        <f>SUM(I243:I249)</f>
        <v>0</v>
      </c>
      <c r="J242" s="234"/>
      <c r="K242" s="234">
        <f>SUM(K243:K249)</f>
        <v>0</v>
      </c>
      <c r="L242" s="234"/>
      <c r="M242" s="234">
        <f>SUM(M243:M249)</f>
        <v>0</v>
      </c>
      <c r="N242" s="233"/>
      <c r="O242" s="233">
        <f>SUM(O243:O249)</f>
        <v>0</v>
      </c>
      <c r="P242" s="233"/>
      <c r="Q242" s="233">
        <f>SUM(Q243:Q249)</f>
        <v>0</v>
      </c>
      <c r="R242" s="234"/>
      <c r="S242" s="234"/>
      <c r="T242" s="235"/>
      <c r="U242" s="229"/>
      <c r="V242" s="229">
        <f>SUM(V243:V249)</f>
        <v>299.67</v>
      </c>
      <c r="W242" s="229"/>
      <c r="X242" s="229"/>
      <c r="Y242" s="229"/>
      <c r="AG242" t="s">
        <v>128</v>
      </c>
    </row>
    <row r="243" spans="1:60" outlineLevel="1" x14ac:dyDescent="0.2">
      <c r="A243" s="244">
        <v>66</v>
      </c>
      <c r="B243" s="245" t="s">
        <v>370</v>
      </c>
      <c r="C243" s="258" t="s">
        <v>371</v>
      </c>
      <c r="D243" s="246" t="s">
        <v>268</v>
      </c>
      <c r="E243" s="247">
        <v>39.486629999999998</v>
      </c>
      <c r="F243" s="248"/>
      <c r="G243" s="249">
        <f>ROUND(E243*F243,2)</f>
        <v>0</v>
      </c>
      <c r="H243" s="248"/>
      <c r="I243" s="249">
        <f>ROUND(E243*H243,2)</f>
        <v>0</v>
      </c>
      <c r="J243" s="248"/>
      <c r="K243" s="249">
        <f>ROUND(E243*J243,2)</f>
        <v>0</v>
      </c>
      <c r="L243" s="249">
        <v>12</v>
      </c>
      <c r="M243" s="249">
        <f>G243*(1+L243/100)</f>
        <v>0</v>
      </c>
      <c r="N243" s="247">
        <v>0</v>
      </c>
      <c r="O243" s="247">
        <f>ROUND(E243*N243,2)</f>
        <v>0</v>
      </c>
      <c r="P243" s="247">
        <v>0</v>
      </c>
      <c r="Q243" s="247">
        <f>ROUND(E243*P243,2)</f>
        <v>0</v>
      </c>
      <c r="R243" s="249"/>
      <c r="S243" s="249" t="s">
        <v>132</v>
      </c>
      <c r="T243" s="250" t="s">
        <v>133</v>
      </c>
      <c r="U243" s="223">
        <v>0.94199999999999995</v>
      </c>
      <c r="V243" s="223">
        <f>ROUND(E243*U243,2)</f>
        <v>37.200000000000003</v>
      </c>
      <c r="W243" s="223"/>
      <c r="X243" s="223" t="s">
        <v>372</v>
      </c>
      <c r="Y243" s="223" t="s">
        <v>135</v>
      </c>
      <c r="Z243" s="213"/>
      <c r="AA243" s="213"/>
      <c r="AB243" s="213"/>
      <c r="AC243" s="213"/>
      <c r="AD243" s="213"/>
      <c r="AE243" s="213"/>
      <c r="AF243" s="213"/>
      <c r="AG243" s="213" t="s">
        <v>373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22.5" outlineLevel="1" x14ac:dyDescent="0.2">
      <c r="A244" s="244">
        <v>67</v>
      </c>
      <c r="B244" s="245" t="s">
        <v>374</v>
      </c>
      <c r="C244" s="258" t="s">
        <v>375</v>
      </c>
      <c r="D244" s="246" t="s">
        <v>268</v>
      </c>
      <c r="E244" s="247">
        <v>39.486629999999998</v>
      </c>
      <c r="F244" s="248"/>
      <c r="G244" s="249">
        <f>ROUND(E244*F244,2)</f>
        <v>0</v>
      </c>
      <c r="H244" s="248"/>
      <c r="I244" s="249">
        <f>ROUND(E244*H244,2)</f>
        <v>0</v>
      </c>
      <c r="J244" s="248"/>
      <c r="K244" s="249">
        <f>ROUND(E244*J244,2)</f>
        <v>0</v>
      </c>
      <c r="L244" s="249">
        <v>12</v>
      </c>
      <c r="M244" s="249">
        <f>G244*(1+L244/100)</f>
        <v>0</v>
      </c>
      <c r="N244" s="247">
        <v>0</v>
      </c>
      <c r="O244" s="247">
        <f>ROUND(E244*N244,2)</f>
        <v>0</v>
      </c>
      <c r="P244" s="247">
        <v>0</v>
      </c>
      <c r="Q244" s="247">
        <f>ROUND(E244*P244,2)</f>
        <v>0</v>
      </c>
      <c r="R244" s="249" t="s">
        <v>256</v>
      </c>
      <c r="S244" s="249" t="s">
        <v>166</v>
      </c>
      <c r="T244" s="250" t="s">
        <v>133</v>
      </c>
      <c r="U244" s="223">
        <v>0.93300000000000005</v>
      </c>
      <c r="V244" s="223">
        <f>ROUND(E244*U244,2)</f>
        <v>36.840000000000003</v>
      </c>
      <c r="W244" s="223"/>
      <c r="X244" s="223" t="s">
        <v>372</v>
      </c>
      <c r="Y244" s="223" t="s">
        <v>135</v>
      </c>
      <c r="Z244" s="213"/>
      <c r="AA244" s="213"/>
      <c r="AB244" s="213"/>
      <c r="AC244" s="213"/>
      <c r="AD244" s="213"/>
      <c r="AE244" s="213"/>
      <c r="AF244" s="213"/>
      <c r="AG244" s="213" t="s">
        <v>373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7">
        <v>68</v>
      </c>
      <c r="B245" s="238" t="s">
        <v>376</v>
      </c>
      <c r="C245" s="256" t="s">
        <v>377</v>
      </c>
      <c r="D245" s="239" t="s">
        <v>268</v>
      </c>
      <c r="E245" s="240">
        <v>315.89303999999998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12</v>
      </c>
      <c r="M245" s="242">
        <f>G245*(1+L245/100)</f>
        <v>0</v>
      </c>
      <c r="N245" s="240">
        <v>0</v>
      </c>
      <c r="O245" s="240">
        <f>ROUND(E245*N245,2)</f>
        <v>0</v>
      </c>
      <c r="P245" s="240">
        <v>0</v>
      </c>
      <c r="Q245" s="240">
        <f>ROUND(E245*P245,2)</f>
        <v>0</v>
      </c>
      <c r="R245" s="242" t="s">
        <v>256</v>
      </c>
      <c r="S245" s="242" t="s">
        <v>166</v>
      </c>
      <c r="T245" s="243" t="s">
        <v>133</v>
      </c>
      <c r="U245" s="223">
        <v>0.65300000000000002</v>
      </c>
      <c r="V245" s="223">
        <f>ROUND(E245*U245,2)</f>
        <v>206.28</v>
      </c>
      <c r="W245" s="223"/>
      <c r="X245" s="223" t="s">
        <v>134</v>
      </c>
      <c r="Y245" s="223" t="s">
        <v>135</v>
      </c>
      <c r="Z245" s="213"/>
      <c r="AA245" s="213"/>
      <c r="AB245" s="213"/>
      <c r="AC245" s="213"/>
      <c r="AD245" s="213"/>
      <c r="AE245" s="213"/>
      <c r="AF245" s="213"/>
      <c r="AG245" s="213" t="s">
        <v>136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 x14ac:dyDescent="0.2">
      <c r="A246" s="220"/>
      <c r="B246" s="221"/>
      <c r="C246" s="257" t="s">
        <v>378</v>
      </c>
      <c r="D246" s="224"/>
      <c r="E246" s="225">
        <v>315.89303999999998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138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37">
        <v>69</v>
      </c>
      <c r="B247" s="238" t="s">
        <v>379</v>
      </c>
      <c r="C247" s="256" t="s">
        <v>380</v>
      </c>
      <c r="D247" s="239" t="s">
        <v>268</v>
      </c>
      <c r="E247" s="240">
        <v>39.486629999999998</v>
      </c>
      <c r="F247" s="241"/>
      <c r="G247" s="242">
        <f>ROUND(E247*F247,2)</f>
        <v>0</v>
      </c>
      <c r="H247" s="241"/>
      <c r="I247" s="242">
        <f>ROUND(E247*H247,2)</f>
        <v>0</v>
      </c>
      <c r="J247" s="241"/>
      <c r="K247" s="242">
        <f>ROUND(E247*J247,2)</f>
        <v>0</v>
      </c>
      <c r="L247" s="242">
        <v>12</v>
      </c>
      <c r="M247" s="242">
        <f>G247*(1+L247/100)</f>
        <v>0</v>
      </c>
      <c r="N247" s="240">
        <v>0</v>
      </c>
      <c r="O247" s="240">
        <f>ROUND(E247*N247,2)</f>
        <v>0</v>
      </c>
      <c r="P247" s="240">
        <v>0</v>
      </c>
      <c r="Q247" s="240">
        <f>ROUND(E247*P247,2)</f>
        <v>0</v>
      </c>
      <c r="R247" s="242"/>
      <c r="S247" s="242" t="s">
        <v>132</v>
      </c>
      <c r="T247" s="243" t="s">
        <v>133</v>
      </c>
      <c r="U247" s="223">
        <v>0.49</v>
      </c>
      <c r="V247" s="223">
        <f>ROUND(E247*U247,2)</f>
        <v>19.350000000000001</v>
      </c>
      <c r="W247" s="223"/>
      <c r="X247" s="223" t="s">
        <v>372</v>
      </c>
      <c r="Y247" s="223" t="s">
        <v>135</v>
      </c>
      <c r="Z247" s="213"/>
      <c r="AA247" s="213"/>
      <c r="AB247" s="213"/>
      <c r="AC247" s="213"/>
      <c r="AD247" s="213"/>
      <c r="AE247" s="213"/>
      <c r="AF247" s="213"/>
      <c r="AG247" s="213" t="s">
        <v>373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 x14ac:dyDescent="0.2">
      <c r="A248" s="220"/>
      <c r="B248" s="221"/>
      <c r="C248" s="259" t="s">
        <v>381</v>
      </c>
      <c r="D248" s="251"/>
      <c r="E248" s="251"/>
      <c r="F248" s="251"/>
      <c r="G248" s="251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155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 x14ac:dyDescent="0.2">
      <c r="A249" s="220"/>
      <c r="B249" s="221"/>
      <c r="C249" s="261" t="s">
        <v>382</v>
      </c>
      <c r="D249" s="254"/>
      <c r="E249" s="254"/>
      <c r="F249" s="254"/>
      <c r="G249" s="254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155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x14ac:dyDescent="0.2">
      <c r="A250" s="3"/>
      <c r="B250" s="4"/>
      <c r="C250" s="262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12</v>
      </c>
      <c r="AF250">
        <v>21</v>
      </c>
      <c r="AG250" t="s">
        <v>113</v>
      </c>
    </row>
    <row r="251" spans="1:60" x14ac:dyDescent="0.2">
      <c r="A251" s="216"/>
      <c r="B251" s="217" t="s">
        <v>29</v>
      </c>
      <c r="C251" s="263"/>
      <c r="D251" s="218"/>
      <c r="E251" s="219"/>
      <c r="F251" s="219"/>
      <c r="G251" s="236">
        <f>G8+G21+G71+G108+G117+G127+G130+G132+G146+G149+G158+G168+G207+G224+G234+G242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383</v>
      </c>
    </row>
    <row r="252" spans="1:60" x14ac:dyDescent="0.2">
      <c r="C252" s="264"/>
      <c r="D252" s="10"/>
      <c r="AG252" t="s">
        <v>384</v>
      </c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UHVJMcpO9OaraNjZKNaxbPFUpdVK7kmWKPzymVl8FWv4Fs3PaEPpZtfKHFaln/OWk2QgcLqZO5uh5wn0NqDYQ==" saltValue="W1xofl5CSLBldTyKUIoZ6A==" spinCount="100000" sheet="1" formatRows="0"/>
  <mergeCells count="75">
    <mergeCell ref="C241:G241"/>
    <mergeCell ref="C248:G248"/>
    <mergeCell ref="C249:G249"/>
    <mergeCell ref="C217:G217"/>
    <mergeCell ref="C218:G218"/>
    <mergeCell ref="C219:G219"/>
    <mergeCell ref="C220:G220"/>
    <mergeCell ref="C221:G221"/>
    <mergeCell ref="C223:G223"/>
    <mergeCell ref="C210:G210"/>
    <mergeCell ref="C211:G211"/>
    <mergeCell ref="C212:G212"/>
    <mergeCell ref="C213:G213"/>
    <mergeCell ref="C214:G214"/>
    <mergeCell ref="C215:G215"/>
    <mergeCell ref="C200:G200"/>
    <mergeCell ref="C201:G201"/>
    <mergeCell ref="C202:G202"/>
    <mergeCell ref="C203:G203"/>
    <mergeCell ref="C204:G204"/>
    <mergeCell ref="C206:G206"/>
    <mergeCell ref="C192:G192"/>
    <mergeCell ref="C193:G193"/>
    <mergeCell ref="C194:G194"/>
    <mergeCell ref="C195:G195"/>
    <mergeCell ref="C198:G198"/>
    <mergeCell ref="C199:G199"/>
    <mergeCell ref="C185:G185"/>
    <mergeCell ref="C186:G186"/>
    <mergeCell ref="C188:G188"/>
    <mergeCell ref="C189:G189"/>
    <mergeCell ref="C190:G190"/>
    <mergeCell ref="C191:G191"/>
    <mergeCell ref="C179:G179"/>
    <mergeCell ref="C180:G180"/>
    <mergeCell ref="C181:G181"/>
    <mergeCell ref="C182:G182"/>
    <mergeCell ref="C183:G183"/>
    <mergeCell ref="C184:G184"/>
    <mergeCell ref="C148:G148"/>
    <mergeCell ref="C151:G151"/>
    <mergeCell ref="C154:G154"/>
    <mergeCell ref="C157:G157"/>
    <mergeCell ref="C167:G167"/>
    <mergeCell ref="C174:G174"/>
    <mergeCell ref="C110:G110"/>
    <mergeCell ref="C119:G119"/>
    <mergeCell ref="C122:G122"/>
    <mergeCell ref="C125:G125"/>
    <mergeCell ref="C134:G134"/>
    <mergeCell ref="C143:G143"/>
    <mergeCell ref="C88:G88"/>
    <mergeCell ref="C89:G89"/>
    <mergeCell ref="C94:G94"/>
    <mergeCell ref="C100:G100"/>
    <mergeCell ref="C103:G103"/>
    <mergeCell ref="C106:G106"/>
    <mergeCell ref="C65:G65"/>
    <mergeCell ref="C68:G68"/>
    <mergeCell ref="C69:G69"/>
    <mergeCell ref="C73:G73"/>
    <mergeCell ref="C78:G78"/>
    <mergeCell ref="C83:G83"/>
    <mergeCell ref="C33:G33"/>
    <mergeCell ref="C39:G39"/>
    <mergeCell ref="C54:G54"/>
    <mergeCell ref="C60:G60"/>
    <mergeCell ref="C61:G61"/>
    <mergeCell ref="C64:G64"/>
    <mergeCell ref="A1:G1"/>
    <mergeCell ref="C2:G2"/>
    <mergeCell ref="C3:G3"/>
    <mergeCell ref="C4:G4"/>
    <mergeCell ref="C24:G24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E0C6-E14A-491A-B272-F5526CA6915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49</v>
      </c>
      <c r="C4" s="205" t="s">
        <v>52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127</v>
      </c>
      <c r="B8" s="231" t="s">
        <v>98</v>
      </c>
      <c r="C8" s="255" t="s">
        <v>28</v>
      </c>
      <c r="D8" s="232"/>
      <c r="E8" s="233"/>
      <c r="F8" s="234"/>
      <c r="G8" s="234">
        <f>SUMIF(AG9:AG41,"&lt;&gt;NOR",G9:G41)</f>
        <v>0</v>
      </c>
      <c r="H8" s="234"/>
      <c r="I8" s="234">
        <f>SUM(I9:I41)</f>
        <v>0</v>
      </c>
      <c r="J8" s="234"/>
      <c r="K8" s="234">
        <f>SUM(K9:K41)</f>
        <v>0</v>
      </c>
      <c r="L8" s="234"/>
      <c r="M8" s="234">
        <f>SUM(M9:M41)</f>
        <v>0</v>
      </c>
      <c r="N8" s="233"/>
      <c r="O8" s="233">
        <f>SUM(O9:O41)</f>
        <v>0</v>
      </c>
      <c r="P8" s="233"/>
      <c r="Q8" s="233">
        <f>SUM(Q9:Q41)</f>
        <v>0</v>
      </c>
      <c r="R8" s="234"/>
      <c r="S8" s="234"/>
      <c r="T8" s="235"/>
      <c r="U8" s="229"/>
      <c r="V8" s="229">
        <f>SUM(V9:V41)</f>
        <v>0</v>
      </c>
      <c r="W8" s="229"/>
      <c r="X8" s="229"/>
      <c r="Y8" s="229"/>
      <c r="AG8" t="s">
        <v>128</v>
      </c>
    </row>
    <row r="9" spans="1:60" outlineLevel="1" x14ac:dyDescent="0.2">
      <c r="A9" s="237">
        <v>1</v>
      </c>
      <c r="B9" s="238" t="s">
        <v>385</v>
      </c>
      <c r="C9" s="256" t="s">
        <v>386</v>
      </c>
      <c r="D9" s="239" t="s">
        <v>387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12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132</v>
      </c>
      <c r="T9" s="243" t="s">
        <v>133</v>
      </c>
      <c r="U9" s="223">
        <v>0</v>
      </c>
      <c r="V9" s="223">
        <f>ROUND(E9*U9,2)</f>
        <v>0</v>
      </c>
      <c r="W9" s="223"/>
      <c r="X9" s="223" t="s">
        <v>51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211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9" t="s">
        <v>388</v>
      </c>
      <c r="D10" s="251"/>
      <c r="E10" s="251"/>
      <c r="F10" s="251"/>
      <c r="G10" s="25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">
      <c r="A11" s="220"/>
      <c r="B11" s="221"/>
      <c r="C11" s="265" t="s">
        <v>389</v>
      </c>
      <c r="D11" s="226"/>
      <c r="E11" s="227"/>
      <c r="F11" s="228"/>
      <c r="G11" s="228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155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61" t="s">
        <v>390</v>
      </c>
      <c r="D12" s="254"/>
      <c r="E12" s="254"/>
      <c r="F12" s="254"/>
      <c r="G12" s="254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65" t="s">
        <v>389</v>
      </c>
      <c r="D13" s="226"/>
      <c r="E13" s="227"/>
      <c r="F13" s="228"/>
      <c r="G13" s="228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155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61" t="s">
        <v>391</v>
      </c>
      <c r="D14" s="254"/>
      <c r="E14" s="254"/>
      <c r="F14" s="254"/>
      <c r="G14" s="25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65" t="s">
        <v>389</v>
      </c>
      <c r="D15" s="226"/>
      <c r="E15" s="227"/>
      <c r="F15" s="228"/>
      <c r="G15" s="228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61" t="s">
        <v>392</v>
      </c>
      <c r="D16" s="254"/>
      <c r="E16" s="254"/>
      <c r="F16" s="254"/>
      <c r="G16" s="254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65" t="s">
        <v>389</v>
      </c>
      <c r="D17" s="226"/>
      <c r="E17" s="227"/>
      <c r="F17" s="228"/>
      <c r="G17" s="228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155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61" t="s">
        <v>393</v>
      </c>
      <c r="D18" s="254"/>
      <c r="E18" s="254"/>
      <c r="F18" s="254"/>
      <c r="G18" s="254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65" t="s">
        <v>389</v>
      </c>
      <c r="D19" s="226"/>
      <c r="E19" s="227"/>
      <c r="F19" s="228"/>
      <c r="G19" s="228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155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61" t="s">
        <v>394</v>
      </c>
      <c r="D20" s="254"/>
      <c r="E20" s="254"/>
      <c r="F20" s="254"/>
      <c r="G20" s="254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155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65" t="s">
        <v>389</v>
      </c>
      <c r="D21" s="226"/>
      <c r="E21" s="227"/>
      <c r="F21" s="228"/>
      <c r="G21" s="228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155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61" t="s">
        <v>395</v>
      </c>
      <c r="D22" s="254"/>
      <c r="E22" s="254"/>
      <c r="F22" s="254"/>
      <c r="G22" s="254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155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65" t="s">
        <v>389</v>
      </c>
      <c r="D23" s="226"/>
      <c r="E23" s="227"/>
      <c r="F23" s="228"/>
      <c r="G23" s="228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155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61" t="s">
        <v>396</v>
      </c>
      <c r="D24" s="254"/>
      <c r="E24" s="254"/>
      <c r="F24" s="254"/>
      <c r="G24" s="25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">
      <c r="A25" s="220"/>
      <c r="B25" s="221"/>
      <c r="C25" s="265" t="s">
        <v>389</v>
      </c>
      <c r="D25" s="226"/>
      <c r="E25" s="227"/>
      <c r="F25" s="228"/>
      <c r="G25" s="228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155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61" t="s">
        <v>397</v>
      </c>
      <c r="D26" s="254"/>
      <c r="E26" s="254"/>
      <c r="F26" s="254"/>
      <c r="G26" s="254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155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65" t="s">
        <v>389</v>
      </c>
      <c r="D27" s="226"/>
      <c r="E27" s="227"/>
      <c r="F27" s="228"/>
      <c r="G27" s="228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155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61" t="s">
        <v>398</v>
      </c>
      <c r="D28" s="254"/>
      <c r="E28" s="254"/>
      <c r="F28" s="254"/>
      <c r="G28" s="254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155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65" t="s">
        <v>389</v>
      </c>
      <c r="D29" s="226"/>
      <c r="E29" s="227"/>
      <c r="F29" s="228"/>
      <c r="G29" s="228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155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61" t="s">
        <v>399</v>
      </c>
      <c r="D30" s="254"/>
      <c r="E30" s="254"/>
      <c r="F30" s="254"/>
      <c r="G30" s="254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155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65" t="s">
        <v>389</v>
      </c>
      <c r="D31" s="226"/>
      <c r="E31" s="227"/>
      <c r="F31" s="228"/>
      <c r="G31" s="228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155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3" x14ac:dyDescent="0.2">
      <c r="A32" s="220"/>
      <c r="B32" s="221"/>
      <c r="C32" s="261" t="s">
        <v>400</v>
      </c>
      <c r="D32" s="254"/>
      <c r="E32" s="254"/>
      <c r="F32" s="254"/>
      <c r="G32" s="254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155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52" t="str">
        <f>C32</f>
        <v>Informace 1), 2) a 3) musí zabírat nejméně 40 % plochy a musí být dobře viditelné a jasně čitelné. Dodavatel/zhotovitel má povinnost dodržet správné použití loga Kraje Vysočina a firemní barevnost – viz příloha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4">
        <v>2</v>
      </c>
      <c r="B33" s="245" t="s">
        <v>401</v>
      </c>
      <c r="C33" s="258" t="s">
        <v>402</v>
      </c>
      <c r="D33" s="246" t="s">
        <v>150</v>
      </c>
      <c r="E33" s="247">
        <v>1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12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132</v>
      </c>
      <c r="T33" s="250" t="s">
        <v>133</v>
      </c>
      <c r="U33" s="223">
        <v>0</v>
      </c>
      <c r="V33" s="223">
        <f>ROUND(E33*U33,2)</f>
        <v>0</v>
      </c>
      <c r="W33" s="223"/>
      <c r="X33" s="223" t="s">
        <v>51</v>
      </c>
      <c r="Y33" s="223" t="s">
        <v>135</v>
      </c>
      <c r="Z33" s="213"/>
      <c r="AA33" s="213"/>
      <c r="AB33" s="213"/>
      <c r="AC33" s="213"/>
      <c r="AD33" s="213"/>
      <c r="AE33" s="213"/>
      <c r="AF33" s="213"/>
      <c r="AG33" s="213" t="s">
        <v>211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4">
        <v>3</v>
      </c>
      <c r="B34" s="245" t="s">
        <v>403</v>
      </c>
      <c r="C34" s="258" t="s">
        <v>404</v>
      </c>
      <c r="D34" s="246" t="s">
        <v>150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12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132</v>
      </c>
      <c r="T34" s="250" t="s">
        <v>133</v>
      </c>
      <c r="U34" s="223">
        <v>0</v>
      </c>
      <c r="V34" s="223">
        <f>ROUND(E34*U34,2)</f>
        <v>0</v>
      </c>
      <c r="W34" s="223"/>
      <c r="X34" s="223" t="s">
        <v>51</v>
      </c>
      <c r="Y34" s="223" t="s">
        <v>135</v>
      </c>
      <c r="Z34" s="213"/>
      <c r="AA34" s="213"/>
      <c r="AB34" s="213"/>
      <c r="AC34" s="213"/>
      <c r="AD34" s="213"/>
      <c r="AE34" s="213"/>
      <c r="AF34" s="213"/>
      <c r="AG34" s="213" t="s">
        <v>211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4">
        <v>4</v>
      </c>
      <c r="B35" s="245" t="s">
        <v>405</v>
      </c>
      <c r="C35" s="258" t="s">
        <v>406</v>
      </c>
      <c r="D35" s="246" t="s">
        <v>150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12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132</v>
      </c>
      <c r="T35" s="250" t="s">
        <v>133</v>
      </c>
      <c r="U35" s="223">
        <v>0</v>
      </c>
      <c r="V35" s="223">
        <f>ROUND(E35*U35,2)</f>
        <v>0</v>
      </c>
      <c r="W35" s="223"/>
      <c r="X35" s="223" t="s">
        <v>51</v>
      </c>
      <c r="Y35" s="223" t="s">
        <v>135</v>
      </c>
      <c r="Z35" s="213"/>
      <c r="AA35" s="213"/>
      <c r="AB35" s="213"/>
      <c r="AC35" s="213"/>
      <c r="AD35" s="213"/>
      <c r="AE35" s="213"/>
      <c r="AF35" s="213"/>
      <c r="AG35" s="213" t="s">
        <v>211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4">
        <v>5</v>
      </c>
      <c r="B36" s="245" t="s">
        <v>407</v>
      </c>
      <c r="C36" s="258" t="s">
        <v>408</v>
      </c>
      <c r="D36" s="246" t="s">
        <v>150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12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132</v>
      </c>
      <c r="T36" s="250" t="s">
        <v>133</v>
      </c>
      <c r="U36" s="223">
        <v>0</v>
      </c>
      <c r="V36" s="223">
        <f>ROUND(E36*U36,2)</f>
        <v>0</v>
      </c>
      <c r="W36" s="223"/>
      <c r="X36" s="223" t="s">
        <v>51</v>
      </c>
      <c r="Y36" s="223" t="s">
        <v>135</v>
      </c>
      <c r="Z36" s="213"/>
      <c r="AA36" s="213"/>
      <c r="AB36" s="213"/>
      <c r="AC36" s="213"/>
      <c r="AD36" s="213"/>
      <c r="AE36" s="213"/>
      <c r="AF36" s="213"/>
      <c r="AG36" s="213" t="s">
        <v>211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4">
        <v>6</v>
      </c>
      <c r="B37" s="245" t="s">
        <v>409</v>
      </c>
      <c r="C37" s="258" t="s">
        <v>410</v>
      </c>
      <c r="D37" s="246" t="s">
        <v>150</v>
      </c>
      <c r="E37" s="247">
        <v>1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12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132</v>
      </c>
      <c r="T37" s="250" t="s">
        <v>133</v>
      </c>
      <c r="U37" s="223">
        <v>0</v>
      </c>
      <c r="V37" s="223">
        <f>ROUND(E37*U37,2)</f>
        <v>0</v>
      </c>
      <c r="W37" s="223"/>
      <c r="X37" s="223" t="s">
        <v>51</v>
      </c>
      <c r="Y37" s="223" t="s">
        <v>135</v>
      </c>
      <c r="Z37" s="213"/>
      <c r="AA37" s="213"/>
      <c r="AB37" s="213"/>
      <c r="AC37" s="213"/>
      <c r="AD37" s="213"/>
      <c r="AE37" s="213"/>
      <c r="AF37" s="213"/>
      <c r="AG37" s="213" t="s">
        <v>211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4">
        <v>7</v>
      </c>
      <c r="B38" s="245" t="s">
        <v>411</v>
      </c>
      <c r="C38" s="258" t="s">
        <v>412</v>
      </c>
      <c r="D38" s="246" t="s">
        <v>150</v>
      </c>
      <c r="E38" s="247">
        <v>1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12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132</v>
      </c>
      <c r="T38" s="250" t="s">
        <v>133</v>
      </c>
      <c r="U38" s="223">
        <v>0</v>
      </c>
      <c r="V38" s="223">
        <f>ROUND(E38*U38,2)</f>
        <v>0</v>
      </c>
      <c r="W38" s="223"/>
      <c r="X38" s="223" t="s">
        <v>51</v>
      </c>
      <c r="Y38" s="223" t="s">
        <v>135</v>
      </c>
      <c r="Z38" s="213"/>
      <c r="AA38" s="213"/>
      <c r="AB38" s="213"/>
      <c r="AC38" s="213"/>
      <c r="AD38" s="213"/>
      <c r="AE38" s="213"/>
      <c r="AF38" s="213"/>
      <c r="AG38" s="213" t="s">
        <v>211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4">
        <v>8</v>
      </c>
      <c r="B39" s="245" t="s">
        <v>413</v>
      </c>
      <c r="C39" s="258" t="s">
        <v>414</v>
      </c>
      <c r="D39" s="246" t="s">
        <v>415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12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132</v>
      </c>
      <c r="T39" s="250" t="s">
        <v>133</v>
      </c>
      <c r="U39" s="223">
        <v>0</v>
      </c>
      <c r="V39" s="223">
        <f>ROUND(E39*U39,2)</f>
        <v>0</v>
      </c>
      <c r="W39" s="223"/>
      <c r="X39" s="223" t="s">
        <v>51</v>
      </c>
      <c r="Y39" s="223" t="s">
        <v>135</v>
      </c>
      <c r="Z39" s="213"/>
      <c r="AA39" s="213"/>
      <c r="AB39" s="213"/>
      <c r="AC39" s="213"/>
      <c r="AD39" s="213"/>
      <c r="AE39" s="213"/>
      <c r="AF39" s="213"/>
      <c r="AG39" s="213" t="s">
        <v>211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44">
        <v>9</v>
      </c>
      <c r="B40" s="245" t="s">
        <v>416</v>
      </c>
      <c r="C40" s="258" t="s">
        <v>417</v>
      </c>
      <c r="D40" s="246" t="s">
        <v>150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12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132</v>
      </c>
      <c r="T40" s="250" t="s">
        <v>133</v>
      </c>
      <c r="U40" s="223">
        <v>0</v>
      </c>
      <c r="V40" s="223">
        <f>ROUND(E40*U40,2)</f>
        <v>0</v>
      </c>
      <c r="W40" s="223"/>
      <c r="X40" s="223" t="s">
        <v>51</v>
      </c>
      <c r="Y40" s="223" t="s">
        <v>135</v>
      </c>
      <c r="Z40" s="213"/>
      <c r="AA40" s="213"/>
      <c r="AB40" s="213"/>
      <c r="AC40" s="213"/>
      <c r="AD40" s="213"/>
      <c r="AE40" s="213"/>
      <c r="AF40" s="213"/>
      <c r="AG40" s="213" t="s">
        <v>211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10</v>
      </c>
      <c r="B41" s="238" t="s">
        <v>418</v>
      </c>
      <c r="C41" s="256" t="s">
        <v>419</v>
      </c>
      <c r="D41" s="239" t="s">
        <v>150</v>
      </c>
      <c r="E41" s="240">
        <v>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12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132</v>
      </c>
      <c r="T41" s="243" t="s">
        <v>133</v>
      </c>
      <c r="U41" s="223">
        <v>0</v>
      </c>
      <c r="V41" s="223">
        <f>ROUND(E41*U41,2)</f>
        <v>0</v>
      </c>
      <c r="W41" s="223"/>
      <c r="X41" s="223" t="s">
        <v>51</v>
      </c>
      <c r="Y41" s="223" t="s">
        <v>135</v>
      </c>
      <c r="Z41" s="213"/>
      <c r="AA41" s="213"/>
      <c r="AB41" s="213"/>
      <c r="AC41" s="213"/>
      <c r="AD41" s="213"/>
      <c r="AE41" s="213"/>
      <c r="AF41" s="213"/>
      <c r="AG41" s="213" t="s">
        <v>211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3"/>
      <c r="B42" s="4"/>
      <c r="C42" s="26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113</v>
      </c>
    </row>
    <row r="43" spans="1:60" x14ac:dyDescent="0.2">
      <c r="A43" s="216"/>
      <c r="B43" s="217" t="s">
        <v>29</v>
      </c>
      <c r="C43" s="263"/>
      <c r="D43" s="218"/>
      <c r="E43" s="219"/>
      <c r="F43" s="219"/>
      <c r="G43" s="236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383</v>
      </c>
    </row>
    <row r="44" spans="1:60" x14ac:dyDescent="0.2">
      <c r="C44" s="264"/>
      <c r="D44" s="10"/>
      <c r="AG44" t="s">
        <v>384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AoUpzdlpypoj8hRKlqIYxyGYWbsULzdw486wwH9yf68eIuLhBn4h39n+dT4nVgeHhzbsOtGYmvJY6mfupLmmg==" saltValue="Hx9lkwInufu/qWRmiMvy4Q==" spinCount="100000" sheet="1" formatRows="0"/>
  <mergeCells count="16">
    <mergeCell ref="C26:G26"/>
    <mergeCell ref="C28:G28"/>
    <mergeCell ref="C30:G30"/>
    <mergeCell ref="C32:G32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 Pol</vt:lpstr>
      <vt:lpstr>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'02 1 Pol'!Názvy_tisku</vt:lpstr>
      <vt:lpstr>oadresa</vt:lpstr>
      <vt:lpstr>Stavba!Objednatel</vt:lpstr>
      <vt:lpstr>Stavba!Objekt</vt:lpstr>
      <vt:lpstr>'01 1 Pol'!Oblast_tisku</vt:lpstr>
      <vt:lpstr>'02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Dočkal</dc:creator>
  <cp:lastModifiedBy>Miloslav Dočkal</cp:lastModifiedBy>
  <cp:lastPrinted>2019-03-19T12:27:02Z</cp:lastPrinted>
  <dcterms:created xsi:type="dcterms:W3CDTF">2009-04-08T07:15:50Z</dcterms:created>
  <dcterms:modified xsi:type="dcterms:W3CDTF">2024-03-11T10:11:29Z</dcterms:modified>
</cp:coreProperties>
</file>