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SOFI\SiPlan\Třebíč DSP - výměna oken\202502\BC\"/>
    </mc:Choice>
  </mc:AlternateContent>
  <xr:revisionPtr revIDLastSave="0" documentId="8_{E7FD9C53-79FB-4DE8-B083-4874859A25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2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Pol'!$A$1:$Y$247</definedName>
    <definedName name="_xlnm.Print_Area" localSheetId="4">'02 1 Pol'!$A$1:$Y$53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43" i="13"/>
  <c r="BA3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O8" i="13" s="1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AF43" i="13"/>
  <c r="G237" i="12"/>
  <c r="BA19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2" i="12"/>
  <c r="M22" i="12" s="1"/>
  <c r="I22" i="12"/>
  <c r="I21" i="12" s="1"/>
  <c r="K22" i="12"/>
  <c r="O22" i="12"/>
  <c r="O21" i="12" s="1"/>
  <c r="Q22" i="12"/>
  <c r="Q21" i="12" s="1"/>
  <c r="V22" i="12"/>
  <c r="G23" i="12"/>
  <c r="M23" i="12" s="1"/>
  <c r="I23" i="12"/>
  <c r="K23" i="12"/>
  <c r="K21" i="12" s="1"/>
  <c r="O23" i="12"/>
  <c r="Q23" i="12"/>
  <c r="V23" i="12"/>
  <c r="V21" i="12" s="1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7" i="12"/>
  <c r="M37" i="12" s="1"/>
  <c r="I37" i="12"/>
  <c r="K37" i="12"/>
  <c r="O37" i="12"/>
  <c r="Q37" i="12"/>
  <c r="V37" i="12"/>
  <c r="G41" i="12"/>
  <c r="M41" i="12" s="1"/>
  <c r="I41" i="12"/>
  <c r="K41" i="12"/>
  <c r="O41" i="12"/>
  <c r="Q41" i="12"/>
  <c r="V41" i="12"/>
  <c r="G46" i="12"/>
  <c r="I46" i="12"/>
  <c r="K46" i="12"/>
  <c r="M46" i="12"/>
  <c r="O46" i="12"/>
  <c r="Q46" i="12"/>
  <c r="V46" i="12"/>
  <c r="G51" i="12"/>
  <c r="I51" i="12"/>
  <c r="K51" i="12"/>
  <c r="M51" i="12"/>
  <c r="O51" i="12"/>
  <c r="Q51" i="12"/>
  <c r="V51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65" i="12"/>
  <c r="I65" i="12"/>
  <c r="K65" i="12"/>
  <c r="M65" i="12"/>
  <c r="O65" i="12"/>
  <c r="Q65" i="12"/>
  <c r="V65" i="12"/>
  <c r="G70" i="12"/>
  <c r="M70" i="12" s="1"/>
  <c r="I70" i="12"/>
  <c r="I69" i="12" s="1"/>
  <c r="K70" i="12"/>
  <c r="O70" i="12"/>
  <c r="Q70" i="12"/>
  <c r="Q69" i="12" s="1"/>
  <c r="V70" i="12"/>
  <c r="G75" i="12"/>
  <c r="M75" i="12" s="1"/>
  <c r="I75" i="12"/>
  <c r="K75" i="12"/>
  <c r="K69" i="12" s="1"/>
  <c r="O75" i="12"/>
  <c r="Q75" i="12"/>
  <c r="V75" i="12"/>
  <c r="V69" i="12" s="1"/>
  <c r="G80" i="12"/>
  <c r="I80" i="12"/>
  <c r="K80" i="12"/>
  <c r="M80" i="12"/>
  <c r="O80" i="12"/>
  <c r="Q80" i="12"/>
  <c r="V80" i="12"/>
  <c r="G86" i="12"/>
  <c r="M86" i="12" s="1"/>
  <c r="I86" i="12"/>
  <c r="K86" i="12"/>
  <c r="O86" i="12"/>
  <c r="O69" i="12" s="1"/>
  <c r="Q86" i="12"/>
  <c r="V86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5" i="12"/>
  <c r="I95" i="12"/>
  <c r="K95" i="12"/>
  <c r="M95" i="12"/>
  <c r="O95" i="12"/>
  <c r="Q95" i="12"/>
  <c r="V95" i="12"/>
  <c r="G98" i="12"/>
  <c r="M98" i="12" s="1"/>
  <c r="I98" i="12"/>
  <c r="K98" i="12"/>
  <c r="O98" i="12"/>
  <c r="Q98" i="12"/>
  <c r="V98" i="12"/>
  <c r="I101" i="12"/>
  <c r="Q101" i="12"/>
  <c r="G102" i="12"/>
  <c r="M102" i="12" s="1"/>
  <c r="I102" i="12"/>
  <c r="K102" i="12"/>
  <c r="K101" i="12" s="1"/>
  <c r="O102" i="12"/>
  <c r="Q102" i="12"/>
  <c r="V102" i="12"/>
  <c r="V101" i="12" s="1"/>
  <c r="G106" i="12"/>
  <c r="I106" i="12"/>
  <c r="K106" i="12"/>
  <c r="M106" i="12"/>
  <c r="O106" i="12"/>
  <c r="Q106" i="12"/>
  <c r="V106" i="12"/>
  <c r="G108" i="12"/>
  <c r="G101" i="12" s="1"/>
  <c r="I108" i="12"/>
  <c r="K108" i="12"/>
  <c r="O108" i="12"/>
  <c r="O101" i="12" s="1"/>
  <c r="Q108" i="12"/>
  <c r="V108" i="12"/>
  <c r="I109" i="12"/>
  <c r="Q109" i="12"/>
  <c r="G110" i="12"/>
  <c r="M110" i="12" s="1"/>
  <c r="I110" i="12"/>
  <c r="K110" i="12"/>
  <c r="K109" i="12" s="1"/>
  <c r="O110" i="12"/>
  <c r="Q110" i="12"/>
  <c r="V110" i="12"/>
  <c r="V109" i="12" s="1"/>
  <c r="G113" i="12"/>
  <c r="I113" i="12"/>
  <c r="K113" i="12"/>
  <c r="M113" i="12"/>
  <c r="O113" i="12"/>
  <c r="Q113" i="12"/>
  <c r="V113" i="12"/>
  <c r="G116" i="12"/>
  <c r="G109" i="12" s="1"/>
  <c r="I116" i="12"/>
  <c r="K116" i="12"/>
  <c r="O116" i="12"/>
  <c r="O109" i="12" s="1"/>
  <c r="Q116" i="12"/>
  <c r="V116" i="12"/>
  <c r="G119" i="12"/>
  <c r="I119" i="12"/>
  <c r="O119" i="12"/>
  <c r="Q119" i="12"/>
  <c r="G120" i="12"/>
  <c r="M120" i="12" s="1"/>
  <c r="M119" i="12" s="1"/>
  <c r="I120" i="12"/>
  <c r="K120" i="12"/>
  <c r="K119" i="12" s="1"/>
  <c r="O120" i="12"/>
  <c r="Q120" i="12"/>
  <c r="V120" i="12"/>
  <c r="V119" i="12" s="1"/>
  <c r="I122" i="12"/>
  <c r="K122" i="12"/>
  <c r="Q122" i="12"/>
  <c r="V122" i="12"/>
  <c r="G123" i="12"/>
  <c r="M123" i="12" s="1"/>
  <c r="M122" i="12" s="1"/>
  <c r="I123" i="12"/>
  <c r="K123" i="12"/>
  <c r="O123" i="12"/>
  <c r="O122" i="12" s="1"/>
  <c r="Q123" i="12"/>
  <c r="V123" i="12"/>
  <c r="G125" i="12"/>
  <c r="M125" i="12" s="1"/>
  <c r="M124" i="12" s="1"/>
  <c r="I125" i="12"/>
  <c r="I124" i="12" s="1"/>
  <c r="K125" i="12"/>
  <c r="K124" i="12" s="1"/>
  <c r="O125" i="12"/>
  <c r="Q125" i="12"/>
  <c r="Q124" i="12" s="1"/>
  <c r="V125" i="12"/>
  <c r="V124" i="12" s="1"/>
  <c r="G130" i="12"/>
  <c r="I130" i="12"/>
  <c r="K130" i="12"/>
  <c r="M130" i="12"/>
  <c r="O130" i="12"/>
  <c r="Q130" i="12"/>
  <c r="V130" i="12"/>
  <c r="G134" i="12"/>
  <c r="G124" i="12" s="1"/>
  <c r="I134" i="12"/>
  <c r="K134" i="12"/>
  <c r="M134" i="12"/>
  <c r="O134" i="12"/>
  <c r="O124" i="12" s="1"/>
  <c r="Q134" i="12"/>
  <c r="V134" i="12"/>
  <c r="G138" i="12"/>
  <c r="O138" i="12"/>
  <c r="G139" i="12"/>
  <c r="M139" i="12" s="1"/>
  <c r="M138" i="12" s="1"/>
  <c r="I139" i="12"/>
  <c r="I138" i="12" s="1"/>
  <c r="K139" i="12"/>
  <c r="K138" i="12" s="1"/>
  <c r="O139" i="12"/>
  <c r="Q139" i="12"/>
  <c r="Q138" i="12" s="1"/>
  <c r="V139" i="12"/>
  <c r="V138" i="12" s="1"/>
  <c r="G141" i="12"/>
  <c r="G140" i="12" s="1"/>
  <c r="I141" i="12"/>
  <c r="K141" i="12"/>
  <c r="M141" i="12"/>
  <c r="O141" i="12"/>
  <c r="O140" i="12" s="1"/>
  <c r="Q141" i="12"/>
  <c r="V141" i="12"/>
  <c r="G144" i="12"/>
  <c r="M144" i="12" s="1"/>
  <c r="I144" i="12"/>
  <c r="I140" i="12" s="1"/>
  <c r="K144" i="12"/>
  <c r="O144" i="12"/>
  <c r="Q144" i="12"/>
  <c r="Q140" i="12" s="1"/>
  <c r="V144" i="12"/>
  <c r="G147" i="12"/>
  <c r="M147" i="12" s="1"/>
  <c r="I147" i="12"/>
  <c r="K147" i="12"/>
  <c r="K140" i="12" s="1"/>
  <c r="O147" i="12"/>
  <c r="Q147" i="12"/>
  <c r="V147" i="12"/>
  <c r="V140" i="12" s="1"/>
  <c r="G149" i="12"/>
  <c r="G148" i="12" s="1"/>
  <c r="I149" i="12"/>
  <c r="K149" i="12"/>
  <c r="M149" i="12"/>
  <c r="O149" i="12"/>
  <c r="O148" i="12" s="1"/>
  <c r="Q149" i="12"/>
  <c r="V149" i="12"/>
  <c r="G153" i="12"/>
  <c r="M153" i="12" s="1"/>
  <c r="I153" i="12"/>
  <c r="I148" i="12" s="1"/>
  <c r="K153" i="12"/>
  <c r="O153" i="12"/>
  <c r="Q153" i="12"/>
  <c r="Q148" i="12" s="1"/>
  <c r="V153" i="12"/>
  <c r="G154" i="12"/>
  <c r="M154" i="12" s="1"/>
  <c r="I154" i="12"/>
  <c r="K154" i="12"/>
  <c r="K148" i="12" s="1"/>
  <c r="O154" i="12"/>
  <c r="Q154" i="12"/>
  <c r="V154" i="12"/>
  <c r="V148" i="12" s="1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G158" i="12"/>
  <c r="M158" i="12" s="1"/>
  <c r="I158" i="12"/>
  <c r="I157" i="12" s="1"/>
  <c r="K158" i="12"/>
  <c r="K157" i="12" s="1"/>
  <c r="O158" i="12"/>
  <c r="Q158" i="12"/>
  <c r="Q157" i="12" s="1"/>
  <c r="V158" i="12"/>
  <c r="V157" i="12" s="1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O157" i="12" s="1"/>
  <c r="Q165" i="12"/>
  <c r="V165" i="12"/>
  <c r="G166" i="12"/>
  <c r="M166" i="12" s="1"/>
  <c r="I166" i="12"/>
  <c r="K166" i="12"/>
  <c r="O166" i="12"/>
  <c r="Q166" i="12"/>
  <c r="V166" i="12"/>
  <c r="G167" i="12"/>
  <c r="I167" i="12"/>
  <c r="K167" i="12"/>
  <c r="M167" i="12"/>
  <c r="O167" i="12"/>
  <c r="Q167" i="12"/>
  <c r="V167" i="12"/>
  <c r="G176" i="12"/>
  <c r="I176" i="12"/>
  <c r="K176" i="12"/>
  <c r="M176" i="12"/>
  <c r="O176" i="12"/>
  <c r="Q176" i="12"/>
  <c r="V176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94" i="12"/>
  <c r="I194" i="12"/>
  <c r="K194" i="12"/>
  <c r="M194" i="12"/>
  <c r="O194" i="12"/>
  <c r="Q194" i="12"/>
  <c r="V194" i="12"/>
  <c r="G196" i="12"/>
  <c r="M196" i="12" s="1"/>
  <c r="I196" i="12"/>
  <c r="I195" i="12" s="1"/>
  <c r="K196" i="12"/>
  <c r="O196" i="12"/>
  <c r="Q196" i="12"/>
  <c r="Q195" i="12" s="1"/>
  <c r="V196" i="12"/>
  <c r="G197" i="12"/>
  <c r="M197" i="12" s="1"/>
  <c r="I197" i="12"/>
  <c r="K197" i="12"/>
  <c r="K195" i="12" s="1"/>
  <c r="O197" i="12"/>
  <c r="Q197" i="12"/>
  <c r="V197" i="12"/>
  <c r="V195" i="12" s="1"/>
  <c r="G204" i="12"/>
  <c r="I204" i="12"/>
  <c r="K204" i="12"/>
  <c r="M204" i="12"/>
  <c r="O204" i="12"/>
  <c r="Q204" i="12"/>
  <c r="V204" i="12"/>
  <c r="G210" i="12"/>
  <c r="M210" i="12" s="1"/>
  <c r="I210" i="12"/>
  <c r="K210" i="12"/>
  <c r="O210" i="12"/>
  <c r="O195" i="12" s="1"/>
  <c r="Q210" i="12"/>
  <c r="V210" i="12"/>
  <c r="I211" i="12"/>
  <c r="Q211" i="12"/>
  <c r="G212" i="12"/>
  <c r="M212" i="12" s="1"/>
  <c r="M211" i="12" s="1"/>
  <c r="I212" i="12"/>
  <c r="K212" i="12"/>
  <c r="K211" i="12" s="1"/>
  <c r="O212" i="12"/>
  <c r="Q212" i="12"/>
  <c r="V212" i="12"/>
  <c r="V211" i="12" s="1"/>
  <c r="G215" i="12"/>
  <c r="I215" i="12"/>
  <c r="K215" i="12"/>
  <c r="M215" i="12"/>
  <c r="O215" i="12"/>
  <c r="Q215" i="12"/>
  <c r="V215" i="12"/>
  <c r="G218" i="12"/>
  <c r="M218" i="12" s="1"/>
  <c r="I218" i="12"/>
  <c r="K218" i="12"/>
  <c r="O218" i="12"/>
  <c r="O211" i="12" s="1"/>
  <c r="Q218" i="12"/>
  <c r="V218" i="12"/>
  <c r="G221" i="12"/>
  <c r="I221" i="12"/>
  <c r="O221" i="12"/>
  <c r="Q221" i="12"/>
  <c r="G222" i="12"/>
  <c r="M222" i="12" s="1"/>
  <c r="M221" i="12" s="1"/>
  <c r="I222" i="12"/>
  <c r="K222" i="12"/>
  <c r="K221" i="12" s="1"/>
  <c r="O222" i="12"/>
  <c r="Q222" i="12"/>
  <c r="V222" i="12"/>
  <c r="V221" i="12" s="1"/>
  <c r="G227" i="12"/>
  <c r="I227" i="12"/>
  <c r="K227" i="12"/>
  <c r="M227" i="12"/>
  <c r="O227" i="12"/>
  <c r="Q227" i="12"/>
  <c r="V227" i="12"/>
  <c r="G228" i="12"/>
  <c r="G229" i="12"/>
  <c r="M229" i="12" s="1"/>
  <c r="I229" i="12"/>
  <c r="I228" i="12" s="1"/>
  <c r="K229" i="12"/>
  <c r="O229" i="12"/>
  <c r="Q229" i="12"/>
  <c r="Q228" i="12" s="1"/>
  <c r="V229" i="12"/>
  <c r="G230" i="12"/>
  <c r="M230" i="12" s="1"/>
  <c r="I230" i="12"/>
  <c r="K230" i="12"/>
  <c r="K228" i="12" s="1"/>
  <c r="O230" i="12"/>
  <c r="Q230" i="12"/>
  <c r="V230" i="12"/>
  <c r="V228" i="12" s="1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O228" i="12" s="1"/>
  <c r="Q233" i="12"/>
  <c r="V233" i="12"/>
  <c r="AE237" i="12"/>
  <c r="AF237" i="12"/>
  <c r="I20" i="1"/>
  <c r="I19" i="1"/>
  <c r="I18" i="1"/>
  <c r="I17" i="1"/>
  <c r="I16" i="1"/>
  <c r="I68" i="1"/>
  <c r="J67" i="1" s="1"/>
  <c r="F44" i="1"/>
  <c r="G23" i="1" s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J55" i="1" l="1"/>
  <c r="J61" i="1"/>
  <c r="J59" i="1"/>
  <c r="J51" i="1"/>
  <c r="J57" i="1"/>
  <c r="J63" i="1"/>
  <c r="J65" i="1"/>
  <c r="J53" i="1"/>
  <c r="J56" i="1"/>
  <c r="J60" i="1"/>
  <c r="J64" i="1"/>
  <c r="J54" i="1"/>
  <c r="J58" i="1"/>
  <c r="J62" i="1"/>
  <c r="J66" i="1"/>
  <c r="J52" i="1"/>
  <c r="G26" i="1"/>
  <c r="A26" i="1"/>
  <c r="A23" i="1"/>
  <c r="G28" i="1"/>
  <c r="M8" i="13"/>
  <c r="AE43" i="13"/>
  <c r="G8" i="13"/>
  <c r="M157" i="12"/>
  <c r="M69" i="12"/>
  <c r="M140" i="12"/>
  <c r="M148" i="12"/>
  <c r="M8" i="12"/>
  <c r="M228" i="12"/>
  <c r="M195" i="12"/>
  <c r="M21" i="12"/>
  <c r="G211" i="12"/>
  <c r="G122" i="12"/>
  <c r="G195" i="12"/>
  <c r="G69" i="12"/>
  <c r="G21" i="12"/>
  <c r="G157" i="12"/>
  <c r="M116" i="12"/>
  <c r="M109" i="12" s="1"/>
  <c r="M108" i="12"/>
  <c r="M101" i="12" s="1"/>
  <c r="G8" i="12"/>
  <c r="I21" i="1"/>
  <c r="J43" i="1"/>
  <c r="J39" i="1"/>
  <c r="J44" i="1" s="1"/>
  <c r="J40" i="1"/>
  <c r="J42" i="1"/>
  <c r="J41" i="1"/>
  <c r="H44" i="1"/>
  <c r="J68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7BC518F8-FFEC-4F20-A67C-1693F0F827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7E8793-AA3A-466D-BF1A-3F7E36712F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65FBF177-5EA8-4744-A2FF-42DC3AB180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145BBE-56C6-4E18-8541-5247604469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<sst xmlns="http://schemas.openxmlformats.org/spreadsheetml/2006/main" count="1247" uniqueCount="394">
  <si>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</si>
  <si>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</si>
  <si>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</si>
  <si>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</si>
  <si>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</si>
  <si>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</si>
  <si>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</si>
  <si>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</si>
  <si>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</si>
  <si>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</si>
  <si>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</si>
  <si>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</si>
  <si>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</si>
  <si>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</si>
  <si>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</si>
  <si>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</si>
  <si>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</si>
  <si>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</si>
  <si>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</si>
  <si>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</si>
  <si>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</si>
  <si>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</si>
  <si>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</si>
  <si>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</si>
  <si>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</si>
  <si>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</si>
  <si>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</si>
  <si>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</si>
  <si>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</si>
  <si>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</si>
  <si>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</si>
  <si>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</si>
  <si>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</si>
  <si>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</si>
  <si>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</si>
  <si>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</si>
  <si>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</si>
  <si>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</si>
  <si>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</si>
  <si>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</si>
  <si>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</si>
  <si>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</si>
  <si>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</si>
  <si>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24002</t>
  </si>
  <si>
    <t>DOMOV PRO SENIORY TŘEBÍČ M. CURIEOVÝCH REKONSTRUKCE VÝPLNÍ OTVORŮ</t>
  </si>
  <si>
    <t>Stavba</t>
  </si>
  <si>
    <t>01</t>
  </si>
  <si>
    <t>Výměna výplní otvorů</t>
  </si>
  <si>
    <t>1</t>
  </si>
  <si>
    <t>02</t>
  </si>
  <si>
    <t>VRN</t>
  </si>
  <si>
    <t>Vedlejší rozpočtové náklady</t>
  </si>
  <si>
    <t>Celkem za stavbu</t>
  </si>
  <si>
    <t>CZK</t>
  </si>
  <si>
    <t>Rekapitulace dílů</t>
  </si>
  <si>
    <t>Typ dílu</t>
  </si>
  <si>
    <t>5</t>
  </si>
  <si>
    <t>Komunikace</t>
  </si>
  <si>
    <t>61</t>
  </si>
  <si>
    <t>Úpravy povrchů vnitřní</t>
  </si>
  <si>
    <t>62</t>
  </si>
  <si>
    <t>Úpravy povrchů vnější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</si>
  <si>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</si>
  <si>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</si>
  <si>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</si>
  <si>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</si>
  <si>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</si>
  <si>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</si>
  <si>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</si>
  <si>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</si>
  <si>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</si>
  <si>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</si>
  <si>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</si>
  <si>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</si>
  <si>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</si>
  <si>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</si>
  <si>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</si>
  <si>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</si>
  <si>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</si>
  <si>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</si>
  <si>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</si>
  <si>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</si>
  <si>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</si>
  <si>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</si>
  <si>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</si>
  <si>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</si>
  <si>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</si>
  <si>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</si>
  <si>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</si>
  <si>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</si>
  <si>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</si>
  <si>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</si>
  <si>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</si>
  <si>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</si>
  <si>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</si>
  <si>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</si>
  <si>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</si>
  <si>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</si>
  <si>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</si>
  <si>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</si>
  <si>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</si>
  <si>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</si>
  <si>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</si>
  <si>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</si>
  <si>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</si>
  <si>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</si>
  <si>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</si>
  <si>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</si>
  <si>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</si>
  <si>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</si>
  <si>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</si>
  <si>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</si>
  <si>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</si>
  <si>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</si>
  <si>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</si>
  <si>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</si>
  <si>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</si>
  <si>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</si>
  <si>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</si>
  <si>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5001</t>
  </si>
  <si>
    <t>Rozebrání první řady betonové dlažby v připojovací oblasti, exteriér</t>
  </si>
  <si>
    <t>m</t>
  </si>
  <si>
    <t>Vlastní</t>
  </si>
  <si>
    <t>Indiv</t>
  </si>
  <si>
    <t>Práce</t>
  </si>
  <si>
    <t>Běžná</t>
  </si>
  <si>
    <t>POL1_</t>
  </si>
  <si>
    <t>D3 : 1,4*1,1</t>
  </si>
  <si>
    <t>VV</t>
  </si>
  <si>
    <t>5002</t>
  </si>
  <si>
    <t>Uložení první řady betonové dlažby do betonu v připojovací oblasti, exteriér</t>
  </si>
  <si>
    <t>5003</t>
  </si>
  <si>
    <t>Betonování připojovací oblasti, exteriér, vč. materiálu</t>
  </si>
  <si>
    <t>D2 : 1,0*1,1</t>
  </si>
  <si>
    <t>5004</t>
  </si>
  <si>
    <t>5005</t>
  </si>
  <si>
    <t>Zahlazení betonového povrchu připojovací oblasti, exteriér</t>
  </si>
  <si>
    <t>5006</t>
  </si>
  <si>
    <t>61001</t>
  </si>
  <si>
    <t>Provedení opatření pro omezení šíření prachu při výměně výplní  a opatření proti škodám při provádění stavby (ochrana podlahy, radiátorů apod.)</t>
  </si>
  <si>
    <t>soubor</t>
  </si>
  <si>
    <t>61002</t>
  </si>
  <si>
    <t>Příprava podkladu pro montáž těsnící parotěsné pásky</t>
  </si>
  <si>
    <t>m2</t>
  </si>
  <si>
    <t>očištění, stěrkování stěrkovací maltou</t>
  </si>
  <si>
    <t>POP</t>
  </si>
  <si>
    <t>ostění, nadpraží (okna) a parapet : 0,14*2*(1,6+2,1)*53</t>
  </si>
  <si>
    <t>ostění, nadpraží (balkonové sestavy) a parapet : 0,14*2*(2,4+2,1)*119</t>
  </si>
  <si>
    <t>ostění a nadpraží (dveře) D3 : 0,14*(2,5+1,4+2,5)</t>
  </si>
  <si>
    <t>ostění a nadpraží (dveře) D2 : 0,14*(2,1+1,0+2,1)</t>
  </si>
  <si>
    <t>ostění a nadpraží (dveře) D1 : 0,14*(2,4+3,1+2,4)</t>
  </si>
  <si>
    <t>61003</t>
  </si>
  <si>
    <t>Penetrace podkladu</t>
  </si>
  <si>
    <t>612425931R00</t>
  </si>
  <si>
    <t>Omítka vápenná vnitřního ostění - štuková</t>
  </si>
  <si>
    <t>RTS 24/ II</t>
  </si>
  <si>
    <t>RTS 24/ I</t>
  </si>
  <si>
    <t>Ostění, nadpraží, zapravení parapetů</t>
  </si>
  <si>
    <t>ostění a nadpraží (okna) : (0,14+0,1)*(1,6+1,6+2,1)*53</t>
  </si>
  <si>
    <t>ostění a nadpraží (balkonové sestavy) : (0,14+0,1)*(2,4+2,4+2,1)*119</t>
  </si>
  <si>
    <t>zapravení parapetů (okna) : 0,1*2,1*53</t>
  </si>
  <si>
    <t>zapravení parapetů (balkonové sestavy) : 0,1*(1,2+0,9)*119</t>
  </si>
  <si>
    <t>610991001R00</t>
  </si>
  <si>
    <t>Začišťovací okenní lišta pro vnitř.omítku tl. 6 mm</t>
  </si>
  <si>
    <t>okno : (1,6+1,6+2,1)*53</t>
  </si>
  <si>
    <t>balkonová sestava : (2,4+2,1+1,6+0,8)*119</t>
  </si>
  <si>
    <t>dveře : 2,4+3,1+2,4+2,1+1,0+2,1+2,5+1,4+2,5</t>
  </si>
  <si>
    <t>61004</t>
  </si>
  <si>
    <t>Osazení Al rohové lišty s tkaninou</t>
  </si>
  <si>
    <t>ostění (okna) : 1,6*2*53</t>
  </si>
  <si>
    <t>ostění (balkon.sestava) : 2,4*2*119</t>
  </si>
  <si>
    <t>nadpraží (okna+balkon.sestavy) : 2,1*172</t>
  </si>
  <si>
    <t>55392750.AR</t>
  </si>
  <si>
    <t>Lišta rohová AL s tkaninou 10/10 /2,5 m</t>
  </si>
  <si>
    <t>SPCM</t>
  </si>
  <si>
    <t>Specifikace</t>
  </si>
  <si>
    <t>POL3_</t>
  </si>
  <si>
    <t>61005</t>
  </si>
  <si>
    <t>Stěrková omítka</t>
  </si>
  <si>
    <t>vnitřní ostění a nadpraží, zapravení parapetů</t>
  </si>
  <si>
    <t>61006</t>
  </si>
  <si>
    <t>Úprava PVC krytiny a zatmelení připojovací spáry, interiér, dodávka + montáž</t>
  </si>
  <si>
    <t>včetně podlahových soklíků</t>
  </si>
  <si>
    <t>ČERPÁNO SE SOUHLASEM ZADAVATELE</t>
  </si>
  <si>
    <t>D1 : 3,1*1,1</t>
  </si>
  <si>
    <t>61007</t>
  </si>
  <si>
    <t>61008</t>
  </si>
  <si>
    <t>Přechodová lišta, interiér, dodávka + montáž</t>
  </si>
  <si>
    <t>622001</t>
  </si>
  <si>
    <t>Příprava lože pro těsnící komprimační pásku</t>
  </si>
  <si>
    <t>ostění a nadpraží</t>
  </si>
  <si>
    <t>ostění a nadpraží (vnější dveře) : (2,4+3,1+2,4+2,1+1,0+2,1+2,5+1,4+2,5)*1,1</t>
  </si>
  <si>
    <t>622002</t>
  </si>
  <si>
    <t>Montáž těsnící komprimační pásky vč. dodávky</t>
  </si>
  <si>
    <t>min š. 20 mm, spára 8 - 15 mm</t>
  </si>
  <si>
    <t>622004</t>
  </si>
  <si>
    <t>Povrch.úprava ostění a nadpraží, stěrková omítka vč.materiálu</t>
  </si>
  <si>
    <t>podrovnání vnitřních ostění a nadpraží</t>
  </si>
  <si>
    <t>ostění a nadpraží (okna) : 0,14*(1,6+1,6+2,1)*53</t>
  </si>
  <si>
    <t>ostění a nadpraží (balkonové sestavy) : 0,14*(2,4+2,4+2,1)*119</t>
  </si>
  <si>
    <t>ostění a nadpraží (vnější dveře) : 0,14*(2,4+3,1+2,4+2,1+1,0+2,1+2,5+1,4+2,5)*1,1</t>
  </si>
  <si>
    <t>622005</t>
  </si>
  <si>
    <t>Povrch.úprava parapetu, stěrková omítka vč.materiálu</t>
  </si>
  <si>
    <t>parapet (okna) : 0,14*2,1*53</t>
  </si>
  <si>
    <t>parapet (balkonové sestavy) : 0,14*(1,2+0,9)*119</t>
  </si>
  <si>
    <t>622006</t>
  </si>
  <si>
    <t>Zatmelení připojovací spáry podahy PU tmelem, exteriér, vč. materiálu</t>
  </si>
  <si>
    <t>622007</t>
  </si>
  <si>
    <t>Podkladní tepelně izolační profil prahu dveří, dodávka + montáž</t>
  </si>
  <si>
    <t>622008</t>
  </si>
  <si>
    <t>622009</t>
  </si>
  <si>
    <t>648991111R00</t>
  </si>
  <si>
    <t>Osazení parapet.desek plast. a lamin. š. do 20cm</t>
  </si>
  <si>
    <t>Kalkul</t>
  </si>
  <si>
    <t>okna : 2,1*53</t>
  </si>
  <si>
    <t>balkon.sestavy-okna : 1,2*119</t>
  </si>
  <si>
    <t>balkon.sestavy-dveře : 0,9*119</t>
  </si>
  <si>
    <t>60775431R</t>
  </si>
  <si>
    <t>Parapet interiér DTD šíře 200 mm tyč dl. 4,05 m</t>
  </si>
  <si>
    <t>361,2*1,25</t>
  </si>
  <si>
    <t>60775451R</t>
  </si>
  <si>
    <t>Krytka boční plastová pro DTD parapet 200 mm 2 ks</t>
  </si>
  <si>
    <t>sada</t>
  </si>
  <si>
    <t>766003</t>
  </si>
  <si>
    <t>Vybourání prahů dveří 1křídlových</t>
  </si>
  <si>
    <t xml:space="preserve">m     </t>
  </si>
  <si>
    <t>766004</t>
  </si>
  <si>
    <t>Vybourání prahů dveří dvoukřídlových</t>
  </si>
  <si>
    <t>766002</t>
  </si>
  <si>
    <t>941955002R00</t>
  </si>
  <si>
    <t>Lešení lehké pomocné, výška podlahy do 1,9 m</t>
  </si>
  <si>
    <t>175*3,0*0,6</t>
  </si>
  <si>
    <t>95001</t>
  </si>
  <si>
    <t>Úklid prostor s měněnými výplněmi</t>
  </si>
  <si>
    <t>kompl</t>
  </si>
  <si>
    <t>968096001R00</t>
  </si>
  <si>
    <t xml:space="preserve">Bourání parapetů plastových š. do 20 cm </t>
  </si>
  <si>
    <t>do suti</t>
  </si>
  <si>
    <t>978013191R00</t>
  </si>
  <si>
    <t>Otlučení omítek vnitřních stěn v rozsahu do 100 %</t>
  </si>
  <si>
    <t>dveře : 0,2*(2,4+3,1+2,4+2,1+1,0+2,1+2,5+1,4+2,5)</t>
  </si>
  <si>
    <t>978013211R00</t>
  </si>
  <si>
    <t xml:space="preserve">Odstranění štukové vrstvy omítky z vnitřních stěn </t>
  </si>
  <si>
    <t>Seškrábnutí omítky kolem otvorů špachtlí na panel</t>
  </si>
  <si>
    <t>okna : 0,1*2*(1,6+2,1)*53</t>
  </si>
  <si>
    <t>balkon.sestavy : 0,1*2*(2,4+2,1)*119</t>
  </si>
  <si>
    <t>999281111R00</t>
  </si>
  <si>
    <t>Přesun hmot pro opravy a údržbu do výšky 25 m</t>
  </si>
  <si>
    <t>t</t>
  </si>
  <si>
    <t>Přesun hmot</t>
  </si>
  <si>
    <t>POL7_</t>
  </si>
  <si>
    <t>711001</t>
  </si>
  <si>
    <t>Izolace proti zemní vlhkosti z asf. pásů; dodávka + montáž</t>
  </si>
  <si>
    <t>napojení HI na podkladní profil</t>
  </si>
  <si>
    <t>711002</t>
  </si>
  <si>
    <t>998711101R00</t>
  </si>
  <si>
    <t>Přesun hmot pro izolace proti vodě, výšky do 6 m</t>
  </si>
  <si>
    <t>764001</t>
  </si>
  <si>
    <t>Úprava venkovních parapetů (ustřižení svislé drážky s opracováním)</t>
  </si>
  <si>
    <t>764003</t>
  </si>
  <si>
    <t>Parapetní příložka (okno), D+M</t>
  </si>
  <si>
    <t>ks</t>
  </si>
  <si>
    <t>764004</t>
  </si>
  <si>
    <t>Parapetní příložka (balkon.sestava-okno), D+M</t>
  </si>
  <si>
    <t>764005</t>
  </si>
  <si>
    <t>Parapetní příložka (balkon.sestava-dveře), D+M</t>
  </si>
  <si>
    <t>998764103R00</t>
  </si>
  <si>
    <t>Přesun hmot pro klempířské konstr., výšky do 24 m</t>
  </si>
  <si>
    <t>766001</t>
  </si>
  <si>
    <t>Těsnění připojovací spáry oken, PT páska, D+ M</t>
  </si>
  <si>
    <t>okna : 2*(1,6+2,1)*53</t>
  </si>
  <si>
    <t>balkonové sestavy : 2*(2,4+2,1)*119</t>
  </si>
  <si>
    <t>76001</t>
  </si>
  <si>
    <t>Demontáž stávajících oken, balkonových sestav a dveří do suti</t>
  </si>
  <si>
    <t xml:space="preserve">ks    </t>
  </si>
  <si>
    <t>Likvidace suti zajištěna odb.firmou</t>
  </si>
  <si>
    <t>766629302R00</t>
  </si>
  <si>
    <t>Montáž oken plastových plochy do 2,70 m2</t>
  </si>
  <si>
    <t>766629303R00</t>
  </si>
  <si>
    <t>Montáž oken plastových plochy do 4,50 m2</t>
  </si>
  <si>
    <t>766629304R00</t>
  </si>
  <si>
    <t>Montáž balkónových dveří plastových</t>
  </si>
  <si>
    <t>76002</t>
  </si>
  <si>
    <t>Plastové netypizované třídílné okno, otevíravé a sklopné, 2 100 × 1 600 mm O1 viz D 1.1.10 Výpis oken a dveří</t>
  </si>
  <si>
    <t>Zasklení: čiré izolační trojsklo</t>
  </si>
  <si>
    <t>Rám okna: plastový komorový</t>
  </si>
  <si>
    <t>Souč. prostupu tepla: Uw = 0,96 W/m2K</t>
  </si>
  <si>
    <t>Kování: celoobvodové kování</t>
  </si>
  <si>
    <t>Vnitřní parapet: laminátové DTD s nosem, barva bílá</t>
  </si>
  <si>
    <t>Hliníkové okenní kličky, oválná rozeta, ovládací klička</t>
  </si>
  <si>
    <t>Připojovací spára ošetřena parotěsnou (INT.)</t>
  </si>
  <si>
    <t>Vnitřní žaluzie, celohlinikové provedení, barva bílá</t>
  </si>
  <si>
    <t>76003</t>
  </si>
  <si>
    <t>Balkonová sestava - netypizovaná balkonová sestava, 900 × 2 400 + 1 200 x 1 600 mm viz D 1.1.10 Výpis oken a dveří</t>
  </si>
  <si>
    <t>76004</t>
  </si>
  <si>
    <t>Montáž plastových výplní</t>
  </si>
  <si>
    <t>76005</t>
  </si>
  <si>
    <t>Vnější plastová výplň, dvoukřídlové dveře s bočními fixními díly, otevíravé, prosklené, 3 100 × 2 400 mm, D1 viz D 1.1.10 V</t>
  </si>
  <si>
    <t>Barva bíá</t>
  </si>
  <si>
    <t>Zasklení: čiré izolační trojsklo bezpečnostní sklo VSG, 33.1-4-33.</t>
  </si>
  <si>
    <t>Rám: plastový komorový</t>
  </si>
  <si>
    <t>Souč. prostupu tepla: Ud &lt;= 1.2 W/m2K</t>
  </si>
  <si>
    <t>Kování: ext.koule, int.klika, nerez, FAB</t>
  </si>
  <si>
    <t>Osazení dveří bude provedeno v souladu s ČSN 74 6077</t>
  </si>
  <si>
    <t>Na sklech provést úpravu zajišťující kontrast proti pozadí</t>
  </si>
  <si>
    <t>998766103R00</t>
  </si>
  <si>
    <t>Přesun hmot pro truhlářské konstr., výšky do 24 m</t>
  </si>
  <si>
    <t>767001</t>
  </si>
  <si>
    <t>Montáž hliníkových dveří</t>
  </si>
  <si>
    <t>767002</t>
  </si>
  <si>
    <t>Vnější hliníkové jednokřídlové dveře otevíravé, pravé, částečně prosklené, 1 400 × 2500 mm D3, viz D 1.1.10 Výpis oken a dveří</t>
  </si>
  <si>
    <t>Zasklení: neprůhledné (satino) izol. trojsklo, bezpečnostní sklo VSG, 33.1-4-33.1, výplň z PU tl. 40, barva RAL 9006 (bílý hliník)</t>
  </si>
  <si>
    <t>Rám: hliníkový rám</t>
  </si>
  <si>
    <t>Kování: ext.koule, int. panikové madlo, nerez. FAB</t>
  </si>
  <si>
    <t>Dveře budou opatřeny samozavíračem a panikovým kováním</t>
  </si>
  <si>
    <t>Povrchová úprava: prášková barva RAL 9006 (bílý hliník)</t>
  </si>
  <si>
    <t>767003</t>
  </si>
  <si>
    <t>Vnější hliníkové jednokřídlové dveře otevíravé, levé, plné, 1 000 × 2100 mm D2, viz D 1.1.10 Výpis oken a dveří</t>
  </si>
  <si>
    <t>Zasklení: výplň z PUtl. 40 mm, barva RAL 9006 (bílý hliník)</t>
  </si>
  <si>
    <t>Rám: hliníkový</t>
  </si>
  <si>
    <t>Kování: ext. koule, int.klika, nerez ,FAB</t>
  </si>
  <si>
    <t>998767103R00</t>
  </si>
  <si>
    <t>Přesun hmot pro zámečnické konstr., výšky do 24 m</t>
  </si>
  <si>
    <t>784191101R00</t>
  </si>
  <si>
    <t>Penetrace podkladu univerzální Primalex 1x</t>
  </si>
  <si>
    <t>okna a balkon.sestavy : 3,46*2,5*172</t>
  </si>
  <si>
    <t>dveře : 0,3*(2,4+3,1+2,4+2,1+1,0+2,1+2,5+1,4+2,5)</t>
  </si>
  <si>
    <t>784195212R00</t>
  </si>
  <si>
    <t>Malba Primalex Plus, bílá, bez penetrace, 2 x</t>
  </si>
  <si>
    <t>784001</t>
  </si>
  <si>
    <t>Příplatek za ztíženou malbu na hranách ostění a nadpraží</t>
  </si>
  <si>
    <t>okna : (1,6+2,1+1,6)*53</t>
  </si>
  <si>
    <t>balkon.sestavy : (1,6+2,1+2,4+0,8)*119</t>
  </si>
  <si>
    <t>786622211RT2</t>
  </si>
  <si>
    <t>Žaluzie horizontální vnitřní AL lamely bílé včetně dodávky žaluzie</t>
  </si>
  <si>
    <t>okna : 0,7*1,6*3*53</t>
  </si>
  <si>
    <t>balkon.sestavy (okno) : 1,2*1,6*112</t>
  </si>
  <si>
    <t>balkon.sestavy (dveře-horní díl) : 0,9*1,6*112</t>
  </si>
  <si>
    <t>balkon.sestavy (dveře-dolní díl) : 0,9*0,8*112</t>
  </si>
  <si>
    <t>998786103R00</t>
  </si>
  <si>
    <t>Přesun hmot pro zastiň. techniku, výšky do 24 m</t>
  </si>
  <si>
    <t>979001</t>
  </si>
  <si>
    <t>Vnitrostaveništní doprava suti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</si>
  <si>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</si>
  <si>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</si>
  <si>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</si>
  <si>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</si>
  <si>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</si>
  <si>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</si>
  <si>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39,48663*8</t>
  </si>
  <si>
    <t>979002</t>
  </si>
  <si>
    <t>Likvidace suti</t>
  </si>
  <si>
    <t>Likvidace suti odb.firmou.</t>
  </si>
  <si>
    <t>Obsahuje dopravu i poplatky za uložení odpadu.</t>
  </si>
  <si>
    <t>SUM</t>
  </si>
  <si>
    <t>Poznámky uchazeče k zadání</t>
  </si>
  <si>
    <t>POPUZIV</t>
  </si>
  <si>
    <t>END</t>
  </si>
  <si>
    <t>R001</t>
  </si>
  <si>
    <t>Zajištění publicity Kraje Vysočina - informační cedule</t>
  </si>
  <si>
    <t xml:space="preserve">soubor </t>
  </si>
  <si>
    <t>POL99_8</t>
  </si>
  <si>
    <t>Informační panel musí obsahovat tyto informace:</t>
  </si>
  <si>
    <t/>
  </si>
  <si>
    <t>1) Logo Kraje Vysočina</t>
  </si>
  <si>
    <t>2) Prohlášení: „STAVÍME PRO VÁS“</t>
  </si>
  <si>
    <t>3) Název akce</t>
  </si>
  <si>
    <t>4) Investor: "Kraj Vysočina, Žižkova 1882/57, 586 01 Jihlava"</t>
  </si>
  <si>
    <t>5) Generální dodavatel</t>
  </si>
  <si>
    <t>6) Projektant</t>
  </si>
  <si>
    <t>7) Stavbyvedoucí</t>
  </si>
  <si>
    <t>8) Technický dozor</t>
  </si>
  <si>
    <t>9) Koordinátor BOZP</t>
  </si>
  <si>
    <t>10) Předpokládaný termín realizace stavby</t>
  </si>
  <si>
    <t>Informace 1), 2) a 3) musí zabírat nejméně 40 % plochy a musí být dobře viditelné a jasně čitelné. Dodavatel/zhotovitel má povinnost dodržet správné použití loga Kraje Vysočina a firemní barevnost – viz příloha</t>
  </si>
  <si>
    <t>R002</t>
  </si>
  <si>
    <t>Vybudování staveniště</t>
  </si>
  <si>
    <t>R003</t>
  </si>
  <si>
    <t>Náklady na provoz a údržbu vybavení staveniště</t>
  </si>
  <si>
    <t>R004</t>
  </si>
  <si>
    <t>Zrušení zařízení staveniště</t>
  </si>
  <si>
    <t>R005</t>
  </si>
  <si>
    <t>Splnění požadavků a zajištění opatření vyplývajících z plánu BOZP</t>
  </si>
  <si>
    <t>R006</t>
  </si>
  <si>
    <t xml:space="preserve">Uvedení prostranství objednatele do původního stavu </t>
  </si>
  <si>
    <t>R007</t>
  </si>
  <si>
    <t>Zajištění staveništní buňky  pro umožnění výkonu činnosti TDI, AD, SÚ</t>
  </si>
  <si>
    <t>R008</t>
  </si>
  <si>
    <t>Zabezpečení staveniště</t>
  </si>
  <si>
    <t xml:space="preserve">soubor     </t>
  </si>
  <si>
    <t>R009</t>
  </si>
  <si>
    <t>Aktualizace PENB (použití hodnot souč. prostupu tepla použitých výplní; autor PENB: Ing. Petr Novák)</t>
  </si>
  <si>
    <t>R010</t>
  </si>
  <si>
    <t>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</si>
</sst>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SUMIF(F51:F67,A16,I51:I67)+SUMIF(F51:F67,"PSU",I51:I67)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SUMIF(F51:F67,A17,I51:I67)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SUMIF(F51:F67,A18,I51:I67)</f>
        <v>0</v>
      </c>
      <c r="J18" s="85"/>
    </row>
    <row r="19" spans="1:10" ht="23.25" customHeight="1" x14ac:dyDescent="0.2">
      <c r="A19" s="194" t="s">
        <v>90</v>
      </c>
      <c r="B19" s="38" t="s">
        <v>29</v>
      </c>
      <c r="C19" s="62"/>
      <c r="D19" s="63"/>
      <c r="E19" s="83"/>
      <c r="F19" s="84"/>
      <c r="G19" s="83"/>
      <c r="H19" s="84"/>
      <c r="I19" s="83">
        <f>SUMIF(F51:F67,A19,I51:I67)</f>
        <v>0</v>
      </c>
      <c r="J19" s="85"/>
    </row>
    <row r="20" spans="1:10" ht="23.25" customHeight="1" x14ac:dyDescent="0.2">
      <c r="A20" s="194" t="s">
        <v>89</v>
      </c>
      <c r="B20" s="38" t="s">
        <v>30</v>
      </c>
      <c r="C20" s="62"/>
      <c r="D20" s="63"/>
      <c r="E20" s="83"/>
      <c r="F20" s="84"/>
      <c r="G20" s="83"/>
      <c r="H20" s="84"/>
      <c r="I20" s="83">
        <f>SUMIF(F51:F67,A20,I51:I67)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1 Pol'!AE237+'02 1 Pol'!AE43</f>
        <v>0</v>
      </c>
      <c r="G39" s="147">
        <f>'01 1 Pol'!AF237+'02 1 Pol'!AF43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'01 1 Pol'!AE237</f>
        <v>0</v>
      </c>
      <c r="G40" s="153">
        <f>'01 1 Pol'!AF237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47</v>
      </c>
      <c r="D41" s="145"/>
      <c r="E41" s="145"/>
      <c r="F41" s="156">
        <f>'01 1 Pol'!AE237</f>
        <v>0</v>
      </c>
      <c r="G41" s="148">
        <f>'01 1 Pol'!AF237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49</v>
      </c>
      <c r="C42" s="151" t="s">
        <v>50</v>
      </c>
      <c r="D42" s="151"/>
      <c r="E42" s="151"/>
      <c r="F42" s="152">
        <f>'02 1 Pol'!AE43</f>
        <v>0</v>
      </c>
      <c r="G42" s="153">
        <f>'02 1 Pol'!AF43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48</v>
      </c>
      <c r="C43" s="145" t="s">
        <v>51</v>
      </c>
      <c r="D43" s="145"/>
      <c r="E43" s="145"/>
      <c r="F43" s="156">
        <f>'02 1 Pol'!AE43</f>
        <v>0</v>
      </c>
      <c r="G43" s="148">
        <f>'02 1 Pol'!AF43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52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75" x14ac:dyDescent="0.25">
      <c r="B48" s="173" t="s">
        <v>54</v>
      </c>
    </row>
    <row r="50" spans="1:10" ht="25.5" customHeight="1" x14ac:dyDescent="0.2">
      <c r="A50" s="175"/>
      <c r="B50" s="178" t="s">
        <v>18</v>
      </c>
      <c r="C50" s="178" t="s">
        <v>6</v>
      </c>
      <c r="D50" s="179"/>
      <c r="E50" s="179"/>
      <c r="F50" s="180" t="s">
        <v>55</v>
      </c>
      <c r="G50" s="180"/>
      <c r="H50" s="180"/>
      <c r="I50" s="180" t="s">
        <v>31</v>
      </c>
      <c r="J50" s="180" t="s">
        <v>0</v>
      </c>
    </row>
    <row r="51" spans="1:10" ht="36.75" customHeight="1" x14ac:dyDescent="0.2">
      <c r="A51" s="176"/>
      <c r="B51" s="181" t="s">
        <v>56</v>
      </c>
      <c r="C51" s="182" t="s">
        <v>57</v>
      </c>
      <c r="D51" s="183"/>
      <c r="E51" s="183"/>
      <c r="F51" s="190" t="s">
        <v>26</v>
      </c>
      <c r="G51" s="191"/>
      <c r="H51" s="191"/>
      <c r="I51" s="191">
        <f>'01 1 Pol'!G8</f>
        <v>0</v>
      </c>
      <c r="J51" s="187" t="str">
        <f>IF(I68=0,"",I51/I68*100)</f>
        <v/>
      </c>
    </row>
    <row r="52" spans="1:10" ht="36.75" customHeight="1" x14ac:dyDescent="0.2">
      <c r="A52" s="176"/>
      <c r="B52" s="181" t="s">
        <v>58</v>
      </c>
      <c r="C52" s="182" t="s">
        <v>59</v>
      </c>
      <c r="D52" s="183"/>
      <c r="E52" s="183"/>
      <c r="F52" s="190" t="s">
        <v>26</v>
      </c>
      <c r="G52" s="191"/>
      <c r="H52" s="191"/>
      <c r="I52" s="191">
        <f>'01 1 Pol'!G21</f>
        <v>0</v>
      </c>
      <c r="J52" s="187" t="str">
        <f>IF(I68=0,"",I52/I68*100)</f>
        <v/>
      </c>
    </row>
    <row r="53" spans="1:10" ht="36.75" customHeight="1" x14ac:dyDescent="0.2">
      <c r="A53" s="176"/>
      <c r="B53" s="181" t="s">
        <v>60</v>
      </c>
      <c r="C53" s="182" t="s">
        <v>61</v>
      </c>
      <c r="D53" s="183"/>
      <c r="E53" s="183"/>
      <c r="F53" s="190" t="s">
        <v>26</v>
      </c>
      <c r="G53" s="191"/>
      <c r="H53" s="191"/>
      <c r="I53" s="191">
        <f>'01 1 Pol'!G69</f>
        <v>0</v>
      </c>
      <c r="J53" s="187" t="str">
        <f>IF(I68=0,"",I53/I68*100)</f>
        <v/>
      </c>
    </row>
    <row r="54" spans="1:10" ht="36.75" customHeight="1" x14ac:dyDescent="0.2">
      <c r="A54" s="176"/>
      <c r="B54" s="181" t="s">
        <v>62</v>
      </c>
      <c r="C54" s="182" t="s">
        <v>63</v>
      </c>
      <c r="D54" s="183"/>
      <c r="E54" s="183"/>
      <c r="F54" s="190" t="s">
        <v>26</v>
      </c>
      <c r="G54" s="191"/>
      <c r="H54" s="191"/>
      <c r="I54" s="191">
        <f>'01 1 Pol'!G101</f>
        <v>0</v>
      </c>
      <c r="J54" s="187" t="str">
        <f>IF(I68=0,"",I54/I68*100)</f>
        <v/>
      </c>
    </row>
    <row r="55" spans="1:10" ht="36.75" customHeight="1" x14ac:dyDescent="0.2">
      <c r="A55" s="176"/>
      <c r="B55" s="181" t="s">
        <v>64</v>
      </c>
      <c r="C55" s="182" t="s">
        <v>65</v>
      </c>
      <c r="D55" s="183"/>
      <c r="E55" s="183"/>
      <c r="F55" s="190" t="s">
        <v>26</v>
      </c>
      <c r="G55" s="191"/>
      <c r="H55" s="191"/>
      <c r="I55" s="191">
        <f>'01 1 Pol'!G109</f>
        <v>0</v>
      </c>
      <c r="J55" s="187" t="str">
        <f>IF(I68=0,"",I55/I68*100)</f>
        <v/>
      </c>
    </row>
    <row r="56" spans="1:10" ht="36.75" customHeight="1" x14ac:dyDescent="0.2">
      <c r="A56" s="176"/>
      <c r="B56" s="181" t="s">
        <v>66</v>
      </c>
      <c r="C56" s="182" t="s">
        <v>67</v>
      </c>
      <c r="D56" s="183"/>
      <c r="E56" s="183"/>
      <c r="F56" s="190" t="s">
        <v>26</v>
      </c>
      <c r="G56" s="191"/>
      <c r="H56" s="191"/>
      <c r="I56" s="191">
        <f>'01 1 Pol'!G119</f>
        <v>0</v>
      </c>
      <c r="J56" s="187" t="str">
        <f>IF(I68=0,"",I56/I68*100)</f>
        <v/>
      </c>
    </row>
    <row r="57" spans="1:10" ht="36.75" customHeight="1" x14ac:dyDescent="0.2">
      <c r="A57" s="176"/>
      <c r="B57" s="181" t="s">
        <v>68</v>
      </c>
      <c r="C57" s="182" t="s">
        <v>69</v>
      </c>
      <c r="D57" s="183"/>
      <c r="E57" s="183"/>
      <c r="F57" s="190" t="s">
        <v>26</v>
      </c>
      <c r="G57" s="191"/>
      <c r="H57" s="191"/>
      <c r="I57" s="191">
        <f>'01 1 Pol'!G122</f>
        <v>0</v>
      </c>
      <c r="J57" s="187" t="str">
        <f>IF(I68=0,"",I57/I68*100)</f>
        <v/>
      </c>
    </row>
    <row r="58" spans="1:10" ht="36.75" customHeight="1" x14ac:dyDescent="0.2">
      <c r="A58" s="176"/>
      <c r="B58" s="181" t="s">
        <v>70</v>
      </c>
      <c r="C58" s="182" t="s">
        <v>71</v>
      </c>
      <c r="D58" s="183"/>
      <c r="E58" s="183"/>
      <c r="F58" s="190" t="s">
        <v>26</v>
      </c>
      <c r="G58" s="191"/>
      <c r="H58" s="191"/>
      <c r="I58" s="191">
        <f>'01 1 Pol'!G124</f>
        <v>0</v>
      </c>
      <c r="J58" s="187" t="str">
        <f>IF(I68=0,"",I58/I68*100)</f>
        <v/>
      </c>
    </row>
    <row r="59" spans="1:10" ht="36.75" customHeight="1" x14ac:dyDescent="0.2">
      <c r="A59" s="176"/>
      <c r="B59" s="181" t="s">
        <v>72</v>
      </c>
      <c r="C59" s="182" t="s">
        <v>73</v>
      </c>
      <c r="D59" s="183"/>
      <c r="E59" s="183"/>
      <c r="F59" s="190" t="s">
        <v>26</v>
      </c>
      <c r="G59" s="191"/>
      <c r="H59" s="191"/>
      <c r="I59" s="191">
        <f>'01 1 Pol'!G138</f>
        <v>0</v>
      </c>
      <c r="J59" s="187" t="str">
        <f>IF(I68=0,"",I59/I68*100)</f>
        <v/>
      </c>
    </row>
    <row r="60" spans="1:10" ht="36.75" customHeight="1" x14ac:dyDescent="0.2">
      <c r="A60" s="176"/>
      <c r="B60" s="181" t="s">
        <v>74</v>
      </c>
      <c r="C60" s="182" t="s">
        <v>75</v>
      </c>
      <c r="D60" s="183"/>
      <c r="E60" s="183"/>
      <c r="F60" s="190" t="s">
        <v>27</v>
      </c>
      <c r="G60" s="191"/>
      <c r="H60" s="191"/>
      <c r="I60" s="191">
        <f>'01 1 Pol'!G140</f>
        <v>0</v>
      </c>
      <c r="J60" s="187" t="str">
        <f>IF(I68=0,"",I60/I68*100)</f>
        <v/>
      </c>
    </row>
    <row r="61" spans="1:10" ht="36.75" customHeight="1" x14ac:dyDescent="0.2">
      <c r="A61" s="176"/>
      <c r="B61" s="181" t="s">
        <v>76</v>
      </c>
      <c r="C61" s="182" t="s">
        <v>77</v>
      </c>
      <c r="D61" s="183"/>
      <c r="E61" s="183"/>
      <c r="F61" s="190" t="s">
        <v>27</v>
      </c>
      <c r="G61" s="191"/>
      <c r="H61" s="191"/>
      <c r="I61" s="191">
        <f>'01 1 Pol'!G148</f>
        <v>0</v>
      </c>
      <c r="J61" s="187" t="str">
        <f>IF(I68=0,"",I61/I68*100)</f>
        <v/>
      </c>
    </row>
    <row r="62" spans="1:10" ht="36.75" customHeight="1" x14ac:dyDescent="0.2">
      <c r="A62" s="176"/>
      <c r="B62" s="181" t="s">
        <v>78</v>
      </c>
      <c r="C62" s="182" t="s">
        <v>79</v>
      </c>
      <c r="D62" s="183"/>
      <c r="E62" s="183"/>
      <c r="F62" s="190" t="s">
        <v>27</v>
      </c>
      <c r="G62" s="191"/>
      <c r="H62" s="191"/>
      <c r="I62" s="191">
        <f>'01 1 Pol'!G157</f>
        <v>0</v>
      </c>
      <c r="J62" s="187" t="str">
        <f>IF(I68=0,"",I62/I68*100)</f>
        <v/>
      </c>
    </row>
    <row r="63" spans="1:10" ht="36.75" customHeight="1" x14ac:dyDescent="0.2">
      <c r="A63" s="176"/>
      <c r="B63" s="181" t="s">
        <v>80</v>
      </c>
      <c r="C63" s="182" t="s">
        <v>81</v>
      </c>
      <c r="D63" s="183"/>
      <c r="E63" s="183"/>
      <c r="F63" s="190" t="s">
        <v>27</v>
      </c>
      <c r="G63" s="191"/>
      <c r="H63" s="191"/>
      <c r="I63" s="191">
        <f>'01 1 Pol'!G195</f>
        <v>0</v>
      </c>
      <c r="J63" s="187" t="str">
        <f>IF(I68=0,"",I63/I68*100)</f>
        <v/>
      </c>
    </row>
    <row r="64" spans="1:10" ht="36.75" customHeight="1" x14ac:dyDescent="0.2">
      <c r="A64" s="176"/>
      <c r="B64" s="181" t="s">
        <v>82</v>
      </c>
      <c r="C64" s="182" t="s">
        <v>83</v>
      </c>
      <c r="D64" s="183"/>
      <c r="E64" s="183"/>
      <c r="F64" s="190" t="s">
        <v>27</v>
      </c>
      <c r="G64" s="191"/>
      <c r="H64" s="191"/>
      <c r="I64" s="191">
        <f>'01 1 Pol'!G211</f>
        <v>0</v>
      </c>
      <c r="J64" s="187" t="str">
        <f>IF(I68=0,"",I64/I68*100)</f>
        <v/>
      </c>
    </row>
    <row r="65" spans="1:10" ht="36.75" customHeight="1" x14ac:dyDescent="0.2">
      <c r="A65" s="176"/>
      <c r="B65" s="181" t="s">
        <v>84</v>
      </c>
      <c r="C65" s="182" t="s">
        <v>85</v>
      </c>
      <c r="D65" s="183"/>
      <c r="E65" s="183"/>
      <c r="F65" s="190" t="s">
        <v>27</v>
      </c>
      <c r="G65" s="191"/>
      <c r="H65" s="191"/>
      <c r="I65" s="191">
        <f>'01 1 Pol'!G221</f>
        <v>0</v>
      </c>
      <c r="J65" s="187" t="str">
        <f>IF(I68=0,"",I65/I68*100)</f>
        <v/>
      </c>
    </row>
    <row r="66" spans="1:10" ht="36.75" customHeight="1" x14ac:dyDescent="0.2">
      <c r="A66" s="176"/>
      <c r="B66" s="181" t="s">
        <v>86</v>
      </c>
      <c r="C66" s="182" t="s">
        <v>87</v>
      </c>
      <c r="D66" s="183"/>
      <c r="E66" s="183"/>
      <c r="F66" s="190" t="s">
        <v>88</v>
      </c>
      <c r="G66" s="191"/>
      <c r="H66" s="191"/>
      <c r="I66" s="191">
        <f>'01 1 Pol'!G228</f>
        <v>0</v>
      </c>
      <c r="J66" s="187" t="str">
        <f>IF(I68=0,"",I66/I68*100)</f>
        <v/>
      </c>
    </row>
    <row r="67" spans="1:10" ht="36.75" customHeight="1" x14ac:dyDescent="0.2">
      <c r="A67" s="176"/>
      <c r="B67" s="181" t="s">
        <v>89</v>
      </c>
      <c r="C67" s="182" t="s">
        <v>30</v>
      </c>
      <c r="D67" s="183"/>
      <c r="E67" s="183"/>
      <c r="F67" s="190" t="s">
        <v>89</v>
      </c>
      <c r="G67" s="191"/>
      <c r="H67" s="191"/>
      <c r="I67" s="191">
        <f>'02 1 Pol'!G8</f>
        <v>0</v>
      </c>
      <c r="J67" s="187" t="str">
        <f>IF(I68=0,"",I67/I68*100)</f>
        <v/>
      </c>
    </row>
    <row r="68" spans="1:10" ht="25.5" customHeight="1" x14ac:dyDescent="0.2">
      <c r="A68" s="177"/>
      <c r="B68" s="184" t="s">
        <v>1</v>
      </c>
      <c r="C68" s="185"/>
      <c r="D68" s="186"/>
      <c r="E68" s="186"/>
      <c r="F68" s="192"/>
      <c r="G68" s="193"/>
      <c r="H68" s="193"/>
      <c r="I68" s="193">
        <f>SUM(I51:I67)</f>
        <v>0</v>
      </c>
      <c r="J68" s="188">
        <f>SUM(J51:J67)</f>
        <v>0</v>
      </c>
    </row>
    <row r="69" spans="1:10" x14ac:dyDescent="0.2">
      <c r="F69" s="133"/>
      <c r="G69" s="133"/>
      <c r="H69" s="133"/>
      <c r="I69" s="133"/>
      <c r="J69" s="189"/>
    </row>
    <row r="70" spans="1:10" x14ac:dyDescent="0.2">
      <c r="F70" s="133"/>
      <c r="G70" s="133"/>
      <c r="H70" s="133"/>
      <c r="I70" s="133"/>
      <c r="J70" s="189"/>
    </row>
    <row r="71" spans="1:10" x14ac:dyDescent="0.2">
      <c r="F71" s="133"/>
      <c r="G71" s="133"/>
      <c r="H71" s="133"/>
      <c r="I71" s="133"/>
      <c r="J71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F845-96EE-43B4-8D4B-5EC8742179D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91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92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92</v>
      </c>
      <c r="AG3" t="s">
        <v>93</v>
      </c>
    </row>
    <row r="4" spans="1:60" ht="24.95" customHeight="1" x14ac:dyDescent="0.2">
      <c r="A4" s="200" t="s">
        <v>10</v>
      </c>
      <c r="B4" s="201" t="s">
        <v>48</v>
      </c>
      <c r="C4" s="202" t="s">
        <v>47</v>
      </c>
      <c r="D4" s="203"/>
      <c r="E4" s="203"/>
      <c r="F4" s="203"/>
      <c r="G4" s="204"/>
      <c r="AG4" t="s">
        <v>94</v>
      </c>
    </row>
    <row r="5" spans="1:60" x14ac:dyDescent="0.2">
      <c r="D5" s="10"/>
    </row>
    <row r="6" spans="1:60" ht="38.25" x14ac:dyDescent="0.2">
      <c r="A6" s="206" t="s">
        <v>95</v>
      </c>
      <c r="B6" s="208" t="s">
        <v>96</v>
      </c>
      <c r="C6" s="208" t="s">
        <v>97</v>
      </c>
      <c r="D6" s="207" t="s">
        <v>98</v>
      </c>
      <c r="E6" s="206" t="s">
        <v>99</v>
      </c>
      <c r="F6" s="205" t="s">
        <v>100</v>
      </c>
      <c r="G6" s="206" t="s">
        <v>31</v>
      </c>
      <c r="H6" s="209" t="s">
        <v>32</v>
      </c>
      <c r="I6" s="209" t="s">
        <v>101</v>
      </c>
      <c r="J6" s="209" t="s">
        <v>33</v>
      </c>
      <c r="K6" s="209" t="s">
        <v>102</v>
      </c>
      <c r="L6" s="209" t="s">
        <v>103</v>
      </c>
      <c r="M6" s="209" t="s">
        <v>104</v>
      </c>
      <c r="N6" s="209" t="s">
        <v>105</v>
      </c>
      <c r="O6" s="209" t="s">
        <v>106</v>
      </c>
      <c r="P6" s="209" t="s">
        <v>107</v>
      </c>
      <c r="Q6" s="209" t="s">
        <v>108</v>
      </c>
      <c r="R6" s="209" t="s">
        <v>109</v>
      </c>
      <c r="S6" s="209" t="s">
        <v>110</v>
      </c>
      <c r="T6" s="209" t="s">
        <v>111</v>
      </c>
      <c r="U6" s="209" t="s">
        <v>112</v>
      </c>
      <c r="V6" s="209" t="s">
        <v>113</v>
      </c>
      <c r="W6" s="209" t="s">
        <v>114</v>
      </c>
      <c r="X6" s="209" t="s">
        <v>115</v>
      </c>
      <c r="Y6" s="209" t="s">
        <v>116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117</v>
      </c>
      <c r="B8" s="240" t="s">
        <v>56</v>
      </c>
      <c r="C8" s="261" t="s">
        <v>57</v>
      </c>
      <c r="D8" s="241"/>
      <c r="E8" s="242"/>
      <c r="F8" s="243"/>
      <c r="G8" s="244">
        <f>SUMIF(AG9:AG20,"&lt;&gt;NOR",G9:G20)</f>
        <v>0</v>
      </c>
      <c r="H8" s="238"/>
      <c r="I8" s="238">
        <f>SUM(I9:I20)</f>
        <v>0</v>
      </c>
      <c r="J8" s="238"/>
      <c r="K8" s="238">
        <f>SUM(K9:K20)</f>
        <v>0</v>
      </c>
      <c r="L8" s="238"/>
      <c r="M8" s="238">
        <f>SUM(M9:M20)</f>
        <v>0</v>
      </c>
      <c r="N8" s="237"/>
      <c r="O8" s="237">
        <f>SUM(O9:O20)</f>
        <v>0</v>
      </c>
      <c r="P8" s="237"/>
      <c r="Q8" s="237">
        <f>SUM(Q9:Q20)</f>
        <v>0</v>
      </c>
      <c r="R8" s="238"/>
      <c r="S8" s="238"/>
      <c r="T8" s="238"/>
      <c r="U8" s="238"/>
      <c r="V8" s="238">
        <f>SUM(V9:V20)</f>
        <v>0</v>
      </c>
      <c r="W8" s="238"/>
      <c r="X8" s="238"/>
      <c r="Y8" s="238"/>
      <c r="AG8" t="s">
        <v>118</v>
      </c>
    </row>
    <row r="9" spans="1:60" ht="22.5" outlineLevel="1" x14ac:dyDescent="0.2">
      <c r="A9" s="246">
        <v>1</v>
      </c>
      <c r="B9" s="247" t="s">
        <v>119</v>
      </c>
      <c r="C9" s="262" t="s">
        <v>120</v>
      </c>
      <c r="D9" s="248" t="s">
        <v>121</v>
      </c>
      <c r="E9" s="249">
        <v>1.54</v>
      </c>
      <c r="F9" s="250"/>
      <c r="G9" s="251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12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122</v>
      </c>
      <c r="T9" s="230" t="s">
        <v>123</v>
      </c>
      <c r="U9" s="230">
        <v>0</v>
      </c>
      <c r="V9" s="230">
        <f>ROUND(E9*U9,2)</f>
        <v>0</v>
      </c>
      <c r="W9" s="230"/>
      <c r="X9" s="230" t="s">
        <v>124</v>
      </c>
      <c r="Y9" s="230" t="s">
        <v>125</v>
      </c>
      <c r="Z9" s="210"/>
      <c r="AA9" s="210"/>
      <c r="AB9" s="210"/>
      <c r="AC9" s="210"/>
      <c r="AD9" s="210"/>
      <c r="AE9" s="210"/>
      <c r="AF9" s="210"/>
      <c r="AG9" s="210" t="s">
        <v>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3" t="s">
        <v>127</v>
      </c>
      <c r="D10" s="232"/>
      <c r="E10" s="233">
        <v>1.54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6">
        <v>2</v>
      </c>
      <c r="B11" s="247" t="s">
        <v>129</v>
      </c>
      <c r="C11" s="262" t="s">
        <v>130</v>
      </c>
      <c r="D11" s="248" t="s">
        <v>121</v>
      </c>
      <c r="E11" s="249">
        <v>1.54</v>
      </c>
      <c r="F11" s="250"/>
      <c r="G11" s="251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12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122</v>
      </c>
      <c r="T11" s="230" t="s">
        <v>123</v>
      </c>
      <c r="U11" s="230">
        <v>0</v>
      </c>
      <c r="V11" s="230">
        <f>ROUND(E11*U11,2)</f>
        <v>0</v>
      </c>
      <c r="W11" s="230"/>
      <c r="X11" s="230" t="s">
        <v>124</v>
      </c>
      <c r="Y11" s="230" t="s">
        <v>125</v>
      </c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3" t="s">
        <v>127</v>
      </c>
      <c r="D12" s="232"/>
      <c r="E12" s="233">
        <v>1.54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3</v>
      </c>
      <c r="B13" s="247" t="s">
        <v>131</v>
      </c>
      <c r="C13" s="262" t="s">
        <v>132</v>
      </c>
      <c r="D13" s="248" t="s">
        <v>121</v>
      </c>
      <c r="E13" s="249">
        <v>1.1000000000000001</v>
      </c>
      <c r="F13" s="250"/>
      <c r="G13" s="251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12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122</v>
      </c>
      <c r="T13" s="230" t="s">
        <v>123</v>
      </c>
      <c r="U13" s="230">
        <v>0</v>
      </c>
      <c r="V13" s="230">
        <f>ROUND(E13*U13,2)</f>
        <v>0</v>
      </c>
      <c r="W13" s="230"/>
      <c r="X13" s="230" t="s">
        <v>124</v>
      </c>
      <c r="Y13" s="230" t="s">
        <v>125</v>
      </c>
      <c r="Z13" s="210"/>
      <c r="AA13" s="210"/>
      <c r="AB13" s="210"/>
      <c r="AC13" s="210"/>
      <c r="AD13" s="210"/>
      <c r="AE13" s="210"/>
      <c r="AF13" s="210"/>
      <c r="AG13" s="210" t="s">
        <v>126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3" t="s">
        <v>133</v>
      </c>
      <c r="D14" s="232"/>
      <c r="E14" s="233">
        <v>1.1000000000000001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4</v>
      </c>
      <c r="B15" s="247" t="s">
        <v>134</v>
      </c>
      <c r="C15" s="262" t="s">
        <v>132</v>
      </c>
      <c r="D15" s="248" t="s">
        <v>121</v>
      </c>
      <c r="E15" s="249">
        <v>1.54</v>
      </c>
      <c r="F15" s="250"/>
      <c r="G15" s="251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12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122</v>
      </c>
      <c r="T15" s="230" t="s">
        <v>123</v>
      </c>
      <c r="U15" s="230">
        <v>0</v>
      </c>
      <c r="V15" s="230">
        <f>ROUND(E15*U15,2)</f>
        <v>0</v>
      </c>
      <c r="W15" s="230"/>
      <c r="X15" s="230" t="s">
        <v>124</v>
      </c>
      <c r="Y15" s="230" t="s">
        <v>125</v>
      </c>
      <c r="Z15" s="210"/>
      <c r="AA15" s="210"/>
      <c r="AB15" s="210"/>
      <c r="AC15" s="210"/>
      <c r="AD15" s="210"/>
      <c r="AE15" s="210"/>
      <c r="AF15" s="210"/>
      <c r="AG15" s="210" t="s">
        <v>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3" t="s">
        <v>127</v>
      </c>
      <c r="D16" s="232"/>
      <c r="E16" s="233">
        <v>1.54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6">
        <v>5</v>
      </c>
      <c r="B17" s="247" t="s">
        <v>135</v>
      </c>
      <c r="C17" s="262" t="s">
        <v>136</v>
      </c>
      <c r="D17" s="248" t="s">
        <v>121</v>
      </c>
      <c r="E17" s="249">
        <v>1.1000000000000001</v>
      </c>
      <c r="F17" s="250"/>
      <c r="G17" s="251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12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122</v>
      </c>
      <c r="T17" s="230" t="s">
        <v>123</v>
      </c>
      <c r="U17" s="230">
        <v>0</v>
      </c>
      <c r="V17" s="230">
        <f>ROUND(E17*U17,2)</f>
        <v>0</v>
      </c>
      <c r="W17" s="230"/>
      <c r="X17" s="230" t="s">
        <v>124</v>
      </c>
      <c r="Y17" s="230" t="s">
        <v>125</v>
      </c>
      <c r="Z17" s="210"/>
      <c r="AA17" s="210"/>
      <c r="AB17" s="210"/>
      <c r="AC17" s="210"/>
      <c r="AD17" s="210"/>
      <c r="AE17" s="210"/>
      <c r="AF17" s="210"/>
      <c r="AG17" s="210" t="s">
        <v>126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3" t="s">
        <v>133</v>
      </c>
      <c r="D18" s="232"/>
      <c r="E18" s="233">
        <v>1.1000000000000001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6">
        <v>6</v>
      </c>
      <c r="B19" s="247" t="s">
        <v>137</v>
      </c>
      <c r="C19" s="262" t="s">
        <v>136</v>
      </c>
      <c r="D19" s="248" t="s">
        <v>121</v>
      </c>
      <c r="E19" s="249">
        <v>1.54</v>
      </c>
      <c r="F19" s="250"/>
      <c r="G19" s="251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12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122</v>
      </c>
      <c r="T19" s="230" t="s">
        <v>123</v>
      </c>
      <c r="U19" s="230">
        <v>0</v>
      </c>
      <c r="V19" s="230">
        <f>ROUND(E19*U19,2)</f>
        <v>0</v>
      </c>
      <c r="W19" s="230"/>
      <c r="X19" s="230" t="s">
        <v>124</v>
      </c>
      <c r="Y19" s="230" t="s">
        <v>125</v>
      </c>
      <c r="Z19" s="210"/>
      <c r="AA19" s="210"/>
      <c r="AB19" s="210"/>
      <c r="AC19" s="210"/>
      <c r="AD19" s="210"/>
      <c r="AE19" s="210"/>
      <c r="AF19" s="210"/>
      <c r="AG19" s="210" t="s">
        <v>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3" t="s">
        <v>127</v>
      </c>
      <c r="D20" s="232"/>
      <c r="E20" s="233">
        <v>1.54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128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9" t="s">
        <v>117</v>
      </c>
      <c r="B21" s="240" t="s">
        <v>58</v>
      </c>
      <c r="C21" s="261" t="s">
        <v>59</v>
      </c>
      <c r="D21" s="241"/>
      <c r="E21" s="242"/>
      <c r="F21" s="243"/>
      <c r="G21" s="244">
        <f>SUMIF(AG22:AG68,"&lt;&gt;NOR",G22:G68)</f>
        <v>0</v>
      </c>
      <c r="H21" s="238"/>
      <c r="I21" s="238">
        <f>SUM(I22:I68)</f>
        <v>0</v>
      </c>
      <c r="J21" s="238"/>
      <c r="K21" s="238">
        <f>SUM(K22:K68)</f>
        <v>0</v>
      </c>
      <c r="L21" s="238"/>
      <c r="M21" s="238">
        <f>SUM(M22:M68)</f>
        <v>0</v>
      </c>
      <c r="N21" s="237"/>
      <c r="O21" s="237">
        <f>SUM(O22:O68)</f>
        <v>16.830000000000005</v>
      </c>
      <c r="P21" s="237"/>
      <c r="Q21" s="237">
        <f>SUM(Q22:Q68)</f>
        <v>0</v>
      </c>
      <c r="R21" s="238"/>
      <c r="S21" s="238"/>
      <c r="T21" s="238"/>
      <c r="U21" s="238"/>
      <c r="V21" s="238">
        <f>SUM(V22:V68)</f>
        <v>3537.9900000000002</v>
      </c>
      <c r="W21" s="238"/>
      <c r="X21" s="238"/>
      <c r="Y21" s="238"/>
      <c r="AG21" t="s">
        <v>118</v>
      </c>
    </row>
    <row r="22" spans="1:60" ht="33.75" outlineLevel="1" x14ac:dyDescent="0.2">
      <c r="A22" s="252">
        <v>7</v>
      </c>
      <c r="B22" s="253" t="s">
        <v>138</v>
      </c>
      <c r="C22" s="264" t="s">
        <v>139</v>
      </c>
      <c r="D22" s="254" t="s">
        <v>140</v>
      </c>
      <c r="E22" s="255">
        <v>175</v>
      </c>
      <c r="F22" s="256"/>
      <c r="G22" s="257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12</v>
      </c>
      <c r="M22" s="230">
        <f>G22*(1+L22/100)</f>
        <v>0</v>
      </c>
      <c r="N22" s="229">
        <v>4.0000000000000003E-5</v>
      </c>
      <c r="O22" s="229">
        <f>ROUND(E22*N22,2)</f>
        <v>0.01</v>
      </c>
      <c r="P22" s="229">
        <v>0</v>
      </c>
      <c r="Q22" s="229">
        <f>ROUND(E22*P22,2)</f>
        <v>0</v>
      </c>
      <c r="R22" s="230"/>
      <c r="S22" s="230" t="s">
        <v>122</v>
      </c>
      <c r="T22" s="230" t="s">
        <v>123</v>
      </c>
      <c r="U22" s="230">
        <v>7.8E-2</v>
      </c>
      <c r="V22" s="230">
        <f>ROUND(E22*U22,2)</f>
        <v>13.65</v>
      </c>
      <c r="W22" s="230"/>
      <c r="X22" s="230" t="s">
        <v>124</v>
      </c>
      <c r="Y22" s="230" t="s">
        <v>125</v>
      </c>
      <c r="Z22" s="210"/>
      <c r="AA22" s="210"/>
      <c r="AB22" s="210"/>
      <c r="AC22" s="210"/>
      <c r="AD22" s="210"/>
      <c r="AE22" s="210"/>
      <c r="AF22" s="210"/>
      <c r="AG22" s="210" t="s">
        <v>126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6">
        <v>8</v>
      </c>
      <c r="B23" s="247" t="s">
        <v>141</v>
      </c>
      <c r="C23" s="262" t="s">
        <v>142</v>
      </c>
      <c r="D23" s="248" t="s">
        <v>143</v>
      </c>
      <c r="E23" s="249">
        <v>207.578</v>
      </c>
      <c r="F23" s="250"/>
      <c r="G23" s="251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12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122</v>
      </c>
      <c r="T23" s="230" t="s">
        <v>123</v>
      </c>
      <c r="U23" s="230">
        <v>0</v>
      </c>
      <c r="V23" s="230">
        <f>ROUND(E23*U23,2)</f>
        <v>0</v>
      </c>
      <c r="W23" s="230"/>
      <c r="X23" s="230" t="s">
        <v>124</v>
      </c>
      <c r="Y23" s="230" t="s">
        <v>125</v>
      </c>
      <c r="Z23" s="210"/>
      <c r="AA23" s="210"/>
      <c r="AB23" s="210"/>
      <c r="AC23" s="210"/>
      <c r="AD23" s="210"/>
      <c r="AE23" s="210"/>
      <c r="AF23" s="210"/>
      <c r="AG23" s="210" t="s">
        <v>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5" t="s">
        <v>144</v>
      </c>
      <c r="D24" s="258"/>
      <c r="E24" s="258"/>
      <c r="F24" s="258"/>
      <c r="G24" s="258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27"/>
      <c r="B25" s="228"/>
      <c r="C25" s="263" t="s">
        <v>146</v>
      </c>
      <c r="D25" s="232"/>
      <c r="E25" s="233">
        <v>54.908000000000001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3" x14ac:dyDescent="0.2">
      <c r="A26" s="227"/>
      <c r="B26" s="228"/>
      <c r="C26" s="263" t="s">
        <v>147</v>
      </c>
      <c r="D26" s="232"/>
      <c r="E26" s="233">
        <v>149.94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3" t="s">
        <v>148</v>
      </c>
      <c r="D27" s="232"/>
      <c r="E27" s="233">
        <v>0.89600000000000002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3" t="s">
        <v>149</v>
      </c>
      <c r="D28" s="232"/>
      <c r="E28" s="233">
        <v>0.72799999999999998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3" t="s">
        <v>150</v>
      </c>
      <c r="D29" s="232"/>
      <c r="E29" s="233">
        <v>1.1060000000000001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2">
        <v>9</v>
      </c>
      <c r="B30" s="253" t="s">
        <v>151</v>
      </c>
      <c r="C30" s="264" t="s">
        <v>152</v>
      </c>
      <c r="D30" s="254" t="s">
        <v>143</v>
      </c>
      <c r="E30" s="255">
        <v>207.578</v>
      </c>
      <c r="F30" s="256"/>
      <c r="G30" s="257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12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122</v>
      </c>
      <c r="T30" s="230" t="s">
        <v>123</v>
      </c>
      <c r="U30" s="230">
        <v>0</v>
      </c>
      <c r="V30" s="230">
        <f>ROUND(E30*U30,2)</f>
        <v>0</v>
      </c>
      <c r="W30" s="230"/>
      <c r="X30" s="230" t="s">
        <v>124</v>
      </c>
      <c r="Y30" s="230" t="s">
        <v>125</v>
      </c>
      <c r="Z30" s="210"/>
      <c r="AA30" s="210"/>
      <c r="AB30" s="210"/>
      <c r="AC30" s="210"/>
      <c r="AD30" s="210"/>
      <c r="AE30" s="210"/>
      <c r="AF30" s="210"/>
      <c r="AG30" s="210" t="s">
        <v>126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>
        <v>10</v>
      </c>
      <c r="B31" s="247" t="s">
        <v>153</v>
      </c>
      <c r="C31" s="262" t="s">
        <v>154</v>
      </c>
      <c r="D31" s="248" t="s">
        <v>143</v>
      </c>
      <c r="E31" s="249">
        <v>300.60000000000002</v>
      </c>
      <c r="F31" s="250"/>
      <c r="G31" s="251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12</v>
      </c>
      <c r="M31" s="230">
        <f>G31*(1+L31/100)</f>
        <v>0</v>
      </c>
      <c r="N31" s="229">
        <v>5.3690000000000002E-2</v>
      </c>
      <c r="O31" s="229">
        <f>ROUND(E31*N31,2)</f>
        <v>16.14</v>
      </c>
      <c r="P31" s="229">
        <v>0</v>
      </c>
      <c r="Q31" s="229">
        <f>ROUND(E31*P31,2)</f>
        <v>0</v>
      </c>
      <c r="R31" s="230"/>
      <c r="S31" s="230" t="s">
        <v>155</v>
      </c>
      <c r="T31" s="230" t="s">
        <v>156</v>
      </c>
      <c r="U31" s="230">
        <v>1.17717</v>
      </c>
      <c r="V31" s="230">
        <f>ROUND(E31*U31,2)</f>
        <v>353.86</v>
      </c>
      <c r="W31" s="230"/>
      <c r="X31" s="230" t="s">
        <v>124</v>
      </c>
      <c r="Y31" s="230" t="s">
        <v>125</v>
      </c>
      <c r="Z31" s="210"/>
      <c r="AA31" s="210"/>
      <c r="AB31" s="210"/>
      <c r="AC31" s="210"/>
      <c r="AD31" s="210"/>
      <c r="AE31" s="210"/>
      <c r="AF31" s="210"/>
      <c r="AG31" s="210" t="s">
        <v>126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5" t="s">
        <v>157</v>
      </c>
      <c r="D32" s="258"/>
      <c r="E32" s="258"/>
      <c r="F32" s="258"/>
      <c r="G32" s="258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2" x14ac:dyDescent="0.2">
      <c r="A33" s="227"/>
      <c r="B33" s="228"/>
      <c r="C33" s="263" t="s">
        <v>158</v>
      </c>
      <c r="D33" s="232"/>
      <c r="E33" s="233">
        <v>67.415999999999997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128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3" x14ac:dyDescent="0.2">
      <c r="A34" s="227"/>
      <c r="B34" s="228"/>
      <c r="C34" s="263" t="s">
        <v>159</v>
      </c>
      <c r="D34" s="232"/>
      <c r="E34" s="233">
        <v>197.06399999999999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128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3" t="s">
        <v>160</v>
      </c>
      <c r="D35" s="232"/>
      <c r="E35" s="233">
        <v>11.13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128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27"/>
      <c r="B36" s="228"/>
      <c r="C36" s="263" t="s">
        <v>161</v>
      </c>
      <c r="D36" s="232"/>
      <c r="E36" s="233">
        <v>24.99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128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>
        <v>11</v>
      </c>
      <c r="B37" s="247" t="s">
        <v>162</v>
      </c>
      <c r="C37" s="262" t="s">
        <v>163</v>
      </c>
      <c r="D37" s="248" t="s">
        <v>121</v>
      </c>
      <c r="E37" s="249">
        <v>1121.5</v>
      </c>
      <c r="F37" s="250"/>
      <c r="G37" s="251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12</v>
      </c>
      <c r="M37" s="230">
        <f>G37*(1+L37/100)</f>
        <v>0</v>
      </c>
      <c r="N37" s="229">
        <v>1.4999999999999999E-4</v>
      </c>
      <c r="O37" s="229">
        <f>ROUND(E37*N37,2)</f>
        <v>0.17</v>
      </c>
      <c r="P37" s="229">
        <v>0</v>
      </c>
      <c r="Q37" s="229">
        <f>ROUND(E37*P37,2)</f>
        <v>0</v>
      </c>
      <c r="R37" s="230"/>
      <c r="S37" s="230" t="s">
        <v>155</v>
      </c>
      <c r="T37" s="230" t="s">
        <v>123</v>
      </c>
      <c r="U37" s="230">
        <v>0.05</v>
      </c>
      <c r="V37" s="230">
        <f>ROUND(E37*U37,2)</f>
        <v>56.08</v>
      </c>
      <c r="W37" s="230"/>
      <c r="X37" s="230" t="s">
        <v>124</v>
      </c>
      <c r="Y37" s="230" t="s">
        <v>125</v>
      </c>
      <c r="Z37" s="210"/>
      <c r="AA37" s="210"/>
      <c r="AB37" s="210"/>
      <c r="AC37" s="210"/>
      <c r="AD37" s="210"/>
      <c r="AE37" s="210"/>
      <c r="AF37" s="210"/>
      <c r="AG37" s="210" t="s">
        <v>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3" t="s">
        <v>164</v>
      </c>
      <c r="D38" s="232"/>
      <c r="E38" s="233">
        <v>280.89999999999998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128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3" t="s">
        <v>165</v>
      </c>
      <c r="D39" s="232"/>
      <c r="E39" s="233">
        <v>821.1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3" t="s">
        <v>166</v>
      </c>
      <c r="D40" s="232"/>
      <c r="E40" s="233">
        <v>19.5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6">
        <v>12</v>
      </c>
      <c r="B41" s="247" t="s">
        <v>167</v>
      </c>
      <c r="C41" s="262" t="s">
        <v>168</v>
      </c>
      <c r="D41" s="248" t="s">
        <v>121</v>
      </c>
      <c r="E41" s="249">
        <v>1121.5</v>
      </c>
      <c r="F41" s="250"/>
      <c r="G41" s="251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12</v>
      </c>
      <c r="M41" s="230">
        <f>G41*(1+L41/100)</f>
        <v>0</v>
      </c>
      <c r="N41" s="229">
        <v>4.4999999999999999E-4</v>
      </c>
      <c r="O41" s="229">
        <f>ROUND(E41*N41,2)</f>
        <v>0.5</v>
      </c>
      <c r="P41" s="229">
        <v>0</v>
      </c>
      <c r="Q41" s="229">
        <f>ROUND(E41*P41,2)</f>
        <v>0</v>
      </c>
      <c r="R41" s="230"/>
      <c r="S41" s="230" t="s">
        <v>122</v>
      </c>
      <c r="T41" s="230" t="s">
        <v>123</v>
      </c>
      <c r="U41" s="230">
        <v>2.19</v>
      </c>
      <c r="V41" s="230">
        <f>ROUND(E41*U41,2)</f>
        <v>2456.09</v>
      </c>
      <c r="W41" s="230"/>
      <c r="X41" s="230" t="s">
        <v>124</v>
      </c>
      <c r="Y41" s="230" t="s">
        <v>125</v>
      </c>
      <c r="Z41" s="210"/>
      <c r="AA41" s="210"/>
      <c r="AB41" s="210"/>
      <c r="AC41" s="210"/>
      <c r="AD41" s="210"/>
      <c r="AE41" s="210"/>
      <c r="AF41" s="210"/>
      <c r="AG41" s="210" t="s">
        <v>126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3" t="s">
        <v>169</v>
      </c>
      <c r="D42" s="232"/>
      <c r="E42" s="233">
        <v>169.6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128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3" t="s">
        <v>170</v>
      </c>
      <c r="D43" s="232"/>
      <c r="E43" s="233">
        <v>571.20000000000005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128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3" t="s">
        <v>171</v>
      </c>
      <c r="D44" s="232"/>
      <c r="E44" s="233">
        <v>361.2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3" t="s">
        <v>166</v>
      </c>
      <c r="D45" s="232"/>
      <c r="E45" s="233">
        <v>19.5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128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6">
        <v>13</v>
      </c>
      <c r="B46" s="247" t="s">
        <v>172</v>
      </c>
      <c r="C46" s="262" t="s">
        <v>173</v>
      </c>
      <c r="D46" s="248" t="s">
        <v>121</v>
      </c>
      <c r="E46" s="249">
        <v>1121.5</v>
      </c>
      <c r="F46" s="250"/>
      <c r="G46" s="251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12</v>
      </c>
      <c r="M46" s="230">
        <f>G46*(1+L46/100)</f>
        <v>0</v>
      </c>
      <c r="N46" s="229">
        <v>1.0000000000000001E-5</v>
      </c>
      <c r="O46" s="229">
        <f>ROUND(E46*N46,2)</f>
        <v>0.01</v>
      </c>
      <c r="P46" s="229">
        <v>0</v>
      </c>
      <c r="Q46" s="229">
        <f>ROUND(E46*P46,2)</f>
        <v>0</v>
      </c>
      <c r="R46" s="230" t="s">
        <v>174</v>
      </c>
      <c r="S46" s="230" t="s">
        <v>156</v>
      </c>
      <c r="T46" s="230" t="s">
        <v>156</v>
      </c>
      <c r="U46" s="230">
        <v>0</v>
      </c>
      <c r="V46" s="230">
        <f>ROUND(E46*U46,2)</f>
        <v>0</v>
      </c>
      <c r="W46" s="230"/>
      <c r="X46" s="230" t="s">
        <v>175</v>
      </c>
      <c r="Y46" s="230" t="s">
        <v>125</v>
      </c>
      <c r="Z46" s="210"/>
      <c r="AA46" s="210"/>
      <c r="AB46" s="210"/>
      <c r="AC46" s="210"/>
      <c r="AD46" s="210"/>
      <c r="AE46" s="210"/>
      <c r="AF46" s="210"/>
      <c r="AG46" s="210" t="s">
        <v>176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63" t="s">
        <v>169</v>
      </c>
      <c r="D47" s="232"/>
      <c r="E47" s="233">
        <v>169.6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128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3" t="s">
        <v>170</v>
      </c>
      <c r="D48" s="232"/>
      <c r="E48" s="233">
        <v>571.20000000000005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128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3" t="s">
        <v>171</v>
      </c>
      <c r="D49" s="232"/>
      <c r="E49" s="233">
        <v>361.2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128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3" t="s">
        <v>166</v>
      </c>
      <c r="D50" s="232"/>
      <c r="E50" s="233">
        <v>19.5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128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6">
        <v>14</v>
      </c>
      <c r="B51" s="247" t="s">
        <v>177</v>
      </c>
      <c r="C51" s="262" t="s">
        <v>178</v>
      </c>
      <c r="D51" s="248" t="s">
        <v>143</v>
      </c>
      <c r="E51" s="249">
        <v>300.60000000000002</v>
      </c>
      <c r="F51" s="250"/>
      <c r="G51" s="251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12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122</v>
      </c>
      <c r="T51" s="230" t="s">
        <v>123</v>
      </c>
      <c r="U51" s="230">
        <v>2.19</v>
      </c>
      <c r="V51" s="230">
        <f>ROUND(E51*U51,2)</f>
        <v>658.31</v>
      </c>
      <c r="W51" s="230"/>
      <c r="X51" s="230" t="s">
        <v>124</v>
      </c>
      <c r="Y51" s="230" t="s">
        <v>125</v>
      </c>
      <c r="Z51" s="210"/>
      <c r="AA51" s="210"/>
      <c r="AB51" s="210"/>
      <c r="AC51" s="210"/>
      <c r="AD51" s="210"/>
      <c r="AE51" s="210"/>
      <c r="AF51" s="210"/>
      <c r="AG51" s="210" t="s">
        <v>126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5" t="s">
        <v>179</v>
      </c>
      <c r="D52" s="258"/>
      <c r="E52" s="258"/>
      <c r="F52" s="258"/>
      <c r="G52" s="258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145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2" x14ac:dyDescent="0.2">
      <c r="A53" s="227"/>
      <c r="B53" s="228"/>
      <c r="C53" s="263" t="s">
        <v>158</v>
      </c>
      <c r="D53" s="232"/>
      <c r="E53" s="233">
        <v>67.415999999999997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128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27"/>
      <c r="B54" s="228"/>
      <c r="C54" s="263" t="s">
        <v>159</v>
      </c>
      <c r="D54" s="232"/>
      <c r="E54" s="233">
        <v>197.06399999999999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128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3" t="s">
        <v>160</v>
      </c>
      <c r="D55" s="232"/>
      <c r="E55" s="233">
        <v>11.13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128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3" x14ac:dyDescent="0.2">
      <c r="A56" s="227"/>
      <c r="B56" s="228"/>
      <c r="C56" s="263" t="s">
        <v>161</v>
      </c>
      <c r="D56" s="232"/>
      <c r="E56" s="233">
        <v>24.99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128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6">
        <v>15</v>
      </c>
      <c r="B57" s="247" t="s">
        <v>180</v>
      </c>
      <c r="C57" s="262" t="s">
        <v>181</v>
      </c>
      <c r="D57" s="248" t="s">
        <v>121</v>
      </c>
      <c r="E57" s="249">
        <v>3.41</v>
      </c>
      <c r="F57" s="250"/>
      <c r="G57" s="251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12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122</v>
      </c>
      <c r="T57" s="230" t="s">
        <v>123</v>
      </c>
      <c r="U57" s="230">
        <v>0</v>
      </c>
      <c r="V57" s="230">
        <f>ROUND(E57*U57,2)</f>
        <v>0</v>
      </c>
      <c r="W57" s="230"/>
      <c r="X57" s="230" t="s">
        <v>124</v>
      </c>
      <c r="Y57" s="230" t="s">
        <v>125</v>
      </c>
      <c r="Z57" s="210"/>
      <c r="AA57" s="210"/>
      <c r="AB57" s="210"/>
      <c r="AC57" s="210"/>
      <c r="AD57" s="210"/>
      <c r="AE57" s="210"/>
      <c r="AF57" s="210"/>
      <c r="AG57" s="210" t="s">
        <v>126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65" t="s">
        <v>182</v>
      </c>
      <c r="D58" s="258"/>
      <c r="E58" s="258"/>
      <c r="F58" s="258"/>
      <c r="G58" s="258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145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6" t="s">
        <v>183</v>
      </c>
      <c r="D59" s="259"/>
      <c r="E59" s="259"/>
      <c r="F59" s="259"/>
      <c r="G59" s="259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145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3" t="s">
        <v>184</v>
      </c>
      <c r="D60" s="232"/>
      <c r="E60" s="233">
        <v>3.41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128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6">
        <v>16</v>
      </c>
      <c r="B61" s="247" t="s">
        <v>185</v>
      </c>
      <c r="C61" s="262" t="s">
        <v>181</v>
      </c>
      <c r="D61" s="248" t="s">
        <v>121</v>
      </c>
      <c r="E61" s="249">
        <v>1.54</v>
      </c>
      <c r="F61" s="250"/>
      <c r="G61" s="251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12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122</v>
      </c>
      <c r="T61" s="230" t="s">
        <v>123</v>
      </c>
      <c r="U61" s="230">
        <v>0</v>
      </c>
      <c r="V61" s="230">
        <f>ROUND(E61*U61,2)</f>
        <v>0</v>
      </c>
      <c r="W61" s="230"/>
      <c r="X61" s="230" t="s">
        <v>124</v>
      </c>
      <c r="Y61" s="230" t="s">
        <v>125</v>
      </c>
      <c r="Z61" s="210"/>
      <c r="AA61" s="210"/>
      <c r="AB61" s="210"/>
      <c r="AC61" s="210"/>
      <c r="AD61" s="210"/>
      <c r="AE61" s="210"/>
      <c r="AF61" s="210"/>
      <c r="AG61" s="210" t="s">
        <v>126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5" t="s">
        <v>182</v>
      </c>
      <c r="D62" s="258"/>
      <c r="E62" s="258"/>
      <c r="F62" s="258"/>
      <c r="G62" s="258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145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6" t="s">
        <v>183</v>
      </c>
      <c r="D63" s="259"/>
      <c r="E63" s="259"/>
      <c r="F63" s="259"/>
      <c r="G63" s="259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145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63" t="s">
        <v>127</v>
      </c>
      <c r="D64" s="232"/>
      <c r="E64" s="233">
        <v>1.54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128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6">
        <v>17</v>
      </c>
      <c r="B65" s="247" t="s">
        <v>186</v>
      </c>
      <c r="C65" s="262" t="s">
        <v>187</v>
      </c>
      <c r="D65" s="248" t="s">
        <v>121</v>
      </c>
      <c r="E65" s="249">
        <v>1.1000000000000001</v>
      </c>
      <c r="F65" s="250"/>
      <c r="G65" s="251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12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122</v>
      </c>
      <c r="T65" s="230" t="s">
        <v>123</v>
      </c>
      <c r="U65" s="230">
        <v>0</v>
      </c>
      <c r="V65" s="230">
        <f>ROUND(E65*U65,2)</f>
        <v>0</v>
      </c>
      <c r="W65" s="230"/>
      <c r="X65" s="230" t="s">
        <v>124</v>
      </c>
      <c r="Y65" s="230" t="s">
        <v>125</v>
      </c>
      <c r="Z65" s="210"/>
      <c r="AA65" s="210"/>
      <c r="AB65" s="210"/>
      <c r="AC65" s="210"/>
      <c r="AD65" s="210"/>
      <c r="AE65" s="210"/>
      <c r="AF65" s="210"/>
      <c r="AG65" s="210" t="s">
        <v>126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65" t="s">
        <v>182</v>
      </c>
      <c r="D66" s="258"/>
      <c r="E66" s="258"/>
      <c r="F66" s="258"/>
      <c r="G66" s="258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145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6" t="s">
        <v>183</v>
      </c>
      <c r="D67" s="259"/>
      <c r="E67" s="259"/>
      <c r="F67" s="259"/>
      <c r="G67" s="259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145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3" t="s">
        <v>133</v>
      </c>
      <c r="D68" s="232"/>
      <c r="E68" s="233">
        <v>1.1000000000000001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128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39" t="s">
        <v>117</v>
      </c>
      <c r="B69" s="240" t="s">
        <v>60</v>
      </c>
      <c r="C69" s="261" t="s">
        <v>61</v>
      </c>
      <c r="D69" s="241"/>
      <c r="E69" s="242"/>
      <c r="F69" s="243"/>
      <c r="G69" s="244">
        <f>SUMIF(AG70:AG100,"&lt;&gt;NOR",G70:G100)</f>
        <v>0</v>
      </c>
      <c r="H69" s="238"/>
      <c r="I69" s="238">
        <f>SUM(I70:I100)</f>
        <v>0</v>
      </c>
      <c r="J69" s="238"/>
      <c r="K69" s="238">
        <f>SUM(K70:K100)</f>
        <v>0</v>
      </c>
      <c r="L69" s="238"/>
      <c r="M69" s="238">
        <f>SUM(M70:M100)</f>
        <v>0</v>
      </c>
      <c r="N69" s="237"/>
      <c r="O69" s="237">
        <f>SUM(O70:O100)</f>
        <v>0</v>
      </c>
      <c r="P69" s="237"/>
      <c r="Q69" s="237">
        <f>SUM(Q70:Q100)</f>
        <v>0</v>
      </c>
      <c r="R69" s="238"/>
      <c r="S69" s="238"/>
      <c r="T69" s="238"/>
      <c r="U69" s="238"/>
      <c r="V69" s="238">
        <f>SUM(V70:V100)</f>
        <v>2915.5499999999997</v>
      </c>
      <c r="W69" s="238"/>
      <c r="X69" s="238"/>
      <c r="Y69" s="238"/>
      <c r="AG69" t="s">
        <v>118</v>
      </c>
    </row>
    <row r="70" spans="1:60" outlineLevel="1" x14ac:dyDescent="0.2">
      <c r="A70" s="246">
        <v>18</v>
      </c>
      <c r="B70" s="247" t="s">
        <v>188</v>
      </c>
      <c r="C70" s="262" t="s">
        <v>189</v>
      </c>
      <c r="D70" s="248" t="s">
        <v>121</v>
      </c>
      <c r="E70" s="249">
        <v>1123.45</v>
      </c>
      <c r="F70" s="250"/>
      <c r="G70" s="251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12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122</v>
      </c>
      <c r="T70" s="230" t="s">
        <v>123</v>
      </c>
      <c r="U70" s="230">
        <v>2.19</v>
      </c>
      <c r="V70" s="230">
        <f>ROUND(E70*U70,2)</f>
        <v>2460.36</v>
      </c>
      <c r="W70" s="230"/>
      <c r="X70" s="230" t="s">
        <v>124</v>
      </c>
      <c r="Y70" s="230" t="s">
        <v>125</v>
      </c>
      <c r="Z70" s="210"/>
      <c r="AA70" s="210"/>
      <c r="AB70" s="210"/>
      <c r="AC70" s="210"/>
      <c r="AD70" s="210"/>
      <c r="AE70" s="210"/>
      <c r="AF70" s="210"/>
      <c r="AG70" s="210" t="s">
        <v>126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65" t="s">
        <v>190</v>
      </c>
      <c r="D71" s="258"/>
      <c r="E71" s="258"/>
      <c r="F71" s="258"/>
      <c r="G71" s="258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145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63" t="s">
        <v>164</v>
      </c>
      <c r="D72" s="232"/>
      <c r="E72" s="233">
        <v>280.89999999999998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128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3" t="s">
        <v>165</v>
      </c>
      <c r="D73" s="232"/>
      <c r="E73" s="233">
        <v>821.1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128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3" x14ac:dyDescent="0.2">
      <c r="A74" s="227"/>
      <c r="B74" s="228"/>
      <c r="C74" s="263" t="s">
        <v>191</v>
      </c>
      <c r="D74" s="232"/>
      <c r="E74" s="233">
        <v>21.45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128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6">
        <v>19</v>
      </c>
      <c r="B75" s="247" t="s">
        <v>192</v>
      </c>
      <c r="C75" s="262" t="s">
        <v>193</v>
      </c>
      <c r="D75" s="248" t="s">
        <v>121</v>
      </c>
      <c r="E75" s="249">
        <v>1123.45</v>
      </c>
      <c r="F75" s="250"/>
      <c r="G75" s="251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12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122</v>
      </c>
      <c r="T75" s="230" t="s">
        <v>123</v>
      </c>
      <c r="U75" s="230">
        <v>0</v>
      </c>
      <c r="V75" s="230">
        <f>ROUND(E75*U75,2)</f>
        <v>0</v>
      </c>
      <c r="W75" s="230"/>
      <c r="X75" s="230" t="s">
        <v>124</v>
      </c>
      <c r="Y75" s="230" t="s">
        <v>125</v>
      </c>
      <c r="Z75" s="210"/>
      <c r="AA75" s="210"/>
      <c r="AB75" s="210"/>
      <c r="AC75" s="210"/>
      <c r="AD75" s="210"/>
      <c r="AE75" s="210"/>
      <c r="AF75" s="210"/>
      <c r="AG75" s="210" t="s">
        <v>126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65" t="s">
        <v>194</v>
      </c>
      <c r="D76" s="258"/>
      <c r="E76" s="258"/>
      <c r="F76" s="258"/>
      <c r="G76" s="258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145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3" t="s">
        <v>164</v>
      </c>
      <c r="D77" s="232"/>
      <c r="E77" s="233">
        <v>280.89999999999998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128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3" t="s">
        <v>165</v>
      </c>
      <c r="D78" s="232"/>
      <c r="E78" s="233">
        <v>821.1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128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3" x14ac:dyDescent="0.2">
      <c r="A79" s="227"/>
      <c r="B79" s="228"/>
      <c r="C79" s="263" t="s">
        <v>191</v>
      </c>
      <c r="D79" s="232"/>
      <c r="E79" s="233">
        <v>21.45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128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6">
        <v>20</v>
      </c>
      <c r="B80" s="247" t="s">
        <v>195</v>
      </c>
      <c r="C80" s="262" t="s">
        <v>196</v>
      </c>
      <c r="D80" s="248" t="s">
        <v>143</v>
      </c>
      <c r="E80" s="249">
        <v>157.28299999999999</v>
      </c>
      <c r="F80" s="250"/>
      <c r="G80" s="251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12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122</v>
      </c>
      <c r="T80" s="230" t="s">
        <v>123</v>
      </c>
      <c r="U80" s="230">
        <v>2.19</v>
      </c>
      <c r="V80" s="230">
        <f>ROUND(E80*U80,2)</f>
        <v>344.45</v>
      </c>
      <c r="W80" s="230"/>
      <c r="X80" s="230" t="s">
        <v>124</v>
      </c>
      <c r="Y80" s="230" t="s">
        <v>125</v>
      </c>
      <c r="Z80" s="210"/>
      <c r="AA80" s="210"/>
      <c r="AB80" s="210"/>
      <c r="AC80" s="210"/>
      <c r="AD80" s="210"/>
      <c r="AE80" s="210"/>
      <c r="AF80" s="210"/>
      <c r="AG80" s="210" t="s">
        <v>126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65" t="s">
        <v>197</v>
      </c>
      <c r="D81" s="258"/>
      <c r="E81" s="258"/>
      <c r="F81" s="258"/>
      <c r="G81" s="258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145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6" t="s">
        <v>183</v>
      </c>
      <c r="D82" s="259"/>
      <c r="E82" s="259"/>
      <c r="F82" s="259"/>
      <c r="G82" s="259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145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3" t="s">
        <v>198</v>
      </c>
      <c r="D83" s="232"/>
      <c r="E83" s="233">
        <v>39.326000000000001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128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3" x14ac:dyDescent="0.2">
      <c r="A84" s="227"/>
      <c r="B84" s="228"/>
      <c r="C84" s="263" t="s">
        <v>199</v>
      </c>
      <c r="D84" s="232"/>
      <c r="E84" s="233">
        <v>114.95399999999999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128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3" x14ac:dyDescent="0.2">
      <c r="A85" s="227"/>
      <c r="B85" s="228"/>
      <c r="C85" s="263" t="s">
        <v>200</v>
      </c>
      <c r="D85" s="232"/>
      <c r="E85" s="233">
        <v>3.0030000000000001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128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6">
        <v>21</v>
      </c>
      <c r="B86" s="247" t="s">
        <v>201</v>
      </c>
      <c r="C86" s="262" t="s">
        <v>202</v>
      </c>
      <c r="D86" s="248" t="s">
        <v>143</v>
      </c>
      <c r="E86" s="249">
        <v>50.567999999999998</v>
      </c>
      <c r="F86" s="250"/>
      <c r="G86" s="251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12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122</v>
      </c>
      <c r="T86" s="230" t="s">
        <v>123</v>
      </c>
      <c r="U86" s="230">
        <v>2.19</v>
      </c>
      <c r="V86" s="230">
        <f>ROUND(E86*U86,2)</f>
        <v>110.74</v>
      </c>
      <c r="W86" s="230"/>
      <c r="X86" s="230" t="s">
        <v>124</v>
      </c>
      <c r="Y86" s="230" t="s">
        <v>125</v>
      </c>
      <c r="Z86" s="210"/>
      <c r="AA86" s="210"/>
      <c r="AB86" s="210"/>
      <c r="AC86" s="210"/>
      <c r="AD86" s="210"/>
      <c r="AE86" s="210"/>
      <c r="AF86" s="210"/>
      <c r="AG86" s="210" t="s">
        <v>126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65" t="s">
        <v>197</v>
      </c>
      <c r="D87" s="258"/>
      <c r="E87" s="258"/>
      <c r="F87" s="258"/>
      <c r="G87" s="258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145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7"/>
      <c r="B88" s="228"/>
      <c r="C88" s="263" t="s">
        <v>203</v>
      </c>
      <c r="D88" s="232"/>
      <c r="E88" s="233">
        <v>15.582000000000001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128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7"/>
      <c r="B89" s="228"/>
      <c r="C89" s="263" t="s">
        <v>204</v>
      </c>
      <c r="D89" s="232"/>
      <c r="E89" s="233">
        <v>34.985999999999997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128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6">
        <v>22</v>
      </c>
      <c r="B90" s="247" t="s">
        <v>205</v>
      </c>
      <c r="C90" s="262" t="s">
        <v>206</v>
      </c>
      <c r="D90" s="248" t="s">
        <v>121</v>
      </c>
      <c r="E90" s="249">
        <v>3.41</v>
      </c>
      <c r="F90" s="250"/>
      <c r="G90" s="251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12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122</v>
      </c>
      <c r="T90" s="230" t="s">
        <v>123</v>
      </c>
      <c r="U90" s="230">
        <v>0</v>
      </c>
      <c r="V90" s="230">
        <f>ROUND(E90*U90,2)</f>
        <v>0</v>
      </c>
      <c r="W90" s="230"/>
      <c r="X90" s="230" t="s">
        <v>124</v>
      </c>
      <c r="Y90" s="230" t="s">
        <v>125</v>
      </c>
      <c r="Z90" s="210"/>
      <c r="AA90" s="210"/>
      <c r="AB90" s="210"/>
      <c r="AC90" s="210"/>
      <c r="AD90" s="210"/>
      <c r="AE90" s="210"/>
      <c r="AF90" s="210"/>
      <c r="AG90" s="210" t="s">
        <v>126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63" t="s">
        <v>184</v>
      </c>
      <c r="D91" s="232"/>
      <c r="E91" s="233">
        <v>3.41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128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6">
        <v>23</v>
      </c>
      <c r="B92" s="247" t="s">
        <v>207</v>
      </c>
      <c r="C92" s="262" t="s">
        <v>208</v>
      </c>
      <c r="D92" s="248" t="s">
        <v>121</v>
      </c>
      <c r="E92" s="249">
        <v>3.41</v>
      </c>
      <c r="F92" s="250"/>
      <c r="G92" s="251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12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122</v>
      </c>
      <c r="T92" s="230" t="s">
        <v>123</v>
      </c>
      <c r="U92" s="230">
        <v>0</v>
      </c>
      <c r="V92" s="230">
        <f>ROUND(E92*U92,2)</f>
        <v>0</v>
      </c>
      <c r="W92" s="230"/>
      <c r="X92" s="230" t="s">
        <v>124</v>
      </c>
      <c r="Y92" s="230" t="s">
        <v>125</v>
      </c>
      <c r="Z92" s="210"/>
      <c r="AA92" s="210"/>
      <c r="AB92" s="210"/>
      <c r="AC92" s="210"/>
      <c r="AD92" s="210"/>
      <c r="AE92" s="210"/>
      <c r="AF92" s="210"/>
      <c r="AG92" s="210" t="s">
        <v>126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5" t="s">
        <v>183</v>
      </c>
      <c r="D93" s="258"/>
      <c r="E93" s="258"/>
      <c r="F93" s="258"/>
      <c r="G93" s="258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145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63" t="s">
        <v>184</v>
      </c>
      <c r="D94" s="232"/>
      <c r="E94" s="233">
        <v>3.41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128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6">
        <v>24</v>
      </c>
      <c r="B95" s="247" t="s">
        <v>209</v>
      </c>
      <c r="C95" s="262" t="s">
        <v>208</v>
      </c>
      <c r="D95" s="248" t="s">
        <v>121</v>
      </c>
      <c r="E95" s="249">
        <v>1.1000000000000001</v>
      </c>
      <c r="F95" s="250"/>
      <c r="G95" s="251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12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122</v>
      </c>
      <c r="T95" s="230" t="s">
        <v>123</v>
      </c>
      <c r="U95" s="230">
        <v>0</v>
      </c>
      <c r="V95" s="230">
        <f>ROUND(E95*U95,2)</f>
        <v>0</v>
      </c>
      <c r="W95" s="230"/>
      <c r="X95" s="230" t="s">
        <v>124</v>
      </c>
      <c r="Y95" s="230" t="s">
        <v>125</v>
      </c>
      <c r="Z95" s="210"/>
      <c r="AA95" s="210"/>
      <c r="AB95" s="210"/>
      <c r="AC95" s="210"/>
      <c r="AD95" s="210"/>
      <c r="AE95" s="210"/>
      <c r="AF95" s="210"/>
      <c r="AG95" s="210" t="s">
        <v>126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65" t="s">
        <v>183</v>
      </c>
      <c r="D96" s="258"/>
      <c r="E96" s="258"/>
      <c r="F96" s="258"/>
      <c r="G96" s="258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145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3" t="s">
        <v>133</v>
      </c>
      <c r="D97" s="232"/>
      <c r="E97" s="233">
        <v>1.1000000000000001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128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25</v>
      </c>
      <c r="B98" s="247" t="s">
        <v>210</v>
      </c>
      <c r="C98" s="262" t="s">
        <v>208</v>
      </c>
      <c r="D98" s="248" t="s">
        <v>121</v>
      </c>
      <c r="E98" s="249">
        <v>1.54</v>
      </c>
      <c r="F98" s="250"/>
      <c r="G98" s="251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12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122</v>
      </c>
      <c r="T98" s="230" t="s">
        <v>123</v>
      </c>
      <c r="U98" s="230">
        <v>0</v>
      </c>
      <c r="V98" s="230">
        <f>ROUND(E98*U98,2)</f>
        <v>0</v>
      </c>
      <c r="W98" s="230"/>
      <c r="X98" s="230" t="s">
        <v>124</v>
      </c>
      <c r="Y98" s="230" t="s">
        <v>125</v>
      </c>
      <c r="Z98" s="210"/>
      <c r="AA98" s="210"/>
      <c r="AB98" s="210"/>
      <c r="AC98" s="210"/>
      <c r="AD98" s="210"/>
      <c r="AE98" s="210"/>
      <c r="AF98" s="210"/>
      <c r="AG98" s="210" t="s">
        <v>126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7"/>
      <c r="B99" s="228"/>
      <c r="C99" s="265" t="s">
        <v>183</v>
      </c>
      <c r="D99" s="258"/>
      <c r="E99" s="258"/>
      <c r="F99" s="258"/>
      <c r="G99" s="258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145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63" t="s">
        <v>127</v>
      </c>
      <c r="D100" s="232"/>
      <c r="E100" s="233">
        <v>1.54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128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39" t="s">
        <v>117</v>
      </c>
      <c r="B101" s="240" t="s">
        <v>62</v>
      </c>
      <c r="C101" s="261" t="s">
        <v>63</v>
      </c>
      <c r="D101" s="241"/>
      <c r="E101" s="242"/>
      <c r="F101" s="243"/>
      <c r="G101" s="244">
        <f>SUMIF(AG102:AG108,"&lt;&gt;NOR",G102:G108)</f>
        <v>0</v>
      </c>
      <c r="H101" s="238"/>
      <c r="I101" s="238">
        <f>SUM(I102:I108)</f>
        <v>0</v>
      </c>
      <c r="J101" s="238"/>
      <c r="K101" s="238">
        <f>SUM(K102:K108)</f>
        <v>0</v>
      </c>
      <c r="L101" s="238"/>
      <c r="M101" s="238">
        <f>SUM(M102:M108)</f>
        <v>0</v>
      </c>
      <c r="N101" s="237"/>
      <c r="O101" s="237">
        <f>SUM(O102:O108)</f>
        <v>1.9000000000000001</v>
      </c>
      <c r="P101" s="237"/>
      <c r="Q101" s="237">
        <f>SUM(Q102:Q108)</f>
        <v>0</v>
      </c>
      <c r="R101" s="238"/>
      <c r="S101" s="238"/>
      <c r="T101" s="238"/>
      <c r="U101" s="238"/>
      <c r="V101" s="238">
        <f>SUM(V102:V108)</f>
        <v>128.59</v>
      </c>
      <c r="W101" s="238"/>
      <c r="X101" s="238"/>
      <c r="Y101" s="238"/>
      <c r="AG101" t="s">
        <v>118</v>
      </c>
    </row>
    <row r="102" spans="1:60" outlineLevel="1" x14ac:dyDescent="0.2">
      <c r="A102" s="246">
        <v>26</v>
      </c>
      <c r="B102" s="247" t="s">
        <v>211</v>
      </c>
      <c r="C102" s="262" t="s">
        <v>212</v>
      </c>
      <c r="D102" s="248" t="s">
        <v>121</v>
      </c>
      <c r="E102" s="249">
        <v>361.2</v>
      </c>
      <c r="F102" s="250"/>
      <c r="G102" s="251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12</v>
      </c>
      <c r="M102" s="230">
        <f>G102*(1+L102/100)</f>
        <v>0</v>
      </c>
      <c r="N102" s="229">
        <v>2.2200000000000002E-3</v>
      </c>
      <c r="O102" s="229">
        <f>ROUND(E102*N102,2)</f>
        <v>0.8</v>
      </c>
      <c r="P102" s="229">
        <v>0</v>
      </c>
      <c r="Q102" s="229">
        <f>ROUND(E102*P102,2)</f>
        <v>0</v>
      </c>
      <c r="R102" s="230"/>
      <c r="S102" s="230" t="s">
        <v>155</v>
      </c>
      <c r="T102" s="230" t="s">
        <v>213</v>
      </c>
      <c r="U102" s="230">
        <v>0.35599999999999998</v>
      </c>
      <c r="V102" s="230">
        <f>ROUND(E102*U102,2)</f>
        <v>128.59</v>
      </c>
      <c r="W102" s="230"/>
      <c r="X102" s="230" t="s">
        <v>124</v>
      </c>
      <c r="Y102" s="230" t="s">
        <v>125</v>
      </c>
      <c r="Z102" s="210"/>
      <c r="AA102" s="210"/>
      <c r="AB102" s="210"/>
      <c r="AC102" s="210"/>
      <c r="AD102" s="210"/>
      <c r="AE102" s="210"/>
      <c r="AF102" s="210"/>
      <c r="AG102" s="210" t="s">
        <v>126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63" t="s">
        <v>214</v>
      </c>
      <c r="D103" s="232"/>
      <c r="E103" s="233">
        <v>111.3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128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63" t="s">
        <v>215</v>
      </c>
      <c r="D104" s="232"/>
      <c r="E104" s="233">
        <v>142.80000000000001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128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63" t="s">
        <v>216</v>
      </c>
      <c r="D105" s="232"/>
      <c r="E105" s="233">
        <v>107.1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128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6">
        <v>27</v>
      </c>
      <c r="B106" s="247" t="s">
        <v>217</v>
      </c>
      <c r="C106" s="262" t="s">
        <v>218</v>
      </c>
      <c r="D106" s="248" t="s">
        <v>121</v>
      </c>
      <c r="E106" s="249">
        <v>451.5</v>
      </c>
      <c r="F106" s="250"/>
      <c r="G106" s="251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12</v>
      </c>
      <c r="M106" s="230">
        <f>G106*(1+L106/100)</f>
        <v>0</v>
      </c>
      <c r="N106" s="229">
        <v>2.4299999999999999E-3</v>
      </c>
      <c r="O106" s="229">
        <f>ROUND(E106*N106,2)</f>
        <v>1.1000000000000001</v>
      </c>
      <c r="P106" s="229">
        <v>0</v>
      </c>
      <c r="Q106" s="229">
        <f>ROUND(E106*P106,2)</f>
        <v>0</v>
      </c>
      <c r="R106" s="230" t="s">
        <v>174</v>
      </c>
      <c r="S106" s="230" t="s">
        <v>155</v>
      </c>
      <c r="T106" s="230" t="s">
        <v>156</v>
      </c>
      <c r="U106" s="230">
        <v>0</v>
      </c>
      <c r="V106" s="230">
        <f>ROUND(E106*U106,2)</f>
        <v>0</v>
      </c>
      <c r="W106" s="230"/>
      <c r="X106" s="230" t="s">
        <v>175</v>
      </c>
      <c r="Y106" s="230" t="s">
        <v>125</v>
      </c>
      <c r="Z106" s="210"/>
      <c r="AA106" s="210"/>
      <c r="AB106" s="210"/>
      <c r="AC106" s="210"/>
      <c r="AD106" s="210"/>
      <c r="AE106" s="210"/>
      <c r="AF106" s="210"/>
      <c r="AG106" s="210" t="s">
        <v>176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63" t="s">
        <v>219</v>
      </c>
      <c r="D107" s="232"/>
      <c r="E107" s="233">
        <v>451.5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128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2">
        <v>28</v>
      </c>
      <c r="B108" s="253" t="s">
        <v>220</v>
      </c>
      <c r="C108" s="264" t="s">
        <v>221</v>
      </c>
      <c r="D108" s="254" t="s">
        <v>222</v>
      </c>
      <c r="E108" s="255">
        <v>172</v>
      </c>
      <c r="F108" s="256"/>
      <c r="G108" s="257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12</v>
      </c>
      <c r="M108" s="230">
        <f>G108*(1+L108/100)</f>
        <v>0</v>
      </c>
      <c r="N108" s="229">
        <v>2.0000000000000002E-5</v>
      </c>
      <c r="O108" s="229">
        <f>ROUND(E108*N108,2)</f>
        <v>0</v>
      </c>
      <c r="P108" s="229">
        <v>0</v>
      </c>
      <c r="Q108" s="229">
        <f>ROUND(E108*P108,2)</f>
        <v>0</v>
      </c>
      <c r="R108" s="230" t="s">
        <v>174</v>
      </c>
      <c r="S108" s="230" t="s">
        <v>155</v>
      </c>
      <c r="T108" s="230" t="s">
        <v>156</v>
      </c>
      <c r="U108" s="230">
        <v>0</v>
      </c>
      <c r="V108" s="230">
        <f>ROUND(E108*U108,2)</f>
        <v>0</v>
      </c>
      <c r="W108" s="230"/>
      <c r="X108" s="230" t="s">
        <v>175</v>
      </c>
      <c r="Y108" s="230" t="s">
        <v>125</v>
      </c>
      <c r="Z108" s="210"/>
      <c r="AA108" s="210"/>
      <c r="AB108" s="210"/>
      <c r="AC108" s="210"/>
      <c r="AD108" s="210"/>
      <c r="AE108" s="210"/>
      <c r="AF108" s="210"/>
      <c r="AG108" s="210" t="s">
        <v>176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39" t="s">
        <v>117</v>
      </c>
      <c r="B109" s="240" t="s">
        <v>64</v>
      </c>
      <c r="C109" s="261" t="s">
        <v>65</v>
      </c>
      <c r="D109" s="241"/>
      <c r="E109" s="242"/>
      <c r="F109" s="243"/>
      <c r="G109" s="244">
        <f>SUMIF(AG110:AG118,"&lt;&gt;NOR",G110:G118)</f>
        <v>0</v>
      </c>
      <c r="H109" s="238"/>
      <c r="I109" s="238">
        <f>SUM(I110:I118)</f>
        <v>0</v>
      </c>
      <c r="J109" s="238"/>
      <c r="K109" s="238">
        <f>SUM(K110:K118)</f>
        <v>0</v>
      </c>
      <c r="L109" s="238"/>
      <c r="M109" s="238">
        <f>SUM(M110:M118)</f>
        <v>0</v>
      </c>
      <c r="N109" s="237"/>
      <c r="O109" s="237">
        <f>SUM(O110:O118)</f>
        <v>0</v>
      </c>
      <c r="P109" s="237"/>
      <c r="Q109" s="237">
        <f>SUM(Q110:Q118)</f>
        <v>0</v>
      </c>
      <c r="R109" s="238"/>
      <c r="S109" s="238"/>
      <c r="T109" s="238"/>
      <c r="U109" s="238"/>
      <c r="V109" s="238">
        <f>SUM(V110:V118)</f>
        <v>0.29000000000000004</v>
      </c>
      <c r="W109" s="238"/>
      <c r="X109" s="238"/>
      <c r="Y109" s="238"/>
      <c r="AG109" t="s">
        <v>118</v>
      </c>
    </row>
    <row r="110" spans="1:60" outlineLevel="1" x14ac:dyDescent="0.2">
      <c r="A110" s="246">
        <v>29</v>
      </c>
      <c r="B110" s="247" t="s">
        <v>223</v>
      </c>
      <c r="C110" s="262" t="s">
        <v>224</v>
      </c>
      <c r="D110" s="248" t="s">
        <v>225</v>
      </c>
      <c r="E110" s="249">
        <v>1.54</v>
      </c>
      <c r="F110" s="250"/>
      <c r="G110" s="251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12</v>
      </c>
      <c r="M110" s="230">
        <f>G110*(1+L110/100)</f>
        <v>0</v>
      </c>
      <c r="N110" s="229">
        <v>0</v>
      </c>
      <c r="O110" s="229">
        <f>ROUND(E110*N110,2)</f>
        <v>0</v>
      </c>
      <c r="P110" s="229">
        <v>1.8E-3</v>
      </c>
      <c r="Q110" s="229">
        <f>ROUND(E110*P110,2)</f>
        <v>0</v>
      </c>
      <c r="R110" s="230"/>
      <c r="S110" s="230" t="s">
        <v>122</v>
      </c>
      <c r="T110" s="230" t="s">
        <v>123</v>
      </c>
      <c r="U110" s="230">
        <v>0.11</v>
      </c>
      <c r="V110" s="230">
        <f>ROUND(E110*U110,2)</f>
        <v>0.17</v>
      </c>
      <c r="W110" s="230"/>
      <c r="X110" s="230" t="s">
        <v>124</v>
      </c>
      <c r="Y110" s="230" t="s">
        <v>125</v>
      </c>
      <c r="Z110" s="210"/>
      <c r="AA110" s="210"/>
      <c r="AB110" s="210"/>
      <c r="AC110" s="210"/>
      <c r="AD110" s="210"/>
      <c r="AE110" s="210"/>
      <c r="AF110" s="210"/>
      <c r="AG110" s="210" t="s">
        <v>126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65" t="s">
        <v>183</v>
      </c>
      <c r="D111" s="258"/>
      <c r="E111" s="258"/>
      <c r="F111" s="258"/>
      <c r="G111" s="258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145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3" t="s">
        <v>127</v>
      </c>
      <c r="D112" s="232"/>
      <c r="E112" s="233">
        <v>1.54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128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6">
        <v>30</v>
      </c>
      <c r="B113" s="247" t="s">
        <v>226</v>
      </c>
      <c r="C113" s="262" t="s">
        <v>227</v>
      </c>
      <c r="D113" s="248" t="s">
        <v>121</v>
      </c>
      <c r="E113" s="249">
        <v>3.41</v>
      </c>
      <c r="F113" s="250"/>
      <c r="G113" s="251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12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122</v>
      </c>
      <c r="T113" s="230" t="s">
        <v>123</v>
      </c>
      <c r="U113" s="230">
        <v>0</v>
      </c>
      <c r="V113" s="230">
        <f>ROUND(E113*U113,2)</f>
        <v>0</v>
      </c>
      <c r="W113" s="230"/>
      <c r="X113" s="230" t="s">
        <v>124</v>
      </c>
      <c r="Y113" s="230" t="s">
        <v>125</v>
      </c>
      <c r="Z113" s="210"/>
      <c r="AA113" s="210"/>
      <c r="AB113" s="210"/>
      <c r="AC113" s="210"/>
      <c r="AD113" s="210"/>
      <c r="AE113" s="210"/>
      <c r="AF113" s="210"/>
      <c r="AG113" s="210" t="s">
        <v>126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65" t="s">
        <v>183</v>
      </c>
      <c r="D114" s="258"/>
      <c r="E114" s="258"/>
      <c r="F114" s="258"/>
      <c r="G114" s="258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145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63" t="s">
        <v>184</v>
      </c>
      <c r="D115" s="232"/>
      <c r="E115" s="233">
        <v>3.41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128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6">
        <v>31</v>
      </c>
      <c r="B116" s="247" t="s">
        <v>228</v>
      </c>
      <c r="C116" s="262" t="s">
        <v>224</v>
      </c>
      <c r="D116" s="248" t="s">
        <v>225</v>
      </c>
      <c r="E116" s="249">
        <v>1.1000000000000001</v>
      </c>
      <c r="F116" s="250"/>
      <c r="G116" s="251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12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1.8E-3</v>
      </c>
      <c r="Q116" s="229">
        <f>ROUND(E116*P116,2)</f>
        <v>0</v>
      </c>
      <c r="R116" s="230"/>
      <c r="S116" s="230" t="s">
        <v>122</v>
      </c>
      <c r="T116" s="230" t="s">
        <v>123</v>
      </c>
      <c r="U116" s="230">
        <v>0.11</v>
      </c>
      <c r="V116" s="230">
        <f>ROUND(E116*U116,2)</f>
        <v>0.12</v>
      </c>
      <c r="W116" s="230"/>
      <c r="X116" s="230" t="s">
        <v>124</v>
      </c>
      <c r="Y116" s="230" t="s">
        <v>125</v>
      </c>
      <c r="Z116" s="210"/>
      <c r="AA116" s="210"/>
      <c r="AB116" s="210"/>
      <c r="AC116" s="210"/>
      <c r="AD116" s="210"/>
      <c r="AE116" s="210"/>
      <c r="AF116" s="210"/>
      <c r="AG116" s="210" t="s">
        <v>126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65" t="s">
        <v>183</v>
      </c>
      <c r="D117" s="258"/>
      <c r="E117" s="258"/>
      <c r="F117" s="258"/>
      <c r="G117" s="258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145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63" t="s">
        <v>133</v>
      </c>
      <c r="D118" s="232"/>
      <c r="E118" s="233">
        <v>1.1000000000000001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128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39" t="s">
        <v>117</v>
      </c>
      <c r="B119" s="240" t="s">
        <v>66</v>
      </c>
      <c r="C119" s="261" t="s">
        <v>67</v>
      </c>
      <c r="D119" s="241"/>
      <c r="E119" s="242"/>
      <c r="F119" s="243"/>
      <c r="G119" s="244">
        <f>SUMIF(AG120:AG121,"&lt;&gt;NOR",G120:G121)</f>
        <v>0</v>
      </c>
      <c r="H119" s="238"/>
      <c r="I119" s="238">
        <f>SUM(I120:I121)</f>
        <v>0</v>
      </c>
      <c r="J119" s="238"/>
      <c r="K119" s="238">
        <f>SUM(K120:K121)</f>
        <v>0</v>
      </c>
      <c r="L119" s="238"/>
      <c r="M119" s="238">
        <f>SUM(M120:M121)</f>
        <v>0</v>
      </c>
      <c r="N119" s="237"/>
      <c r="O119" s="237">
        <f>SUM(O120:O121)</f>
        <v>0.5</v>
      </c>
      <c r="P119" s="237"/>
      <c r="Q119" s="237">
        <f>SUM(Q120:Q121)</f>
        <v>0</v>
      </c>
      <c r="R119" s="238"/>
      <c r="S119" s="238"/>
      <c r="T119" s="238"/>
      <c r="U119" s="238"/>
      <c r="V119" s="238">
        <f>SUM(V120:V121)</f>
        <v>67.41</v>
      </c>
      <c r="W119" s="238"/>
      <c r="X119" s="238"/>
      <c r="Y119" s="238"/>
      <c r="AG119" t="s">
        <v>118</v>
      </c>
    </row>
    <row r="120" spans="1:60" outlineLevel="1" x14ac:dyDescent="0.2">
      <c r="A120" s="246">
        <v>32</v>
      </c>
      <c r="B120" s="247" t="s">
        <v>229</v>
      </c>
      <c r="C120" s="262" t="s">
        <v>230</v>
      </c>
      <c r="D120" s="248" t="s">
        <v>143</v>
      </c>
      <c r="E120" s="249">
        <v>315</v>
      </c>
      <c r="F120" s="250"/>
      <c r="G120" s="251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12</v>
      </c>
      <c r="M120" s="230">
        <f>G120*(1+L120/100)</f>
        <v>0</v>
      </c>
      <c r="N120" s="229">
        <v>1.58E-3</v>
      </c>
      <c r="O120" s="229">
        <f>ROUND(E120*N120,2)</f>
        <v>0.5</v>
      </c>
      <c r="P120" s="229">
        <v>0</v>
      </c>
      <c r="Q120" s="229">
        <f>ROUND(E120*P120,2)</f>
        <v>0</v>
      </c>
      <c r="R120" s="230"/>
      <c r="S120" s="230" t="s">
        <v>155</v>
      </c>
      <c r="T120" s="230" t="s">
        <v>213</v>
      </c>
      <c r="U120" s="230">
        <v>0.214</v>
      </c>
      <c r="V120" s="230">
        <f>ROUND(E120*U120,2)</f>
        <v>67.41</v>
      </c>
      <c r="W120" s="230"/>
      <c r="X120" s="230" t="s">
        <v>124</v>
      </c>
      <c r="Y120" s="230" t="s">
        <v>125</v>
      </c>
      <c r="Z120" s="210"/>
      <c r="AA120" s="210"/>
      <c r="AB120" s="210"/>
      <c r="AC120" s="210"/>
      <c r="AD120" s="210"/>
      <c r="AE120" s="210"/>
      <c r="AF120" s="210"/>
      <c r="AG120" s="210" t="s">
        <v>126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3" t="s">
        <v>231</v>
      </c>
      <c r="D121" s="232"/>
      <c r="E121" s="233">
        <v>315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128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5.5" x14ac:dyDescent="0.2">
      <c r="A122" s="239" t="s">
        <v>117</v>
      </c>
      <c r="B122" s="240" t="s">
        <v>68</v>
      </c>
      <c r="C122" s="261" t="s">
        <v>69</v>
      </c>
      <c r="D122" s="241"/>
      <c r="E122" s="242"/>
      <c r="F122" s="243"/>
      <c r="G122" s="244">
        <f>SUMIF(AG123:AG123,"&lt;&gt;NOR",G123:G123)</f>
        <v>0</v>
      </c>
      <c r="H122" s="238"/>
      <c r="I122" s="238">
        <f>SUM(I123:I123)</f>
        <v>0</v>
      </c>
      <c r="J122" s="238"/>
      <c r="K122" s="238">
        <f>SUM(K123:K123)</f>
        <v>0</v>
      </c>
      <c r="L122" s="238"/>
      <c r="M122" s="238">
        <f>SUM(M123:M123)</f>
        <v>0</v>
      </c>
      <c r="N122" s="237"/>
      <c r="O122" s="237">
        <f>SUM(O123:O123)</f>
        <v>0</v>
      </c>
      <c r="P122" s="237"/>
      <c r="Q122" s="237">
        <f>SUM(Q123:Q123)</f>
        <v>0</v>
      </c>
      <c r="R122" s="238"/>
      <c r="S122" s="238"/>
      <c r="T122" s="238"/>
      <c r="U122" s="238"/>
      <c r="V122" s="238">
        <f>SUM(V123:V123)</f>
        <v>0.31</v>
      </c>
      <c r="W122" s="238"/>
      <c r="X122" s="238"/>
      <c r="Y122" s="238"/>
      <c r="AG122" t="s">
        <v>118</v>
      </c>
    </row>
    <row r="123" spans="1:60" outlineLevel="1" x14ac:dyDescent="0.2">
      <c r="A123" s="252">
        <v>33</v>
      </c>
      <c r="B123" s="253" t="s">
        <v>232</v>
      </c>
      <c r="C123" s="264" t="s">
        <v>233</v>
      </c>
      <c r="D123" s="254" t="s">
        <v>234</v>
      </c>
      <c r="E123" s="255">
        <v>1</v>
      </c>
      <c r="F123" s="256"/>
      <c r="G123" s="257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12</v>
      </c>
      <c r="M123" s="230">
        <f>G123*(1+L123/100)</f>
        <v>0</v>
      </c>
      <c r="N123" s="229">
        <v>4.0000000000000003E-5</v>
      </c>
      <c r="O123" s="229">
        <f>ROUND(E123*N123,2)</f>
        <v>0</v>
      </c>
      <c r="P123" s="229">
        <v>0</v>
      </c>
      <c r="Q123" s="229">
        <f>ROUND(E123*P123,2)</f>
        <v>0</v>
      </c>
      <c r="R123" s="230"/>
      <c r="S123" s="230" t="s">
        <v>122</v>
      </c>
      <c r="T123" s="230" t="s">
        <v>123</v>
      </c>
      <c r="U123" s="230">
        <v>0.308</v>
      </c>
      <c r="V123" s="230">
        <f>ROUND(E123*U123,2)</f>
        <v>0.31</v>
      </c>
      <c r="W123" s="230"/>
      <c r="X123" s="230" t="s">
        <v>124</v>
      </c>
      <c r="Y123" s="230" t="s">
        <v>125</v>
      </c>
      <c r="Z123" s="210"/>
      <c r="AA123" s="210"/>
      <c r="AB123" s="210"/>
      <c r="AC123" s="210"/>
      <c r="AD123" s="210"/>
      <c r="AE123" s="210"/>
      <c r="AF123" s="210"/>
      <c r="AG123" s="210" t="s">
        <v>126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9" t="s">
        <v>117</v>
      </c>
      <c r="B124" s="240" t="s">
        <v>70</v>
      </c>
      <c r="C124" s="261" t="s">
        <v>71</v>
      </c>
      <c r="D124" s="241"/>
      <c r="E124" s="242"/>
      <c r="F124" s="243"/>
      <c r="G124" s="244">
        <f>SUMIF(AG125:AG137,"&lt;&gt;NOR",G125:G137)</f>
        <v>0</v>
      </c>
      <c r="H124" s="238"/>
      <c r="I124" s="238">
        <f>SUM(I125:I137)</f>
        <v>0</v>
      </c>
      <c r="J124" s="238"/>
      <c r="K124" s="238">
        <f>SUM(K125:K137)</f>
        <v>0</v>
      </c>
      <c r="L124" s="238"/>
      <c r="M124" s="238">
        <f>SUM(M125:M137)</f>
        <v>0</v>
      </c>
      <c r="N124" s="237"/>
      <c r="O124" s="237">
        <f>SUM(O125:O137)</f>
        <v>0</v>
      </c>
      <c r="P124" s="237"/>
      <c r="Q124" s="237">
        <f>SUM(Q125:Q137)</f>
        <v>12.18</v>
      </c>
      <c r="R124" s="238"/>
      <c r="S124" s="238"/>
      <c r="T124" s="238"/>
      <c r="U124" s="238"/>
      <c r="V124" s="238">
        <f>SUM(V125:V137)</f>
        <v>90.08</v>
      </c>
      <c r="W124" s="238"/>
      <c r="X124" s="238"/>
      <c r="Y124" s="238"/>
      <c r="AG124" t="s">
        <v>118</v>
      </c>
    </row>
    <row r="125" spans="1:60" outlineLevel="1" x14ac:dyDescent="0.2">
      <c r="A125" s="246">
        <v>34</v>
      </c>
      <c r="B125" s="247" t="s">
        <v>235</v>
      </c>
      <c r="C125" s="262" t="s">
        <v>236</v>
      </c>
      <c r="D125" s="248" t="s">
        <v>121</v>
      </c>
      <c r="E125" s="249">
        <v>361.2</v>
      </c>
      <c r="F125" s="250"/>
      <c r="G125" s="251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12</v>
      </c>
      <c r="M125" s="230">
        <f>G125*(1+L125/100)</f>
        <v>0</v>
      </c>
      <c r="N125" s="229">
        <v>0</v>
      </c>
      <c r="O125" s="229">
        <f>ROUND(E125*N125,2)</f>
        <v>0</v>
      </c>
      <c r="P125" s="229">
        <v>1.188E-2</v>
      </c>
      <c r="Q125" s="229">
        <f>ROUND(E125*P125,2)</f>
        <v>4.29</v>
      </c>
      <c r="R125" s="230"/>
      <c r="S125" s="230" t="s">
        <v>155</v>
      </c>
      <c r="T125" s="230" t="s">
        <v>123</v>
      </c>
      <c r="U125" s="230">
        <v>9.2999999999999999E-2</v>
      </c>
      <c r="V125" s="230">
        <f>ROUND(E125*U125,2)</f>
        <v>33.590000000000003</v>
      </c>
      <c r="W125" s="230"/>
      <c r="X125" s="230" t="s">
        <v>124</v>
      </c>
      <c r="Y125" s="230" t="s">
        <v>125</v>
      </c>
      <c r="Z125" s="210"/>
      <c r="AA125" s="210"/>
      <c r="AB125" s="210"/>
      <c r="AC125" s="210"/>
      <c r="AD125" s="210"/>
      <c r="AE125" s="210"/>
      <c r="AF125" s="210"/>
      <c r="AG125" s="210" t="s">
        <v>126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7"/>
      <c r="B126" s="228"/>
      <c r="C126" s="265" t="s">
        <v>237</v>
      </c>
      <c r="D126" s="258"/>
      <c r="E126" s="258"/>
      <c r="F126" s="258"/>
      <c r="G126" s="258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145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63" t="s">
        <v>214</v>
      </c>
      <c r="D127" s="232"/>
      <c r="E127" s="233">
        <v>111.3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128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3" t="s">
        <v>215</v>
      </c>
      <c r="D128" s="232"/>
      <c r="E128" s="233">
        <v>142.80000000000001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128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3" t="s">
        <v>216</v>
      </c>
      <c r="D129" s="232"/>
      <c r="E129" s="233">
        <v>107.1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128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6">
        <v>35</v>
      </c>
      <c r="B130" s="247" t="s">
        <v>238</v>
      </c>
      <c r="C130" s="262" t="s">
        <v>239</v>
      </c>
      <c r="D130" s="248" t="s">
        <v>143</v>
      </c>
      <c r="E130" s="249">
        <v>158.18</v>
      </c>
      <c r="F130" s="250"/>
      <c r="G130" s="251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12</v>
      </c>
      <c r="M130" s="230">
        <f>G130*(1+L130/100)</f>
        <v>0</v>
      </c>
      <c r="N130" s="229">
        <v>0</v>
      </c>
      <c r="O130" s="229">
        <f>ROUND(E130*N130,2)</f>
        <v>0</v>
      </c>
      <c r="P130" s="229">
        <v>4.5999999999999999E-2</v>
      </c>
      <c r="Q130" s="229">
        <f>ROUND(E130*P130,2)</f>
        <v>7.28</v>
      </c>
      <c r="R130" s="230"/>
      <c r="S130" s="230" t="s">
        <v>155</v>
      </c>
      <c r="T130" s="230" t="s">
        <v>123</v>
      </c>
      <c r="U130" s="230">
        <v>0.26</v>
      </c>
      <c r="V130" s="230">
        <f>ROUND(E130*U130,2)</f>
        <v>41.13</v>
      </c>
      <c r="W130" s="230"/>
      <c r="X130" s="230" t="s">
        <v>124</v>
      </c>
      <c r="Y130" s="230" t="s">
        <v>125</v>
      </c>
      <c r="Z130" s="210"/>
      <c r="AA130" s="210"/>
      <c r="AB130" s="210"/>
      <c r="AC130" s="210"/>
      <c r="AD130" s="210"/>
      <c r="AE130" s="210"/>
      <c r="AF130" s="210"/>
      <c r="AG130" s="210" t="s">
        <v>126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63" t="s">
        <v>198</v>
      </c>
      <c r="D131" s="232"/>
      <c r="E131" s="233">
        <v>39.326000000000001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128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3" x14ac:dyDescent="0.2">
      <c r="A132" s="227"/>
      <c r="B132" s="228"/>
      <c r="C132" s="263" t="s">
        <v>199</v>
      </c>
      <c r="D132" s="232"/>
      <c r="E132" s="233">
        <v>114.95399999999999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128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7"/>
      <c r="B133" s="228"/>
      <c r="C133" s="263" t="s">
        <v>240</v>
      </c>
      <c r="D133" s="232"/>
      <c r="E133" s="233">
        <v>3.9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128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6">
        <v>36</v>
      </c>
      <c r="B134" s="247" t="s">
        <v>241</v>
      </c>
      <c r="C134" s="262" t="s">
        <v>242</v>
      </c>
      <c r="D134" s="248" t="s">
        <v>143</v>
      </c>
      <c r="E134" s="249">
        <v>146.32</v>
      </c>
      <c r="F134" s="250"/>
      <c r="G134" s="251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12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4.1999999999999997E-3</v>
      </c>
      <c r="Q134" s="229">
        <f>ROUND(E134*P134,2)</f>
        <v>0.61</v>
      </c>
      <c r="R134" s="230"/>
      <c r="S134" s="230" t="s">
        <v>155</v>
      </c>
      <c r="T134" s="230" t="s">
        <v>123</v>
      </c>
      <c r="U134" s="230">
        <v>0.105</v>
      </c>
      <c r="V134" s="230">
        <f>ROUND(E134*U134,2)</f>
        <v>15.36</v>
      </c>
      <c r="W134" s="230"/>
      <c r="X134" s="230" t="s">
        <v>124</v>
      </c>
      <c r="Y134" s="230" t="s">
        <v>125</v>
      </c>
      <c r="Z134" s="210"/>
      <c r="AA134" s="210"/>
      <c r="AB134" s="210"/>
      <c r="AC134" s="210"/>
      <c r="AD134" s="210"/>
      <c r="AE134" s="210"/>
      <c r="AF134" s="210"/>
      <c r="AG134" s="210" t="s">
        <v>126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65" t="s">
        <v>243</v>
      </c>
      <c r="D135" s="258"/>
      <c r="E135" s="258"/>
      <c r="F135" s="258"/>
      <c r="G135" s="258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145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7"/>
      <c r="B136" s="228"/>
      <c r="C136" s="263" t="s">
        <v>244</v>
      </c>
      <c r="D136" s="232"/>
      <c r="E136" s="233">
        <v>39.22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128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63" t="s">
        <v>245</v>
      </c>
      <c r="D137" s="232"/>
      <c r="E137" s="233">
        <v>107.1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128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39" t="s">
        <v>117</v>
      </c>
      <c r="B138" s="240" t="s">
        <v>72</v>
      </c>
      <c r="C138" s="261" t="s">
        <v>73</v>
      </c>
      <c r="D138" s="241"/>
      <c r="E138" s="242"/>
      <c r="F138" s="243"/>
      <c r="G138" s="244">
        <f>SUMIF(AG139:AG139,"&lt;&gt;NOR",G139:G139)</f>
        <v>0</v>
      </c>
      <c r="H138" s="238"/>
      <c r="I138" s="238">
        <f>SUM(I139:I139)</f>
        <v>0</v>
      </c>
      <c r="J138" s="238"/>
      <c r="K138" s="238">
        <f>SUM(K139:K139)</f>
        <v>0</v>
      </c>
      <c r="L138" s="238"/>
      <c r="M138" s="238">
        <f>SUM(M139:M139)</f>
        <v>0</v>
      </c>
      <c r="N138" s="237"/>
      <c r="O138" s="237">
        <f>SUM(O139:O139)</f>
        <v>0</v>
      </c>
      <c r="P138" s="237"/>
      <c r="Q138" s="237">
        <f>SUM(Q139:Q139)</f>
        <v>0</v>
      </c>
      <c r="R138" s="238"/>
      <c r="S138" s="238"/>
      <c r="T138" s="238"/>
      <c r="U138" s="238"/>
      <c r="V138" s="238">
        <f>SUM(V139:V139)</f>
        <v>49.56</v>
      </c>
      <c r="W138" s="238"/>
      <c r="X138" s="238"/>
      <c r="Y138" s="238"/>
      <c r="AG138" t="s">
        <v>118</v>
      </c>
    </row>
    <row r="139" spans="1:60" outlineLevel="1" x14ac:dyDescent="0.2">
      <c r="A139" s="252">
        <v>37</v>
      </c>
      <c r="B139" s="253" t="s">
        <v>246</v>
      </c>
      <c r="C139" s="264" t="s">
        <v>247</v>
      </c>
      <c r="D139" s="254" t="s">
        <v>248</v>
      </c>
      <c r="E139" s="255">
        <v>19.230519999999999</v>
      </c>
      <c r="F139" s="256"/>
      <c r="G139" s="257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12</v>
      </c>
      <c r="M139" s="230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30"/>
      <c r="S139" s="230" t="s">
        <v>155</v>
      </c>
      <c r="T139" s="230" t="s">
        <v>123</v>
      </c>
      <c r="U139" s="230">
        <v>2.577</v>
      </c>
      <c r="V139" s="230">
        <f>ROUND(E139*U139,2)</f>
        <v>49.56</v>
      </c>
      <c r="W139" s="230"/>
      <c r="X139" s="230" t="s">
        <v>249</v>
      </c>
      <c r="Y139" s="230" t="s">
        <v>125</v>
      </c>
      <c r="Z139" s="210"/>
      <c r="AA139" s="210"/>
      <c r="AB139" s="210"/>
      <c r="AC139" s="210"/>
      <c r="AD139" s="210"/>
      <c r="AE139" s="210"/>
      <c r="AF139" s="210"/>
      <c r="AG139" s="210" t="s">
        <v>250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39" t="s">
        <v>117</v>
      </c>
      <c r="B140" s="240" t="s">
        <v>74</v>
      </c>
      <c r="C140" s="261" t="s">
        <v>75</v>
      </c>
      <c r="D140" s="241"/>
      <c r="E140" s="242"/>
      <c r="F140" s="243"/>
      <c r="G140" s="244">
        <f>SUMIF(AG141:AG147,"&lt;&gt;NOR",G141:G147)</f>
        <v>0</v>
      </c>
      <c r="H140" s="238"/>
      <c r="I140" s="238">
        <f>SUM(I141:I147)</f>
        <v>0</v>
      </c>
      <c r="J140" s="238"/>
      <c r="K140" s="238">
        <f>SUM(K141:K147)</f>
        <v>0</v>
      </c>
      <c r="L140" s="238"/>
      <c r="M140" s="238">
        <f>SUM(M141:M147)</f>
        <v>0</v>
      </c>
      <c r="N140" s="237"/>
      <c r="O140" s="237">
        <f>SUM(O141:O147)</f>
        <v>0</v>
      </c>
      <c r="P140" s="237"/>
      <c r="Q140" s="237">
        <f>SUM(Q141:Q147)</f>
        <v>0</v>
      </c>
      <c r="R140" s="238"/>
      <c r="S140" s="238"/>
      <c r="T140" s="238"/>
      <c r="U140" s="238"/>
      <c r="V140" s="238">
        <f>SUM(V141:V147)</f>
        <v>0.01</v>
      </c>
      <c r="W140" s="238"/>
      <c r="X140" s="238"/>
      <c r="Y140" s="238"/>
      <c r="AG140" t="s">
        <v>118</v>
      </c>
    </row>
    <row r="141" spans="1:60" ht="22.5" outlineLevel="1" x14ac:dyDescent="0.2">
      <c r="A141" s="246">
        <v>38</v>
      </c>
      <c r="B141" s="247" t="s">
        <v>251</v>
      </c>
      <c r="C141" s="262" t="s">
        <v>252</v>
      </c>
      <c r="D141" s="248" t="s">
        <v>121</v>
      </c>
      <c r="E141" s="249">
        <v>1.1000000000000001</v>
      </c>
      <c r="F141" s="250"/>
      <c r="G141" s="251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12</v>
      </c>
      <c r="M141" s="230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30"/>
      <c r="S141" s="230" t="s">
        <v>122</v>
      </c>
      <c r="T141" s="230" t="s">
        <v>123</v>
      </c>
      <c r="U141" s="230">
        <v>0</v>
      </c>
      <c r="V141" s="230">
        <f>ROUND(E141*U141,2)</f>
        <v>0</v>
      </c>
      <c r="W141" s="230"/>
      <c r="X141" s="230" t="s">
        <v>124</v>
      </c>
      <c r="Y141" s="230" t="s">
        <v>125</v>
      </c>
      <c r="Z141" s="210"/>
      <c r="AA141" s="210"/>
      <c r="AB141" s="210"/>
      <c r="AC141" s="210"/>
      <c r="AD141" s="210"/>
      <c r="AE141" s="210"/>
      <c r="AF141" s="210"/>
      <c r="AG141" s="210" t="s">
        <v>126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27"/>
      <c r="B142" s="228"/>
      <c r="C142" s="265" t="s">
        <v>253</v>
      </c>
      <c r="D142" s="258"/>
      <c r="E142" s="258"/>
      <c r="F142" s="258"/>
      <c r="G142" s="258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145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63" t="s">
        <v>133</v>
      </c>
      <c r="D143" s="232"/>
      <c r="E143" s="233">
        <v>1.1000000000000001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128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46">
        <v>39</v>
      </c>
      <c r="B144" s="247" t="s">
        <v>254</v>
      </c>
      <c r="C144" s="262" t="s">
        <v>252</v>
      </c>
      <c r="D144" s="248" t="s">
        <v>121</v>
      </c>
      <c r="E144" s="249">
        <v>1.54</v>
      </c>
      <c r="F144" s="250"/>
      <c r="G144" s="251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12</v>
      </c>
      <c r="M144" s="230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30"/>
      <c r="S144" s="230" t="s">
        <v>122</v>
      </c>
      <c r="T144" s="230" t="s">
        <v>123</v>
      </c>
      <c r="U144" s="230">
        <v>0</v>
      </c>
      <c r="V144" s="230">
        <f>ROUND(E144*U144,2)</f>
        <v>0</v>
      </c>
      <c r="W144" s="230"/>
      <c r="X144" s="230" t="s">
        <v>124</v>
      </c>
      <c r="Y144" s="230" t="s">
        <v>125</v>
      </c>
      <c r="Z144" s="210"/>
      <c r="AA144" s="210"/>
      <c r="AB144" s="210"/>
      <c r="AC144" s="210"/>
      <c r="AD144" s="210"/>
      <c r="AE144" s="210"/>
      <c r="AF144" s="210"/>
      <c r="AG144" s="210" t="s">
        <v>126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5" t="s">
        <v>253</v>
      </c>
      <c r="D145" s="258"/>
      <c r="E145" s="258"/>
      <c r="F145" s="258"/>
      <c r="G145" s="258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145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63" t="s">
        <v>127</v>
      </c>
      <c r="D146" s="232"/>
      <c r="E146" s="233">
        <v>1.54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128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52">
        <v>40</v>
      </c>
      <c r="B147" s="253" t="s">
        <v>255</v>
      </c>
      <c r="C147" s="264" t="s">
        <v>256</v>
      </c>
      <c r="D147" s="254" t="s">
        <v>248</v>
      </c>
      <c r="E147" s="255">
        <v>5.0000000000000001E-3</v>
      </c>
      <c r="F147" s="256"/>
      <c r="G147" s="257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12</v>
      </c>
      <c r="M147" s="230">
        <f>G147*(1+L147/100)</f>
        <v>0</v>
      </c>
      <c r="N147" s="229">
        <v>0</v>
      </c>
      <c r="O147" s="229">
        <f>ROUND(E147*N147,2)</f>
        <v>0</v>
      </c>
      <c r="P147" s="229">
        <v>0</v>
      </c>
      <c r="Q147" s="229">
        <f>ROUND(E147*P147,2)</f>
        <v>0</v>
      </c>
      <c r="R147" s="230"/>
      <c r="S147" s="230" t="s">
        <v>155</v>
      </c>
      <c r="T147" s="230" t="s">
        <v>213</v>
      </c>
      <c r="U147" s="230">
        <v>1.5669999999999999</v>
      </c>
      <c r="V147" s="230">
        <f>ROUND(E147*U147,2)</f>
        <v>0.01</v>
      </c>
      <c r="W147" s="230"/>
      <c r="X147" s="230" t="s">
        <v>124</v>
      </c>
      <c r="Y147" s="230" t="s">
        <v>125</v>
      </c>
      <c r="Z147" s="210"/>
      <c r="AA147" s="210"/>
      <c r="AB147" s="210"/>
      <c r="AC147" s="210"/>
      <c r="AD147" s="210"/>
      <c r="AE147" s="210"/>
      <c r="AF147" s="210"/>
      <c r="AG147" s="210" t="s">
        <v>126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39" t="s">
        <v>117</v>
      </c>
      <c r="B148" s="240" t="s">
        <v>76</v>
      </c>
      <c r="C148" s="261" t="s">
        <v>77</v>
      </c>
      <c r="D148" s="241"/>
      <c r="E148" s="242"/>
      <c r="F148" s="243"/>
      <c r="G148" s="244">
        <f>SUMIF(AG149:AG156,"&lt;&gt;NOR",G149:G156)</f>
        <v>0</v>
      </c>
      <c r="H148" s="238"/>
      <c r="I148" s="238">
        <f>SUM(I149:I156)</f>
        <v>0</v>
      </c>
      <c r="J148" s="238"/>
      <c r="K148" s="238">
        <f>SUM(K149:K156)</f>
        <v>0</v>
      </c>
      <c r="L148" s="238"/>
      <c r="M148" s="238">
        <f>SUM(M149:M156)</f>
        <v>0</v>
      </c>
      <c r="N148" s="237"/>
      <c r="O148" s="237">
        <f>SUM(O149:O156)</f>
        <v>0</v>
      </c>
      <c r="P148" s="237"/>
      <c r="Q148" s="237">
        <f>SUM(Q149:Q156)</f>
        <v>0</v>
      </c>
      <c r="R148" s="238"/>
      <c r="S148" s="238"/>
      <c r="T148" s="238"/>
      <c r="U148" s="238"/>
      <c r="V148" s="238">
        <f>SUM(V149:V156)</f>
        <v>0.49</v>
      </c>
      <c r="W148" s="238"/>
      <c r="X148" s="238"/>
      <c r="Y148" s="238"/>
      <c r="AG148" t="s">
        <v>118</v>
      </c>
    </row>
    <row r="149" spans="1:60" ht="22.5" outlineLevel="1" x14ac:dyDescent="0.2">
      <c r="A149" s="246">
        <v>41</v>
      </c>
      <c r="B149" s="247" t="s">
        <v>257</v>
      </c>
      <c r="C149" s="262" t="s">
        <v>258</v>
      </c>
      <c r="D149" s="248" t="s">
        <v>225</v>
      </c>
      <c r="E149" s="249">
        <v>361.2</v>
      </c>
      <c r="F149" s="250"/>
      <c r="G149" s="251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12</v>
      </c>
      <c r="M149" s="230">
        <f>G149*(1+L149/100)</f>
        <v>0</v>
      </c>
      <c r="N149" s="229">
        <v>0</v>
      </c>
      <c r="O149" s="229">
        <f>ROUND(E149*N149,2)</f>
        <v>0</v>
      </c>
      <c r="P149" s="229">
        <v>0</v>
      </c>
      <c r="Q149" s="229">
        <f>ROUND(E149*P149,2)</f>
        <v>0</v>
      </c>
      <c r="R149" s="230"/>
      <c r="S149" s="230" t="s">
        <v>122</v>
      </c>
      <c r="T149" s="230" t="s">
        <v>123</v>
      </c>
      <c r="U149" s="230">
        <v>0</v>
      </c>
      <c r="V149" s="230">
        <f>ROUND(E149*U149,2)</f>
        <v>0</v>
      </c>
      <c r="W149" s="230"/>
      <c r="X149" s="230" t="s">
        <v>124</v>
      </c>
      <c r="Y149" s="230" t="s">
        <v>125</v>
      </c>
      <c r="Z149" s="210"/>
      <c r="AA149" s="210"/>
      <c r="AB149" s="210"/>
      <c r="AC149" s="210"/>
      <c r="AD149" s="210"/>
      <c r="AE149" s="210"/>
      <c r="AF149" s="210"/>
      <c r="AG149" s="210" t="s">
        <v>126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27"/>
      <c r="B150" s="228"/>
      <c r="C150" s="263" t="s">
        <v>214</v>
      </c>
      <c r="D150" s="232"/>
      <c r="E150" s="233">
        <v>111.3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128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7"/>
      <c r="B151" s="228"/>
      <c r="C151" s="263" t="s">
        <v>215</v>
      </c>
      <c r="D151" s="232"/>
      <c r="E151" s="233">
        <v>142.80000000000001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128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3" t="s">
        <v>216</v>
      </c>
      <c r="D152" s="232"/>
      <c r="E152" s="233">
        <v>107.1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128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52">
        <v>42</v>
      </c>
      <c r="B153" s="253" t="s">
        <v>259</v>
      </c>
      <c r="C153" s="264" t="s">
        <v>260</v>
      </c>
      <c r="D153" s="254" t="s">
        <v>261</v>
      </c>
      <c r="E153" s="255">
        <v>53</v>
      </c>
      <c r="F153" s="256"/>
      <c r="G153" s="257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12</v>
      </c>
      <c r="M153" s="230">
        <f>G153*(1+L153/100)</f>
        <v>0</v>
      </c>
      <c r="N153" s="229">
        <v>0</v>
      </c>
      <c r="O153" s="229">
        <f>ROUND(E153*N153,2)</f>
        <v>0</v>
      </c>
      <c r="P153" s="229">
        <v>0</v>
      </c>
      <c r="Q153" s="229">
        <f>ROUND(E153*P153,2)</f>
        <v>0</v>
      </c>
      <c r="R153" s="230"/>
      <c r="S153" s="230" t="s">
        <v>122</v>
      </c>
      <c r="T153" s="230" t="s">
        <v>123</v>
      </c>
      <c r="U153" s="230">
        <v>0</v>
      </c>
      <c r="V153" s="230">
        <f>ROUND(E153*U153,2)</f>
        <v>0</v>
      </c>
      <c r="W153" s="230"/>
      <c r="X153" s="230" t="s">
        <v>175</v>
      </c>
      <c r="Y153" s="230" t="s">
        <v>125</v>
      </c>
      <c r="Z153" s="210"/>
      <c r="AA153" s="210"/>
      <c r="AB153" s="210"/>
      <c r="AC153" s="210"/>
      <c r="AD153" s="210"/>
      <c r="AE153" s="210"/>
      <c r="AF153" s="210"/>
      <c r="AG153" s="210" t="s">
        <v>176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52">
        <v>43</v>
      </c>
      <c r="B154" s="253" t="s">
        <v>262</v>
      </c>
      <c r="C154" s="264" t="s">
        <v>263</v>
      </c>
      <c r="D154" s="254" t="s">
        <v>261</v>
      </c>
      <c r="E154" s="255">
        <v>119</v>
      </c>
      <c r="F154" s="256"/>
      <c r="G154" s="257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12</v>
      </c>
      <c r="M154" s="230">
        <f>G154*(1+L154/100)</f>
        <v>0</v>
      </c>
      <c r="N154" s="229">
        <v>0</v>
      </c>
      <c r="O154" s="229">
        <f>ROUND(E154*N154,2)</f>
        <v>0</v>
      </c>
      <c r="P154" s="229">
        <v>0</v>
      </c>
      <c r="Q154" s="229">
        <f>ROUND(E154*P154,2)</f>
        <v>0</v>
      </c>
      <c r="R154" s="230"/>
      <c r="S154" s="230" t="s">
        <v>122</v>
      </c>
      <c r="T154" s="230" t="s">
        <v>123</v>
      </c>
      <c r="U154" s="230">
        <v>0</v>
      </c>
      <c r="V154" s="230">
        <f>ROUND(E154*U154,2)</f>
        <v>0</v>
      </c>
      <c r="W154" s="230"/>
      <c r="X154" s="230" t="s">
        <v>175</v>
      </c>
      <c r="Y154" s="230" t="s">
        <v>125</v>
      </c>
      <c r="Z154" s="210"/>
      <c r="AA154" s="210"/>
      <c r="AB154" s="210"/>
      <c r="AC154" s="210"/>
      <c r="AD154" s="210"/>
      <c r="AE154" s="210"/>
      <c r="AF154" s="210"/>
      <c r="AG154" s="210" t="s">
        <v>176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52">
        <v>44</v>
      </c>
      <c r="B155" s="253" t="s">
        <v>264</v>
      </c>
      <c r="C155" s="264" t="s">
        <v>265</v>
      </c>
      <c r="D155" s="254" t="s">
        <v>261</v>
      </c>
      <c r="E155" s="255">
        <v>119</v>
      </c>
      <c r="F155" s="256"/>
      <c r="G155" s="257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12</v>
      </c>
      <c r="M155" s="230">
        <f>G155*(1+L155/100)</f>
        <v>0</v>
      </c>
      <c r="N155" s="229">
        <v>0</v>
      </c>
      <c r="O155" s="229">
        <f>ROUND(E155*N155,2)</f>
        <v>0</v>
      </c>
      <c r="P155" s="229">
        <v>0</v>
      </c>
      <c r="Q155" s="229">
        <f>ROUND(E155*P155,2)</f>
        <v>0</v>
      </c>
      <c r="R155" s="230"/>
      <c r="S155" s="230" t="s">
        <v>122</v>
      </c>
      <c r="T155" s="230" t="s">
        <v>123</v>
      </c>
      <c r="U155" s="230">
        <v>0</v>
      </c>
      <c r="V155" s="230">
        <f>ROUND(E155*U155,2)</f>
        <v>0</v>
      </c>
      <c r="W155" s="230"/>
      <c r="X155" s="230" t="s">
        <v>175</v>
      </c>
      <c r="Y155" s="230" t="s">
        <v>125</v>
      </c>
      <c r="Z155" s="210"/>
      <c r="AA155" s="210"/>
      <c r="AB155" s="210"/>
      <c r="AC155" s="210"/>
      <c r="AD155" s="210"/>
      <c r="AE155" s="210"/>
      <c r="AF155" s="210"/>
      <c r="AG155" s="210" t="s">
        <v>176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52">
        <v>45</v>
      </c>
      <c r="B156" s="253" t="s">
        <v>266</v>
      </c>
      <c r="C156" s="264" t="s">
        <v>267</v>
      </c>
      <c r="D156" s="254" t="s">
        <v>248</v>
      </c>
      <c r="E156" s="255">
        <v>0.1</v>
      </c>
      <c r="F156" s="256"/>
      <c r="G156" s="257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12</v>
      </c>
      <c r="M156" s="230">
        <f>G156*(1+L156/100)</f>
        <v>0</v>
      </c>
      <c r="N156" s="229">
        <v>0</v>
      </c>
      <c r="O156" s="229">
        <f>ROUND(E156*N156,2)</f>
        <v>0</v>
      </c>
      <c r="P156" s="229">
        <v>0</v>
      </c>
      <c r="Q156" s="229">
        <f>ROUND(E156*P156,2)</f>
        <v>0</v>
      </c>
      <c r="R156" s="230"/>
      <c r="S156" s="230" t="s">
        <v>155</v>
      </c>
      <c r="T156" s="230" t="s">
        <v>213</v>
      </c>
      <c r="U156" s="230">
        <v>4.9470000000000001</v>
      </c>
      <c r="V156" s="230">
        <f>ROUND(E156*U156,2)</f>
        <v>0.49</v>
      </c>
      <c r="W156" s="230"/>
      <c r="X156" s="230" t="s">
        <v>124</v>
      </c>
      <c r="Y156" s="230" t="s">
        <v>125</v>
      </c>
      <c r="Z156" s="210"/>
      <c r="AA156" s="210"/>
      <c r="AB156" s="210"/>
      <c r="AC156" s="210"/>
      <c r="AD156" s="210"/>
      <c r="AE156" s="210"/>
      <c r="AF156" s="210"/>
      <c r="AG156" s="210" t="s">
        <v>126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39" t="s">
        <v>117</v>
      </c>
      <c r="B157" s="240" t="s">
        <v>78</v>
      </c>
      <c r="C157" s="261" t="s">
        <v>79</v>
      </c>
      <c r="D157" s="241"/>
      <c r="E157" s="242"/>
      <c r="F157" s="243"/>
      <c r="G157" s="244">
        <f>SUMIF(AG158:AG194,"&lt;&gt;NOR",G158:G194)</f>
        <v>0</v>
      </c>
      <c r="H157" s="238"/>
      <c r="I157" s="238">
        <f>SUM(I158:I194)</f>
        <v>0</v>
      </c>
      <c r="J157" s="238"/>
      <c r="K157" s="238">
        <f>SUM(K158:K194)</f>
        <v>0</v>
      </c>
      <c r="L157" s="238"/>
      <c r="M157" s="238">
        <f>SUM(M158:M194)</f>
        <v>0</v>
      </c>
      <c r="N157" s="237"/>
      <c r="O157" s="237">
        <f>SUM(O158:O194)</f>
        <v>40.19</v>
      </c>
      <c r="P157" s="237"/>
      <c r="Q157" s="237">
        <f>SUM(Q158:Q194)</f>
        <v>27.3</v>
      </c>
      <c r="R157" s="238"/>
      <c r="S157" s="238"/>
      <c r="T157" s="238"/>
      <c r="U157" s="238"/>
      <c r="V157" s="238">
        <f>SUM(V158:V194)</f>
        <v>1901.4999999999998</v>
      </c>
      <c r="W157" s="238"/>
      <c r="X157" s="238"/>
      <c r="Y157" s="238"/>
      <c r="AG157" t="s">
        <v>118</v>
      </c>
    </row>
    <row r="158" spans="1:60" outlineLevel="1" x14ac:dyDescent="0.2">
      <c r="A158" s="246">
        <v>46</v>
      </c>
      <c r="B158" s="247" t="s">
        <v>268</v>
      </c>
      <c r="C158" s="262" t="s">
        <v>269</v>
      </c>
      <c r="D158" s="248" t="s">
        <v>121</v>
      </c>
      <c r="E158" s="249">
        <v>1482.7</v>
      </c>
      <c r="F158" s="250"/>
      <c r="G158" s="251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12</v>
      </c>
      <c r="M158" s="230">
        <f>G158*(1+L158/100)</f>
        <v>0</v>
      </c>
      <c r="N158" s="229">
        <v>1.2E-4</v>
      </c>
      <c r="O158" s="229">
        <f>ROUND(E158*N158,2)</f>
        <v>0.18</v>
      </c>
      <c r="P158" s="229">
        <v>0</v>
      </c>
      <c r="Q158" s="229">
        <f>ROUND(E158*P158,2)</f>
        <v>0</v>
      </c>
      <c r="R158" s="230"/>
      <c r="S158" s="230" t="s">
        <v>122</v>
      </c>
      <c r="T158" s="230" t="s">
        <v>123</v>
      </c>
      <c r="U158" s="230">
        <v>0.64</v>
      </c>
      <c r="V158" s="230">
        <f>ROUND(E158*U158,2)</f>
        <v>948.93</v>
      </c>
      <c r="W158" s="230"/>
      <c r="X158" s="230" t="s">
        <v>124</v>
      </c>
      <c r="Y158" s="230" t="s">
        <v>125</v>
      </c>
      <c r="Z158" s="210"/>
      <c r="AA158" s="210"/>
      <c r="AB158" s="210"/>
      <c r="AC158" s="210"/>
      <c r="AD158" s="210"/>
      <c r="AE158" s="210"/>
      <c r="AF158" s="210"/>
      <c r="AG158" s="210" t="s">
        <v>126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63" t="s">
        <v>270</v>
      </c>
      <c r="D159" s="232"/>
      <c r="E159" s="233">
        <v>392.2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128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63" t="s">
        <v>271</v>
      </c>
      <c r="D160" s="232"/>
      <c r="E160" s="233">
        <v>1071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128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7"/>
      <c r="B161" s="228"/>
      <c r="C161" s="263" t="s">
        <v>166</v>
      </c>
      <c r="D161" s="232"/>
      <c r="E161" s="233">
        <v>19.5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128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6">
        <v>47</v>
      </c>
      <c r="B162" s="247" t="s">
        <v>272</v>
      </c>
      <c r="C162" s="262" t="s">
        <v>273</v>
      </c>
      <c r="D162" s="248" t="s">
        <v>274</v>
      </c>
      <c r="E162" s="249">
        <v>175</v>
      </c>
      <c r="F162" s="250"/>
      <c r="G162" s="251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12</v>
      </c>
      <c r="M162" s="230">
        <f>G162*(1+L162/100)</f>
        <v>0</v>
      </c>
      <c r="N162" s="229">
        <v>0</v>
      </c>
      <c r="O162" s="229">
        <f>ROUND(E162*N162,2)</f>
        <v>0</v>
      </c>
      <c r="P162" s="229">
        <v>0.156</v>
      </c>
      <c r="Q162" s="229">
        <f>ROUND(E162*P162,2)</f>
        <v>27.3</v>
      </c>
      <c r="R162" s="230"/>
      <c r="S162" s="230" t="s">
        <v>122</v>
      </c>
      <c r="T162" s="230" t="s">
        <v>123</v>
      </c>
      <c r="U162" s="230">
        <v>0</v>
      </c>
      <c r="V162" s="230">
        <f>ROUND(E162*U162,2)</f>
        <v>0</v>
      </c>
      <c r="W162" s="230"/>
      <c r="X162" s="230" t="s">
        <v>124</v>
      </c>
      <c r="Y162" s="230" t="s">
        <v>125</v>
      </c>
      <c r="Z162" s="210"/>
      <c r="AA162" s="210"/>
      <c r="AB162" s="210"/>
      <c r="AC162" s="210"/>
      <c r="AD162" s="210"/>
      <c r="AE162" s="210"/>
      <c r="AF162" s="210"/>
      <c r="AG162" s="210" t="s">
        <v>126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65" t="s">
        <v>275</v>
      </c>
      <c r="D163" s="258"/>
      <c r="E163" s="258"/>
      <c r="F163" s="258"/>
      <c r="G163" s="258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145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52">
        <v>48</v>
      </c>
      <c r="B164" s="253" t="s">
        <v>276</v>
      </c>
      <c r="C164" s="264" t="s">
        <v>277</v>
      </c>
      <c r="D164" s="254" t="s">
        <v>274</v>
      </c>
      <c r="E164" s="255">
        <v>119</v>
      </c>
      <c r="F164" s="256"/>
      <c r="G164" s="257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12</v>
      </c>
      <c r="M164" s="230">
        <f>G164*(1+L164/100)</f>
        <v>0</v>
      </c>
      <c r="N164" s="229">
        <v>0.12</v>
      </c>
      <c r="O164" s="229">
        <f>ROUND(E164*N164,2)</f>
        <v>14.28</v>
      </c>
      <c r="P164" s="229">
        <v>0</v>
      </c>
      <c r="Q164" s="229">
        <f>ROUND(E164*P164,2)</f>
        <v>0</v>
      </c>
      <c r="R164" s="230"/>
      <c r="S164" s="230" t="s">
        <v>155</v>
      </c>
      <c r="T164" s="230" t="s">
        <v>213</v>
      </c>
      <c r="U164" s="230">
        <v>2.72</v>
      </c>
      <c r="V164" s="230">
        <f>ROUND(E164*U164,2)</f>
        <v>323.68</v>
      </c>
      <c r="W164" s="230"/>
      <c r="X164" s="230" t="s">
        <v>124</v>
      </c>
      <c r="Y164" s="230" t="s">
        <v>125</v>
      </c>
      <c r="Z164" s="210"/>
      <c r="AA164" s="210"/>
      <c r="AB164" s="210"/>
      <c r="AC164" s="210"/>
      <c r="AD164" s="210"/>
      <c r="AE164" s="210"/>
      <c r="AF164" s="210"/>
      <c r="AG164" s="210" t="s">
        <v>126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52">
        <v>49</v>
      </c>
      <c r="B165" s="253" t="s">
        <v>278</v>
      </c>
      <c r="C165" s="264" t="s">
        <v>279</v>
      </c>
      <c r="D165" s="254" t="s">
        <v>274</v>
      </c>
      <c r="E165" s="255">
        <v>53</v>
      </c>
      <c r="F165" s="256"/>
      <c r="G165" s="257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12</v>
      </c>
      <c r="M165" s="230">
        <f>G165*(1+L165/100)</f>
        <v>0</v>
      </c>
      <c r="N165" s="229">
        <v>0.21</v>
      </c>
      <c r="O165" s="229">
        <f>ROUND(E165*N165,2)</f>
        <v>11.13</v>
      </c>
      <c r="P165" s="229">
        <v>0</v>
      </c>
      <c r="Q165" s="229">
        <f>ROUND(E165*P165,2)</f>
        <v>0</v>
      </c>
      <c r="R165" s="230"/>
      <c r="S165" s="230" t="s">
        <v>155</v>
      </c>
      <c r="T165" s="230" t="s">
        <v>213</v>
      </c>
      <c r="U165" s="230">
        <v>3.05</v>
      </c>
      <c r="V165" s="230">
        <f>ROUND(E165*U165,2)</f>
        <v>161.65</v>
      </c>
      <c r="W165" s="230"/>
      <c r="X165" s="230" t="s">
        <v>124</v>
      </c>
      <c r="Y165" s="230" t="s">
        <v>125</v>
      </c>
      <c r="Z165" s="210"/>
      <c r="AA165" s="210"/>
      <c r="AB165" s="210"/>
      <c r="AC165" s="210"/>
      <c r="AD165" s="210"/>
      <c r="AE165" s="210"/>
      <c r="AF165" s="210"/>
      <c r="AG165" s="210" t="s">
        <v>126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52">
        <v>50</v>
      </c>
      <c r="B166" s="253" t="s">
        <v>280</v>
      </c>
      <c r="C166" s="264" t="s">
        <v>281</v>
      </c>
      <c r="D166" s="254" t="s">
        <v>274</v>
      </c>
      <c r="E166" s="255">
        <v>119</v>
      </c>
      <c r="F166" s="256"/>
      <c r="G166" s="257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12</v>
      </c>
      <c r="M166" s="230">
        <f>G166*(1+L166/100)</f>
        <v>0</v>
      </c>
      <c r="N166" s="229">
        <v>0.12</v>
      </c>
      <c r="O166" s="229">
        <f>ROUND(E166*N166,2)</f>
        <v>14.28</v>
      </c>
      <c r="P166" s="229">
        <v>0</v>
      </c>
      <c r="Q166" s="229">
        <f>ROUND(E166*P166,2)</f>
        <v>0</v>
      </c>
      <c r="R166" s="230"/>
      <c r="S166" s="230" t="s">
        <v>155</v>
      </c>
      <c r="T166" s="230" t="s">
        <v>213</v>
      </c>
      <c r="U166" s="230">
        <v>3.1</v>
      </c>
      <c r="V166" s="230">
        <f>ROUND(E166*U166,2)</f>
        <v>368.9</v>
      </c>
      <c r="W166" s="230"/>
      <c r="X166" s="230" t="s">
        <v>124</v>
      </c>
      <c r="Y166" s="230" t="s">
        <v>125</v>
      </c>
      <c r="Z166" s="210"/>
      <c r="AA166" s="210"/>
      <c r="AB166" s="210"/>
      <c r="AC166" s="210"/>
      <c r="AD166" s="210"/>
      <c r="AE166" s="210"/>
      <c r="AF166" s="210"/>
      <c r="AG166" s="210" t="s">
        <v>126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33.75" outlineLevel="1" x14ac:dyDescent="0.2">
      <c r="A167" s="246">
        <v>51</v>
      </c>
      <c r="B167" s="247" t="s">
        <v>282</v>
      </c>
      <c r="C167" s="262" t="s">
        <v>283</v>
      </c>
      <c r="D167" s="248" t="s">
        <v>274</v>
      </c>
      <c r="E167" s="249">
        <v>53</v>
      </c>
      <c r="F167" s="250"/>
      <c r="G167" s="251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12</v>
      </c>
      <c r="M167" s="230">
        <f>G167*(1+L167/100)</f>
        <v>0</v>
      </c>
      <c r="N167" s="229">
        <v>0</v>
      </c>
      <c r="O167" s="229">
        <f>ROUND(E167*N167,2)</f>
        <v>0</v>
      </c>
      <c r="P167" s="229">
        <v>0</v>
      </c>
      <c r="Q167" s="229">
        <f>ROUND(E167*P167,2)</f>
        <v>0</v>
      </c>
      <c r="R167" s="230"/>
      <c r="S167" s="230" t="s">
        <v>122</v>
      </c>
      <c r="T167" s="230" t="s">
        <v>123</v>
      </c>
      <c r="U167" s="230">
        <v>0</v>
      </c>
      <c r="V167" s="230">
        <f>ROUND(E167*U167,2)</f>
        <v>0</v>
      </c>
      <c r="W167" s="230"/>
      <c r="X167" s="230" t="s">
        <v>175</v>
      </c>
      <c r="Y167" s="230" t="s">
        <v>125</v>
      </c>
      <c r="Z167" s="210"/>
      <c r="AA167" s="210"/>
      <c r="AB167" s="210"/>
      <c r="AC167" s="210"/>
      <c r="AD167" s="210"/>
      <c r="AE167" s="210"/>
      <c r="AF167" s="210"/>
      <c r="AG167" s="210" t="s">
        <v>176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7"/>
      <c r="B168" s="228"/>
      <c r="C168" s="265" t="s">
        <v>284</v>
      </c>
      <c r="D168" s="258"/>
      <c r="E168" s="258"/>
      <c r="F168" s="258"/>
      <c r="G168" s="258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145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7"/>
      <c r="B169" s="228"/>
      <c r="C169" s="266" t="s">
        <v>285</v>
      </c>
      <c r="D169" s="259"/>
      <c r="E169" s="259"/>
      <c r="F169" s="259"/>
      <c r="G169" s="259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145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66" t="s">
        <v>286</v>
      </c>
      <c r="D170" s="259"/>
      <c r="E170" s="259"/>
      <c r="F170" s="259"/>
      <c r="G170" s="259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145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66" t="s">
        <v>287</v>
      </c>
      <c r="D171" s="259"/>
      <c r="E171" s="259"/>
      <c r="F171" s="259"/>
      <c r="G171" s="259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145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66" t="s">
        <v>288</v>
      </c>
      <c r="D172" s="259"/>
      <c r="E172" s="259"/>
      <c r="F172" s="259"/>
      <c r="G172" s="259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145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6" t="s">
        <v>289</v>
      </c>
      <c r="D173" s="259"/>
      <c r="E173" s="259"/>
      <c r="F173" s="259"/>
      <c r="G173" s="259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145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66" t="s">
        <v>290</v>
      </c>
      <c r="D174" s="259"/>
      <c r="E174" s="259"/>
      <c r="F174" s="259"/>
      <c r="G174" s="259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145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66" t="s">
        <v>291</v>
      </c>
      <c r="D175" s="259"/>
      <c r="E175" s="259"/>
      <c r="F175" s="259"/>
      <c r="G175" s="259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145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33.75" outlineLevel="1" x14ac:dyDescent="0.2">
      <c r="A176" s="246">
        <v>52</v>
      </c>
      <c r="B176" s="247" t="s">
        <v>292</v>
      </c>
      <c r="C176" s="262" t="s">
        <v>293</v>
      </c>
      <c r="D176" s="248" t="s">
        <v>261</v>
      </c>
      <c r="E176" s="249">
        <v>119</v>
      </c>
      <c r="F176" s="250"/>
      <c r="G176" s="251">
        <f>ROUND(E176*F176,2)</f>
        <v>0</v>
      </c>
      <c r="H176" s="231"/>
      <c r="I176" s="230">
        <f>ROUND(E176*H176,2)</f>
        <v>0</v>
      </c>
      <c r="J176" s="231"/>
      <c r="K176" s="230">
        <f>ROUND(E176*J176,2)</f>
        <v>0</v>
      </c>
      <c r="L176" s="230">
        <v>12</v>
      </c>
      <c r="M176" s="230">
        <f>G176*(1+L176/100)</f>
        <v>0</v>
      </c>
      <c r="N176" s="229">
        <v>0</v>
      </c>
      <c r="O176" s="229">
        <f>ROUND(E176*N176,2)</f>
        <v>0</v>
      </c>
      <c r="P176" s="229">
        <v>0</v>
      </c>
      <c r="Q176" s="229">
        <f>ROUND(E176*P176,2)</f>
        <v>0</v>
      </c>
      <c r="R176" s="230"/>
      <c r="S176" s="230" t="s">
        <v>122</v>
      </c>
      <c r="T176" s="230" t="s">
        <v>123</v>
      </c>
      <c r="U176" s="230">
        <v>0</v>
      </c>
      <c r="V176" s="230">
        <f>ROUND(E176*U176,2)</f>
        <v>0</v>
      </c>
      <c r="W176" s="230"/>
      <c r="X176" s="230" t="s">
        <v>175</v>
      </c>
      <c r="Y176" s="230" t="s">
        <v>125</v>
      </c>
      <c r="Z176" s="210"/>
      <c r="AA176" s="210"/>
      <c r="AB176" s="210"/>
      <c r="AC176" s="210"/>
      <c r="AD176" s="210"/>
      <c r="AE176" s="210"/>
      <c r="AF176" s="210"/>
      <c r="AG176" s="210" t="s">
        <v>176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65" t="s">
        <v>284</v>
      </c>
      <c r="D177" s="258"/>
      <c r="E177" s="258"/>
      <c r="F177" s="258"/>
      <c r="G177" s="258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145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7"/>
      <c r="B178" s="228"/>
      <c r="C178" s="266" t="s">
        <v>285</v>
      </c>
      <c r="D178" s="259"/>
      <c r="E178" s="259"/>
      <c r="F178" s="259"/>
      <c r="G178" s="259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145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27"/>
      <c r="B179" s="228"/>
      <c r="C179" s="266" t="s">
        <v>286</v>
      </c>
      <c r="D179" s="259"/>
      <c r="E179" s="259"/>
      <c r="F179" s="259"/>
      <c r="G179" s="259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145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27"/>
      <c r="B180" s="228"/>
      <c r="C180" s="266" t="s">
        <v>287</v>
      </c>
      <c r="D180" s="259"/>
      <c r="E180" s="259"/>
      <c r="F180" s="259"/>
      <c r="G180" s="259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145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6" t="s">
        <v>288</v>
      </c>
      <c r="D181" s="259"/>
      <c r="E181" s="259"/>
      <c r="F181" s="259"/>
      <c r="G181" s="259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145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66" t="s">
        <v>289</v>
      </c>
      <c r="D182" s="259"/>
      <c r="E182" s="259"/>
      <c r="F182" s="259"/>
      <c r="G182" s="259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145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27"/>
      <c r="B183" s="228"/>
      <c r="C183" s="266" t="s">
        <v>290</v>
      </c>
      <c r="D183" s="259"/>
      <c r="E183" s="259"/>
      <c r="F183" s="259"/>
      <c r="G183" s="259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145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6" t="s">
        <v>291</v>
      </c>
      <c r="D184" s="259"/>
      <c r="E184" s="259"/>
      <c r="F184" s="259"/>
      <c r="G184" s="259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145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2">
        <v>53</v>
      </c>
      <c r="B185" s="253" t="s">
        <v>294</v>
      </c>
      <c r="C185" s="264" t="s">
        <v>295</v>
      </c>
      <c r="D185" s="254" t="s">
        <v>261</v>
      </c>
      <c r="E185" s="255">
        <v>1</v>
      </c>
      <c r="F185" s="256"/>
      <c r="G185" s="257">
        <f>ROUND(E185*F185,2)</f>
        <v>0</v>
      </c>
      <c r="H185" s="231"/>
      <c r="I185" s="230">
        <f>ROUND(E185*H185,2)</f>
        <v>0</v>
      </c>
      <c r="J185" s="231"/>
      <c r="K185" s="230">
        <f>ROUND(E185*J185,2)</f>
        <v>0</v>
      </c>
      <c r="L185" s="230">
        <v>12</v>
      </c>
      <c r="M185" s="230">
        <f>G185*(1+L185/100)</f>
        <v>0</v>
      </c>
      <c r="N185" s="229">
        <v>0.32</v>
      </c>
      <c r="O185" s="229">
        <f>ROUND(E185*N185,2)</f>
        <v>0.32</v>
      </c>
      <c r="P185" s="229">
        <v>0</v>
      </c>
      <c r="Q185" s="229">
        <f>ROUND(E185*P185,2)</f>
        <v>0</v>
      </c>
      <c r="R185" s="230"/>
      <c r="S185" s="230" t="s">
        <v>122</v>
      </c>
      <c r="T185" s="230" t="s">
        <v>123</v>
      </c>
      <c r="U185" s="230">
        <v>0</v>
      </c>
      <c r="V185" s="230">
        <f>ROUND(E185*U185,2)</f>
        <v>0</v>
      </c>
      <c r="W185" s="230"/>
      <c r="X185" s="230" t="s">
        <v>124</v>
      </c>
      <c r="Y185" s="230" t="s">
        <v>125</v>
      </c>
      <c r="Z185" s="210"/>
      <c r="AA185" s="210"/>
      <c r="AB185" s="210"/>
      <c r="AC185" s="210"/>
      <c r="AD185" s="210"/>
      <c r="AE185" s="210"/>
      <c r="AF185" s="210"/>
      <c r="AG185" s="210" t="s">
        <v>126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33.75" outlineLevel="1" x14ac:dyDescent="0.2">
      <c r="A186" s="246">
        <v>54</v>
      </c>
      <c r="B186" s="247" t="s">
        <v>296</v>
      </c>
      <c r="C186" s="262" t="s">
        <v>297</v>
      </c>
      <c r="D186" s="248" t="s">
        <v>261</v>
      </c>
      <c r="E186" s="249">
        <v>1</v>
      </c>
      <c r="F186" s="250"/>
      <c r="G186" s="251">
        <f>ROUND(E186*F186,2)</f>
        <v>0</v>
      </c>
      <c r="H186" s="231"/>
      <c r="I186" s="230">
        <f>ROUND(E186*H186,2)</f>
        <v>0</v>
      </c>
      <c r="J186" s="231"/>
      <c r="K186" s="230">
        <f>ROUND(E186*J186,2)</f>
        <v>0</v>
      </c>
      <c r="L186" s="230">
        <v>12</v>
      </c>
      <c r="M186" s="230">
        <f>G186*(1+L186/100)</f>
        <v>0</v>
      </c>
      <c r="N186" s="229">
        <v>0</v>
      </c>
      <c r="O186" s="229">
        <f>ROUND(E186*N186,2)</f>
        <v>0</v>
      </c>
      <c r="P186" s="229">
        <v>0</v>
      </c>
      <c r="Q186" s="229">
        <f>ROUND(E186*P186,2)</f>
        <v>0</v>
      </c>
      <c r="R186" s="230"/>
      <c r="S186" s="230" t="s">
        <v>122</v>
      </c>
      <c r="T186" s="230" t="s">
        <v>123</v>
      </c>
      <c r="U186" s="230">
        <v>0</v>
      </c>
      <c r="V186" s="230">
        <f>ROUND(E186*U186,2)</f>
        <v>0</v>
      </c>
      <c r="W186" s="230"/>
      <c r="X186" s="230" t="s">
        <v>175</v>
      </c>
      <c r="Y186" s="230" t="s">
        <v>125</v>
      </c>
      <c r="Z186" s="210"/>
      <c r="AA186" s="210"/>
      <c r="AB186" s="210"/>
      <c r="AC186" s="210"/>
      <c r="AD186" s="210"/>
      <c r="AE186" s="210"/>
      <c r="AF186" s="210"/>
      <c r="AG186" s="210" t="s">
        <v>176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65" t="s">
        <v>298</v>
      </c>
      <c r="D187" s="258"/>
      <c r="E187" s="258"/>
      <c r="F187" s="258"/>
      <c r="G187" s="258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145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6" t="s">
        <v>299</v>
      </c>
      <c r="D188" s="259"/>
      <c r="E188" s="259"/>
      <c r="F188" s="259"/>
      <c r="G188" s="259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145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66" t="s">
        <v>300</v>
      </c>
      <c r="D189" s="259"/>
      <c r="E189" s="259"/>
      <c r="F189" s="259"/>
      <c r="G189" s="259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145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66" t="s">
        <v>301</v>
      </c>
      <c r="D190" s="259"/>
      <c r="E190" s="259"/>
      <c r="F190" s="259"/>
      <c r="G190" s="259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145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66" t="s">
        <v>302</v>
      </c>
      <c r="D191" s="259"/>
      <c r="E191" s="259"/>
      <c r="F191" s="259"/>
      <c r="G191" s="259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145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27"/>
      <c r="B192" s="228"/>
      <c r="C192" s="266" t="s">
        <v>303</v>
      </c>
      <c r="D192" s="259"/>
      <c r="E192" s="259"/>
      <c r="F192" s="259"/>
      <c r="G192" s="259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145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7"/>
      <c r="B193" s="228"/>
      <c r="C193" s="266" t="s">
        <v>304</v>
      </c>
      <c r="D193" s="259"/>
      <c r="E193" s="259"/>
      <c r="F193" s="259"/>
      <c r="G193" s="259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145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52">
        <v>55</v>
      </c>
      <c r="B194" s="253" t="s">
        <v>305</v>
      </c>
      <c r="C194" s="264" t="s">
        <v>306</v>
      </c>
      <c r="D194" s="254" t="s">
        <v>248</v>
      </c>
      <c r="E194" s="255">
        <v>40.187919999999998</v>
      </c>
      <c r="F194" s="256"/>
      <c r="G194" s="257">
        <f>ROUND(E194*F194,2)</f>
        <v>0</v>
      </c>
      <c r="H194" s="231"/>
      <c r="I194" s="230">
        <f>ROUND(E194*H194,2)</f>
        <v>0</v>
      </c>
      <c r="J194" s="231"/>
      <c r="K194" s="230">
        <f>ROUND(E194*J194,2)</f>
        <v>0</v>
      </c>
      <c r="L194" s="230">
        <v>12</v>
      </c>
      <c r="M194" s="230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30"/>
      <c r="S194" s="230" t="s">
        <v>155</v>
      </c>
      <c r="T194" s="230" t="s">
        <v>213</v>
      </c>
      <c r="U194" s="230">
        <v>2.4470000000000001</v>
      </c>
      <c r="V194" s="230">
        <f>ROUND(E194*U194,2)</f>
        <v>98.34</v>
      </c>
      <c r="W194" s="230"/>
      <c r="X194" s="230" t="s">
        <v>249</v>
      </c>
      <c r="Y194" s="230" t="s">
        <v>125</v>
      </c>
      <c r="Z194" s="210"/>
      <c r="AA194" s="210"/>
      <c r="AB194" s="210"/>
      <c r="AC194" s="210"/>
      <c r="AD194" s="210"/>
      <c r="AE194" s="210"/>
      <c r="AF194" s="210"/>
      <c r="AG194" s="210" t="s">
        <v>250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39" t="s">
        <v>117</v>
      </c>
      <c r="B195" s="240" t="s">
        <v>80</v>
      </c>
      <c r="C195" s="261" t="s">
        <v>81</v>
      </c>
      <c r="D195" s="241"/>
      <c r="E195" s="242"/>
      <c r="F195" s="243"/>
      <c r="G195" s="244">
        <f>SUMIF(AG196:AG210,"&lt;&gt;NOR",G196:G210)</f>
        <v>0</v>
      </c>
      <c r="H195" s="238"/>
      <c r="I195" s="238">
        <f>SUM(I196:I210)</f>
        <v>0</v>
      </c>
      <c r="J195" s="238"/>
      <c r="K195" s="238">
        <f>SUM(K196:K210)</f>
        <v>0</v>
      </c>
      <c r="L195" s="238"/>
      <c r="M195" s="238">
        <f>SUM(M196:M210)</f>
        <v>0</v>
      </c>
      <c r="N195" s="237"/>
      <c r="O195" s="237">
        <f>SUM(O196:O210)</f>
        <v>0.19</v>
      </c>
      <c r="P195" s="237"/>
      <c r="Q195" s="237">
        <f>SUM(Q196:Q210)</f>
        <v>0</v>
      </c>
      <c r="R195" s="238"/>
      <c r="S195" s="238"/>
      <c r="T195" s="238"/>
      <c r="U195" s="238"/>
      <c r="V195" s="238">
        <f>SUM(V196:V210)</f>
        <v>0.57999999999999996</v>
      </c>
      <c r="W195" s="238"/>
      <c r="X195" s="238"/>
      <c r="Y195" s="238"/>
      <c r="AG195" t="s">
        <v>118</v>
      </c>
    </row>
    <row r="196" spans="1:60" outlineLevel="1" x14ac:dyDescent="0.2">
      <c r="A196" s="252">
        <v>56</v>
      </c>
      <c r="B196" s="253" t="s">
        <v>307</v>
      </c>
      <c r="C196" s="264" t="s">
        <v>308</v>
      </c>
      <c r="D196" s="254" t="s">
        <v>261</v>
      </c>
      <c r="E196" s="255">
        <v>2</v>
      </c>
      <c r="F196" s="256"/>
      <c r="G196" s="257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12</v>
      </c>
      <c r="M196" s="230">
        <f>G196*(1+L196/100)</f>
        <v>0</v>
      </c>
      <c r="N196" s="229">
        <v>9.6000000000000002E-2</v>
      </c>
      <c r="O196" s="229">
        <f>ROUND(E196*N196,2)</f>
        <v>0.19</v>
      </c>
      <c r="P196" s="229">
        <v>0</v>
      </c>
      <c r="Q196" s="229">
        <f>ROUND(E196*P196,2)</f>
        <v>0</v>
      </c>
      <c r="R196" s="230"/>
      <c r="S196" s="230" t="s">
        <v>122</v>
      </c>
      <c r="T196" s="230" t="s">
        <v>123</v>
      </c>
      <c r="U196" s="230">
        <v>0</v>
      </c>
      <c r="V196" s="230">
        <f>ROUND(E196*U196,2)</f>
        <v>0</v>
      </c>
      <c r="W196" s="230"/>
      <c r="X196" s="230" t="s">
        <v>124</v>
      </c>
      <c r="Y196" s="230" t="s">
        <v>125</v>
      </c>
      <c r="Z196" s="210"/>
      <c r="AA196" s="210"/>
      <c r="AB196" s="210"/>
      <c r="AC196" s="210"/>
      <c r="AD196" s="210"/>
      <c r="AE196" s="210"/>
      <c r="AF196" s="210"/>
      <c r="AG196" s="210" t="s">
        <v>126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33.75" outlineLevel="1" x14ac:dyDescent="0.2">
      <c r="A197" s="246">
        <v>57</v>
      </c>
      <c r="B197" s="247" t="s">
        <v>309</v>
      </c>
      <c r="C197" s="262" t="s">
        <v>310</v>
      </c>
      <c r="D197" s="248" t="s">
        <v>261</v>
      </c>
      <c r="E197" s="249">
        <v>1</v>
      </c>
      <c r="F197" s="250"/>
      <c r="G197" s="251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12</v>
      </c>
      <c r="M197" s="230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30"/>
      <c r="S197" s="230" t="s">
        <v>122</v>
      </c>
      <c r="T197" s="230" t="s">
        <v>123</v>
      </c>
      <c r="U197" s="230">
        <v>0</v>
      </c>
      <c r="V197" s="230">
        <f>ROUND(E197*U197,2)</f>
        <v>0</v>
      </c>
      <c r="W197" s="230"/>
      <c r="X197" s="230" t="s">
        <v>175</v>
      </c>
      <c r="Y197" s="230" t="s">
        <v>125</v>
      </c>
      <c r="Z197" s="210"/>
      <c r="AA197" s="210"/>
      <c r="AB197" s="210"/>
      <c r="AC197" s="210"/>
      <c r="AD197" s="210"/>
      <c r="AE197" s="210"/>
      <c r="AF197" s="210"/>
      <c r="AG197" s="210" t="s">
        <v>176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2" x14ac:dyDescent="0.2">
      <c r="A198" s="227"/>
      <c r="B198" s="228"/>
      <c r="C198" s="265" t="s">
        <v>311</v>
      </c>
      <c r="D198" s="258"/>
      <c r="E198" s="258"/>
      <c r="F198" s="258"/>
      <c r="G198" s="258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145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60" t="str">
        <f>C198</f>
        <v>Zasklení: neprůhledné (satino) izol. trojsklo, bezpečnostní sklo VSG, 33.1-4-33.1, výplň z PU tl. 40, barva RAL 9006 (bílý hliník)</v>
      </c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27"/>
      <c r="B199" s="228"/>
      <c r="C199" s="266" t="s">
        <v>312</v>
      </c>
      <c r="D199" s="259"/>
      <c r="E199" s="259"/>
      <c r="F199" s="259"/>
      <c r="G199" s="259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145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66" t="s">
        <v>301</v>
      </c>
      <c r="D200" s="259"/>
      <c r="E200" s="259"/>
      <c r="F200" s="259"/>
      <c r="G200" s="259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145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66" t="s">
        <v>313</v>
      </c>
      <c r="D201" s="259"/>
      <c r="E201" s="259"/>
      <c r="F201" s="259"/>
      <c r="G201" s="259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145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7"/>
      <c r="B202" s="228"/>
      <c r="C202" s="266" t="s">
        <v>314</v>
      </c>
      <c r="D202" s="259"/>
      <c r="E202" s="259"/>
      <c r="F202" s="259"/>
      <c r="G202" s="259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145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7"/>
      <c r="B203" s="228"/>
      <c r="C203" s="266" t="s">
        <v>315</v>
      </c>
      <c r="D203" s="259"/>
      <c r="E203" s="259"/>
      <c r="F203" s="259"/>
      <c r="G203" s="259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145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33.75" outlineLevel="1" x14ac:dyDescent="0.2">
      <c r="A204" s="246">
        <v>58</v>
      </c>
      <c r="B204" s="247" t="s">
        <v>316</v>
      </c>
      <c r="C204" s="262" t="s">
        <v>317</v>
      </c>
      <c r="D204" s="248" t="s">
        <v>261</v>
      </c>
      <c r="E204" s="249">
        <v>1</v>
      </c>
      <c r="F204" s="250"/>
      <c r="G204" s="251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12</v>
      </c>
      <c r="M204" s="230">
        <f>G204*(1+L204/100)</f>
        <v>0</v>
      </c>
      <c r="N204" s="229">
        <v>0</v>
      </c>
      <c r="O204" s="229">
        <f>ROUND(E204*N204,2)</f>
        <v>0</v>
      </c>
      <c r="P204" s="229">
        <v>0</v>
      </c>
      <c r="Q204" s="229">
        <f>ROUND(E204*P204,2)</f>
        <v>0</v>
      </c>
      <c r="R204" s="230"/>
      <c r="S204" s="230" t="s">
        <v>122</v>
      </c>
      <c r="T204" s="230" t="s">
        <v>123</v>
      </c>
      <c r="U204" s="230">
        <v>0</v>
      </c>
      <c r="V204" s="230">
        <f>ROUND(E204*U204,2)</f>
        <v>0</v>
      </c>
      <c r="W204" s="230"/>
      <c r="X204" s="230" t="s">
        <v>175</v>
      </c>
      <c r="Y204" s="230" t="s">
        <v>125</v>
      </c>
      <c r="Z204" s="210"/>
      <c r="AA204" s="210"/>
      <c r="AB204" s="210"/>
      <c r="AC204" s="210"/>
      <c r="AD204" s="210"/>
      <c r="AE204" s="210"/>
      <c r="AF204" s="210"/>
      <c r="AG204" s="210" t="s">
        <v>176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65" t="s">
        <v>318</v>
      </c>
      <c r="D205" s="258"/>
      <c r="E205" s="258"/>
      <c r="F205" s="258"/>
      <c r="G205" s="258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145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6" t="s">
        <v>319</v>
      </c>
      <c r="D206" s="259"/>
      <c r="E206" s="259"/>
      <c r="F206" s="259"/>
      <c r="G206" s="259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145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66" t="s">
        <v>301</v>
      </c>
      <c r="D207" s="259"/>
      <c r="E207" s="259"/>
      <c r="F207" s="259"/>
      <c r="G207" s="259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145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6" t="s">
        <v>320</v>
      </c>
      <c r="D208" s="259"/>
      <c r="E208" s="259"/>
      <c r="F208" s="259"/>
      <c r="G208" s="259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145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66" t="s">
        <v>315</v>
      </c>
      <c r="D209" s="259"/>
      <c r="E209" s="259"/>
      <c r="F209" s="259"/>
      <c r="G209" s="259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145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52">
        <v>59</v>
      </c>
      <c r="B210" s="253" t="s">
        <v>321</v>
      </c>
      <c r="C210" s="264" t="s">
        <v>322</v>
      </c>
      <c r="D210" s="254" t="s">
        <v>248</v>
      </c>
      <c r="E210" s="255">
        <v>0.192</v>
      </c>
      <c r="F210" s="256"/>
      <c r="G210" s="257">
        <f>ROUND(E210*F210,2)</f>
        <v>0</v>
      </c>
      <c r="H210" s="231"/>
      <c r="I210" s="230">
        <f>ROUND(E210*H210,2)</f>
        <v>0</v>
      </c>
      <c r="J210" s="231"/>
      <c r="K210" s="230">
        <f>ROUND(E210*J210,2)</f>
        <v>0</v>
      </c>
      <c r="L210" s="230">
        <v>12</v>
      </c>
      <c r="M210" s="230">
        <f>G210*(1+L210/100)</f>
        <v>0</v>
      </c>
      <c r="N210" s="229">
        <v>0</v>
      </c>
      <c r="O210" s="229">
        <f>ROUND(E210*N210,2)</f>
        <v>0</v>
      </c>
      <c r="P210" s="229">
        <v>0</v>
      </c>
      <c r="Q210" s="229">
        <f>ROUND(E210*P210,2)</f>
        <v>0</v>
      </c>
      <c r="R210" s="230"/>
      <c r="S210" s="230" t="s">
        <v>155</v>
      </c>
      <c r="T210" s="230" t="s">
        <v>213</v>
      </c>
      <c r="U210" s="230">
        <v>3.016</v>
      </c>
      <c r="V210" s="230">
        <f>ROUND(E210*U210,2)</f>
        <v>0.57999999999999996</v>
      </c>
      <c r="W210" s="230"/>
      <c r="X210" s="230" t="s">
        <v>249</v>
      </c>
      <c r="Y210" s="230" t="s">
        <v>125</v>
      </c>
      <c r="Z210" s="210"/>
      <c r="AA210" s="210"/>
      <c r="AB210" s="210"/>
      <c r="AC210" s="210"/>
      <c r="AD210" s="210"/>
      <c r="AE210" s="210"/>
      <c r="AF210" s="210"/>
      <c r="AG210" s="210" t="s">
        <v>250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39" t="s">
        <v>117</v>
      </c>
      <c r="B211" s="240" t="s">
        <v>82</v>
      </c>
      <c r="C211" s="261" t="s">
        <v>83</v>
      </c>
      <c r="D211" s="241"/>
      <c r="E211" s="242"/>
      <c r="F211" s="243"/>
      <c r="G211" s="244">
        <f>SUMIF(AG212:AG220,"&lt;&gt;NOR",G212:G220)</f>
        <v>0</v>
      </c>
      <c r="H211" s="238"/>
      <c r="I211" s="238">
        <f>SUM(I212:I220)</f>
        <v>0</v>
      </c>
      <c r="J211" s="238"/>
      <c r="K211" s="238">
        <f>SUM(K212:K220)</f>
        <v>0</v>
      </c>
      <c r="L211" s="238"/>
      <c r="M211" s="238">
        <f>SUM(M212:M220)</f>
        <v>0</v>
      </c>
      <c r="N211" s="237"/>
      <c r="O211" s="237">
        <f>SUM(O212:O220)</f>
        <v>0.32</v>
      </c>
      <c r="P211" s="237"/>
      <c r="Q211" s="237">
        <f>SUM(Q212:Q220)</f>
        <v>0</v>
      </c>
      <c r="R211" s="238"/>
      <c r="S211" s="238"/>
      <c r="T211" s="238"/>
      <c r="U211" s="238"/>
      <c r="V211" s="238">
        <f>SUM(V212:V220)</f>
        <v>200.73</v>
      </c>
      <c r="W211" s="238"/>
      <c r="X211" s="238"/>
      <c r="Y211" s="238"/>
      <c r="AG211" t="s">
        <v>118</v>
      </c>
    </row>
    <row r="212" spans="1:60" outlineLevel="1" x14ac:dyDescent="0.2">
      <c r="A212" s="246">
        <v>60</v>
      </c>
      <c r="B212" s="247" t="s">
        <v>323</v>
      </c>
      <c r="C212" s="262" t="s">
        <v>324</v>
      </c>
      <c r="D212" s="248" t="s">
        <v>143</v>
      </c>
      <c r="E212" s="249">
        <v>1493.65</v>
      </c>
      <c r="F212" s="250"/>
      <c r="G212" s="251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12</v>
      </c>
      <c r="M212" s="230">
        <f>G212*(1+L212/100)</f>
        <v>0</v>
      </c>
      <c r="N212" s="229">
        <v>6.9999999999999994E-5</v>
      </c>
      <c r="O212" s="229">
        <f>ROUND(E212*N212,2)</f>
        <v>0.1</v>
      </c>
      <c r="P212" s="229">
        <v>0</v>
      </c>
      <c r="Q212" s="229">
        <f>ROUND(E212*P212,2)</f>
        <v>0</v>
      </c>
      <c r="R212" s="230"/>
      <c r="S212" s="230" t="s">
        <v>155</v>
      </c>
      <c r="T212" s="230" t="s">
        <v>123</v>
      </c>
      <c r="U212" s="230">
        <v>3.2480000000000002E-2</v>
      </c>
      <c r="V212" s="230">
        <f>ROUND(E212*U212,2)</f>
        <v>48.51</v>
      </c>
      <c r="W212" s="230"/>
      <c r="X212" s="230" t="s">
        <v>124</v>
      </c>
      <c r="Y212" s="230" t="s">
        <v>125</v>
      </c>
      <c r="Z212" s="210"/>
      <c r="AA212" s="210"/>
      <c r="AB212" s="210"/>
      <c r="AC212" s="210"/>
      <c r="AD212" s="210"/>
      <c r="AE212" s="210"/>
      <c r="AF212" s="210"/>
      <c r="AG212" s="210" t="s">
        <v>126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63" t="s">
        <v>325</v>
      </c>
      <c r="D213" s="232"/>
      <c r="E213" s="233">
        <v>1487.8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128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63" t="s">
        <v>326</v>
      </c>
      <c r="D214" s="232"/>
      <c r="E214" s="233">
        <v>5.85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128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6">
        <v>61</v>
      </c>
      <c r="B215" s="247" t="s">
        <v>327</v>
      </c>
      <c r="C215" s="262" t="s">
        <v>328</v>
      </c>
      <c r="D215" s="248" t="s">
        <v>143</v>
      </c>
      <c r="E215" s="249">
        <v>1493.65</v>
      </c>
      <c r="F215" s="250"/>
      <c r="G215" s="251">
        <f>ROUND(E215*F215,2)</f>
        <v>0</v>
      </c>
      <c r="H215" s="231"/>
      <c r="I215" s="230">
        <f>ROUND(E215*H215,2)</f>
        <v>0</v>
      </c>
      <c r="J215" s="231"/>
      <c r="K215" s="230">
        <f>ROUND(E215*J215,2)</f>
        <v>0</v>
      </c>
      <c r="L215" s="230">
        <v>12</v>
      </c>
      <c r="M215" s="230">
        <f>G215*(1+L215/100)</f>
        <v>0</v>
      </c>
      <c r="N215" s="229">
        <v>1.4999999999999999E-4</v>
      </c>
      <c r="O215" s="229">
        <f>ROUND(E215*N215,2)</f>
        <v>0.22</v>
      </c>
      <c r="P215" s="229">
        <v>0</v>
      </c>
      <c r="Q215" s="229">
        <f>ROUND(E215*P215,2)</f>
        <v>0</v>
      </c>
      <c r="R215" s="230"/>
      <c r="S215" s="230" t="s">
        <v>155</v>
      </c>
      <c r="T215" s="230" t="s">
        <v>123</v>
      </c>
      <c r="U215" s="230">
        <v>0.10191</v>
      </c>
      <c r="V215" s="230">
        <f>ROUND(E215*U215,2)</f>
        <v>152.22</v>
      </c>
      <c r="W215" s="230"/>
      <c r="X215" s="230" t="s">
        <v>124</v>
      </c>
      <c r="Y215" s="230" t="s">
        <v>125</v>
      </c>
      <c r="Z215" s="210"/>
      <c r="AA215" s="210"/>
      <c r="AB215" s="210"/>
      <c r="AC215" s="210"/>
      <c r="AD215" s="210"/>
      <c r="AE215" s="210"/>
      <c r="AF215" s="210"/>
      <c r="AG215" s="210" t="s">
        <v>126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27"/>
      <c r="B216" s="228"/>
      <c r="C216" s="263" t="s">
        <v>325</v>
      </c>
      <c r="D216" s="232"/>
      <c r="E216" s="233">
        <v>1487.8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128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7"/>
      <c r="B217" s="228"/>
      <c r="C217" s="263" t="s">
        <v>326</v>
      </c>
      <c r="D217" s="232"/>
      <c r="E217" s="233">
        <v>5.85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128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46">
        <v>62</v>
      </c>
      <c r="B218" s="247" t="s">
        <v>329</v>
      </c>
      <c r="C218" s="262" t="s">
        <v>330</v>
      </c>
      <c r="D218" s="248" t="s">
        <v>225</v>
      </c>
      <c r="E218" s="249">
        <v>1102</v>
      </c>
      <c r="F218" s="250"/>
      <c r="G218" s="251">
        <f>ROUND(E218*F218,2)</f>
        <v>0</v>
      </c>
      <c r="H218" s="231"/>
      <c r="I218" s="230">
        <f>ROUND(E218*H218,2)</f>
        <v>0</v>
      </c>
      <c r="J218" s="231"/>
      <c r="K218" s="230">
        <f>ROUND(E218*J218,2)</f>
        <v>0</v>
      </c>
      <c r="L218" s="230">
        <v>12</v>
      </c>
      <c r="M218" s="230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30"/>
      <c r="S218" s="230" t="s">
        <v>122</v>
      </c>
      <c r="T218" s="230" t="s">
        <v>123</v>
      </c>
      <c r="U218" s="230">
        <v>0</v>
      </c>
      <c r="V218" s="230">
        <f>ROUND(E218*U218,2)</f>
        <v>0</v>
      </c>
      <c r="W218" s="230"/>
      <c r="X218" s="230" t="s">
        <v>124</v>
      </c>
      <c r="Y218" s="230" t="s">
        <v>125</v>
      </c>
      <c r="Z218" s="210"/>
      <c r="AA218" s="210"/>
      <c r="AB218" s="210"/>
      <c r="AC218" s="210"/>
      <c r="AD218" s="210"/>
      <c r="AE218" s="210"/>
      <c r="AF218" s="210"/>
      <c r="AG218" s="210" t="s">
        <v>126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7"/>
      <c r="B219" s="228"/>
      <c r="C219" s="263" t="s">
        <v>331</v>
      </c>
      <c r="D219" s="232"/>
      <c r="E219" s="233">
        <v>280.89999999999998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128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7"/>
      <c r="B220" s="228"/>
      <c r="C220" s="263" t="s">
        <v>332</v>
      </c>
      <c r="D220" s="232"/>
      <c r="E220" s="233">
        <v>821.1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128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x14ac:dyDescent="0.2">
      <c r="A221" s="239" t="s">
        <v>117</v>
      </c>
      <c r="B221" s="240" t="s">
        <v>84</v>
      </c>
      <c r="C221" s="261" t="s">
        <v>85</v>
      </c>
      <c r="D221" s="241"/>
      <c r="E221" s="242"/>
      <c r="F221" s="243"/>
      <c r="G221" s="244">
        <f>SUMIF(AG222:AG227,"&lt;&gt;NOR",G222:G227)</f>
        <v>0</v>
      </c>
      <c r="H221" s="238"/>
      <c r="I221" s="238">
        <f>SUM(I222:I227)</f>
        <v>0</v>
      </c>
      <c r="J221" s="238"/>
      <c r="K221" s="238">
        <f>SUM(K222:K227)</f>
        <v>0</v>
      </c>
      <c r="L221" s="238"/>
      <c r="M221" s="238">
        <f>SUM(M222:M227)</f>
        <v>0</v>
      </c>
      <c r="N221" s="237"/>
      <c r="O221" s="237">
        <f>SUM(O222:O227)</f>
        <v>2.4300000000000002</v>
      </c>
      <c r="P221" s="237"/>
      <c r="Q221" s="237">
        <f>SUM(Q222:Q227)</f>
        <v>0</v>
      </c>
      <c r="R221" s="238"/>
      <c r="S221" s="238"/>
      <c r="T221" s="238"/>
      <c r="U221" s="238"/>
      <c r="V221" s="238">
        <f>SUM(V222:V227)</f>
        <v>195.62</v>
      </c>
      <c r="W221" s="238"/>
      <c r="X221" s="238"/>
      <c r="Y221" s="238"/>
      <c r="AG221" t="s">
        <v>118</v>
      </c>
    </row>
    <row r="222" spans="1:60" ht="22.5" outlineLevel="1" x14ac:dyDescent="0.2">
      <c r="A222" s="246">
        <v>63</v>
      </c>
      <c r="B222" s="247" t="s">
        <v>333</v>
      </c>
      <c r="C222" s="262" t="s">
        <v>334</v>
      </c>
      <c r="D222" s="248" t="s">
        <v>143</v>
      </c>
      <c r="E222" s="249">
        <v>635.04</v>
      </c>
      <c r="F222" s="250"/>
      <c r="G222" s="251">
        <f>ROUND(E222*F222,2)</f>
        <v>0</v>
      </c>
      <c r="H222" s="231"/>
      <c r="I222" s="230">
        <f>ROUND(E222*H222,2)</f>
        <v>0</v>
      </c>
      <c r="J222" s="231"/>
      <c r="K222" s="230">
        <f>ROUND(E222*J222,2)</f>
        <v>0</v>
      </c>
      <c r="L222" s="230">
        <v>12</v>
      </c>
      <c r="M222" s="230">
        <f>G222*(1+L222/100)</f>
        <v>0</v>
      </c>
      <c r="N222" s="229">
        <v>3.82E-3</v>
      </c>
      <c r="O222" s="229">
        <f>ROUND(E222*N222,2)</f>
        <v>2.4300000000000002</v>
      </c>
      <c r="P222" s="229">
        <v>0</v>
      </c>
      <c r="Q222" s="229">
        <f>ROUND(E222*P222,2)</f>
        <v>0</v>
      </c>
      <c r="R222" s="230"/>
      <c r="S222" s="230" t="s">
        <v>155</v>
      </c>
      <c r="T222" s="230" t="s">
        <v>123</v>
      </c>
      <c r="U222" s="230">
        <v>0.3</v>
      </c>
      <c r="V222" s="230">
        <f>ROUND(E222*U222,2)</f>
        <v>190.51</v>
      </c>
      <c r="W222" s="230"/>
      <c r="X222" s="230" t="s">
        <v>124</v>
      </c>
      <c r="Y222" s="230" t="s">
        <v>125</v>
      </c>
      <c r="Z222" s="210"/>
      <c r="AA222" s="210"/>
      <c r="AB222" s="210"/>
      <c r="AC222" s="210"/>
      <c r="AD222" s="210"/>
      <c r="AE222" s="210"/>
      <c r="AF222" s="210"/>
      <c r="AG222" s="210" t="s">
        <v>126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27"/>
      <c r="B223" s="228"/>
      <c r="C223" s="263" t="s">
        <v>335</v>
      </c>
      <c r="D223" s="232"/>
      <c r="E223" s="233">
        <v>178.08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128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63" t="s">
        <v>336</v>
      </c>
      <c r="D224" s="232"/>
      <c r="E224" s="233">
        <v>215.04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128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27"/>
      <c r="B225" s="228"/>
      <c r="C225" s="263" t="s">
        <v>337</v>
      </c>
      <c r="D225" s="232"/>
      <c r="E225" s="233">
        <v>161.28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128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63" t="s">
        <v>338</v>
      </c>
      <c r="D226" s="232"/>
      <c r="E226" s="233">
        <v>80.64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128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52">
        <v>64</v>
      </c>
      <c r="B227" s="253" t="s">
        <v>339</v>
      </c>
      <c r="C227" s="264" t="s">
        <v>340</v>
      </c>
      <c r="D227" s="254" t="s">
        <v>248</v>
      </c>
      <c r="E227" s="255">
        <v>2.4258500000000001</v>
      </c>
      <c r="F227" s="256"/>
      <c r="G227" s="257">
        <f>ROUND(E227*F227,2)</f>
        <v>0</v>
      </c>
      <c r="H227" s="231"/>
      <c r="I227" s="230">
        <f>ROUND(E227*H227,2)</f>
        <v>0</v>
      </c>
      <c r="J227" s="231"/>
      <c r="K227" s="230">
        <f>ROUND(E227*J227,2)</f>
        <v>0</v>
      </c>
      <c r="L227" s="230">
        <v>12</v>
      </c>
      <c r="M227" s="230">
        <f>G227*(1+L227/100)</f>
        <v>0</v>
      </c>
      <c r="N227" s="229">
        <v>0</v>
      </c>
      <c r="O227" s="229">
        <f>ROUND(E227*N227,2)</f>
        <v>0</v>
      </c>
      <c r="P227" s="229">
        <v>0</v>
      </c>
      <c r="Q227" s="229">
        <f>ROUND(E227*P227,2)</f>
        <v>0</v>
      </c>
      <c r="R227" s="230"/>
      <c r="S227" s="230" t="s">
        <v>155</v>
      </c>
      <c r="T227" s="230" t="s">
        <v>213</v>
      </c>
      <c r="U227" s="230">
        <v>2.1059999999999999</v>
      </c>
      <c r="V227" s="230">
        <f>ROUND(E227*U227,2)</f>
        <v>5.1100000000000003</v>
      </c>
      <c r="W227" s="230"/>
      <c r="X227" s="230" t="s">
        <v>249</v>
      </c>
      <c r="Y227" s="230" t="s">
        <v>125</v>
      </c>
      <c r="Z227" s="210"/>
      <c r="AA227" s="210"/>
      <c r="AB227" s="210"/>
      <c r="AC227" s="210"/>
      <c r="AD227" s="210"/>
      <c r="AE227" s="210"/>
      <c r="AF227" s="210"/>
      <c r="AG227" s="210" t="s">
        <v>250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39" t="s">
        <v>117</v>
      </c>
      <c r="B228" s="240" t="s">
        <v>86</v>
      </c>
      <c r="C228" s="261" t="s">
        <v>87</v>
      </c>
      <c r="D228" s="241"/>
      <c r="E228" s="242"/>
      <c r="F228" s="243"/>
      <c r="G228" s="244">
        <f>SUMIF(AG229:AG235,"&lt;&gt;NOR",G229:G235)</f>
        <v>0</v>
      </c>
      <c r="H228" s="238"/>
      <c r="I228" s="238">
        <f>SUM(I229:I235)</f>
        <v>0</v>
      </c>
      <c r="J228" s="238"/>
      <c r="K228" s="238">
        <f>SUM(K229:K235)</f>
        <v>0</v>
      </c>
      <c r="L228" s="238"/>
      <c r="M228" s="238">
        <f>SUM(M229:M235)</f>
        <v>0</v>
      </c>
      <c r="N228" s="237"/>
      <c r="O228" s="237">
        <f>SUM(O229:O235)</f>
        <v>0</v>
      </c>
      <c r="P228" s="237"/>
      <c r="Q228" s="237">
        <f>SUM(Q229:Q235)</f>
        <v>0</v>
      </c>
      <c r="R228" s="238"/>
      <c r="S228" s="238"/>
      <c r="T228" s="238"/>
      <c r="U228" s="238"/>
      <c r="V228" s="238">
        <f>SUM(V229:V235)</f>
        <v>299.67</v>
      </c>
      <c r="W228" s="238"/>
      <c r="X228" s="238"/>
      <c r="Y228" s="238"/>
      <c r="AG228" t="s">
        <v>118</v>
      </c>
    </row>
    <row r="229" spans="1:60" outlineLevel="1" x14ac:dyDescent="0.2">
      <c r="A229" s="252">
        <v>65</v>
      </c>
      <c r="B229" s="253" t="s">
        <v>341</v>
      </c>
      <c r="C229" s="264" t="s">
        <v>342</v>
      </c>
      <c r="D229" s="254" t="s">
        <v>248</v>
      </c>
      <c r="E229" s="255">
        <v>39.486629999999998</v>
      </c>
      <c r="F229" s="256"/>
      <c r="G229" s="257">
        <f>ROUND(E229*F229,2)</f>
        <v>0</v>
      </c>
      <c r="H229" s="231"/>
      <c r="I229" s="230">
        <f>ROUND(E229*H229,2)</f>
        <v>0</v>
      </c>
      <c r="J229" s="231"/>
      <c r="K229" s="230">
        <f>ROUND(E229*J229,2)</f>
        <v>0</v>
      </c>
      <c r="L229" s="230">
        <v>12</v>
      </c>
      <c r="M229" s="230">
        <f>G229*(1+L229/100)</f>
        <v>0</v>
      </c>
      <c r="N229" s="229">
        <v>0</v>
      </c>
      <c r="O229" s="229">
        <f>ROUND(E229*N229,2)</f>
        <v>0</v>
      </c>
      <c r="P229" s="229">
        <v>0</v>
      </c>
      <c r="Q229" s="229">
        <f>ROUND(E229*P229,2)</f>
        <v>0</v>
      </c>
      <c r="R229" s="230"/>
      <c r="S229" s="230" t="s">
        <v>122</v>
      </c>
      <c r="T229" s="230" t="s">
        <v>123</v>
      </c>
      <c r="U229" s="230">
        <v>0.94199999999999995</v>
      </c>
      <c r="V229" s="230">
        <f>ROUND(E229*U229,2)</f>
        <v>37.200000000000003</v>
      </c>
      <c r="W229" s="230"/>
      <c r="X229" s="230" t="s">
        <v>343</v>
      </c>
      <c r="Y229" s="230" t="s">
        <v>125</v>
      </c>
      <c r="Z229" s="210"/>
      <c r="AA229" s="210"/>
      <c r="AB229" s="210"/>
      <c r="AC229" s="210"/>
      <c r="AD229" s="210"/>
      <c r="AE229" s="210"/>
      <c r="AF229" s="210"/>
      <c r="AG229" s="210" t="s">
        <v>344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52">
        <v>66</v>
      </c>
      <c r="B230" s="253" t="s">
        <v>345</v>
      </c>
      <c r="C230" s="264" t="s">
        <v>346</v>
      </c>
      <c r="D230" s="254" t="s">
        <v>248</v>
      </c>
      <c r="E230" s="255">
        <v>39.486629999999998</v>
      </c>
      <c r="F230" s="256"/>
      <c r="G230" s="257">
        <f>ROUND(E230*F230,2)</f>
        <v>0</v>
      </c>
      <c r="H230" s="231"/>
      <c r="I230" s="230">
        <f>ROUND(E230*H230,2)</f>
        <v>0</v>
      </c>
      <c r="J230" s="231"/>
      <c r="K230" s="230">
        <f>ROUND(E230*J230,2)</f>
        <v>0</v>
      </c>
      <c r="L230" s="230">
        <v>12</v>
      </c>
      <c r="M230" s="230">
        <f>G230*(1+L230/100)</f>
        <v>0</v>
      </c>
      <c r="N230" s="229">
        <v>0</v>
      </c>
      <c r="O230" s="229">
        <f>ROUND(E230*N230,2)</f>
        <v>0</v>
      </c>
      <c r="P230" s="229">
        <v>0</v>
      </c>
      <c r="Q230" s="229">
        <f>ROUND(E230*P230,2)</f>
        <v>0</v>
      </c>
      <c r="R230" s="230"/>
      <c r="S230" s="230" t="s">
        <v>155</v>
      </c>
      <c r="T230" s="230" t="s">
        <v>123</v>
      </c>
      <c r="U230" s="230">
        <v>0.93300000000000005</v>
      </c>
      <c r="V230" s="230">
        <f>ROUND(E230*U230,2)</f>
        <v>36.840000000000003</v>
      </c>
      <c r="W230" s="230"/>
      <c r="X230" s="230" t="s">
        <v>343</v>
      </c>
      <c r="Y230" s="230" t="s">
        <v>125</v>
      </c>
      <c r="Z230" s="210"/>
      <c r="AA230" s="210"/>
      <c r="AB230" s="210"/>
      <c r="AC230" s="210"/>
      <c r="AD230" s="210"/>
      <c r="AE230" s="210"/>
      <c r="AF230" s="210"/>
      <c r="AG230" s="210" t="s">
        <v>344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46">
        <v>67</v>
      </c>
      <c r="B231" s="247" t="s">
        <v>347</v>
      </c>
      <c r="C231" s="262" t="s">
        <v>348</v>
      </c>
      <c r="D231" s="248" t="s">
        <v>248</v>
      </c>
      <c r="E231" s="249">
        <v>315.89303999999998</v>
      </c>
      <c r="F231" s="250"/>
      <c r="G231" s="251">
        <f>ROUND(E231*F231,2)</f>
        <v>0</v>
      </c>
      <c r="H231" s="231"/>
      <c r="I231" s="230">
        <f>ROUND(E231*H231,2)</f>
        <v>0</v>
      </c>
      <c r="J231" s="231"/>
      <c r="K231" s="230">
        <f>ROUND(E231*J231,2)</f>
        <v>0</v>
      </c>
      <c r="L231" s="230">
        <v>12</v>
      </c>
      <c r="M231" s="230">
        <f>G231*(1+L231/100)</f>
        <v>0</v>
      </c>
      <c r="N231" s="229">
        <v>0</v>
      </c>
      <c r="O231" s="229">
        <f>ROUND(E231*N231,2)</f>
        <v>0</v>
      </c>
      <c r="P231" s="229">
        <v>0</v>
      </c>
      <c r="Q231" s="229">
        <f>ROUND(E231*P231,2)</f>
        <v>0</v>
      </c>
      <c r="R231" s="230"/>
      <c r="S231" s="230" t="s">
        <v>155</v>
      </c>
      <c r="T231" s="230" t="s">
        <v>123</v>
      </c>
      <c r="U231" s="230">
        <v>0.65300000000000002</v>
      </c>
      <c r="V231" s="230">
        <f>ROUND(E231*U231,2)</f>
        <v>206.28</v>
      </c>
      <c r="W231" s="230"/>
      <c r="X231" s="230" t="s">
        <v>124</v>
      </c>
      <c r="Y231" s="230" t="s">
        <v>125</v>
      </c>
      <c r="Z231" s="210"/>
      <c r="AA231" s="210"/>
      <c r="AB231" s="210"/>
      <c r="AC231" s="210"/>
      <c r="AD231" s="210"/>
      <c r="AE231" s="210"/>
      <c r="AF231" s="210"/>
      <c r="AG231" s="210" t="s">
        <v>126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27"/>
      <c r="B232" s="228"/>
      <c r="C232" s="263" t="s">
        <v>349</v>
      </c>
      <c r="D232" s="232"/>
      <c r="E232" s="233">
        <v>315.89303999999998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128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6">
        <v>68</v>
      </c>
      <c r="B233" s="247" t="s">
        <v>350</v>
      </c>
      <c r="C233" s="262" t="s">
        <v>351</v>
      </c>
      <c r="D233" s="248" t="s">
        <v>248</v>
      </c>
      <c r="E233" s="249">
        <v>39.486629999999998</v>
      </c>
      <c r="F233" s="250"/>
      <c r="G233" s="251">
        <f>ROUND(E233*F233,2)</f>
        <v>0</v>
      </c>
      <c r="H233" s="231"/>
      <c r="I233" s="230">
        <f>ROUND(E233*H233,2)</f>
        <v>0</v>
      </c>
      <c r="J233" s="231"/>
      <c r="K233" s="230">
        <f>ROUND(E233*J233,2)</f>
        <v>0</v>
      </c>
      <c r="L233" s="230">
        <v>12</v>
      </c>
      <c r="M233" s="230">
        <f>G233*(1+L233/100)</f>
        <v>0</v>
      </c>
      <c r="N233" s="229">
        <v>0</v>
      </c>
      <c r="O233" s="229">
        <f>ROUND(E233*N233,2)</f>
        <v>0</v>
      </c>
      <c r="P233" s="229">
        <v>0</v>
      </c>
      <c r="Q233" s="229">
        <f>ROUND(E233*P233,2)</f>
        <v>0</v>
      </c>
      <c r="R233" s="230"/>
      <c r="S233" s="230" t="s">
        <v>122</v>
      </c>
      <c r="T233" s="230" t="s">
        <v>123</v>
      </c>
      <c r="U233" s="230">
        <v>0.49</v>
      </c>
      <c r="V233" s="230">
        <f>ROUND(E233*U233,2)</f>
        <v>19.350000000000001</v>
      </c>
      <c r="W233" s="230"/>
      <c r="X233" s="230" t="s">
        <v>343</v>
      </c>
      <c r="Y233" s="230" t="s">
        <v>125</v>
      </c>
      <c r="Z233" s="210"/>
      <c r="AA233" s="210"/>
      <c r="AB233" s="210"/>
      <c r="AC233" s="210"/>
      <c r="AD233" s="210"/>
      <c r="AE233" s="210"/>
      <c r="AF233" s="210"/>
      <c r="AG233" s="210" t="s">
        <v>344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27"/>
      <c r="B234" s="228"/>
      <c r="C234" s="265" t="s">
        <v>352</v>
      </c>
      <c r="D234" s="258"/>
      <c r="E234" s="258"/>
      <c r="F234" s="258"/>
      <c r="G234" s="258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145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27"/>
      <c r="B235" s="228"/>
      <c r="C235" s="266" t="s">
        <v>353</v>
      </c>
      <c r="D235" s="259"/>
      <c r="E235" s="259"/>
      <c r="F235" s="259"/>
      <c r="G235" s="259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145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x14ac:dyDescent="0.2">
      <c r="A236" s="3"/>
      <c r="B236" s="4"/>
      <c r="C236" s="267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v>12</v>
      </c>
      <c r="AF236">
        <v>21</v>
      </c>
      <c r="AG236" t="s">
        <v>103</v>
      </c>
    </row>
    <row r="237" spans="1:60" x14ac:dyDescent="0.2">
      <c r="A237" s="213"/>
      <c r="B237" s="214" t="s">
        <v>31</v>
      </c>
      <c r="C237" s="268"/>
      <c r="D237" s="215"/>
      <c r="E237" s="216"/>
      <c r="F237" s="216"/>
      <c r="G237" s="245">
        <f>G8+G21+G69+G101+G109+G119+G122+G124+G138+G140+G148+G157+G195+G211+G221+G228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E237">
        <f>SUMIF(L7:L235,AE236,G7:G235)</f>
        <v>0</v>
      </c>
      <c r="AF237">
        <f>SUMIF(L7:L235,AF236,G7:G235)</f>
        <v>0</v>
      </c>
      <c r="AG237" t="s">
        <v>354</v>
      </c>
    </row>
    <row r="238" spans="1:60" x14ac:dyDescent="0.2">
      <c r="A238" s="3"/>
      <c r="B238" s="4"/>
      <c r="C238" s="267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">
      <c r="A239" s="3"/>
      <c r="B239" s="4"/>
      <c r="C239" s="267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">
      <c r="A240" s="217" t="s">
        <v>355</v>
      </c>
      <c r="B240" s="217"/>
      <c r="C240" s="269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">
      <c r="A241" s="218"/>
      <c r="B241" s="219"/>
      <c r="C241" s="270"/>
      <c r="D241" s="219"/>
      <c r="E241" s="219"/>
      <c r="F241" s="219"/>
      <c r="G241" s="22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G241" t="s">
        <v>356</v>
      </c>
    </row>
    <row r="242" spans="1:33" x14ac:dyDescent="0.2">
      <c r="A242" s="221"/>
      <c r="B242" s="222"/>
      <c r="C242" s="271"/>
      <c r="D242" s="222"/>
      <c r="E242" s="222"/>
      <c r="F242" s="222"/>
      <c r="G242" s="22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">
      <c r="A243" s="221"/>
      <c r="B243" s="222"/>
      <c r="C243" s="271"/>
      <c r="D243" s="222"/>
      <c r="E243" s="222"/>
      <c r="F243" s="222"/>
      <c r="G243" s="22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221"/>
      <c r="B244" s="222"/>
      <c r="C244" s="271"/>
      <c r="D244" s="222"/>
      <c r="E244" s="222"/>
      <c r="F244" s="222"/>
      <c r="G244" s="22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24"/>
      <c r="B245" s="225"/>
      <c r="C245" s="272"/>
      <c r="D245" s="225"/>
      <c r="E245" s="225"/>
      <c r="F245" s="225"/>
      <c r="G245" s="22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3"/>
      <c r="B246" s="4"/>
      <c r="C246" s="26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">
      <c r="C247" s="273"/>
      <c r="D247" s="10"/>
      <c r="AG247" t="s">
        <v>357</v>
      </c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7">
    <mergeCell ref="C209:G209"/>
    <mergeCell ref="C234:G234"/>
    <mergeCell ref="C235:G235"/>
    <mergeCell ref="C202:G202"/>
    <mergeCell ref="C203:G203"/>
    <mergeCell ref="C205:G205"/>
    <mergeCell ref="C206:G206"/>
    <mergeCell ref="C207:G207"/>
    <mergeCell ref="C208:G208"/>
    <mergeCell ref="C192:G192"/>
    <mergeCell ref="C193:G193"/>
    <mergeCell ref="C198:G198"/>
    <mergeCell ref="C199:G199"/>
    <mergeCell ref="C200:G200"/>
    <mergeCell ref="C201:G201"/>
    <mergeCell ref="C184:G184"/>
    <mergeCell ref="C187:G187"/>
    <mergeCell ref="C188:G188"/>
    <mergeCell ref="C189:G189"/>
    <mergeCell ref="C190:G190"/>
    <mergeCell ref="C191:G191"/>
    <mergeCell ref="C178:G178"/>
    <mergeCell ref="C179:G179"/>
    <mergeCell ref="C180:G180"/>
    <mergeCell ref="C181:G181"/>
    <mergeCell ref="C182:G182"/>
    <mergeCell ref="C183:G183"/>
    <mergeCell ref="C171:G171"/>
    <mergeCell ref="C172:G172"/>
    <mergeCell ref="C173:G173"/>
    <mergeCell ref="C174:G174"/>
    <mergeCell ref="C175:G175"/>
    <mergeCell ref="C177:G177"/>
    <mergeCell ref="C142:G142"/>
    <mergeCell ref="C145:G145"/>
    <mergeCell ref="C163:G163"/>
    <mergeCell ref="C168:G168"/>
    <mergeCell ref="C169:G169"/>
    <mergeCell ref="C170:G170"/>
    <mergeCell ref="C99:G99"/>
    <mergeCell ref="C111:G111"/>
    <mergeCell ref="C114:G114"/>
    <mergeCell ref="C117:G117"/>
    <mergeCell ref="C126:G126"/>
    <mergeCell ref="C135:G135"/>
    <mergeCell ref="C76:G76"/>
    <mergeCell ref="C81:G81"/>
    <mergeCell ref="C82:G82"/>
    <mergeCell ref="C87:G87"/>
    <mergeCell ref="C93:G93"/>
    <mergeCell ref="C96:G96"/>
    <mergeCell ref="C59:G59"/>
    <mergeCell ref="C62:G62"/>
    <mergeCell ref="C63:G63"/>
    <mergeCell ref="C66:G66"/>
    <mergeCell ref="C67:G67"/>
    <mergeCell ref="C71:G71"/>
    <mergeCell ref="A1:G1"/>
    <mergeCell ref="C2:G2"/>
    <mergeCell ref="C3:G3"/>
    <mergeCell ref="C4:G4"/>
    <mergeCell ref="A240:C240"/>
    <mergeCell ref="A241:G245"/>
    <mergeCell ref="C24:G24"/>
    <mergeCell ref="C32:G32"/>
    <mergeCell ref="C52:G52"/>
    <mergeCell ref="C58:G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D3D9-D910-43B6-9C75-7D93505B0D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91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92</v>
      </c>
    </row>
    <row r="3" spans="1:60" ht="24.95" customHeight="1" x14ac:dyDescent="0.2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4" t="s">
        <v>92</v>
      </c>
      <c r="AG3" t="s">
        <v>93</v>
      </c>
    </row>
    <row r="4" spans="1:60" ht="24.95" customHeight="1" x14ac:dyDescent="0.2">
      <c r="A4" s="200" t="s">
        <v>10</v>
      </c>
      <c r="B4" s="201" t="s">
        <v>48</v>
      </c>
      <c r="C4" s="202" t="s">
        <v>51</v>
      </c>
      <c r="D4" s="203"/>
      <c r="E4" s="203"/>
      <c r="F4" s="203"/>
      <c r="G4" s="204"/>
      <c r="AG4" t="s">
        <v>94</v>
      </c>
    </row>
    <row r="5" spans="1:60" x14ac:dyDescent="0.2">
      <c r="D5" s="10"/>
    </row>
    <row r="6" spans="1:60" ht="38.25" x14ac:dyDescent="0.2">
      <c r="A6" s="206" t="s">
        <v>95</v>
      </c>
      <c r="B6" s="208" t="s">
        <v>96</v>
      </c>
      <c r="C6" s="208" t="s">
        <v>97</v>
      </c>
      <c r="D6" s="207" t="s">
        <v>98</v>
      </c>
      <c r="E6" s="206" t="s">
        <v>99</v>
      </c>
      <c r="F6" s="205" t="s">
        <v>100</v>
      </c>
      <c r="G6" s="206" t="s">
        <v>31</v>
      </c>
      <c r="H6" s="209" t="s">
        <v>32</v>
      </c>
      <c r="I6" s="209" t="s">
        <v>101</v>
      </c>
      <c r="J6" s="209" t="s">
        <v>33</v>
      </c>
      <c r="K6" s="209" t="s">
        <v>102</v>
      </c>
      <c r="L6" s="209" t="s">
        <v>103</v>
      </c>
      <c r="M6" s="209" t="s">
        <v>104</v>
      </c>
      <c r="N6" s="209" t="s">
        <v>105</v>
      </c>
      <c r="O6" s="209" t="s">
        <v>106</v>
      </c>
      <c r="P6" s="209" t="s">
        <v>107</v>
      </c>
      <c r="Q6" s="209" t="s">
        <v>108</v>
      </c>
      <c r="R6" s="209" t="s">
        <v>109</v>
      </c>
      <c r="S6" s="209" t="s">
        <v>110</v>
      </c>
      <c r="T6" s="209" t="s">
        <v>111</v>
      </c>
      <c r="U6" s="209" t="s">
        <v>112</v>
      </c>
      <c r="V6" s="209" t="s">
        <v>113</v>
      </c>
      <c r="W6" s="209" t="s">
        <v>114</v>
      </c>
      <c r="X6" s="209" t="s">
        <v>115</v>
      </c>
      <c r="Y6" s="209" t="s">
        <v>116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117</v>
      </c>
      <c r="B8" s="240" t="s">
        <v>89</v>
      </c>
      <c r="C8" s="261" t="s">
        <v>30</v>
      </c>
      <c r="D8" s="241"/>
      <c r="E8" s="242"/>
      <c r="F8" s="243"/>
      <c r="G8" s="244">
        <f>SUMIF(AG9:AG41,"&lt;&gt;NOR",G9:G41)</f>
        <v>0</v>
      </c>
      <c r="H8" s="238"/>
      <c r="I8" s="238">
        <f>SUM(I9:I41)</f>
        <v>0</v>
      </c>
      <c r="J8" s="238"/>
      <c r="K8" s="238">
        <f>SUM(K9:K41)</f>
        <v>0</v>
      </c>
      <c r="L8" s="238"/>
      <c r="M8" s="238">
        <f>SUM(M9:M41)</f>
        <v>0</v>
      </c>
      <c r="N8" s="237"/>
      <c r="O8" s="237">
        <f>SUM(O9:O41)</f>
        <v>0</v>
      </c>
      <c r="P8" s="237"/>
      <c r="Q8" s="237">
        <f>SUM(Q9:Q41)</f>
        <v>0</v>
      </c>
      <c r="R8" s="238"/>
      <c r="S8" s="238"/>
      <c r="T8" s="238"/>
      <c r="U8" s="238"/>
      <c r="V8" s="238">
        <f>SUM(V9:V41)</f>
        <v>0</v>
      </c>
      <c r="W8" s="238"/>
      <c r="X8" s="238"/>
      <c r="Y8" s="238"/>
      <c r="AG8" t="s">
        <v>118</v>
      </c>
    </row>
    <row r="9" spans="1:60" outlineLevel="1" x14ac:dyDescent="0.2">
      <c r="A9" s="246">
        <v>1</v>
      </c>
      <c r="B9" s="247" t="s">
        <v>358</v>
      </c>
      <c r="C9" s="262" t="s">
        <v>359</v>
      </c>
      <c r="D9" s="248" t="s">
        <v>360</v>
      </c>
      <c r="E9" s="249">
        <v>1</v>
      </c>
      <c r="F9" s="250"/>
      <c r="G9" s="251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12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122</v>
      </c>
      <c r="T9" s="230" t="s">
        <v>123</v>
      </c>
      <c r="U9" s="230">
        <v>0</v>
      </c>
      <c r="V9" s="230">
        <f>ROUND(E9*U9,2)</f>
        <v>0</v>
      </c>
      <c r="W9" s="230"/>
      <c r="X9" s="230" t="s">
        <v>50</v>
      </c>
      <c r="Y9" s="230" t="s">
        <v>125</v>
      </c>
      <c r="Z9" s="210"/>
      <c r="AA9" s="210"/>
      <c r="AB9" s="210"/>
      <c r="AC9" s="210"/>
      <c r="AD9" s="210"/>
      <c r="AE9" s="210"/>
      <c r="AF9" s="210"/>
      <c r="AG9" s="210" t="s">
        <v>361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362</v>
      </c>
      <c r="D10" s="258"/>
      <c r="E10" s="258"/>
      <c r="F10" s="258"/>
      <c r="G10" s="258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74" t="s">
        <v>363</v>
      </c>
      <c r="D11" s="234"/>
      <c r="E11" s="235"/>
      <c r="F11" s="236"/>
      <c r="G11" s="236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145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6" t="s">
        <v>364</v>
      </c>
      <c r="D12" s="259"/>
      <c r="E12" s="259"/>
      <c r="F12" s="259"/>
      <c r="G12" s="259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74" t="s">
        <v>363</v>
      </c>
      <c r="D13" s="234"/>
      <c r="E13" s="235"/>
      <c r="F13" s="236"/>
      <c r="G13" s="236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6" t="s">
        <v>365</v>
      </c>
      <c r="D14" s="259"/>
      <c r="E14" s="259"/>
      <c r="F14" s="259"/>
      <c r="G14" s="259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74" t="s">
        <v>363</v>
      </c>
      <c r="D15" s="234"/>
      <c r="E15" s="235"/>
      <c r="F15" s="236"/>
      <c r="G15" s="236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6" t="s">
        <v>366</v>
      </c>
      <c r="D16" s="259"/>
      <c r="E16" s="259"/>
      <c r="F16" s="259"/>
      <c r="G16" s="259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145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74" t="s">
        <v>363</v>
      </c>
      <c r="D17" s="234"/>
      <c r="E17" s="235"/>
      <c r="F17" s="236"/>
      <c r="G17" s="236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6" t="s">
        <v>367</v>
      </c>
      <c r="D18" s="259"/>
      <c r="E18" s="259"/>
      <c r="F18" s="259"/>
      <c r="G18" s="259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74" t="s">
        <v>363</v>
      </c>
      <c r="D19" s="234"/>
      <c r="E19" s="235"/>
      <c r="F19" s="236"/>
      <c r="G19" s="236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66" t="s">
        <v>368</v>
      </c>
      <c r="D20" s="259"/>
      <c r="E20" s="259"/>
      <c r="F20" s="259"/>
      <c r="G20" s="259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74" t="s">
        <v>363</v>
      </c>
      <c r="D21" s="234"/>
      <c r="E21" s="235"/>
      <c r="F21" s="236"/>
      <c r="G21" s="236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6" t="s">
        <v>369</v>
      </c>
      <c r="D22" s="259"/>
      <c r="E22" s="259"/>
      <c r="F22" s="259"/>
      <c r="G22" s="259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74" t="s">
        <v>363</v>
      </c>
      <c r="D23" s="234"/>
      <c r="E23" s="235"/>
      <c r="F23" s="236"/>
      <c r="G23" s="236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6" t="s">
        <v>370</v>
      </c>
      <c r="D24" s="259"/>
      <c r="E24" s="259"/>
      <c r="F24" s="259"/>
      <c r="G24" s="259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74" t="s">
        <v>363</v>
      </c>
      <c r="D25" s="234"/>
      <c r="E25" s="235"/>
      <c r="F25" s="236"/>
      <c r="G25" s="236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6" t="s">
        <v>371</v>
      </c>
      <c r="D26" s="259"/>
      <c r="E26" s="259"/>
      <c r="F26" s="259"/>
      <c r="G26" s="259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74" t="s">
        <v>363</v>
      </c>
      <c r="D27" s="234"/>
      <c r="E27" s="235"/>
      <c r="F27" s="236"/>
      <c r="G27" s="236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6" t="s">
        <v>372</v>
      </c>
      <c r="D28" s="259"/>
      <c r="E28" s="259"/>
      <c r="F28" s="259"/>
      <c r="G28" s="259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74" t="s">
        <v>363</v>
      </c>
      <c r="D29" s="234"/>
      <c r="E29" s="235"/>
      <c r="F29" s="236"/>
      <c r="G29" s="236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6" t="s">
        <v>373</v>
      </c>
      <c r="D30" s="259"/>
      <c r="E30" s="259"/>
      <c r="F30" s="259"/>
      <c r="G30" s="259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74" t="s">
        <v>363</v>
      </c>
      <c r="D31" s="234"/>
      <c r="E31" s="235"/>
      <c r="F31" s="236"/>
      <c r="G31" s="236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3" x14ac:dyDescent="0.2">
      <c r="A32" s="227"/>
      <c r="B32" s="228"/>
      <c r="C32" s="266" t="s">
        <v>374</v>
      </c>
      <c r="D32" s="259"/>
      <c r="E32" s="259"/>
      <c r="F32" s="259"/>
      <c r="G32" s="259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60" t="str">
        <f>C32</f>
        <v>Informace 1), 2) a 3) musí zabírat nejméně 40 % plochy a musí být dobře viditelné a jasně čitelné. Dodavatel/zhotovitel má povinnost dodržet správné použití loga Kraje Vysočina a firemní barevnost – viz příloha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2">
        <v>2</v>
      </c>
      <c r="B33" s="253" t="s">
        <v>375</v>
      </c>
      <c r="C33" s="264" t="s">
        <v>376</v>
      </c>
      <c r="D33" s="254" t="s">
        <v>140</v>
      </c>
      <c r="E33" s="255">
        <v>1</v>
      </c>
      <c r="F33" s="256"/>
      <c r="G33" s="257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12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122</v>
      </c>
      <c r="T33" s="230" t="s">
        <v>123</v>
      </c>
      <c r="U33" s="230">
        <v>0</v>
      </c>
      <c r="V33" s="230">
        <f>ROUND(E33*U33,2)</f>
        <v>0</v>
      </c>
      <c r="W33" s="230"/>
      <c r="X33" s="230" t="s">
        <v>50</v>
      </c>
      <c r="Y33" s="230" t="s">
        <v>125</v>
      </c>
      <c r="Z33" s="210"/>
      <c r="AA33" s="210"/>
      <c r="AB33" s="210"/>
      <c r="AC33" s="210"/>
      <c r="AD33" s="210"/>
      <c r="AE33" s="210"/>
      <c r="AF33" s="210"/>
      <c r="AG33" s="210" t="s">
        <v>361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2">
        <v>3</v>
      </c>
      <c r="B34" s="253" t="s">
        <v>377</v>
      </c>
      <c r="C34" s="264" t="s">
        <v>378</v>
      </c>
      <c r="D34" s="254" t="s">
        <v>140</v>
      </c>
      <c r="E34" s="255">
        <v>1</v>
      </c>
      <c r="F34" s="256"/>
      <c r="G34" s="257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12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122</v>
      </c>
      <c r="T34" s="230" t="s">
        <v>123</v>
      </c>
      <c r="U34" s="230">
        <v>0</v>
      </c>
      <c r="V34" s="230">
        <f>ROUND(E34*U34,2)</f>
        <v>0</v>
      </c>
      <c r="W34" s="230"/>
      <c r="X34" s="230" t="s">
        <v>50</v>
      </c>
      <c r="Y34" s="230" t="s">
        <v>125</v>
      </c>
      <c r="Z34" s="210"/>
      <c r="AA34" s="210"/>
      <c r="AB34" s="210"/>
      <c r="AC34" s="210"/>
      <c r="AD34" s="210"/>
      <c r="AE34" s="210"/>
      <c r="AF34" s="210"/>
      <c r="AG34" s="210" t="s">
        <v>361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2">
        <v>4</v>
      </c>
      <c r="B35" s="253" t="s">
        <v>379</v>
      </c>
      <c r="C35" s="264" t="s">
        <v>380</v>
      </c>
      <c r="D35" s="254" t="s">
        <v>140</v>
      </c>
      <c r="E35" s="255">
        <v>1</v>
      </c>
      <c r="F35" s="256"/>
      <c r="G35" s="257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12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122</v>
      </c>
      <c r="T35" s="230" t="s">
        <v>123</v>
      </c>
      <c r="U35" s="230">
        <v>0</v>
      </c>
      <c r="V35" s="230">
        <f>ROUND(E35*U35,2)</f>
        <v>0</v>
      </c>
      <c r="W35" s="230"/>
      <c r="X35" s="230" t="s">
        <v>50</v>
      </c>
      <c r="Y35" s="230" t="s">
        <v>125</v>
      </c>
      <c r="Z35" s="210"/>
      <c r="AA35" s="210"/>
      <c r="AB35" s="210"/>
      <c r="AC35" s="210"/>
      <c r="AD35" s="210"/>
      <c r="AE35" s="210"/>
      <c r="AF35" s="210"/>
      <c r="AG35" s="210" t="s">
        <v>361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52">
        <v>5</v>
      </c>
      <c r="B36" s="253" t="s">
        <v>381</v>
      </c>
      <c r="C36" s="264" t="s">
        <v>382</v>
      </c>
      <c r="D36" s="254" t="s">
        <v>140</v>
      </c>
      <c r="E36" s="255">
        <v>1</v>
      </c>
      <c r="F36" s="256"/>
      <c r="G36" s="257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12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122</v>
      </c>
      <c r="T36" s="230" t="s">
        <v>123</v>
      </c>
      <c r="U36" s="230">
        <v>0</v>
      </c>
      <c r="V36" s="230">
        <f>ROUND(E36*U36,2)</f>
        <v>0</v>
      </c>
      <c r="W36" s="230"/>
      <c r="X36" s="230" t="s">
        <v>50</v>
      </c>
      <c r="Y36" s="230" t="s">
        <v>125</v>
      </c>
      <c r="Z36" s="210"/>
      <c r="AA36" s="210"/>
      <c r="AB36" s="210"/>
      <c r="AC36" s="210"/>
      <c r="AD36" s="210"/>
      <c r="AE36" s="210"/>
      <c r="AF36" s="210"/>
      <c r="AG36" s="210" t="s">
        <v>361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52">
        <v>6</v>
      </c>
      <c r="B37" s="253" t="s">
        <v>383</v>
      </c>
      <c r="C37" s="264" t="s">
        <v>384</v>
      </c>
      <c r="D37" s="254" t="s">
        <v>140</v>
      </c>
      <c r="E37" s="255">
        <v>1</v>
      </c>
      <c r="F37" s="256"/>
      <c r="G37" s="257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12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122</v>
      </c>
      <c r="T37" s="230" t="s">
        <v>123</v>
      </c>
      <c r="U37" s="230">
        <v>0</v>
      </c>
      <c r="V37" s="230">
        <f>ROUND(E37*U37,2)</f>
        <v>0</v>
      </c>
      <c r="W37" s="230"/>
      <c r="X37" s="230" t="s">
        <v>50</v>
      </c>
      <c r="Y37" s="230" t="s">
        <v>125</v>
      </c>
      <c r="Z37" s="210"/>
      <c r="AA37" s="210"/>
      <c r="AB37" s="210"/>
      <c r="AC37" s="210"/>
      <c r="AD37" s="210"/>
      <c r="AE37" s="210"/>
      <c r="AF37" s="210"/>
      <c r="AG37" s="210" t="s">
        <v>361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52">
        <v>7</v>
      </c>
      <c r="B38" s="253" t="s">
        <v>385</v>
      </c>
      <c r="C38" s="264" t="s">
        <v>386</v>
      </c>
      <c r="D38" s="254" t="s">
        <v>140</v>
      </c>
      <c r="E38" s="255">
        <v>1</v>
      </c>
      <c r="F38" s="256"/>
      <c r="G38" s="257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12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122</v>
      </c>
      <c r="T38" s="230" t="s">
        <v>123</v>
      </c>
      <c r="U38" s="230">
        <v>0</v>
      </c>
      <c r="V38" s="230">
        <f>ROUND(E38*U38,2)</f>
        <v>0</v>
      </c>
      <c r="W38" s="230"/>
      <c r="X38" s="230" t="s">
        <v>50</v>
      </c>
      <c r="Y38" s="230" t="s">
        <v>125</v>
      </c>
      <c r="Z38" s="210"/>
      <c r="AA38" s="210"/>
      <c r="AB38" s="210"/>
      <c r="AC38" s="210"/>
      <c r="AD38" s="210"/>
      <c r="AE38" s="210"/>
      <c r="AF38" s="210"/>
      <c r="AG38" s="210" t="s">
        <v>361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2">
        <v>8</v>
      </c>
      <c r="B39" s="253" t="s">
        <v>387</v>
      </c>
      <c r="C39" s="264" t="s">
        <v>388</v>
      </c>
      <c r="D39" s="254" t="s">
        <v>389</v>
      </c>
      <c r="E39" s="255">
        <v>1</v>
      </c>
      <c r="F39" s="256"/>
      <c r="G39" s="257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12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122</v>
      </c>
      <c r="T39" s="230" t="s">
        <v>123</v>
      </c>
      <c r="U39" s="230">
        <v>0</v>
      </c>
      <c r="V39" s="230">
        <f>ROUND(E39*U39,2)</f>
        <v>0</v>
      </c>
      <c r="W39" s="230"/>
      <c r="X39" s="230" t="s">
        <v>50</v>
      </c>
      <c r="Y39" s="230" t="s">
        <v>125</v>
      </c>
      <c r="Z39" s="210"/>
      <c r="AA39" s="210"/>
      <c r="AB39" s="210"/>
      <c r="AC39" s="210"/>
      <c r="AD39" s="210"/>
      <c r="AE39" s="210"/>
      <c r="AF39" s="210"/>
      <c r="AG39" s="210" t="s">
        <v>361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2">
        <v>9</v>
      </c>
      <c r="B40" s="253" t="s">
        <v>390</v>
      </c>
      <c r="C40" s="264" t="s">
        <v>391</v>
      </c>
      <c r="D40" s="254" t="s">
        <v>140</v>
      </c>
      <c r="E40" s="255">
        <v>1</v>
      </c>
      <c r="F40" s="256"/>
      <c r="G40" s="257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12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122</v>
      </c>
      <c r="T40" s="230" t="s">
        <v>123</v>
      </c>
      <c r="U40" s="230">
        <v>0</v>
      </c>
      <c r="V40" s="230">
        <f>ROUND(E40*U40,2)</f>
        <v>0</v>
      </c>
      <c r="W40" s="230"/>
      <c r="X40" s="230" t="s">
        <v>50</v>
      </c>
      <c r="Y40" s="230" t="s">
        <v>125</v>
      </c>
      <c r="Z40" s="210"/>
      <c r="AA40" s="210"/>
      <c r="AB40" s="210"/>
      <c r="AC40" s="210"/>
      <c r="AD40" s="210"/>
      <c r="AE40" s="210"/>
      <c r="AF40" s="210"/>
      <c r="AG40" s="210" t="s">
        <v>361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6">
        <v>10</v>
      </c>
      <c r="B41" s="247" t="s">
        <v>392</v>
      </c>
      <c r="C41" s="262" t="s">
        <v>393</v>
      </c>
      <c r="D41" s="248" t="s">
        <v>140</v>
      </c>
      <c r="E41" s="249">
        <v>1</v>
      </c>
      <c r="F41" s="250"/>
      <c r="G41" s="251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12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122</v>
      </c>
      <c r="T41" s="230" t="s">
        <v>123</v>
      </c>
      <c r="U41" s="230">
        <v>0</v>
      </c>
      <c r="V41" s="230">
        <f>ROUND(E41*U41,2)</f>
        <v>0</v>
      </c>
      <c r="W41" s="230"/>
      <c r="X41" s="230" t="s">
        <v>50</v>
      </c>
      <c r="Y41" s="230" t="s">
        <v>125</v>
      </c>
      <c r="Z41" s="210"/>
      <c r="AA41" s="210"/>
      <c r="AB41" s="210"/>
      <c r="AC41" s="210"/>
      <c r="AD41" s="210"/>
      <c r="AE41" s="210"/>
      <c r="AF41" s="210"/>
      <c r="AG41" s="210" t="s">
        <v>361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3"/>
      <c r="B42" s="4"/>
      <c r="C42" s="26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103</v>
      </c>
    </row>
    <row r="43" spans="1:60" x14ac:dyDescent="0.2">
      <c r="A43" s="213"/>
      <c r="B43" s="214" t="s">
        <v>31</v>
      </c>
      <c r="C43" s="268"/>
      <c r="D43" s="215"/>
      <c r="E43" s="216"/>
      <c r="F43" s="216"/>
      <c r="G43" s="245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354</v>
      </c>
    </row>
    <row r="44" spans="1:60" x14ac:dyDescent="0.2">
      <c r="A44" s="3"/>
      <c r="B44" s="4"/>
      <c r="C44" s="26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26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17" t="s">
        <v>355</v>
      </c>
      <c r="B46" s="217"/>
      <c r="C46" s="26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18"/>
      <c r="B47" s="219"/>
      <c r="C47" s="270"/>
      <c r="D47" s="219"/>
      <c r="E47" s="219"/>
      <c r="F47" s="219"/>
      <c r="G47" s="2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356</v>
      </c>
    </row>
    <row r="48" spans="1:60" x14ac:dyDescent="0.2">
      <c r="A48" s="221"/>
      <c r="B48" s="222"/>
      <c r="C48" s="271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21"/>
      <c r="B49" s="222"/>
      <c r="C49" s="271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1"/>
      <c r="B50" s="222"/>
      <c r="C50" s="271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24"/>
      <c r="B51" s="225"/>
      <c r="C51" s="272"/>
      <c r="D51" s="225"/>
      <c r="E51" s="225"/>
      <c r="F51" s="225"/>
      <c r="G51" s="22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26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C53" s="273"/>
      <c r="D53" s="10"/>
      <c r="AG53" t="s">
        <v>357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C30:G30"/>
    <mergeCell ref="C32:G32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46:C46"/>
    <mergeCell ref="A47:G51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 Pol</vt:lpstr>
      <vt:lpstr>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'02 1 Pol'!Názvy_tisku</vt:lpstr>
      <vt:lpstr>oadresa</vt:lpstr>
      <vt:lpstr>Stavba!Objednatel</vt:lpstr>
      <vt:lpstr>Stavba!Objekt</vt:lpstr>
      <vt:lpstr>'01 1 Pol'!Oblast_tisku</vt:lpstr>
      <vt:lpstr>'02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Dočkal</dc:creator>
  <cp:lastModifiedBy>Miloslav Dočkal</cp:lastModifiedBy>
  <cp:lastPrinted>2019-03-19T12:27:02Z</cp:lastPrinted>
  <dcterms:created xsi:type="dcterms:W3CDTF">2009-04-08T07:15:50Z</dcterms:created>
  <dcterms:modified xsi:type="dcterms:W3CDTF">2025-02-14T09:13:04Z</dcterms:modified>
</cp:coreProperties>
</file>