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SO 01 - architekt..." sheetId="2" r:id="rId2"/>
    <sheet name="D.1.4.1 - vodovod, kanali..." sheetId="3" r:id="rId3"/>
    <sheet name="D.1.4.2 - ústřední vytápění" sheetId="4" r:id="rId4"/>
    <sheet name="D.1.4.3 - vzduchotechnika" sheetId="5" r:id="rId5"/>
    <sheet name="D.1.4.4 - elektrické rozvody" sheetId="6" r:id="rId6"/>
    <sheet name="D.1.4 - ostatní a vedlejš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'D.1.1 - SO 01 - architekt...'!$C$140:$K$1576</definedName>
    <definedName name="_xlnm.Print_Area" localSheetId="1">'D.1.1 - SO 01 - architekt...'!$C$4:$J$76,'D.1.1 - SO 01 - architekt...'!$C$82:$J$122,'D.1.1 - SO 01 - architekt...'!$C$128:$J$1576</definedName>
    <definedName name="_xlnm.Print_Titles" localSheetId="1">'D.1.1 - SO 01 - architekt...'!$140:$140</definedName>
    <definedName name="_xlnm._FilterDatabase" localSheetId="2" hidden="1">'D.1.4.1 - vodovod, kanali...'!$C$123:$K$476</definedName>
    <definedName name="_xlnm.Print_Area" localSheetId="2">'D.1.4.1 - vodovod, kanali...'!$C$4:$J$76,'D.1.4.1 - vodovod, kanali...'!$C$82:$J$105,'D.1.4.1 - vodovod, kanali...'!$C$111:$J$476</definedName>
    <definedName name="_xlnm.Print_Titles" localSheetId="2">'D.1.4.1 - vodovod, kanali...'!$123:$123</definedName>
    <definedName name="_xlnm._FilterDatabase" localSheetId="3" hidden="1">'D.1.4.2 - ústřední vytápění'!$C$123:$K$294</definedName>
    <definedName name="_xlnm.Print_Area" localSheetId="3">'D.1.4.2 - ústřední vytápění'!$C$4:$J$76,'D.1.4.2 - ústřední vytápění'!$C$82:$J$105,'D.1.4.2 - ústřední vytápění'!$C$111:$J$294</definedName>
    <definedName name="_xlnm.Print_Titles" localSheetId="3">'D.1.4.2 - ústřední vytápění'!$123:$123</definedName>
    <definedName name="_xlnm._FilterDatabase" localSheetId="4" hidden="1">'D.1.4.3 - vzduchotechnika'!$C$117:$K$250</definedName>
    <definedName name="_xlnm.Print_Area" localSheetId="4">'D.1.4.3 - vzduchotechnika'!$C$4:$J$76,'D.1.4.3 - vzduchotechnika'!$C$82:$J$99,'D.1.4.3 - vzduchotechnika'!$C$105:$J$250</definedName>
    <definedName name="_xlnm.Print_Titles" localSheetId="4">'D.1.4.3 - vzduchotechnika'!$117:$117</definedName>
    <definedName name="_xlnm._FilterDatabase" localSheetId="5" hidden="1">'D.1.4.4 - elektrické rozvody'!$C$131:$K$288</definedName>
    <definedName name="_xlnm.Print_Area" localSheetId="5">'D.1.4.4 - elektrické rozvody'!$C$4:$J$76,'D.1.4.4 - elektrické rozvody'!$C$82:$J$113,'D.1.4.4 - elektrické rozvody'!$C$119:$J$288</definedName>
    <definedName name="_xlnm.Print_Titles" localSheetId="5">'D.1.4.4 - elektrické rozvody'!$131:$131</definedName>
    <definedName name="_xlnm._FilterDatabase" localSheetId="6" hidden="1">'D.1.4 - ostatní a vedlejš...'!$C$118:$K$140</definedName>
    <definedName name="_xlnm.Print_Area" localSheetId="6">'D.1.4 - ostatní a vedlejš...'!$C$4:$J$76,'D.1.4 - ostatní a vedlejš...'!$C$82:$J$100,'D.1.4 - ostatní a vedlejš...'!$C$106:$J$140</definedName>
    <definedName name="_xlnm.Print_Titles" localSheetId="6">'D.1.4 - ostatní a vedlejš...'!$118:$118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6" r="J37"/>
  <c r="J36"/>
  <c i="1" r="AY99"/>
  <c i="6" r="J35"/>
  <c i="1" r="AX99"/>
  <c i="6"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5"/>
  <c r="BH275"/>
  <c r="BG275"/>
  <c r="BF275"/>
  <c r="T275"/>
  <c r="R275"/>
  <c r="P275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T241"/>
  <c r="R242"/>
  <c r="R241"/>
  <c r="R238"/>
  <c r="R229"/>
  <c r="R215"/>
  <c r="P242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9"/>
  <c r="J128"/>
  <c r="F128"/>
  <c r="F126"/>
  <c r="E124"/>
  <c r="J92"/>
  <c r="J91"/>
  <c r="F91"/>
  <c r="F89"/>
  <c r="E87"/>
  <c r="J18"/>
  <c r="E18"/>
  <c r="F129"/>
  <c r="J17"/>
  <c r="J12"/>
  <c r="J126"/>
  <c r="E7"/>
  <c r="E122"/>
  <c i="5" r="J37"/>
  <c r="J36"/>
  <c i="1" r="AY98"/>
  <c i="5" r="J35"/>
  <c i="1" r="AX98"/>
  <c i="5" r="BI250"/>
  <c r="BH250"/>
  <c r="BG250"/>
  <c r="BF250"/>
  <c r="T250"/>
  <c r="R250"/>
  <c r="P250"/>
  <c r="BI244"/>
  <c r="BH244"/>
  <c r="BG244"/>
  <c r="BF244"/>
  <c r="T244"/>
  <c r="R244"/>
  <c r="P244"/>
  <c r="BI238"/>
  <c r="BH238"/>
  <c r="BG238"/>
  <c r="BF238"/>
  <c r="T238"/>
  <c r="R238"/>
  <c r="P238"/>
  <c r="BI233"/>
  <c r="BH233"/>
  <c r="BG233"/>
  <c r="BF233"/>
  <c r="T233"/>
  <c r="R233"/>
  <c r="P233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84"/>
  <c r="BH184"/>
  <c r="BG184"/>
  <c r="BF184"/>
  <c r="T184"/>
  <c r="R184"/>
  <c r="P184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4"/>
  <c r="BH154"/>
  <c r="BG154"/>
  <c r="BF154"/>
  <c r="T154"/>
  <c r="R154"/>
  <c r="P154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89"/>
  <c r="E7"/>
  <c r="E108"/>
  <c i="4" r="J37"/>
  <c r="J36"/>
  <c i="1" r="AY97"/>
  <c i="4" r="J35"/>
  <c i="1" r="AX97"/>
  <c i="4" r="BI293"/>
  <c r="BH293"/>
  <c r="BG293"/>
  <c r="BF293"/>
  <c r="T293"/>
  <c r="R293"/>
  <c r="P29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1"/>
  <c r="BH201"/>
  <c r="BG201"/>
  <c r="BF201"/>
  <c r="T201"/>
  <c r="R201"/>
  <c r="P201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27"/>
  <c r="BH127"/>
  <c r="BG127"/>
  <c r="BF127"/>
  <c r="T127"/>
  <c r="T126"/>
  <c r="R127"/>
  <c r="R126"/>
  <c r="P127"/>
  <c r="P126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3" r="J37"/>
  <c r="J36"/>
  <c i="1" r="AY96"/>
  <c i="3" r="J35"/>
  <c i="1" r="AX96"/>
  <c i="3"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55"/>
  <c r="BH455"/>
  <c r="BG455"/>
  <c r="BF455"/>
  <c r="T455"/>
  <c r="R455"/>
  <c r="P455"/>
  <c r="BI454"/>
  <c r="BH454"/>
  <c r="BG454"/>
  <c r="BF454"/>
  <c r="T454"/>
  <c r="R454"/>
  <c r="P454"/>
  <c r="BI448"/>
  <c r="BH448"/>
  <c r="BG448"/>
  <c r="BF448"/>
  <c r="T448"/>
  <c r="R448"/>
  <c r="P448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1"/>
  <c r="BH441"/>
  <c r="BG441"/>
  <c r="BF441"/>
  <c r="T441"/>
  <c r="R441"/>
  <c r="P441"/>
  <c r="BI437"/>
  <c r="BH437"/>
  <c r="BG437"/>
  <c r="BF437"/>
  <c r="T437"/>
  <c r="R437"/>
  <c r="P437"/>
  <c r="BI436"/>
  <c r="BH436"/>
  <c r="BG436"/>
  <c r="BF436"/>
  <c r="T436"/>
  <c r="R436"/>
  <c r="P436"/>
  <c r="BI430"/>
  <c r="BH430"/>
  <c r="BG430"/>
  <c r="BF430"/>
  <c r="T430"/>
  <c r="R430"/>
  <c r="P430"/>
  <c r="BI426"/>
  <c r="BH426"/>
  <c r="BG426"/>
  <c r="BF426"/>
  <c r="T426"/>
  <c r="R426"/>
  <c r="P426"/>
  <c r="BI424"/>
  <c r="BH424"/>
  <c r="BG424"/>
  <c r="BF424"/>
  <c r="T424"/>
  <c r="R424"/>
  <c r="P424"/>
  <c r="BI423"/>
  <c r="BH423"/>
  <c r="BG423"/>
  <c r="BF423"/>
  <c r="T423"/>
  <c r="R423"/>
  <c r="P423"/>
  <c r="BI421"/>
  <c r="BH421"/>
  <c r="BG421"/>
  <c r="BF421"/>
  <c r="T421"/>
  <c r="R421"/>
  <c r="P421"/>
  <c r="BI420"/>
  <c r="BH420"/>
  <c r="BG420"/>
  <c r="BF420"/>
  <c r="T420"/>
  <c r="R420"/>
  <c r="P420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2"/>
  <c r="BH392"/>
  <c r="BG392"/>
  <c r="BF392"/>
  <c r="T392"/>
  <c r="R392"/>
  <c r="P392"/>
  <c r="BI385"/>
  <c r="BH385"/>
  <c r="BG385"/>
  <c r="BF385"/>
  <c r="T385"/>
  <c r="R385"/>
  <c r="P385"/>
  <c r="BI380"/>
  <c r="BH380"/>
  <c r="BG380"/>
  <c r="BF380"/>
  <c r="T380"/>
  <c r="R380"/>
  <c r="P380"/>
  <c r="BI375"/>
  <c r="BH375"/>
  <c r="BG375"/>
  <c r="BF375"/>
  <c r="T375"/>
  <c r="R375"/>
  <c r="P375"/>
  <c r="BI370"/>
  <c r="BH370"/>
  <c r="BG370"/>
  <c r="BF370"/>
  <c r="T370"/>
  <c r="R370"/>
  <c r="P370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1"/>
  <c r="BH331"/>
  <c r="BG331"/>
  <c r="BF331"/>
  <c r="T331"/>
  <c r="R331"/>
  <c r="P331"/>
  <c r="BI330"/>
  <c r="BH330"/>
  <c r="BG330"/>
  <c r="BF330"/>
  <c r="T330"/>
  <c r="R330"/>
  <c r="P330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300"/>
  <c r="BH300"/>
  <c r="BG300"/>
  <c r="BF300"/>
  <c r="T300"/>
  <c r="R300"/>
  <c r="P300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6"/>
  <c r="BH286"/>
  <c r="BG286"/>
  <c r="BF286"/>
  <c r="T286"/>
  <c r="R286"/>
  <c r="P286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1"/>
  <c r="BH271"/>
  <c r="BG271"/>
  <c r="BF271"/>
  <c r="T271"/>
  <c r="R271"/>
  <c r="P271"/>
  <c r="BI267"/>
  <c r="BH267"/>
  <c r="BG267"/>
  <c r="BF267"/>
  <c r="T267"/>
  <c r="R267"/>
  <c r="P267"/>
  <c r="BI261"/>
  <c r="BH261"/>
  <c r="BG261"/>
  <c r="BF261"/>
  <c r="T261"/>
  <c r="R261"/>
  <c r="P261"/>
  <c r="BI255"/>
  <c r="BH255"/>
  <c r="BG255"/>
  <c r="BF255"/>
  <c r="T255"/>
  <c r="R255"/>
  <c r="P255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R241"/>
  <c r="P241"/>
  <c r="BI235"/>
  <c r="BH235"/>
  <c r="BG235"/>
  <c r="BF235"/>
  <c r="T235"/>
  <c r="R235"/>
  <c r="P235"/>
  <c r="BI229"/>
  <c r="BH229"/>
  <c r="BG229"/>
  <c r="BF229"/>
  <c r="T229"/>
  <c r="R229"/>
  <c r="P229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90"/>
  <c r="BH190"/>
  <c r="BG190"/>
  <c r="BF190"/>
  <c r="T190"/>
  <c r="R190"/>
  <c r="P190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2" r="J142"/>
  <c r="J37"/>
  <c r="J36"/>
  <c i="1" r="AY95"/>
  <c i="2" r="J35"/>
  <c i="1" r="AX95"/>
  <c i="2" r="BI1536"/>
  <c r="BH1536"/>
  <c r="BG1536"/>
  <c r="BF1536"/>
  <c r="T1536"/>
  <c r="R1536"/>
  <c r="P1536"/>
  <c r="BI1477"/>
  <c r="BH1477"/>
  <c r="BG1477"/>
  <c r="BF1477"/>
  <c r="T1477"/>
  <c r="R1477"/>
  <c r="P1477"/>
  <c r="BI1418"/>
  <c r="BH1418"/>
  <c r="BG1418"/>
  <c r="BF1418"/>
  <c r="T1418"/>
  <c r="R1418"/>
  <c r="P1418"/>
  <c r="BI1400"/>
  <c r="BH1400"/>
  <c r="BG1400"/>
  <c r="BF1400"/>
  <c r="T1400"/>
  <c r="R1400"/>
  <c r="P1400"/>
  <c r="BI1383"/>
  <c r="BH1383"/>
  <c r="BG1383"/>
  <c r="BF1383"/>
  <c r="T1383"/>
  <c r="R1383"/>
  <c r="P1383"/>
  <c r="BI1367"/>
  <c r="BH1367"/>
  <c r="BG1367"/>
  <c r="BF1367"/>
  <c r="T1367"/>
  <c r="R1367"/>
  <c r="P1367"/>
  <c r="BI1366"/>
  <c r="BH1366"/>
  <c r="BG1366"/>
  <c r="BF1366"/>
  <c r="T1366"/>
  <c r="R1366"/>
  <c r="P1366"/>
  <c r="BI1365"/>
  <c r="BH1365"/>
  <c r="BG1365"/>
  <c r="BF1365"/>
  <c r="T1365"/>
  <c r="R1365"/>
  <c r="P1365"/>
  <c r="BI1355"/>
  <c r="BH1355"/>
  <c r="BG1355"/>
  <c r="BF1355"/>
  <c r="T1355"/>
  <c r="T1354"/>
  <c r="R1355"/>
  <c r="R1354"/>
  <c r="P1355"/>
  <c r="P1354"/>
  <c r="BI1353"/>
  <c r="BH1353"/>
  <c r="BG1353"/>
  <c r="BF1353"/>
  <c r="T1353"/>
  <c r="R1353"/>
  <c r="P1353"/>
  <c r="BI1342"/>
  <c r="BH1342"/>
  <c r="BG1342"/>
  <c r="BF1342"/>
  <c r="T1342"/>
  <c r="R1342"/>
  <c r="P1342"/>
  <c r="BI1297"/>
  <c r="BH1297"/>
  <c r="BG1297"/>
  <c r="BF1297"/>
  <c r="T1297"/>
  <c r="R1297"/>
  <c r="P1297"/>
  <c r="BI1294"/>
  <c r="BH1294"/>
  <c r="BG1294"/>
  <c r="BF1294"/>
  <c r="T1294"/>
  <c r="R1294"/>
  <c r="P1294"/>
  <c r="BI1290"/>
  <c r="BH1290"/>
  <c r="BG1290"/>
  <c r="BF1290"/>
  <c r="T1290"/>
  <c r="R1290"/>
  <c r="P1290"/>
  <c r="BI1279"/>
  <c r="BH1279"/>
  <c r="BG1279"/>
  <c r="BF1279"/>
  <c r="T1279"/>
  <c r="R1279"/>
  <c r="P1279"/>
  <c r="BI1268"/>
  <c r="BH1268"/>
  <c r="BG1268"/>
  <c r="BF1268"/>
  <c r="T1268"/>
  <c r="R1268"/>
  <c r="P1268"/>
  <c r="BI1260"/>
  <c r="BH1260"/>
  <c r="BG1260"/>
  <c r="BF1260"/>
  <c r="T1260"/>
  <c r="R1260"/>
  <c r="P1260"/>
  <c r="BI1252"/>
  <c r="BH1252"/>
  <c r="BG1252"/>
  <c r="BF1252"/>
  <c r="T1252"/>
  <c r="R1252"/>
  <c r="P1252"/>
  <c r="BI1241"/>
  <c r="BH1241"/>
  <c r="BG1241"/>
  <c r="BF1241"/>
  <c r="T1241"/>
  <c r="R1241"/>
  <c r="P1241"/>
  <c r="BI1239"/>
  <c r="BH1239"/>
  <c r="BG1239"/>
  <c r="BF1239"/>
  <c r="T1239"/>
  <c r="T1238"/>
  <c r="R1239"/>
  <c r="R1238"/>
  <c r="P1239"/>
  <c r="P1238"/>
  <c r="BI1236"/>
  <c r="BH1236"/>
  <c r="BG1236"/>
  <c r="BF1236"/>
  <c r="T1236"/>
  <c r="R1236"/>
  <c r="P1236"/>
  <c r="BI1230"/>
  <c r="BH1230"/>
  <c r="BG1230"/>
  <c r="BF1230"/>
  <c r="T1230"/>
  <c r="R1230"/>
  <c r="P1230"/>
  <c r="BI1206"/>
  <c r="BH1206"/>
  <c r="BG1206"/>
  <c r="BF1206"/>
  <c r="T1206"/>
  <c r="T1183"/>
  <c r="R1206"/>
  <c r="R1183"/>
  <c r="P1206"/>
  <c r="P1183"/>
  <c r="BI1184"/>
  <c r="BH1184"/>
  <c r="BG1184"/>
  <c r="BF1184"/>
  <c r="T1184"/>
  <c r="R1184"/>
  <c r="P1184"/>
  <c r="BI1182"/>
  <c r="BH1182"/>
  <c r="BG1182"/>
  <c r="BF1182"/>
  <c r="T1182"/>
  <c r="R1182"/>
  <c r="P1182"/>
  <c r="BI1175"/>
  <c r="BH1175"/>
  <c r="BG1175"/>
  <c r="BF1175"/>
  <c r="T1175"/>
  <c r="R1175"/>
  <c r="P1175"/>
  <c r="BI1171"/>
  <c r="BH1171"/>
  <c r="BG1171"/>
  <c r="BF1171"/>
  <c r="T1171"/>
  <c r="R1171"/>
  <c r="P1171"/>
  <c r="BI1167"/>
  <c r="BH1167"/>
  <c r="BG1167"/>
  <c r="BF1167"/>
  <c r="T1167"/>
  <c r="R1167"/>
  <c r="P1167"/>
  <c r="BI1157"/>
  <c r="BH1157"/>
  <c r="BG1157"/>
  <c r="BF1157"/>
  <c r="T1157"/>
  <c r="R1157"/>
  <c r="P1157"/>
  <c r="BI1147"/>
  <c r="BH1147"/>
  <c r="BG1147"/>
  <c r="BF1147"/>
  <c r="T1147"/>
  <c r="R1147"/>
  <c r="P1147"/>
  <c r="BI1137"/>
  <c r="BH1137"/>
  <c r="BG1137"/>
  <c r="BF1137"/>
  <c r="T1137"/>
  <c r="R1137"/>
  <c r="P1137"/>
  <c r="BI1134"/>
  <c r="BH1134"/>
  <c r="BG1134"/>
  <c r="BF1134"/>
  <c r="T1134"/>
  <c r="R1134"/>
  <c r="P1134"/>
  <c r="BI1132"/>
  <c r="BH1132"/>
  <c r="BG1132"/>
  <c r="BF1132"/>
  <c r="T1132"/>
  <c r="R1132"/>
  <c r="P1132"/>
  <c r="BI1126"/>
  <c r="BH1126"/>
  <c r="BG1126"/>
  <c r="BF1126"/>
  <c r="T1126"/>
  <c r="R1126"/>
  <c r="P1126"/>
  <c r="BI1118"/>
  <c r="BH1118"/>
  <c r="BG1118"/>
  <c r="BF1118"/>
  <c r="T1118"/>
  <c r="R1118"/>
  <c r="P1118"/>
  <c r="BI1110"/>
  <c r="BH1110"/>
  <c r="BG1110"/>
  <c r="BF1110"/>
  <c r="T1110"/>
  <c r="R1110"/>
  <c r="P1110"/>
  <c r="BI1103"/>
  <c r="BH1103"/>
  <c r="BG1103"/>
  <c r="BF1103"/>
  <c r="T1103"/>
  <c r="R1103"/>
  <c r="P1103"/>
  <c r="BI1089"/>
  <c r="BH1089"/>
  <c r="BG1089"/>
  <c r="BF1089"/>
  <c r="T1089"/>
  <c r="R1089"/>
  <c r="P1089"/>
  <c r="BI1081"/>
  <c r="BH1081"/>
  <c r="BG1081"/>
  <c r="BF1081"/>
  <c r="T1081"/>
  <c r="R1081"/>
  <c r="P1081"/>
  <c r="BI1070"/>
  <c r="BH1070"/>
  <c r="BG1070"/>
  <c r="BF1070"/>
  <c r="T1070"/>
  <c r="R1070"/>
  <c r="P1070"/>
  <c r="BI1060"/>
  <c r="BH1060"/>
  <c r="BG1060"/>
  <c r="BF1060"/>
  <c r="T1060"/>
  <c r="R1060"/>
  <c r="P1060"/>
  <c r="BI1051"/>
  <c r="BH1051"/>
  <c r="BG1051"/>
  <c r="BF1051"/>
  <c r="T1051"/>
  <c r="R1051"/>
  <c r="P1051"/>
  <c r="BI1050"/>
  <c r="BH1050"/>
  <c r="BG1050"/>
  <c r="BF1050"/>
  <c r="T1050"/>
  <c r="R1050"/>
  <c r="P1050"/>
  <c r="BI1040"/>
  <c r="BH1040"/>
  <c r="BG1040"/>
  <c r="BF1040"/>
  <c r="T1040"/>
  <c r="R1040"/>
  <c r="P1040"/>
  <c r="BI1035"/>
  <c r="BH1035"/>
  <c r="BG1035"/>
  <c r="BF1035"/>
  <c r="T1035"/>
  <c r="R1035"/>
  <c r="P1035"/>
  <c r="BI1031"/>
  <c r="BH1031"/>
  <c r="BG1031"/>
  <c r="BF1031"/>
  <c r="T1031"/>
  <c r="R1031"/>
  <c r="P1031"/>
  <c r="BI1020"/>
  <c r="BH1020"/>
  <c r="BG1020"/>
  <c r="BF1020"/>
  <c r="T1020"/>
  <c r="R1020"/>
  <c r="P1020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08"/>
  <c r="BH1008"/>
  <c r="BG1008"/>
  <c r="BF1008"/>
  <c r="T1008"/>
  <c r="R1008"/>
  <c r="P1008"/>
  <c r="BI1002"/>
  <c r="BH1002"/>
  <c r="BG1002"/>
  <c r="BF1002"/>
  <c r="T1002"/>
  <c r="R1002"/>
  <c r="P1002"/>
  <c r="BI991"/>
  <c r="BH991"/>
  <c r="BG991"/>
  <c r="BF991"/>
  <c r="T991"/>
  <c r="R991"/>
  <c r="P991"/>
  <c r="BI980"/>
  <c r="BH980"/>
  <c r="BG980"/>
  <c r="BF980"/>
  <c r="T980"/>
  <c r="R980"/>
  <c r="P980"/>
  <c r="BI975"/>
  <c r="BH975"/>
  <c r="BG975"/>
  <c r="BF975"/>
  <c r="T975"/>
  <c r="R975"/>
  <c r="P975"/>
  <c r="BI971"/>
  <c r="BH971"/>
  <c r="BG971"/>
  <c r="BF971"/>
  <c r="T971"/>
  <c r="R971"/>
  <c r="P971"/>
  <c r="BI960"/>
  <c r="BH960"/>
  <c r="BG960"/>
  <c r="BF960"/>
  <c r="T960"/>
  <c r="R960"/>
  <c r="P960"/>
  <c r="BI956"/>
  <c r="BH956"/>
  <c r="BG956"/>
  <c r="BF956"/>
  <c r="T956"/>
  <c r="R956"/>
  <c r="P956"/>
  <c r="BI954"/>
  <c r="BH954"/>
  <c r="BG954"/>
  <c r="BF954"/>
  <c r="T954"/>
  <c r="R954"/>
  <c r="P954"/>
  <c r="BI953"/>
  <c r="BH953"/>
  <c r="BG953"/>
  <c r="BF953"/>
  <c r="T953"/>
  <c r="R953"/>
  <c r="P953"/>
  <c r="BI952"/>
  <c r="BH952"/>
  <c r="BG952"/>
  <c r="BF952"/>
  <c r="T952"/>
  <c r="R952"/>
  <c r="P952"/>
  <c r="BI951"/>
  <c r="BH951"/>
  <c r="BG951"/>
  <c r="BF951"/>
  <c r="T951"/>
  <c r="R951"/>
  <c r="P951"/>
  <c r="BI949"/>
  <c r="BH949"/>
  <c r="BG949"/>
  <c r="BF949"/>
  <c r="T949"/>
  <c r="R949"/>
  <c r="P949"/>
  <c r="BI947"/>
  <c r="BH947"/>
  <c r="BG947"/>
  <c r="BF947"/>
  <c r="T947"/>
  <c r="R947"/>
  <c r="P947"/>
  <c r="BI945"/>
  <c r="BH945"/>
  <c r="BG945"/>
  <c r="BF945"/>
  <c r="T945"/>
  <c r="R945"/>
  <c r="P945"/>
  <c r="BI944"/>
  <c r="BH944"/>
  <c r="BG944"/>
  <c r="BF944"/>
  <c r="T944"/>
  <c r="R944"/>
  <c r="P944"/>
  <c r="BI941"/>
  <c r="BH941"/>
  <c r="BG941"/>
  <c r="BF941"/>
  <c r="T941"/>
  <c r="R941"/>
  <c r="P941"/>
  <c r="BI940"/>
  <c r="BH940"/>
  <c r="BG940"/>
  <c r="BF940"/>
  <c r="T940"/>
  <c r="R940"/>
  <c r="P940"/>
  <c r="BI938"/>
  <c r="BH938"/>
  <c r="BG938"/>
  <c r="BF938"/>
  <c r="T938"/>
  <c r="R938"/>
  <c r="P938"/>
  <c r="BI937"/>
  <c r="BH937"/>
  <c r="BG937"/>
  <c r="BF937"/>
  <c r="T937"/>
  <c r="R937"/>
  <c r="P937"/>
  <c r="BI935"/>
  <c r="BH935"/>
  <c r="BG935"/>
  <c r="BF935"/>
  <c r="T935"/>
  <c r="R935"/>
  <c r="P935"/>
  <c r="BI934"/>
  <c r="BH934"/>
  <c r="BG934"/>
  <c r="BF934"/>
  <c r="T934"/>
  <c r="R934"/>
  <c r="P934"/>
  <c r="BI931"/>
  <c r="BH931"/>
  <c r="BG931"/>
  <c r="BF931"/>
  <c r="T931"/>
  <c r="R931"/>
  <c r="P931"/>
  <c r="BI928"/>
  <c r="BH928"/>
  <c r="BG928"/>
  <c r="BF928"/>
  <c r="T928"/>
  <c r="R928"/>
  <c r="P928"/>
  <c r="BI927"/>
  <c r="BH927"/>
  <c r="BG927"/>
  <c r="BF927"/>
  <c r="T927"/>
  <c r="R927"/>
  <c r="P927"/>
  <c r="BI924"/>
  <c r="BH924"/>
  <c r="BG924"/>
  <c r="BF924"/>
  <c r="T924"/>
  <c r="R924"/>
  <c r="P924"/>
  <c r="BI919"/>
  <c r="BH919"/>
  <c r="BG919"/>
  <c r="BF919"/>
  <c r="T919"/>
  <c r="R919"/>
  <c r="P919"/>
  <c r="BI916"/>
  <c r="BH916"/>
  <c r="BG916"/>
  <c r="BF916"/>
  <c r="T916"/>
  <c r="R916"/>
  <c r="P916"/>
  <c r="BI913"/>
  <c r="BH913"/>
  <c r="BG913"/>
  <c r="BF913"/>
  <c r="T913"/>
  <c r="R913"/>
  <c r="P913"/>
  <c r="BI910"/>
  <c r="BH910"/>
  <c r="BG910"/>
  <c r="BF910"/>
  <c r="T910"/>
  <c r="R910"/>
  <c r="P910"/>
  <c r="BI905"/>
  <c r="BH905"/>
  <c r="BG905"/>
  <c r="BF905"/>
  <c r="T905"/>
  <c r="R905"/>
  <c r="P905"/>
  <c r="BI902"/>
  <c r="BH902"/>
  <c r="BG902"/>
  <c r="BF902"/>
  <c r="T902"/>
  <c r="R902"/>
  <c r="P902"/>
  <c r="BI899"/>
  <c r="BH899"/>
  <c r="BG899"/>
  <c r="BF899"/>
  <c r="T899"/>
  <c r="R899"/>
  <c r="P899"/>
  <c r="BI894"/>
  <c r="BH894"/>
  <c r="BG894"/>
  <c r="BF894"/>
  <c r="T894"/>
  <c r="R894"/>
  <c r="P894"/>
  <c r="BI888"/>
  <c r="BH888"/>
  <c r="BG888"/>
  <c r="BF888"/>
  <c r="T888"/>
  <c r="R888"/>
  <c r="P888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4"/>
  <c r="BH874"/>
  <c r="BG874"/>
  <c r="BF874"/>
  <c r="T874"/>
  <c r="R874"/>
  <c r="P874"/>
  <c r="BI871"/>
  <c r="BH871"/>
  <c r="BG871"/>
  <c r="BF871"/>
  <c r="T871"/>
  <c r="R871"/>
  <c r="P871"/>
  <c r="BI868"/>
  <c r="BH868"/>
  <c r="BG868"/>
  <c r="BF868"/>
  <c r="T868"/>
  <c r="R868"/>
  <c r="P868"/>
  <c r="BI865"/>
  <c r="BH865"/>
  <c r="BG865"/>
  <c r="BF865"/>
  <c r="T865"/>
  <c r="R865"/>
  <c r="P865"/>
  <c r="BI864"/>
  <c r="BH864"/>
  <c r="BG864"/>
  <c r="BF864"/>
  <c r="T864"/>
  <c r="R864"/>
  <c r="P864"/>
  <c r="BI862"/>
  <c r="BH862"/>
  <c r="BG862"/>
  <c r="BF862"/>
  <c r="T862"/>
  <c r="R862"/>
  <c r="P862"/>
  <c r="BI861"/>
  <c r="BH861"/>
  <c r="BG861"/>
  <c r="BF861"/>
  <c r="T861"/>
  <c r="R861"/>
  <c r="P861"/>
  <c r="BI851"/>
  <c r="BH851"/>
  <c r="BG851"/>
  <c r="BF851"/>
  <c r="T851"/>
  <c r="R851"/>
  <c r="P851"/>
  <c r="BI845"/>
  <c r="BH845"/>
  <c r="BG845"/>
  <c r="BF845"/>
  <c r="T845"/>
  <c r="R845"/>
  <c r="P845"/>
  <c r="BI839"/>
  <c r="BH839"/>
  <c r="BG839"/>
  <c r="BF839"/>
  <c r="T839"/>
  <c r="R839"/>
  <c r="P839"/>
  <c r="BI832"/>
  <c r="BH832"/>
  <c r="BG832"/>
  <c r="BF832"/>
  <c r="T832"/>
  <c r="R832"/>
  <c r="P832"/>
  <c r="BI828"/>
  <c r="BH828"/>
  <c r="BG828"/>
  <c r="BF828"/>
  <c r="T828"/>
  <c r="R828"/>
  <c r="P828"/>
  <c r="BI823"/>
  <c r="BH823"/>
  <c r="BG823"/>
  <c r="BF823"/>
  <c r="T823"/>
  <c r="R823"/>
  <c r="P823"/>
  <c r="BI819"/>
  <c r="BH819"/>
  <c r="BG819"/>
  <c r="BF819"/>
  <c r="T819"/>
  <c r="R819"/>
  <c r="P819"/>
  <c r="BI817"/>
  <c r="BH817"/>
  <c r="BG817"/>
  <c r="BF817"/>
  <c r="T817"/>
  <c r="R817"/>
  <c r="P817"/>
  <c r="BI815"/>
  <c r="BH815"/>
  <c r="BG815"/>
  <c r="BF815"/>
  <c r="T815"/>
  <c r="R815"/>
  <c r="P815"/>
  <c r="BI814"/>
  <c r="BH814"/>
  <c r="BG814"/>
  <c r="BF814"/>
  <c r="T814"/>
  <c r="R814"/>
  <c r="P814"/>
  <c r="BI808"/>
  <c r="BH808"/>
  <c r="BG808"/>
  <c r="BF808"/>
  <c r="T808"/>
  <c r="R808"/>
  <c r="P808"/>
  <c r="BI802"/>
  <c r="BH802"/>
  <c r="BG802"/>
  <c r="BF802"/>
  <c r="T802"/>
  <c r="R802"/>
  <c r="P802"/>
  <c r="BI801"/>
  <c r="BH801"/>
  <c r="BG801"/>
  <c r="BF801"/>
  <c r="T801"/>
  <c r="R801"/>
  <c r="P801"/>
  <c r="BI771"/>
  <c r="BH771"/>
  <c r="BG771"/>
  <c r="BF771"/>
  <c r="T771"/>
  <c r="R771"/>
  <c r="P771"/>
  <c r="BI769"/>
  <c r="BH769"/>
  <c r="BG769"/>
  <c r="BF769"/>
  <c r="T769"/>
  <c r="R769"/>
  <c r="P769"/>
  <c r="BI765"/>
  <c r="BH765"/>
  <c r="BG765"/>
  <c r="BF765"/>
  <c r="T765"/>
  <c r="R765"/>
  <c r="P765"/>
  <c r="BI756"/>
  <c r="BH756"/>
  <c r="BG756"/>
  <c r="BF756"/>
  <c r="T756"/>
  <c r="R756"/>
  <c r="P756"/>
  <c r="BI755"/>
  <c r="BH755"/>
  <c r="BG755"/>
  <c r="BF755"/>
  <c r="T755"/>
  <c r="R755"/>
  <c r="P755"/>
  <c r="BI749"/>
  <c r="BH749"/>
  <c r="BG749"/>
  <c r="BF749"/>
  <c r="T749"/>
  <c r="R749"/>
  <c r="P749"/>
  <c r="BI743"/>
  <c r="BH743"/>
  <c r="BG743"/>
  <c r="BF743"/>
  <c r="T743"/>
  <c r="R743"/>
  <c r="P743"/>
  <c r="BI738"/>
  <c r="BH738"/>
  <c r="BG738"/>
  <c r="BF738"/>
  <c r="T738"/>
  <c r="R738"/>
  <c r="P738"/>
  <c r="BI735"/>
  <c r="BH735"/>
  <c r="BG735"/>
  <c r="BF735"/>
  <c r="T735"/>
  <c r="R735"/>
  <c r="P735"/>
  <c r="BI729"/>
  <c r="BH729"/>
  <c r="BG729"/>
  <c r="BF729"/>
  <c r="T729"/>
  <c r="R729"/>
  <c r="P729"/>
  <c r="BI720"/>
  <c r="BH720"/>
  <c r="BG720"/>
  <c r="BF720"/>
  <c r="T720"/>
  <c r="R720"/>
  <c r="P720"/>
  <c r="BI714"/>
  <c r="BH714"/>
  <c r="BG714"/>
  <c r="BF714"/>
  <c r="T714"/>
  <c r="R714"/>
  <c r="P714"/>
  <c r="BI684"/>
  <c r="BH684"/>
  <c r="BG684"/>
  <c r="BF684"/>
  <c r="T684"/>
  <c r="R684"/>
  <c r="P684"/>
  <c r="BI680"/>
  <c r="BH680"/>
  <c r="BG680"/>
  <c r="BF680"/>
  <c r="T680"/>
  <c r="R680"/>
  <c r="P680"/>
  <c r="BI675"/>
  <c r="BH675"/>
  <c r="BG675"/>
  <c r="BF675"/>
  <c r="T675"/>
  <c r="R675"/>
  <c r="P675"/>
  <c r="BI671"/>
  <c r="BH671"/>
  <c r="BG671"/>
  <c r="BF671"/>
  <c r="T671"/>
  <c r="R671"/>
  <c r="P671"/>
  <c r="BI653"/>
  <c r="BH653"/>
  <c r="BG653"/>
  <c r="BF653"/>
  <c r="T653"/>
  <c r="R653"/>
  <c r="P653"/>
  <c r="BI650"/>
  <c r="BH650"/>
  <c r="BG650"/>
  <c r="BF650"/>
  <c r="T650"/>
  <c r="R650"/>
  <c r="P650"/>
  <c r="BI648"/>
  <c r="BH648"/>
  <c r="BG648"/>
  <c r="BF648"/>
  <c r="T648"/>
  <c r="R648"/>
  <c r="P648"/>
  <c r="BI647"/>
  <c r="BH647"/>
  <c r="BG647"/>
  <c r="BF647"/>
  <c r="T647"/>
  <c r="R647"/>
  <c r="P647"/>
  <c r="BI642"/>
  <c r="BH642"/>
  <c r="BG642"/>
  <c r="BF642"/>
  <c r="T642"/>
  <c r="R642"/>
  <c r="P642"/>
  <c r="BI640"/>
  <c r="BH640"/>
  <c r="BG640"/>
  <c r="BF640"/>
  <c r="T640"/>
  <c r="R640"/>
  <c r="P640"/>
  <c r="BI630"/>
  <c r="BH630"/>
  <c r="BG630"/>
  <c r="BF630"/>
  <c r="T630"/>
  <c r="R630"/>
  <c r="P630"/>
  <c r="BI623"/>
  <c r="BH623"/>
  <c r="BG623"/>
  <c r="BF623"/>
  <c r="T623"/>
  <c r="R623"/>
  <c r="P623"/>
  <c r="BI619"/>
  <c r="BH619"/>
  <c r="BG619"/>
  <c r="BF619"/>
  <c r="T619"/>
  <c r="R619"/>
  <c r="P619"/>
  <c r="BI613"/>
  <c r="BH613"/>
  <c r="BG613"/>
  <c r="BF613"/>
  <c r="T613"/>
  <c r="R613"/>
  <c r="P613"/>
  <c r="BI603"/>
  <c r="BH603"/>
  <c r="BG603"/>
  <c r="BF603"/>
  <c r="T603"/>
  <c r="R603"/>
  <c r="P603"/>
  <c r="BI596"/>
  <c r="BH596"/>
  <c r="BG596"/>
  <c r="BF596"/>
  <c r="T596"/>
  <c r="R596"/>
  <c r="P596"/>
  <c r="BI569"/>
  <c r="BH569"/>
  <c r="BG569"/>
  <c r="BF569"/>
  <c r="T569"/>
  <c r="R569"/>
  <c r="P569"/>
  <c r="BI563"/>
  <c r="BH563"/>
  <c r="BG563"/>
  <c r="BF563"/>
  <c r="T563"/>
  <c r="R563"/>
  <c r="P563"/>
  <c r="BI558"/>
  <c r="BH558"/>
  <c r="BG558"/>
  <c r="BF558"/>
  <c r="T558"/>
  <c r="R558"/>
  <c r="P558"/>
  <c r="BI552"/>
  <c r="BH552"/>
  <c r="BG552"/>
  <c r="BF552"/>
  <c r="T552"/>
  <c r="R552"/>
  <c r="P552"/>
  <c r="BI524"/>
  <c r="BH524"/>
  <c r="BG524"/>
  <c r="BF524"/>
  <c r="T524"/>
  <c r="R524"/>
  <c r="P524"/>
  <c r="BI519"/>
  <c r="BH519"/>
  <c r="BG519"/>
  <c r="BF519"/>
  <c r="T519"/>
  <c r="R519"/>
  <c r="P519"/>
  <c r="BI515"/>
  <c r="BH515"/>
  <c r="BG515"/>
  <c r="BF515"/>
  <c r="T515"/>
  <c r="R515"/>
  <c r="P515"/>
  <c r="BI510"/>
  <c r="BH510"/>
  <c r="BG510"/>
  <c r="BF510"/>
  <c r="T510"/>
  <c r="R510"/>
  <c r="P510"/>
  <c r="BI506"/>
  <c r="BH506"/>
  <c r="BG506"/>
  <c r="BF506"/>
  <c r="T506"/>
  <c r="R506"/>
  <c r="P506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4"/>
  <c r="BH484"/>
  <c r="BG484"/>
  <c r="BF484"/>
  <c r="T484"/>
  <c r="R484"/>
  <c r="P484"/>
  <c r="BI471"/>
  <c r="BH471"/>
  <c r="BG471"/>
  <c r="BF471"/>
  <c r="T471"/>
  <c r="T458"/>
  <c r="R471"/>
  <c r="R458"/>
  <c r="P471"/>
  <c r="P458"/>
  <c r="BI459"/>
  <c r="BH459"/>
  <c r="BG459"/>
  <c r="BF459"/>
  <c r="T459"/>
  <c r="R459"/>
  <c r="P459"/>
  <c r="BI456"/>
  <c r="BH456"/>
  <c r="BG456"/>
  <c r="BF456"/>
  <c r="T456"/>
  <c r="T445"/>
  <c r="R456"/>
  <c r="R445"/>
  <c r="P456"/>
  <c r="P445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19"/>
  <c r="BH419"/>
  <c r="BG419"/>
  <c r="BF419"/>
  <c r="T419"/>
  <c r="R419"/>
  <c r="P419"/>
  <c r="BI414"/>
  <c r="BH414"/>
  <c r="BG414"/>
  <c r="BF414"/>
  <c r="T414"/>
  <c r="R414"/>
  <c r="P414"/>
  <c r="BI408"/>
  <c r="BH408"/>
  <c r="BG408"/>
  <c r="BF408"/>
  <c r="T408"/>
  <c r="R408"/>
  <c r="P408"/>
  <c r="BI399"/>
  <c r="BH399"/>
  <c r="BG399"/>
  <c r="BF399"/>
  <c r="T399"/>
  <c r="R399"/>
  <c r="P399"/>
  <c r="BI397"/>
  <c r="BH397"/>
  <c r="BG397"/>
  <c r="BF397"/>
  <c r="T397"/>
  <c r="R397"/>
  <c r="P397"/>
  <c r="BI390"/>
  <c r="BH390"/>
  <c r="BG390"/>
  <c r="BF390"/>
  <c r="T390"/>
  <c r="R390"/>
  <c r="P390"/>
  <c r="BI380"/>
  <c r="BH380"/>
  <c r="BG380"/>
  <c r="BF380"/>
  <c r="T380"/>
  <c r="R380"/>
  <c r="P380"/>
  <c r="BI369"/>
  <c r="BH369"/>
  <c r="BG369"/>
  <c r="BF369"/>
  <c r="T369"/>
  <c r="R369"/>
  <c r="P369"/>
  <c r="BI360"/>
  <c r="BH360"/>
  <c r="BG360"/>
  <c r="BF360"/>
  <c r="T360"/>
  <c r="R360"/>
  <c r="P360"/>
  <c r="BI356"/>
  <c r="BH356"/>
  <c r="BG356"/>
  <c r="BF356"/>
  <c r="T356"/>
  <c r="R356"/>
  <c r="P356"/>
  <c r="BI345"/>
  <c r="BH345"/>
  <c r="BG345"/>
  <c r="BF345"/>
  <c r="T345"/>
  <c r="R345"/>
  <c r="P345"/>
  <c r="BI341"/>
  <c r="BH341"/>
  <c r="BG341"/>
  <c r="BF341"/>
  <c r="T341"/>
  <c r="R341"/>
  <c r="P341"/>
  <c r="BI286"/>
  <c r="BH286"/>
  <c r="BG286"/>
  <c r="BF286"/>
  <c r="T286"/>
  <c r="R286"/>
  <c r="P286"/>
  <c r="BI275"/>
  <c r="BH275"/>
  <c r="BG275"/>
  <c r="BF275"/>
  <c r="T275"/>
  <c r="R275"/>
  <c r="P275"/>
  <c r="BI231"/>
  <c r="BH231"/>
  <c r="BG231"/>
  <c r="BF231"/>
  <c r="T231"/>
  <c r="R231"/>
  <c r="P231"/>
  <c r="BI219"/>
  <c r="BH219"/>
  <c r="BG219"/>
  <c r="BF219"/>
  <c r="T219"/>
  <c r="R219"/>
  <c r="P219"/>
  <c r="BI199"/>
  <c r="BH199"/>
  <c r="BG199"/>
  <c r="BF199"/>
  <c r="T199"/>
  <c r="R199"/>
  <c r="P199"/>
  <c r="BI144"/>
  <c r="BH144"/>
  <c r="BG144"/>
  <c r="BF144"/>
  <c r="T144"/>
  <c r="R144"/>
  <c r="P144"/>
  <c r="J97"/>
  <c r="J138"/>
  <c r="J137"/>
  <c r="F137"/>
  <c r="F135"/>
  <c r="E133"/>
  <c r="J92"/>
  <c r="J91"/>
  <c r="F91"/>
  <c r="F89"/>
  <c r="E87"/>
  <c r="J18"/>
  <c r="E18"/>
  <c r="F92"/>
  <c r="J17"/>
  <c r="J12"/>
  <c r="J135"/>
  <c r="E7"/>
  <c r="E85"/>
  <c i="1" r="L90"/>
  <c r="AM90"/>
  <c r="AM89"/>
  <c r="L89"/>
  <c r="AM87"/>
  <c r="L87"/>
  <c r="L85"/>
  <c r="L84"/>
  <c i="5" r="BK216"/>
  <c r="J178"/>
  <c r="J220"/>
  <c i="6" r="J257"/>
  <c r="J152"/>
  <c r="BK178"/>
  <c r="BK171"/>
  <c r="BK280"/>
  <c r="BK230"/>
  <c r="J156"/>
  <c r="J231"/>
  <c r="BK163"/>
  <c i="7" r="BK127"/>
  <c i="4" r="BK140"/>
  <c i="5" r="J125"/>
  <c r="J189"/>
  <c r="J138"/>
  <c r="BK162"/>
  <c r="J137"/>
  <c r="J200"/>
  <c r="J244"/>
  <c r="BK233"/>
  <c r="J143"/>
  <c r="J225"/>
  <c r="J129"/>
  <c i="6" r="J223"/>
  <c r="J208"/>
  <c r="BK159"/>
  <c r="BK195"/>
  <c r="J144"/>
  <c r="J194"/>
  <c r="BK174"/>
  <c r="BK138"/>
  <c r="BK222"/>
  <c r="BK164"/>
  <c r="BK191"/>
  <c r="J193"/>
  <c r="J287"/>
  <c r="J225"/>
  <c r="BK167"/>
  <c i="7" r="J131"/>
  <c r="BK129"/>
  <c r="J127"/>
  <c i="4" r="J217"/>
  <c r="J149"/>
  <c r="BK207"/>
  <c r="J140"/>
  <c r="BK245"/>
  <c r="J170"/>
  <c r="J141"/>
  <c i="5" r="BK160"/>
  <c r="BK189"/>
  <c r="BK190"/>
  <c r="BK171"/>
  <c r="J209"/>
  <c r="BK191"/>
  <c r="J238"/>
  <c r="BK176"/>
  <c i="6" r="BK192"/>
  <c r="J162"/>
  <c r="J254"/>
  <c r="J218"/>
  <c r="BK160"/>
  <c r="BK257"/>
  <c r="J189"/>
  <c r="J159"/>
  <c r="BK264"/>
  <c r="BK218"/>
  <c r="BK275"/>
  <c r="J160"/>
  <c r="J201"/>
  <c r="BK224"/>
  <c r="J187"/>
  <c r="BK220"/>
  <c i="7" r="BK136"/>
  <c r="BK125"/>
  <c i="2" r="J1050"/>
  <c r="BK940"/>
  <c r="J832"/>
  <c r="BK756"/>
  <c r="BK630"/>
  <c r="J506"/>
  <c r="BK431"/>
  <c r="J397"/>
  <c r="BK199"/>
  <c r="BK960"/>
  <c r="BK871"/>
  <c r="J845"/>
  <c r="BK613"/>
  <c r="J569"/>
  <c r="BK506"/>
  <c r="J436"/>
  <c r="BK360"/>
  <c r="J1206"/>
  <c r="J991"/>
  <c r="BK905"/>
  <c r="BK498"/>
  <c r="BK1294"/>
  <c r="J952"/>
  <c r="J888"/>
  <c r="J864"/>
  <c r="BK738"/>
  <c r="J488"/>
  <c r="BK419"/>
  <c r="J360"/>
  <c r="J815"/>
  <c r="J456"/>
  <c r="BK1014"/>
  <c r="BK438"/>
  <c r="BK219"/>
  <c r="J937"/>
  <c r="BK671"/>
  <c r="J642"/>
  <c r="BK356"/>
  <c r="BK1171"/>
  <c r="BK1103"/>
  <c r="BK888"/>
  <c r="BK729"/>
  <c r="BK1536"/>
  <c r="J1536"/>
  <c r="J1400"/>
  <c r="BK1366"/>
  <c r="BK1353"/>
  <c r="BK1002"/>
  <c r="J828"/>
  <c r="J1290"/>
  <c r="BK1081"/>
  <c r="J874"/>
  <c r="J769"/>
  <c r="BK443"/>
  <c r="BK1236"/>
  <c r="BK1182"/>
  <c r="J1134"/>
  <c r="BK1050"/>
  <c r="J913"/>
  <c r="J431"/>
  <c r="BK1137"/>
  <c r="J808"/>
  <c r="BK399"/>
  <c r="J944"/>
  <c r="J814"/>
  <c r="BK971"/>
  <c r="BK1008"/>
  <c r="BK927"/>
  <c r="BK769"/>
  <c r="J684"/>
  <c r="BK563"/>
  <c i="3" r="BK463"/>
  <c r="J300"/>
  <c r="BK217"/>
  <c r="J155"/>
  <c r="J342"/>
  <c r="BK170"/>
  <c r="J456"/>
  <c r="J402"/>
  <c r="BK355"/>
  <c r="BK347"/>
  <c r="BK291"/>
  <c r="J182"/>
  <c r="J448"/>
  <c r="BK436"/>
  <c r="J411"/>
  <c r="BK344"/>
  <c r="J190"/>
  <c r="J162"/>
  <c r="J464"/>
  <c r="J301"/>
  <c r="BK261"/>
  <c r="BK196"/>
  <c r="BK143"/>
  <c r="J447"/>
  <c r="J476"/>
  <c r="BK470"/>
  <c r="BK467"/>
  <c r="J423"/>
  <c r="BK331"/>
  <c r="J271"/>
  <c r="BK201"/>
  <c r="J446"/>
  <c r="BK405"/>
  <c r="J312"/>
  <c r="BK276"/>
  <c r="J184"/>
  <c r="BK420"/>
  <c r="BK342"/>
  <c r="J359"/>
  <c r="BK271"/>
  <c r="J128"/>
  <c r="J357"/>
  <c i="4" r="BK222"/>
  <c r="BK141"/>
  <c r="J168"/>
  <c r="J269"/>
  <c r="BK201"/>
  <c r="BK160"/>
  <c r="J245"/>
  <c r="J218"/>
  <c r="BK174"/>
  <c r="BK168"/>
  <c r="BK158"/>
  <c r="BK149"/>
  <c r="BK217"/>
  <c r="J172"/>
  <c r="BK135"/>
  <c r="J137"/>
  <c r="J165"/>
  <c r="BK127"/>
  <c r="J222"/>
  <c r="J248"/>
  <c r="J243"/>
  <c r="BK133"/>
  <c i="5" r="BK138"/>
  <c r="J190"/>
  <c r="BK228"/>
  <c r="J216"/>
  <c r="BK139"/>
  <c r="J141"/>
  <c r="J228"/>
  <c r="J191"/>
  <c r="J152"/>
  <c r="BK214"/>
  <c r="J121"/>
  <c i="6" r="BK236"/>
  <c r="J211"/>
  <c r="BK152"/>
  <c r="J180"/>
  <c r="J148"/>
  <c r="J203"/>
  <c r="J177"/>
  <c r="BK150"/>
  <c r="J213"/>
  <c r="J216"/>
  <c r="BK197"/>
  <c r="J176"/>
  <c r="BK156"/>
  <c r="J275"/>
  <c r="BK265"/>
  <c r="J212"/>
  <c r="BK263"/>
  <c r="J171"/>
  <c r="J136"/>
  <c i="2" r="J1089"/>
  <c r="J1031"/>
  <c r="BK899"/>
  <c r="J802"/>
  <c r="BK569"/>
  <c r="J954"/>
  <c r="BK937"/>
  <c r="BK883"/>
  <c r="BK802"/>
  <c r="BK714"/>
  <c r="BK524"/>
  <c r="J446"/>
  <c r="BK408"/>
  <c r="BK1018"/>
  <c r="J619"/>
  <c r="BK1279"/>
  <c r="BK817"/>
  <c r="J498"/>
  <c r="BK1175"/>
  <c r="BK874"/>
  <c r="J653"/>
  <c r="J630"/>
  <c r="BK1355"/>
  <c r="J1137"/>
  <c r="J1070"/>
  <c r="J851"/>
  <c r="BK491"/>
  <c r="J1418"/>
  <c r="J1383"/>
  <c r="BK1365"/>
  <c r="J1252"/>
  <c r="BK941"/>
  <c r="BK868"/>
  <c r="J1157"/>
  <c r="BK1070"/>
  <c r="BK500"/>
  <c r="BK345"/>
  <c r="J1184"/>
  <c r="J1103"/>
  <c r="BK919"/>
  <c r="BK552"/>
  <c r="J1182"/>
  <c r="BK947"/>
  <c r="J801"/>
  <c i="1" r="AS94"/>
  <c i="2" r="J1016"/>
  <c r="J899"/>
  <c r="BK765"/>
  <c r="BK648"/>
  <c r="BK446"/>
  <c i="3" r="J362"/>
  <c r="BK247"/>
  <c r="BK169"/>
  <c r="BK348"/>
  <c r="J235"/>
  <c r="J213"/>
  <c r="BK457"/>
  <c r="J421"/>
  <c r="J356"/>
  <c r="BK346"/>
  <c r="J294"/>
  <c r="J196"/>
  <c r="BK138"/>
  <c r="BK443"/>
  <c r="BK399"/>
  <c r="J459"/>
  <c r="BK456"/>
  <c r="BK448"/>
  <c r="BK411"/>
  <c r="BK364"/>
  <c r="J363"/>
  <c r="J290"/>
  <c r="J272"/>
  <c r="J255"/>
  <c r="BK245"/>
  <c r="J217"/>
  <c r="BK458"/>
  <c r="BK455"/>
  <c r="J443"/>
  <c r="J437"/>
  <c r="BK380"/>
  <c r="BK375"/>
  <c r="J339"/>
  <c r="BK337"/>
  <c r="BK235"/>
  <c r="BK203"/>
  <c r="J455"/>
  <c r="BK294"/>
  <c r="J245"/>
  <c r="BK229"/>
  <c r="J169"/>
  <c r="BK437"/>
  <c r="BK311"/>
  <c r="BK267"/>
  <c r="J203"/>
  <c r="BK476"/>
  <c r="BK459"/>
  <c r="BK472"/>
  <c r="J469"/>
  <c r="BK430"/>
  <c r="BK359"/>
  <c r="J247"/>
  <c r="J170"/>
  <c r="BK408"/>
  <c r="BK321"/>
  <c r="J286"/>
  <c r="J211"/>
  <c r="BK127"/>
  <c r="J337"/>
  <c i="6" r="BK194"/>
  <c r="BK140"/>
  <c r="J165"/>
  <c r="J246"/>
  <c i="2" r="J1051"/>
  <c r="J931"/>
  <c r="BK823"/>
  <c r="BK642"/>
  <c r="J500"/>
  <c r="BK286"/>
  <c r="J905"/>
  <c r="BK814"/>
  <c r="J524"/>
  <c r="J425"/>
  <c r="J1239"/>
  <c r="J1118"/>
  <c r="BK951"/>
  <c r="BK414"/>
  <c r="BK1260"/>
  <c r="BK902"/>
  <c r="J823"/>
  <c r="J671"/>
  <c r="J510"/>
  <c r="BK397"/>
  <c r="BK949"/>
  <c r="BK496"/>
  <c r="J1002"/>
  <c r="J275"/>
  <c r="BK1016"/>
  <c r="BK640"/>
  <c r="J419"/>
  <c r="BK1252"/>
  <c r="BK1051"/>
  <c r="BK675"/>
  <c r="J1477"/>
  <c r="BK1383"/>
  <c r="J1355"/>
  <c r="BK980"/>
  <c r="BK1268"/>
  <c r="BK956"/>
  <c r="J490"/>
  <c r="BK341"/>
  <c r="BK1167"/>
  <c r="BK1031"/>
  <c r="J623"/>
  <c r="BK938"/>
  <c r="J199"/>
  <c r="J919"/>
  <c r="J934"/>
  <c r="J945"/>
  <c r="BK851"/>
  <c r="BK680"/>
  <c r="J440"/>
  <c i="3" r="BK338"/>
  <c r="BK213"/>
  <c r="J457"/>
  <c r="BK178"/>
  <c r="BK361"/>
  <c r="J355"/>
  <c r="BK341"/>
  <c r="J306"/>
  <c r="J463"/>
  <c r="J426"/>
  <c r="J311"/>
  <c r="J163"/>
  <c r="J138"/>
  <c r="J241"/>
  <c r="J127"/>
  <c r="J436"/>
  <c r="J472"/>
  <c r="BK441"/>
  <c r="BK362"/>
  <c r="J174"/>
  <c r="BK444"/>
  <c r="BK330"/>
  <c r="J291"/>
  <c r="J222"/>
  <c r="BK402"/>
  <c r="J168"/>
  <c r="BK312"/>
  <c r="J143"/>
  <c r="J201"/>
  <c i="4" r="BK142"/>
  <c r="J166"/>
  <c r="BK243"/>
  <c r="J206"/>
  <c r="BK209"/>
  <c r="J208"/>
  <c i="5" r="J177"/>
  <c r="BK184"/>
  <c r="J162"/>
  <c r="BK166"/>
  <c r="BK238"/>
  <c r="BK226"/>
  <c i="6" r="BK169"/>
  <c r="J210"/>
  <c r="BK193"/>
  <c r="BK157"/>
  <c r="J219"/>
  <c r="BK161"/>
  <c r="J260"/>
  <c r="BK182"/>
  <c r="BK282"/>
  <c r="J192"/>
  <c r="J237"/>
  <c r="BK155"/>
  <c r="BK250"/>
  <c i="2" r="BK880"/>
  <c r="J489"/>
  <c r="J975"/>
  <c r="BK862"/>
  <c r="J519"/>
  <c r="J286"/>
  <c r="BK975"/>
  <c r="J675"/>
  <c r="J910"/>
  <c r="BK832"/>
  <c r="J552"/>
  <c r="J369"/>
  <c r="BK425"/>
  <c r="J515"/>
  <c r="J1132"/>
  <c r="BK684"/>
  <c r="BK440"/>
  <c r="J883"/>
  <c r="J862"/>
  <c r="BK436"/>
  <c r="J1147"/>
  <c r="BK484"/>
  <c r="J861"/>
  <c r="J603"/>
  <c i="3" r="J441"/>
  <c r="BK325"/>
  <c r="BK447"/>
  <c r="J458"/>
  <c r="J408"/>
  <c r="BK360"/>
  <c r="J261"/>
  <c r="J229"/>
  <c r="J454"/>
  <c r="J392"/>
  <c r="J321"/>
  <c r="J462"/>
  <c r="J267"/>
  <c r="BK220"/>
  <c r="J380"/>
  <c r="BK182"/>
  <c r="J470"/>
  <c r="J475"/>
  <c r="BK460"/>
  <c r="J330"/>
  <c r="BK209"/>
  <c r="BK357"/>
  <c r="BK223"/>
  <c r="BK421"/>
  <c r="J405"/>
  <c r="J216"/>
  <c i="4" r="J220"/>
  <c r="BK248"/>
  <c r="BK169"/>
  <c r="J160"/>
  <c i="5" r="BK222"/>
  <c r="BK140"/>
  <c r="BK131"/>
  <c r="BK121"/>
  <c i="6" r="J205"/>
  <c r="BK158"/>
  <c r="J190"/>
  <c r="J264"/>
  <c r="BK148"/>
  <c r="BK233"/>
  <c r="J140"/>
  <c r="BK260"/>
  <c r="BK268"/>
  <c i="2" r="J1268"/>
  <c r="BK1035"/>
  <c r="BK910"/>
  <c r="J819"/>
  <c r="J650"/>
  <c r="BK504"/>
  <c r="BK427"/>
  <c r="J345"/>
  <c r="BK1297"/>
  <c r="J916"/>
  <c r="J865"/>
  <c r="J817"/>
  <c r="BK596"/>
  <c r="J505"/>
  <c r="BK434"/>
  <c r="J390"/>
  <c r="J1230"/>
  <c r="J1126"/>
  <c r="BK952"/>
  <c r="BK828"/>
  <c r="BK429"/>
  <c r="BK1290"/>
  <c r="J953"/>
  <c r="J941"/>
  <c r="BK894"/>
  <c r="BK877"/>
  <c r="BK819"/>
  <c r="J735"/>
  <c r="J563"/>
  <c r="J459"/>
  <c r="BK441"/>
  <c r="BK380"/>
  <c r="BK231"/>
  <c r="J502"/>
  <c r="J1241"/>
  <c r="BK928"/>
  <c r="BK505"/>
  <c r="J429"/>
  <c r="J1035"/>
  <c r="BK735"/>
  <c r="BK650"/>
  <c r="BK459"/>
  <c r="BK1239"/>
  <c r="J1110"/>
  <c r="BK953"/>
  <c r="J738"/>
  <c r="J441"/>
  <c r="BK1477"/>
  <c r="J1367"/>
  <c r="J1297"/>
  <c r="J1236"/>
  <c r="J877"/>
  <c r="BK1184"/>
  <c r="BK1110"/>
  <c r="BK934"/>
  <c r="BK771"/>
  <c r="J714"/>
  <c r="J427"/>
  <c r="BK1342"/>
  <c r="BK1206"/>
  <c r="BK1060"/>
  <c r="J924"/>
  <c r="J596"/>
  <c r="J356"/>
  <c r="J971"/>
  <c r="BK519"/>
  <c r="J928"/>
  <c r="BK845"/>
  <c r="J980"/>
  <c r="J1018"/>
  <c r="BK944"/>
  <c r="BK815"/>
  <c r="BK755"/>
  <c r="J496"/>
  <c r="BK144"/>
  <c i="3" r="J345"/>
  <c r="BK317"/>
  <c r="BK221"/>
  <c r="BK163"/>
  <c r="J460"/>
  <c r="BK345"/>
  <c r="BK218"/>
  <c r="BK464"/>
  <c r="J424"/>
  <c r="BK356"/>
  <c r="J354"/>
  <c r="J331"/>
  <c r="BK249"/>
  <c r="BK162"/>
  <c r="J444"/>
  <c r="BK392"/>
  <c r="BK306"/>
  <c r="BK474"/>
  <c r="BK446"/>
  <c r="BK286"/>
  <c r="BK161"/>
  <c r="BK128"/>
  <c r="J399"/>
  <c r="J465"/>
  <c r="J474"/>
  <c r="BK469"/>
  <c r="J445"/>
  <c r="BK363"/>
  <c r="BK292"/>
  <c r="J215"/>
  <c r="J165"/>
  <c r="J414"/>
  <c r="BK340"/>
  <c r="J292"/>
  <c r="BK255"/>
  <c r="BK149"/>
  <c r="BK414"/>
  <c r="J280"/>
  <c r="BK370"/>
  <c r="J340"/>
  <c r="J223"/>
  <c r="J385"/>
  <c r="BK216"/>
  <c i="4" r="J163"/>
  <c r="J272"/>
  <c r="BK206"/>
  <c r="J271"/>
  <c r="J209"/>
  <c r="BK137"/>
  <c r="BK166"/>
  <c r="J164"/>
  <c i="5" r="J192"/>
  <c r="J214"/>
  <c r="BK142"/>
  <c r="BK199"/>
  <c r="BK137"/>
  <c r="BK229"/>
  <c r="BK225"/>
  <c r="J176"/>
  <c r="J184"/>
  <c r="J135"/>
  <c r="J196"/>
  <c i="6" r="BK221"/>
  <c r="J202"/>
  <c r="BK213"/>
  <c r="J281"/>
  <c r="BK287"/>
  <c r="J217"/>
  <c r="J134"/>
  <c i="5" r="J127"/>
  <c r="BK220"/>
  <c r="J144"/>
  <c r="J139"/>
  <c r="J224"/>
  <c r="BK195"/>
  <c r="J140"/>
  <c r="J222"/>
  <c r="BK185"/>
  <c i="6" r="J263"/>
  <c r="J233"/>
  <c r="J158"/>
  <c r="J191"/>
  <c r="J166"/>
  <c r="BK134"/>
  <c r="J182"/>
  <c r="J268"/>
  <c r="BK242"/>
  <c r="J197"/>
  <c r="BK179"/>
  <c r="J195"/>
  <c r="BK165"/>
  <c r="J157"/>
  <c r="J230"/>
  <c r="BK254"/>
  <c r="BK176"/>
  <c r="J283"/>
  <c r="BK209"/>
  <c r="BK162"/>
  <c r="BK219"/>
  <c r="BK184"/>
  <c r="J256"/>
  <c r="J142"/>
  <c r="BK227"/>
  <c r="J185"/>
  <c r="BK180"/>
  <c i="7" r="BK139"/>
  <c i="5" r="J146"/>
  <c i="4" r="BK208"/>
  <c r="J144"/>
  <c r="BK172"/>
  <c r="BK271"/>
  <c r="BK214"/>
  <c r="BK213"/>
  <c i="5" r="BK152"/>
  <c r="BK209"/>
  <c r="BK198"/>
  <c r="J229"/>
  <c r="BK135"/>
  <c r="BK177"/>
  <c r="J198"/>
  <c r="BK172"/>
  <c r="BK208"/>
  <c i="6" r="J258"/>
  <c r="J234"/>
  <c r="BK246"/>
  <c r="J184"/>
  <c r="J161"/>
  <c r="BK283"/>
  <c r="J227"/>
  <c r="J163"/>
  <c r="J220"/>
  <c r="J164"/>
  <c r="J209"/>
  <c r="J222"/>
  <c r="BK285"/>
  <c r="BK223"/>
  <c i="2" r="BK1241"/>
  <c r="J935"/>
  <c r="BK749"/>
  <c r="J613"/>
  <c r="BK490"/>
  <c r="J408"/>
  <c r="BK931"/>
  <c r="BK864"/>
  <c r="J647"/>
  <c r="J558"/>
  <c r="BK502"/>
  <c r="BK423"/>
  <c r="J1167"/>
  <c r="BK954"/>
  <c r="J894"/>
  <c r="BK275"/>
  <c r="BK1157"/>
  <c r="J938"/>
  <c r="BK865"/>
  <c r="BK623"/>
  <c r="BK471"/>
  <c r="BK390"/>
  <c r="BK743"/>
  <c r="J414"/>
  <c r="J880"/>
  <c r="BK456"/>
  <c r="J1060"/>
  <c r="J871"/>
  <c r="BK647"/>
  <c r="J438"/>
  <c r="BK1134"/>
  <c r="BK861"/>
  <c r="J640"/>
  <c r="BK1418"/>
  <c r="J1366"/>
  <c r="J1279"/>
  <c r="J951"/>
  <c r="J1342"/>
  <c r="BK1132"/>
  <c r="BK924"/>
  <c r="J765"/>
  <c r="J380"/>
  <c r="BK1230"/>
  <c r="BK1089"/>
  <c r="J743"/>
  <c r="J471"/>
  <c r="BK945"/>
  <c r="BK515"/>
  <c r="J927"/>
  <c r="BK653"/>
  <c r="J1020"/>
  <c r="J902"/>
  <c r="J720"/>
  <c r="J504"/>
  <c i="3" r="J461"/>
  <c r="BK313"/>
  <c r="J178"/>
  <c r="BK461"/>
  <c r="J347"/>
  <c r="J430"/>
  <c r="J360"/>
  <c r="J348"/>
  <c r="J220"/>
  <c r="BK462"/>
  <c r="BK424"/>
  <c r="J370"/>
  <c r="BK300"/>
  <c r="J209"/>
  <c r="J149"/>
  <c r="BK241"/>
  <c r="J341"/>
  <c r="BK165"/>
  <c i="4" r="BK164"/>
  <c r="J215"/>
  <c r="BK165"/>
  <c r="BK220"/>
  <c r="J161"/>
  <c r="J134"/>
  <c r="BK293"/>
  <c r="J154"/>
  <c r="J135"/>
  <c r="BK134"/>
  <c r="BK246"/>
  <c r="BK215"/>
  <c r="J293"/>
  <c r="J201"/>
  <c r="BK163"/>
  <c r="BK154"/>
  <c r="BK272"/>
  <c r="J214"/>
  <c r="J142"/>
  <c r="J169"/>
  <c r="BK269"/>
  <c r="J207"/>
  <c r="J133"/>
  <c i="5" r="BK144"/>
  <c r="J195"/>
  <c r="J208"/>
  <c r="J172"/>
  <c r="J185"/>
  <c r="J171"/>
  <c r="J154"/>
  <c r="BK196"/>
  <c r="BK244"/>
  <c r="J142"/>
  <c r="J226"/>
  <c r="BK127"/>
  <c i="6" r="J248"/>
  <c r="J224"/>
  <c r="BK199"/>
  <c r="BK216"/>
  <c r="BK183"/>
  <c r="J155"/>
  <c r="J138"/>
  <c r="BK189"/>
  <c r="J265"/>
  <c r="BK206"/>
  <c r="J146"/>
  <c r="BK210"/>
  <c r="J179"/>
  <c r="J285"/>
  <c i="7" r="BK122"/>
  <c i="4" r="J158"/>
  <c i="5" r="BK154"/>
  <c r="BK178"/>
  <c r="BK200"/>
  <c r="J203"/>
  <c r="BK143"/>
  <c r="BK224"/>
  <c r="J199"/>
  <c r="BK203"/>
  <c r="J250"/>
  <c r="BK129"/>
  <c i="6" r="BK237"/>
  <c r="BK185"/>
  <c r="BK208"/>
  <c r="BK256"/>
  <c r="BK190"/>
  <c r="J178"/>
  <c r="BK281"/>
  <c r="BK231"/>
  <c r="J282"/>
  <c r="J239"/>
  <c r="BK205"/>
  <c r="J150"/>
  <c r="BK201"/>
  <c r="BK144"/>
  <c r="BK203"/>
  <c r="BK239"/>
  <c r="BK212"/>
  <c r="J199"/>
  <c r="J226"/>
  <c r="J183"/>
  <c i="7" r="J134"/>
  <c r="J136"/>
  <c r="J139"/>
  <c r="J125"/>
  <c i="2" r="J1081"/>
  <c r="J1040"/>
  <c r="J839"/>
  <c r="BK720"/>
  <c r="BK603"/>
  <c r="J491"/>
  <c r="J423"/>
  <c r="J231"/>
  <c r="BK991"/>
  <c r="BK913"/>
  <c r="J868"/>
  <c r="J755"/>
  <c r="BK510"/>
  <c r="BK489"/>
  <c r="J399"/>
  <c r="J1294"/>
  <c r="BK1020"/>
  <c r="BK558"/>
  <c r="J434"/>
  <c r="J144"/>
  <c r="J1014"/>
  <c r="J680"/>
  <c r="J648"/>
  <c r="J443"/>
  <c r="J1353"/>
  <c r="BK1126"/>
  <c r="J1008"/>
  <c r="J341"/>
  <c r="BK1400"/>
  <c r="BK1367"/>
  <c r="J1365"/>
  <c r="J1260"/>
  <c r="J947"/>
  <c r="BK801"/>
  <c r="J1171"/>
  <c r="BK1040"/>
  <c r="BK839"/>
  <c r="J756"/>
  <c r="BK488"/>
  <c r="J219"/>
  <c r="J1175"/>
  <c r="BK1118"/>
  <c r="BK935"/>
  <c r="J484"/>
  <c r="BK1147"/>
  <c r="J940"/>
  <c r="J729"/>
  <c r="J949"/>
  <c r="BK916"/>
  <c r="BK808"/>
  <c r="J956"/>
  <c r="J960"/>
  <c r="J771"/>
  <c r="J749"/>
  <c r="BK619"/>
  <c r="BK369"/>
  <c i="3" r="J344"/>
  <c r="J249"/>
  <c r="BK174"/>
  <c r="J161"/>
  <c r="J221"/>
  <c r="BK168"/>
  <c r="BK426"/>
  <c r="BK385"/>
  <c r="BK354"/>
  <c r="J317"/>
  <c r="BK211"/>
  <c r="BK454"/>
  <c r="BK423"/>
  <c r="J375"/>
  <c r="BK301"/>
  <c r="J473"/>
  <c r="J467"/>
  <c r="J338"/>
  <c r="BK290"/>
  <c r="BK222"/>
  <c r="BK155"/>
  <c r="BK475"/>
  <c r="J420"/>
  <c r="BK473"/>
  <c r="BK465"/>
  <c r="J346"/>
  <c r="J276"/>
  <c r="BK184"/>
  <c r="BK445"/>
  <c r="J364"/>
  <c r="J313"/>
  <c r="BK280"/>
  <c r="BK190"/>
  <c r="BK339"/>
  <c r="BK272"/>
  <c r="J361"/>
  <c r="J325"/>
  <c r="BK215"/>
  <c r="J218"/>
  <c i="4" r="J174"/>
  <c r="J127"/>
  <c r="J213"/>
  <c r="BK161"/>
  <c r="BK218"/>
  <c r="BK144"/>
  <c r="BK170"/>
  <c i="5" r="BK146"/>
  <c i="6" r="J242"/>
  <c r="J206"/>
  <c r="J280"/>
  <c r="J169"/>
  <c r="BK217"/>
  <c r="BK202"/>
  <c r="BK211"/>
  <c r="J221"/>
  <c i="7" r="J129"/>
  <c r="J122"/>
  <c i="5" r="BK125"/>
  <c r="J160"/>
  <c r="BK141"/>
  <c r="J233"/>
  <c i="6" r="BK142"/>
  <c i="4" r="J246"/>
  <c i="5" r="J131"/>
  <c r="J166"/>
  <c r="BK250"/>
  <c r="BK192"/>
  <c i="6" r="J250"/>
  <c r="BK248"/>
  <c r="BK146"/>
  <c r="BK177"/>
  <c r="BK225"/>
  <c r="BK226"/>
  <c r="J236"/>
  <c r="J167"/>
  <c r="BK234"/>
  <c r="BK166"/>
  <c r="BK258"/>
  <c r="J174"/>
  <c r="BK187"/>
  <c r="BK136"/>
  <c i="7" r="BK131"/>
  <c r="BK134"/>
  <c i="6" l="1" r="T238"/>
  <c r="P229"/>
  <c r="P215"/>
  <c r="T229"/>
  <c r="T215"/>
  <c r="P238"/>
  <c r="P186"/>
  <c i="4" r="P139"/>
  <c r="R247"/>
  <c i="6" r="T133"/>
  <c r="R181"/>
  <c r="BK279"/>
  <c r="J279"/>
  <c r="J112"/>
  <c i="2" r="BK143"/>
  <c r="R355"/>
  <c r="P483"/>
  <c r="BK652"/>
  <c r="J652"/>
  <c r="J106"/>
  <c r="BK850"/>
  <c r="J850"/>
  <c r="J109"/>
  <c r="R955"/>
  <c r="BK1102"/>
  <c r="J1102"/>
  <c r="J112"/>
  <c r="P1133"/>
  <c r="BK1240"/>
  <c r="J1240"/>
  <c r="J118"/>
  <c r="BK1364"/>
  <c r="J1364"/>
  <c r="J120"/>
  <c r="R1364"/>
  <c i="3" r="BK167"/>
  <c r="J167"/>
  <c r="J101"/>
  <c r="R167"/>
  <c r="P219"/>
  <c i="4" r="R132"/>
  <c r="R125"/>
  <c r="BK162"/>
  <c r="J162"/>
  <c r="J102"/>
  <c r="BK247"/>
  <c r="J247"/>
  <c r="J104"/>
  <c i="6" r="P154"/>
  <c r="T262"/>
  <c r="T261"/>
  <c r="BK154"/>
  <c r="J154"/>
  <c r="J98"/>
  <c r="P262"/>
  <c r="P261"/>
  <c i="2" r="T143"/>
  <c r="R422"/>
  <c r="T495"/>
  <c r="R850"/>
  <c r="R1019"/>
  <c r="T1133"/>
  <c r="P1240"/>
  <c r="P1364"/>
  <c i="3" r="P293"/>
  <c r="T471"/>
  <c i="4" r="P132"/>
  <c r="P125"/>
  <c r="P173"/>
  <c i="6" r="R154"/>
  <c r="T279"/>
  <c i="4" r="T139"/>
  <c r="T162"/>
  <c i="6" r="T186"/>
  <c r="P245"/>
  <c r="R279"/>
  <c i="2" r="R143"/>
  <c r="BK422"/>
  <c r="J422"/>
  <c r="J100"/>
  <c r="BK495"/>
  <c r="R652"/>
  <c r="T850"/>
  <c r="P1019"/>
  <c r="T1102"/>
  <c r="R1240"/>
  <c r="T1417"/>
  <c i="3" r="P126"/>
  <c r="BK160"/>
  <c r="J160"/>
  <c r="J99"/>
  <c r="BK293"/>
  <c r="J293"/>
  <c r="J103"/>
  <c r="BK471"/>
  <c r="J471"/>
  <c r="J104"/>
  <c i="4" r="R139"/>
  <c r="R173"/>
  <c i="5" r="T120"/>
  <c r="T119"/>
  <c r="T118"/>
  <c i="6" r="R186"/>
  <c r="BK255"/>
  <c r="J255"/>
  <c r="J107"/>
  <c r="BK267"/>
  <c r="J267"/>
  <c r="J111"/>
  <c i="2" r="P355"/>
  <c r="T483"/>
  <c r="P652"/>
  <c r="R800"/>
  <c r="R818"/>
  <c r="P955"/>
  <c r="R1102"/>
  <c r="P1417"/>
  <c i="3" r="R160"/>
  <c r="T167"/>
  <c r="R219"/>
  <c i="4" r="BK173"/>
  <c r="J173"/>
  <c r="J103"/>
  <c i="5" r="BK120"/>
  <c r="J120"/>
  <c r="J98"/>
  <c i="6" r="R262"/>
  <c r="R261"/>
  <c i="2" r="P143"/>
  <c r="P422"/>
  <c r="P495"/>
  <c r="P482"/>
  <c r="P800"/>
  <c r="BK818"/>
  <c r="J818"/>
  <c r="J108"/>
  <c r="T818"/>
  <c r="BK1019"/>
  <c r="J1019"/>
  <c r="J111"/>
  <c r="P1102"/>
  <c r="P1229"/>
  <c r="T1229"/>
  <c r="R1417"/>
  <c i="3" r="BK126"/>
  <c r="J126"/>
  <c r="J98"/>
  <c r="T293"/>
  <c i="4" r="T132"/>
  <c r="T125"/>
  <c r="P162"/>
  <c r="P247"/>
  <c i="6" r="BK186"/>
  <c r="J186"/>
  <c r="J100"/>
  <c r="P279"/>
  <c i="2" r="BK355"/>
  <c r="J355"/>
  <c r="J99"/>
  <c r="T422"/>
  <c r="BK483"/>
  <c r="J483"/>
  <c r="J104"/>
  <c r="R495"/>
  <c r="BK800"/>
  <c r="J800"/>
  <c r="J107"/>
  <c r="T800"/>
  <c r="P818"/>
  <c r="BK955"/>
  <c r="J955"/>
  <c r="J110"/>
  <c r="T1019"/>
  <c r="R1133"/>
  <c r="T1240"/>
  <c r="T1228"/>
  <c r="T1364"/>
  <c i="3" r="T126"/>
  <c r="T125"/>
  <c r="T160"/>
  <c r="P167"/>
  <c r="P166"/>
  <c r="BK219"/>
  <c r="J219"/>
  <c r="J102"/>
  <c r="T219"/>
  <c r="P471"/>
  <c i="4" r="BK132"/>
  <c r="J132"/>
  <c r="J99"/>
  <c r="T173"/>
  <c i="5" r="P120"/>
  <c r="P119"/>
  <c r="P118"/>
  <c i="1" r="AU98"/>
  <c i="6" r="R133"/>
  <c r="T181"/>
  <c r="R255"/>
  <c r="T267"/>
  <c r="T266"/>
  <c i="2" r="T355"/>
  <c r="R483"/>
  <c r="T652"/>
  <c r="P850"/>
  <c r="T955"/>
  <c r="BK1133"/>
  <c r="J1133"/>
  <c r="J113"/>
  <c r="BK1229"/>
  <c r="J1229"/>
  <c r="J116"/>
  <c r="R1229"/>
  <c r="BK1417"/>
  <c r="J1417"/>
  <c r="J121"/>
  <c i="3" r="R126"/>
  <c r="R125"/>
  <c r="P160"/>
  <c r="R293"/>
  <c r="R471"/>
  <c i="4" r="BK139"/>
  <c r="J139"/>
  <c r="J101"/>
  <c r="R162"/>
  <c r="T247"/>
  <c i="6" r="P133"/>
  <c r="P181"/>
  <c r="T245"/>
  <c r="BK133"/>
  <c r="BK181"/>
  <c r="J181"/>
  <c r="J99"/>
  <c r="P255"/>
  <c r="R267"/>
  <c r="R266"/>
  <c r="BK245"/>
  <c r="BK244"/>
  <c r="J244"/>
  <c r="J105"/>
  <c r="T255"/>
  <c r="P267"/>
  <c r="P266"/>
  <c i="7" r="BK124"/>
  <c r="J124"/>
  <c r="J99"/>
  <c i="5" r="R120"/>
  <c r="R119"/>
  <c r="R118"/>
  <c i="6" r="T154"/>
  <c r="R245"/>
  <c r="R244"/>
  <c r="BK262"/>
  <c r="J262"/>
  <c r="J109"/>
  <c i="7" r="P124"/>
  <c r="P120"/>
  <c r="P119"/>
  <c i="1" r="AU100"/>
  <c i="7" r="R124"/>
  <c r="R120"/>
  <c r="R119"/>
  <c r="T124"/>
  <c r="T120"/>
  <c r="T119"/>
  <c i="2" r="BK1354"/>
  <c r="J1354"/>
  <c r="J119"/>
  <c r="BK1183"/>
  <c r="J1183"/>
  <c r="J114"/>
  <c r="BK458"/>
  <c r="J458"/>
  <c r="J102"/>
  <c i="6" r="BK241"/>
  <c r="J241"/>
  <c r="J104"/>
  <c i="2" r="BK1238"/>
  <c r="J1238"/>
  <c r="J117"/>
  <c i="4" r="BK126"/>
  <c r="J126"/>
  <c r="J98"/>
  <c i="2" r="BK445"/>
  <c r="J445"/>
  <c r="J101"/>
  <c i="7" r="BK121"/>
  <c r="J121"/>
  <c r="J98"/>
  <c r="E85"/>
  <c r="BE127"/>
  <c r="J89"/>
  <c r="BE122"/>
  <c r="BE134"/>
  <c i="6" r="BK238"/>
  <c r="J238"/>
  <c r="J103"/>
  <c r="J245"/>
  <c r="J106"/>
  <c i="7" r="F92"/>
  <c r="BE139"/>
  <c r="BE129"/>
  <c r="BE131"/>
  <c r="BE125"/>
  <c i="6" r="J133"/>
  <c r="J97"/>
  <c i="7" r="BE136"/>
  <c i="6" r="BK266"/>
  <c r="J266"/>
  <c r="J110"/>
  <c r="J89"/>
  <c r="F92"/>
  <c r="BE162"/>
  <c r="BE190"/>
  <c r="BE219"/>
  <c r="BE282"/>
  <c r="BE283"/>
  <c i="5" r="BK119"/>
  <c r="BK118"/>
  <c r="J118"/>
  <c r="J96"/>
  <c i="6" r="BE144"/>
  <c r="BE156"/>
  <c r="BE176"/>
  <c r="BE184"/>
  <c r="BE206"/>
  <c r="BE221"/>
  <c r="BE226"/>
  <c r="BE234"/>
  <c r="BE250"/>
  <c r="BE268"/>
  <c r="BE281"/>
  <c r="BE150"/>
  <c r="BE185"/>
  <c r="BE187"/>
  <c r="BE192"/>
  <c r="BE210"/>
  <c r="BE217"/>
  <c r="BE258"/>
  <c r="BE265"/>
  <c r="BE275"/>
  <c r="BE280"/>
  <c r="BE287"/>
  <c r="BE142"/>
  <c r="BE163"/>
  <c r="BE166"/>
  <c r="BE174"/>
  <c r="BE177"/>
  <c r="BE199"/>
  <c r="BE205"/>
  <c r="BE216"/>
  <c r="BE218"/>
  <c r="BE224"/>
  <c r="BE231"/>
  <c r="BE236"/>
  <c r="BE260"/>
  <c r="BE264"/>
  <c r="BE285"/>
  <c r="BE146"/>
  <c r="BE152"/>
  <c r="BE161"/>
  <c r="BE180"/>
  <c r="BE211"/>
  <c r="BE222"/>
  <c r="BE230"/>
  <c r="BE189"/>
  <c r="BE193"/>
  <c r="BE223"/>
  <c r="BE233"/>
  <c r="BE138"/>
  <c r="BE140"/>
  <c r="BE148"/>
  <c r="BE155"/>
  <c r="BE164"/>
  <c r="BE167"/>
  <c r="BE213"/>
  <c r="BE225"/>
  <c r="BE248"/>
  <c r="BE254"/>
  <c r="BE202"/>
  <c r="BE203"/>
  <c r="BE212"/>
  <c r="BE136"/>
  <c r="BE182"/>
  <c r="BE209"/>
  <c r="BE256"/>
  <c r="BE257"/>
  <c r="BE134"/>
  <c r="BE158"/>
  <c r="BE159"/>
  <c r="BE160"/>
  <c r="BE169"/>
  <c r="BE191"/>
  <c r="BE195"/>
  <c r="BE208"/>
  <c r="BE157"/>
  <c r="BE165"/>
  <c r="BE194"/>
  <c r="BE197"/>
  <c r="BE201"/>
  <c r="E85"/>
  <c r="BE171"/>
  <c r="BE178"/>
  <c r="BE179"/>
  <c r="BE183"/>
  <c r="BE227"/>
  <c r="BE239"/>
  <c r="BE242"/>
  <c r="BE220"/>
  <c r="BE237"/>
  <c r="BE246"/>
  <c r="BE263"/>
  <c i="5" r="BE125"/>
  <c r="BE127"/>
  <c r="BE129"/>
  <c r="BE135"/>
  <c r="BE198"/>
  <c r="BE228"/>
  <c r="E85"/>
  <c r="J112"/>
  <c r="BE233"/>
  <c i="4" r="BK125"/>
  <c i="5" r="BE144"/>
  <c r="BE154"/>
  <c r="BE196"/>
  <c r="BE209"/>
  <c r="BE222"/>
  <c r="BE238"/>
  <c r="BE162"/>
  <c r="BE229"/>
  <c r="BE250"/>
  <c r="BE203"/>
  <c r="BE208"/>
  <c r="BE214"/>
  <c r="BE177"/>
  <c r="BE195"/>
  <c r="BE200"/>
  <c r="BE141"/>
  <c r="BE178"/>
  <c r="BE185"/>
  <c r="BE244"/>
  <c r="BE138"/>
  <c r="BE152"/>
  <c r="BE184"/>
  <c r="BE131"/>
  <c r="BE139"/>
  <c r="BE140"/>
  <c r="BE199"/>
  <c r="BE146"/>
  <c r="BE160"/>
  <c r="BE176"/>
  <c r="BE189"/>
  <c r="BE190"/>
  <c r="BE191"/>
  <c r="BE192"/>
  <c i="4" r="BK138"/>
  <c r="J138"/>
  <c r="J100"/>
  <c i="5" r="BE166"/>
  <c r="BE224"/>
  <c r="BE121"/>
  <c r="BE172"/>
  <c r="BE220"/>
  <c r="BE226"/>
  <c r="F115"/>
  <c r="BE216"/>
  <c r="BE225"/>
  <c r="BE137"/>
  <c r="BE142"/>
  <c r="BE143"/>
  <c r="BE171"/>
  <c i="4" r="BE142"/>
  <c r="BE218"/>
  <c r="E114"/>
  <c r="BE134"/>
  <c r="BE140"/>
  <c r="BE141"/>
  <c r="BE149"/>
  <c r="BE158"/>
  <c r="BE160"/>
  <c r="BE166"/>
  <c r="BE217"/>
  <c r="BE248"/>
  <c r="BE163"/>
  <c r="BE174"/>
  <c r="BE209"/>
  <c r="BE272"/>
  <c r="BE293"/>
  <c i="3" r="BK166"/>
  <c r="J166"/>
  <c r="J100"/>
  <c i="4" r="BE222"/>
  <c r="BE133"/>
  <c r="BE165"/>
  <c r="BE206"/>
  <c r="BE169"/>
  <c r="BE172"/>
  <c r="BE207"/>
  <c r="BE213"/>
  <c r="BE214"/>
  <c r="BE220"/>
  <c r="BE243"/>
  <c i="3" r="BK125"/>
  <c r="BK124"/>
  <c r="J124"/>
  <c r="J96"/>
  <c i="4" r="F121"/>
  <c r="BE127"/>
  <c r="BE161"/>
  <c r="J89"/>
  <c r="BE168"/>
  <c r="BE208"/>
  <c r="BE135"/>
  <c r="BE154"/>
  <c r="BE215"/>
  <c r="BE245"/>
  <c r="BE246"/>
  <c r="BE269"/>
  <c r="BE271"/>
  <c r="BE144"/>
  <c r="BE164"/>
  <c r="BE201"/>
  <c r="BE137"/>
  <c r="BE170"/>
  <c i="3" r="BE290"/>
  <c r="BE344"/>
  <c r="BE346"/>
  <c r="BE370"/>
  <c r="BE399"/>
  <c r="F121"/>
  <c r="BE127"/>
  <c r="BE161"/>
  <c r="BE162"/>
  <c r="BE169"/>
  <c r="BE222"/>
  <c r="BE235"/>
  <c r="BE338"/>
  <c r="BE359"/>
  <c r="BE392"/>
  <c r="BE138"/>
  <c r="BE149"/>
  <c r="BE340"/>
  <c r="BE405"/>
  <c r="BE306"/>
  <c r="BE325"/>
  <c r="BE408"/>
  <c r="BE420"/>
  <c i="2" r="J495"/>
  <c r="J105"/>
  <c r="BK1228"/>
  <c r="J1228"/>
  <c r="J115"/>
  <c i="3" r="E114"/>
  <c r="BE174"/>
  <c r="BE196"/>
  <c r="BE203"/>
  <c r="BE213"/>
  <c r="BE216"/>
  <c r="BE217"/>
  <c r="BE221"/>
  <c r="BE241"/>
  <c r="BE247"/>
  <c r="BE249"/>
  <c r="BE261"/>
  <c r="BE267"/>
  <c r="BE272"/>
  <c r="BE317"/>
  <c r="BE331"/>
  <c r="BE363"/>
  <c r="BE421"/>
  <c r="BE430"/>
  <c r="BE436"/>
  <c r="BE168"/>
  <c r="BE184"/>
  <c r="BE190"/>
  <c r="BE218"/>
  <c r="BE342"/>
  <c r="BE424"/>
  <c r="BE444"/>
  <c r="BE458"/>
  <c r="BE464"/>
  <c r="BE465"/>
  <c r="BE467"/>
  <c r="BE470"/>
  <c r="BE473"/>
  <c r="BE474"/>
  <c r="BE443"/>
  <c r="BE411"/>
  <c r="BE441"/>
  <c r="BE457"/>
  <c r="BE459"/>
  <c r="BE475"/>
  <c r="BE245"/>
  <c r="BE255"/>
  <c r="BE271"/>
  <c r="BE276"/>
  <c r="BE280"/>
  <c r="BE321"/>
  <c r="BE362"/>
  <c r="BE447"/>
  <c r="BE469"/>
  <c r="BE472"/>
  <c r="BE476"/>
  <c i="2" r="J143"/>
  <c r="J98"/>
  <c i="3" r="BE375"/>
  <c r="BE330"/>
  <c r="BE357"/>
  <c r="BE360"/>
  <c r="BE361"/>
  <c r="BE448"/>
  <c r="BE461"/>
  <c r="BE301"/>
  <c r="BE460"/>
  <c r="BE463"/>
  <c r="J118"/>
  <c r="BE291"/>
  <c r="BE402"/>
  <c r="BE414"/>
  <c r="BE423"/>
  <c r="BE445"/>
  <c r="BE128"/>
  <c r="BE155"/>
  <c r="BE178"/>
  <c r="BE209"/>
  <c r="BE215"/>
  <c r="BE286"/>
  <c r="BE292"/>
  <c r="BE300"/>
  <c r="BE311"/>
  <c r="BE312"/>
  <c r="BE313"/>
  <c r="BE341"/>
  <c r="BE345"/>
  <c r="BE347"/>
  <c r="BE348"/>
  <c r="BE354"/>
  <c r="BE355"/>
  <c r="BE356"/>
  <c r="BE364"/>
  <c r="BE380"/>
  <c r="BE426"/>
  <c r="BE437"/>
  <c r="BE446"/>
  <c r="BE455"/>
  <c r="BE456"/>
  <c r="BE163"/>
  <c r="BE165"/>
  <c r="BE211"/>
  <c r="BE220"/>
  <c r="BE223"/>
  <c r="BE385"/>
  <c r="BE454"/>
  <c r="BE462"/>
  <c r="BE143"/>
  <c r="BE170"/>
  <c r="BE182"/>
  <c r="BE201"/>
  <c r="BE229"/>
  <c r="BE294"/>
  <c r="BE337"/>
  <c r="BE339"/>
  <c i="2" r="E131"/>
  <c r="BE380"/>
  <c r="BE390"/>
  <c r="BE397"/>
  <c r="BE443"/>
  <c r="BE653"/>
  <c r="BE671"/>
  <c r="BE735"/>
  <c r="BE756"/>
  <c r="BE765"/>
  <c r="BE802"/>
  <c r="BE808"/>
  <c r="BE817"/>
  <c r="BE823"/>
  <c r="BE916"/>
  <c r="BE924"/>
  <c r="BE940"/>
  <c r="BE953"/>
  <c r="BE954"/>
  <c r="BE991"/>
  <c r="BE1008"/>
  <c r="BE1014"/>
  <c r="BE1020"/>
  <c r="BE603"/>
  <c r="BE647"/>
  <c r="BE815"/>
  <c r="BE819"/>
  <c r="J89"/>
  <c r="BE408"/>
  <c r="BE427"/>
  <c r="BE502"/>
  <c r="BE505"/>
  <c r="BE684"/>
  <c r="BE755"/>
  <c r="BE935"/>
  <c r="BE1132"/>
  <c r="BE1175"/>
  <c r="BE399"/>
  <c r="BE425"/>
  <c r="BE488"/>
  <c r="BE519"/>
  <c r="BE613"/>
  <c r="BE828"/>
  <c r="BE937"/>
  <c r="BE1035"/>
  <c r="BE1110"/>
  <c r="BE1157"/>
  <c r="BE1290"/>
  <c r="BE286"/>
  <c r="BE438"/>
  <c r="BE456"/>
  <c r="BE471"/>
  <c r="BE498"/>
  <c r="BE720"/>
  <c r="BE769"/>
  <c r="BE771"/>
  <c r="BE945"/>
  <c r="BE947"/>
  <c r="BE960"/>
  <c r="BE971"/>
  <c r="BE980"/>
  <c r="BE1060"/>
  <c r="BE1126"/>
  <c r="BE1137"/>
  <c r="BE1182"/>
  <c r="BE1260"/>
  <c r="BE619"/>
  <c r="BE865"/>
  <c r="BE952"/>
  <c r="BE1040"/>
  <c r="BE1230"/>
  <c r="BE1365"/>
  <c r="BE1366"/>
  <c r="BE1367"/>
  <c r="BE1383"/>
  <c r="BE1400"/>
  <c r="BE1418"/>
  <c r="BE1477"/>
  <c r="BE1536"/>
  <c r="BE459"/>
  <c r="BE552"/>
  <c r="BE832"/>
  <c r="BE864"/>
  <c r="BE1018"/>
  <c r="BE1031"/>
  <c r="BE1070"/>
  <c r="BE1206"/>
  <c r="BE1268"/>
  <c r="BE1297"/>
  <c r="BE1353"/>
  <c r="BE1355"/>
  <c r="BE345"/>
  <c r="BE441"/>
  <c r="BE642"/>
  <c r="BE675"/>
  <c r="BE714"/>
  <c r="BE738"/>
  <c r="BE894"/>
  <c r="BE928"/>
  <c r="BE934"/>
  <c r="BE941"/>
  <c r="BE1081"/>
  <c r="BE1089"/>
  <c r="BE1294"/>
  <c r="BE231"/>
  <c r="BE419"/>
  <c r="BE423"/>
  <c r="BE436"/>
  <c r="BE446"/>
  <c r="BE506"/>
  <c r="BE515"/>
  <c r="BE975"/>
  <c r="BE1050"/>
  <c r="BE1051"/>
  <c r="BE1103"/>
  <c r="BE1147"/>
  <c r="BE1171"/>
  <c r="BE1184"/>
  <c r="BE144"/>
  <c r="BE429"/>
  <c r="BE440"/>
  <c r="BE489"/>
  <c r="BE491"/>
  <c r="BE569"/>
  <c r="BE902"/>
  <c r="BE931"/>
  <c r="BE938"/>
  <c r="BE944"/>
  <c r="BE356"/>
  <c r="BE360"/>
  <c r="BE369"/>
  <c r="BE431"/>
  <c r="BE484"/>
  <c r="BE504"/>
  <c r="BE510"/>
  <c r="BE558"/>
  <c r="BE630"/>
  <c r="BE648"/>
  <c r="BE650"/>
  <c r="BE680"/>
  <c r="BE839"/>
  <c r="BE845"/>
  <c r="BE862"/>
  <c r="BE949"/>
  <c r="BE956"/>
  <c r="BE1118"/>
  <c r="BE1252"/>
  <c r="BE1279"/>
  <c r="BE500"/>
  <c r="BE524"/>
  <c r="BE880"/>
  <c r="BE883"/>
  <c r="BE888"/>
  <c r="BE1002"/>
  <c r="BE1167"/>
  <c r="BE1236"/>
  <c r="BE1239"/>
  <c r="BE1241"/>
  <c r="F138"/>
  <c r="BE199"/>
  <c r="BE219"/>
  <c r="BE414"/>
  <c r="BE490"/>
  <c r="BE496"/>
  <c r="BE623"/>
  <c r="BE851"/>
  <c r="BE861"/>
  <c r="BE877"/>
  <c r="BE899"/>
  <c r="BE910"/>
  <c r="BE919"/>
  <c r="BE927"/>
  <c r="BE1342"/>
  <c r="BE275"/>
  <c r="BE341"/>
  <c r="BE434"/>
  <c r="BE563"/>
  <c r="BE596"/>
  <c r="BE640"/>
  <c r="BE729"/>
  <c r="BE743"/>
  <c r="BE749"/>
  <c r="BE801"/>
  <c r="BE814"/>
  <c r="BE868"/>
  <c r="BE871"/>
  <c r="BE874"/>
  <c r="BE905"/>
  <c r="BE913"/>
  <c r="BE951"/>
  <c r="BE1016"/>
  <c r="BE1134"/>
  <c i="3" r="F37"/>
  <c i="1" r="BD96"/>
  <c i="6" r="F36"/>
  <c i="1" r="BC99"/>
  <c i="2" r="F36"/>
  <c i="1" r="BC95"/>
  <c i="3" r="J34"/>
  <c i="1" r="AW96"/>
  <c i="6" r="F34"/>
  <c i="1" r="BA99"/>
  <c i="2" r="F35"/>
  <c i="1" r="BB95"/>
  <c i="4" r="F37"/>
  <c i="1" r="BD97"/>
  <c i="5" r="F34"/>
  <c i="1" r="BA98"/>
  <c i="7" r="F34"/>
  <c i="1" r="BA100"/>
  <c i="4" r="F34"/>
  <c i="1" r="BA97"/>
  <c i="5" r="F36"/>
  <c i="1" r="BC98"/>
  <c i="7" r="F36"/>
  <c i="1" r="BC100"/>
  <c i="2" r="F34"/>
  <c i="1" r="BA95"/>
  <c i="4" r="J34"/>
  <c i="1" r="AW97"/>
  <c i="5" r="J34"/>
  <c i="1" r="AW98"/>
  <c i="7" r="F37"/>
  <c i="1" r="BD100"/>
  <c i="4" r="F36"/>
  <c i="1" r="BC97"/>
  <c i="5" r="F35"/>
  <c i="1" r="BB98"/>
  <c i="7" r="F35"/>
  <c i="1" r="BB100"/>
  <c i="4" r="F35"/>
  <c i="1" r="BB97"/>
  <c i="5" r="F37"/>
  <c i="1" r="BD98"/>
  <c i="7" r="J34"/>
  <c i="1" r="AW100"/>
  <c i="3" r="F36"/>
  <c i="1" r="BC96"/>
  <c i="6" r="F37"/>
  <c i="1" r="BD99"/>
  <c i="3" r="F35"/>
  <c i="1" r="BB96"/>
  <c i="6" r="F35"/>
  <c i="1" r="BB99"/>
  <c i="2" r="J34"/>
  <c i="1" r="AW95"/>
  <c i="3" r="F34"/>
  <c i="1" r="BA96"/>
  <c i="6" r="J34"/>
  <c i="1" r="AW99"/>
  <c i="2" r="F37"/>
  <c i="1" r="BD95"/>
  <c i="3" l="1" r="T166"/>
  <c r="T124"/>
  <c i="2" r="T482"/>
  <c r="BK482"/>
  <c r="J482"/>
  <c r="J103"/>
  <c r="R482"/>
  <c r="P1228"/>
  <c i="3" r="P125"/>
  <c r="P124"/>
  <c i="1" r="AU96"/>
  <c i="4" r="T138"/>
  <c r="T124"/>
  <c i="3" r="R166"/>
  <c r="R124"/>
  <c i="6" r="P132"/>
  <c i="1" r="AU99"/>
  <c i="2" r="R1228"/>
  <c r="P141"/>
  <c i="1" r="AU95"/>
  <c i="6" r="T244"/>
  <c r="P244"/>
  <c i="4" r="R138"/>
  <c r="R124"/>
  <c i="2" r="T141"/>
  <c i="4" r="P138"/>
  <c r="P124"/>
  <c i="1" r="AU97"/>
  <c i="6" r="R132"/>
  <c r="T132"/>
  <c r="BK261"/>
  <c r="J261"/>
  <c r="J108"/>
  <c i="7" r="BK120"/>
  <c r="J120"/>
  <c r="J97"/>
  <c i="6" r="BK229"/>
  <c r="BK215"/>
  <c r="J215"/>
  <c r="J101"/>
  <c i="5" r="J119"/>
  <c r="J97"/>
  <c i="4" r="BK124"/>
  <c r="J124"/>
  <c r="J96"/>
  <c r="J125"/>
  <c r="J97"/>
  <c i="3" r="J125"/>
  <c r="J97"/>
  <c i="2" r="BK141"/>
  <c r="J141"/>
  <c r="J96"/>
  <c i="3" r="J33"/>
  <c i="1" r="AV96"/>
  <c r="AT96"/>
  <c i="2" r="F33"/>
  <c i="1" r="AZ95"/>
  <c i="5" r="F33"/>
  <c i="1" r="AZ98"/>
  <c r="BD94"/>
  <c r="W33"/>
  <c i="7" r="J33"/>
  <c i="1" r="AV100"/>
  <c r="AT100"/>
  <c i="2" r="J33"/>
  <c i="1" r="AV95"/>
  <c r="AT95"/>
  <c i="3" r="J30"/>
  <c i="1" r="AG96"/>
  <c i="5" r="J30"/>
  <c i="1" r="AG98"/>
  <c r="BB94"/>
  <c r="AX94"/>
  <c r="BA94"/>
  <c r="W30"/>
  <c i="3" r="F33"/>
  <c i="1" r="AZ96"/>
  <c i="4" r="J33"/>
  <c i="1" r="AV97"/>
  <c r="AT97"/>
  <c i="5" r="J33"/>
  <c i="1" r="AV98"/>
  <c r="AT98"/>
  <c i="4" r="F33"/>
  <c i="1" r="AZ97"/>
  <c i="6" r="F33"/>
  <c i="1" r="AZ99"/>
  <c i="6" r="J33"/>
  <c i="1" r="AV99"/>
  <c r="AT99"/>
  <c i="7" r="F33"/>
  <c i="1" r="AZ100"/>
  <c r="BC94"/>
  <c r="AY94"/>
  <c i="2" l="1" r="R141"/>
  <c i="7" r="BK119"/>
  <c r="J119"/>
  <c r="J96"/>
  <c i="6" r="J229"/>
  <c r="J102"/>
  <c r="BK132"/>
  <c r="J132"/>
  <c i="1" r="AN98"/>
  <c i="5" r="J39"/>
  <c i="1" r="AN96"/>
  <c i="3" r="J39"/>
  <c i="1" r="AU94"/>
  <c i="2" r="J30"/>
  <c i="1" r="AG95"/>
  <c i="4" r="J30"/>
  <c i="1" r="AG97"/>
  <c r="AN97"/>
  <c r="AZ94"/>
  <c r="AV94"/>
  <c r="AK29"/>
  <c r="W31"/>
  <c i="6" r="J30"/>
  <c i="1" r="AG99"/>
  <c r="AN99"/>
  <c r="W32"/>
  <c r="AW94"/>
  <c r="AK30"/>
  <c i="6" l="1" r="J39"/>
  <c r="J96"/>
  <c i="4" r="J39"/>
  <c i="2" r="J39"/>
  <c i="1" r="AN95"/>
  <c i="7" r="J30"/>
  <c i="1" r="AG100"/>
  <c r="AG94"/>
  <c r="AK26"/>
  <c r="AK35"/>
  <c r="W29"/>
  <c r="AT94"/>
  <c i="7" l="1" r="J39"/>
  <c i="1" r="AN94"/>
  <c r="AN10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<sst xmlns="http://schemas.openxmlformats.org/spreadsheetml/2006/main">
  <si>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</si>
  <si>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</si>
  <si>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</si>
  <si>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</si>
  <si>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</si>
  <si>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{a4a2b124-9a58-4b0a-babf-97bcf3481261}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</si>
  <si>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</si>
  <si>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</si>
  <si>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</si>
  <si>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</si>
  <si>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</si>
  <si>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</si>
  <si>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</si>
  <si>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</si>
  <si>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</si>
  <si>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</si>
  <si>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</si>
  <si>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HŠ a SOŠŘ Velké Meziříčí - Rekonstrukce ZTI Světlá</t>
  </si>
  <si>
    <t>KSO:</t>
  </si>
  <si>
    <t>CC-CZ:</t>
  </si>
  <si>
    <t>Místo:</t>
  </si>
  <si>
    <t>ga-te, Velké Meziříčí</t>
  </si>
  <si>
    <t>Datum:</t>
  </si>
  <si>
    <t>1. 3. 2025</t>
  </si>
  <si>
    <t>Zadavatel:</t>
  </si>
  <si>
    <t>IČ:</t>
  </si>
  <si>
    <t>Kraj Vysočina, Žižkova 1882/87, Jihlava</t>
  </si>
  <si>
    <t>DIČ:</t>
  </si>
  <si>
    <t>Uchazeč:</t>
  </si>
  <si>
    <t>Vyplň údaj</t>
  </si>
  <si>
    <t>Projektant:</t>
  </si>
  <si>
    <t>Filip Marek, Brněnská 326/34, Žďár nad Sázavou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</si>
  <si>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</si>
  <si>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</si>
  <si>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</si>
  <si>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</si>
  <si>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</si>
  <si>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</si>
  <si>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</si>
  <si>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</si>
  <si>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</si>
  <si>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</si>
  <si>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</si>
  <si>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</si>
  <si>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</si>
  <si>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</si>
  <si>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</si>
  <si>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</si>
  <si>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</si>
  <si>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</si>
  <si>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</si>
  <si>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</si>
  <si>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</si>
  <si>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</si>
  <si>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</si>
  <si>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</si>
  <si>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</si>
  <si>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</si>
  <si>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</si>
  <si>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</si>
  <si>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</si>
  <si>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</si>
  <si>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</si>
  <si>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</si>
  <si>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</si>
  <si>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</si>
  <si>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</si>
  <si>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</si>
  <si>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</si>
  <si>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</si>
  <si>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</si>
  <si>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</si>
  <si>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</si>
  <si>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</si>
  <si>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</si>
  <si>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</si>
  <si>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</si>
  <si>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</si>
  <si>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</si>
  <si>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</si>
  <si>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</si>
  <si>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SO 01 - architektonické a stavebně technické řešení</t>
  </si>
  <si>
    <t>STA</t>
  </si>
  <si>
    <t>1</t>
  </si>
  <si>
    <t>{1e6600ba-a002-47b8-b754-af04be8f7bf5}</t>
  </si>
  <si>
    <t>2</t>
  </si>
  <si>
    <t>D.1.4.1</t>
  </si>
  <si>
    <t>vodovod, kanalizace</t>
  </si>
  <si>
    <t>{08516ecd-7c75-48d6-9bae-28602581cbf2}</t>
  </si>
  <si>
    <t>D.1.4.2</t>
  </si>
  <si>
    <t>ústřední vytápění</t>
  </si>
  <si>
    <t>{17ffb292-6fa5-4615-8c30-f15baf4f413e}</t>
  </si>
  <si>
    <t>D.1.4.3</t>
  </si>
  <si>
    <t>vzduchotechnika</t>
  </si>
  <si>
    <t>{c95f87ca-6309-4bfa-a7bf-19f0241c39fe}</t>
  </si>
  <si>
    <t>D.1.4.4</t>
  </si>
  <si>
    <t>elektrické rozvody</t>
  </si>
  <si>
    <t>{4ded9377-32d3-47b0-8353-49e3e61af53f}</t>
  </si>
  <si>
    <t>D.1.4</t>
  </si>
  <si>
    <t>ostatní a vedlejší náklady</t>
  </si>
  <si>
    <t>{b14efa7b-b241-4ec7-974a-7bcd7c775ff3}</t>
  </si>
  <si>
    <t>KRYCÍ LIST SOUPISU PRACÍ</t>
  </si>
  <si>
    <t>Objekt:</t>
  </si>
  <si>
    <t>D.1.1 - SO 01 - architektonické a stavebně technické řešení</t>
  </si>
  <si>
    <t>REKAPITULACE ČLENĚNÍ SOUPISU PRACÍ</t>
  </si>
  <si>
    <t>Kód dílu - Popis</t>
  </si>
  <si>
    <t>Cena celkem [CZK]</t>
  </si>
  <si>
    <t>Náklady ze soupisu prací</t>
  </si>
  <si>
    <t>-1</t>
  </si>
  <si>
    <t>34 - Stěny a příčky</t>
  </si>
  <si>
    <t>61 - Úpravy povrchů vnitřní</t>
  </si>
  <si>
    <t>63 - Podlahy a podlahové konstrukce</t>
  </si>
  <si>
    <t>64 - Výplně otvorů</t>
  </si>
  <si>
    <t>94 - Lešení a stavební výtahy</t>
  </si>
  <si>
    <t>95 - Dokončovací konstrukce na pozemních stavbách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</si>
  <si>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</si>
  <si>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</si>
  <si>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</si>
  <si>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</si>
  <si>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</si>
  <si>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>711 - Izolace proti vodě</t>
  </si>
  <si>
    <t>766 - Konstrukce truhlářské</t>
  </si>
  <si>
    <t>767 - Konstrukce zámečnické</t>
  </si>
  <si>
    <t>776 - Podlahy povlakové</t>
  </si>
  <si>
    <t>777 - Podlahy ze syntetických hmot</t>
  </si>
  <si>
    <t>781 - Obklady (keramické)</t>
  </si>
  <si>
    <t>787 - Zasklívání</t>
  </si>
  <si>
    <t>PSV - Práce a dodávky PSV</t>
  </si>
  <si>
    <t xml:space="preserve">    713 - Izolace tepelné</t>
  </si>
  <si>
    <t xml:space="preserve">    764 - Konstrukce klempířské</t>
  </si>
  <si>
    <t xml:space="preserve">    771 - Podlahy z dlaždic a obklady</t>
  </si>
  <si>
    <t xml:space="preserve">    775 - Podlahy skládané</t>
  </si>
  <si>
    <t xml:space="preserve">    783 - Nátěry</t>
  </si>
  <si>
    <t xml:space="preserve">    784 - Malby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</si>
  <si>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</si>
  <si>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</si>
  <si>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</si>
  <si>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</si>
  <si>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</si>
  <si>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</si>
  <si>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</si>
  <si>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</si>
  <si>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</si>
  <si>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</si>
  <si>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</si>
  <si>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</si>
  <si>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</si>
  <si>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34</t>
  </si>
  <si>
    <t>Stěny a příčky</t>
  </si>
  <si>
    <t>ROZPOCET</t>
  </si>
  <si>
    <t>61</t>
  </si>
  <si>
    <t>Úpravy povrchů vnitřní</t>
  </si>
  <si>
    <t>K</t>
  </si>
  <si>
    <t>602016191R00</t>
  </si>
  <si>
    <t>Penetrační nátěr stěn</t>
  </si>
  <si>
    <t>m2</t>
  </si>
  <si>
    <t>4</t>
  </si>
  <si>
    <t>-876043850</t>
  </si>
  <si>
    <t>VV</t>
  </si>
  <si>
    <t xml:space="preserve">110*2,85-(3*2,6+1,2*1,1*5-0,8*2*19)"M101 škola </t>
  </si>
  <si>
    <t>5,5*0,6"M102 škola</t>
  </si>
  <si>
    <t xml:space="preserve">6,6*0,6"M103 škola </t>
  </si>
  <si>
    <t xml:space="preserve">12,4*2,6"M104 škola </t>
  </si>
  <si>
    <t>6,15*0,8"M105</t>
  </si>
  <si>
    <t>(7,2+5+4,6)*1"M106 škola</t>
  </si>
  <si>
    <t>(7,2+5+4,2)*1"M107 škola</t>
  </si>
  <si>
    <t xml:space="preserve">7,12*1"M108 škola </t>
  </si>
  <si>
    <t xml:space="preserve">(4,5+2,4+2,4+4,5)*2,5 "M109 škola </t>
  </si>
  <si>
    <t>(2,4+1,2+1+1+0,3+0,7+2,2+1+1+0,3+0,9+1,63)*1"M110 škola</t>
  </si>
  <si>
    <t xml:space="preserve">(4,5+2,435+2,435+4,5)*2,5 "M111 škola </t>
  </si>
  <si>
    <t>(2,435+1,2+1+1+0,3+0,7+2,2+1+1+0,3+0,9+1,63)*1"M112 škola</t>
  </si>
  <si>
    <t>103*3,51-(1,2*1,1*3+0,8*2*5+1,4*2*8)"M201 škola</t>
  </si>
  <si>
    <t xml:space="preserve">(1,1+0,95+1,4)*3,5"M202 škola - část budované výlevky </t>
  </si>
  <si>
    <t>6*3,5"M203 škola</t>
  </si>
  <si>
    <t>10*1"M204 škola</t>
  </si>
  <si>
    <t xml:space="preserve">(8,3+4,6+4,6)*1"M205 škola </t>
  </si>
  <si>
    <t xml:space="preserve">(4,5+5)*1-0,6*2"M206 škola </t>
  </si>
  <si>
    <t xml:space="preserve">107*3,5-(1,1*1,2*4+0,8*2*9+1,4*2*6)"M301 škola </t>
  </si>
  <si>
    <t>18,1*3-1,1*1,2*2"M302 škola</t>
  </si>
  <si>
    <t>10*1"M303 škola</t>
  </si>
  <si>
    <t xml:space="preserve">(7,8+4,3+4,3+4,3)*1"M304 škola </t>
  </si>
  <si>
    <t>(4,5+5)*1-0,6*2"M305 škola</t>
  </si>
  <si>
    <t xml:space="preserve">97,5*3,55-(1,1*1,2*3+0,8*2*12+1,4*2*3)"M401 škola </t>
  </si>
  <si>
    <t>17*3-1,1*1,1*2"M402 škola</t>
  </si>
  <si>
    <t>4,9*1"M403 škola</t>
  </si>
  <si>
    <t xml:space="preserve">10*1"M404 škola </t>
  </si>
  <si>
    <t xml:space="preserve">(7,8+4,3+4,3+4,3)*1"M405 škola </t>
  </si>
  <si>
    <t>(4,5+5)*1-0,6*2"M406 škola</t>
  </si>
  <si>
    <t>15,8*3"M306 Pavilon</t>
  </si>
  <si>
    <t>4,5*1,2"M307 Pavilon</t>
  </si>
  <si>
    <t xml:space="preserve">4,5*1,2+5,2*1,2"M308 Pavilon </t>
  </si>
  <si>
    <t>(4,9+5,1)*1,2"M309 Pavilon</t>
  </si>
  <si>
    <t>23,2*3"M310 Pavilon</t>
  </si>
  <si>
    <t xml:space="preserve">16,8*3,0"M312 Pavilon </t>
  </si>
  <si>
    <t>24,8*3"M407 Pavilon</t>
  </si>
  <si>
    <t>17,8*3"M408 Pavilon</t>
  </si>
  <si>
    <t>4,5*1,2"M409 Pavilon</t>
  </si>
  <si>
    <t>4,5*1,2+5,2*1,2"M410 Pavilon</t>
  </si>
  <si>
    <t>(4,9+5,1)*1,2"M411 Pavilon</t>
  </si>
  <si>
    <t>10,6*3"M412 Pavilon</t>
  </si>
  <si>
    <t>15,2*3+1,7*3+1,7*3+15*1,1"M113 internát</t>
  </si>
  <si>
    <t>5,3*1,2"M114 internát-</t>
  </si>
  <si>
    <t>(7+5,6)*1,2"M115 internát-</t>
  </si>
  <si>
    <t>(4,7+4,9+5,6)*1,2"M116 internát</t>
  </si>
  <si>
    <t>27*3"M117 internát</t>
  </si>
  <si>
    <t>8,3*1,2"M203 Nová budova-</t>
  </si>
  <si>
    <t>12*1,2+1,88*0,6+4,3*1,2+4,3*1,2"M204 Nová budova</t>
  </si>
  <si>
    <t>5,4*1,2+1,6-1,5*2"M205 Nová budova</t>
  </si>
  <si>
    <t>12*1,2+4,3*1,2+1,46*0,3"M206 Nová budova</t>
  </si>
  <si>
    <t>8,6*1,2"M207 Nová budova</t>
  </si>
  <si>
    <t>5,8*1,2"M208 Nová budova</t>
  </si>
  <si>
    <t>4,8*1,2"M209 Nová budova</t>
  </si>
  <si>
    <t>Součet</t>
  </si>
  <si>
    <t>610991111R00</t>
  </si>
  <si>
    <t>Zakrývání výplní vnitřních otvorů</t>
  </si>
  <si>
    <t>-1235545761</t>
  </si>
  <si>
    <t>0,96*1,4*2</t>
  </si>
  <si>
    <t>1,140*0,85</t>
  </si>
  <si>
    <t>1,150*0,7*4</t>
  </si>
  <si>
    <t>1,140*1,1*10</t>
  </si>
  <si>
    <t>0,61*0,9*8</t>
  </si>
  <si>
    <t>1,120*1,4*4</t>
  </si>
  <si>
    <t>0,54*0,88</t>
  </si>
  <si>
    <t>0,85*1,5*5</t>
  </si>
  <si>
    <t>1*1,5*3</t>
  </si>
  <si>
    <t>0,6*1,05*4</t>
  </si>
  <si>
    <t>1,6*1,4*3</t>
  </si>
  <si>
    <t>0,75*1,2*2</t>
  </si>
  <si>
    <t>0,75*1,1*5</t>
  </si>
  <si>
    <t>1,4*2,2*2</t>
  </si>
  <si>
    <t>1,46*2*3</t>
  </si>
  <si>
    <t>1,8*2</t>
  </si>
  <si>
    <t>3,5*2</t>
  </si>
  <si>
    <t>1,4*2</t>
  </si>
  <si>
    <t>3</t>
  </si>
  <si>
    <t>612403399RT2</t>
  </si>
  <si>
    <t>Hrubá výplň rýh ve stěnách maltou</t>
  </si>
  <si>
    <t>-1241015335</t>
  </si>
  <si>
    <t>0,07*108"zti</t>
  </si>
  <si>
    <t>0,1*(62+92)"zti</t>
  </si>
  <si>
    <t>0,15*(97+62+61)"zti</t>
  </si>
  <si>
    <t>0,1*131"út</t>
  </si>
  <si>
    <t>0,015*146"elektro</t>
  </si>
  <si>
    <t>0,02*10"elektro</t>
  </si>
  <si>
    <t>0,03*20"elektro</t>
  </si>
  <si>
    <t>0,04*182"elektro</t>
  </si>
  <si>
    <t>0,06*20"elektro</t>
  </si>
  <si>
    <t>0,1*6"elektro</t>
  </si>
  <si>
    <t>612409992RG1</t>
  </si>
  <si>
    <t>Začištění omítek štukem horní hrany soklu a obkladu</t>
  </si>
  <si>
    <t>m</t>
  </si>
  <si>
    <t>256564385</t>
  </si>
  <si>
    <t>5,5"M102 škola</t>
  </si>
  <si>
    <t xml:space="preserve">6,6"M103 škola </t>
  </si>
  <si>
    <t xml:space="preserve">12,4"M104 škola </t>
  </si>
  <si>
    <t xml:space="preserve">6,15"M105 </t>
  </si>
  <si>
    <t>7,2+5+4,6"M106 škola</t>
  </si>
  <si>
    <t>7,2+5+4,2"M107 škola</t>
  </si>
  <si>
    <t xml:space="preserve">7,12"M108 škola </t>
  </si>
  <si>
    <t>4,5+2,4+2,4+4,5"M109 škola</t>
  </si>
  <si>
    <t>2,4+1,2+1+1+0,3+0,7+2,2+1+1+0,3+0,9+1,63"M110 škola</t>
  </si>
  <si>
    <t xml:space="preserve">4,5+2,435+2,435+4,5"M111 škola </t>
  </si>
  <si>
    <t>2,435+1,2+1+1+0,3+0,7+2,2+1+1+0,3+0,9+1,63"M112 škola</t>
  </si>
  <si>
    <t xml:space="preserve">1,1+0,95+1,4"M202 škola - část budované výlevky </t>
  </si>
  <si>
    <t xml:space="preserve">10"M204 škola </t>
  </si>
  <si>
    <t>8,3+4,6+4,6"M205 škola</t>
  </si>
  <si>
    <t>4,5+5"M206 škola</t>
  </si>
  <si>
    <t>1,5"M302 škola</t>
  </si>
  <si>
    <t xml:space="preserve">10"M303 škola </t>
  </si>
  <si>
    <t>7,8+4,3+4,3+4,3"M304 škola</t>
  </si>
  <si>
    <t xml:space="preserve">4,5+5"M305 škola </t>
  </si>
  <si>
    <t>1,5"M402 škola</t>
  </si>
  <si>
    <t>4,9"M403 škola</t>
  </si>
  <si>
    <t>10"M404 škola</t>
  </si>
  <si>
    <t xml:space="preserve">7,8+4,3+4,3+4,3"M405 škola </t>
  </si>
  <si>
    <t xml:space="preserve">4,5+5"M406 škola </t>
  </si>
  <si>
    <t>4,5"M307 Pavilon</t>
  </si>
  <si>
    <t xml:space="preserve">4,5"M308 Pavilon </t>
  </si>
  <si>
    <t>4,9+5,1"M309 Pavilon</t>
  </si>
  <si>
    <t>4,5"M409 Pavilon</t>
  </si>
  <si>
    <t>4,5+5,2"M410 Pavilon</t>
  </si>
  <si>
    <t>4,9+5,1"M411 Pavilon</t>
  </si>
  <si>
    <t>10,6"M412 Pavilon</t>
  </si>
  <si>
    <t>15,2+1,7+1,7+15"M113 internát</t>
  </si>
  <si>
    <t>5,3"M114 internát</t>
  </si>
  <si>
    <t>7+5,6"M115 internát</t>
  </si>
  <si>
    <t>4,7+4,9+5,6"M116 internát</t>
  </si>
  <si>
    <t>8,3"M203 Nová budova</t>
  </si>
  <si>
    <t>12+1,88+4,3+4,3"M204 Nová budova</t>
  </si>
  <si>
    <t>5,4+1,6"M205 Nová budova</t>
  </si>
  <si>
    <t>12+4,3+1,46"M206 Nová budova</t>
  </si>
  <si>
    <t>8,6"M207 Nová budova</t>
  </si>
  <si>
    <t>5,8"M208 Nová budova</t>
  </si>
  <si>
    <t>4,8"M209 Nová budova</t>
  </si>
  <si>
    <t>5</t>
  </si>
  <si>
    <t>612421626R00</t>
  </si>
  <si>
    <t>Omítka vnitřní zdiva, MVC, hladká</t>
  </si>
  <si>
    <t>-297386023</t>
  </si>
  <si>
    <t>P</t>
  </si>
  <si>
    <t>Poznámka k položce:_x000d_
vyrovnání původního zdiva pod obklady</t>
  </si>
  <si>
    <t>(0,9+1,85+0,9+1,45+1,85+1,45+1,34+0,66+1,5+2,5+1,1+1,6+2,5+1+1,275+1,5+0,85+1,62+1,94+1,5+2,435+2,2+2,2+2,4+2,2+2,2+2,435)*1,8"1.NP škola</t>
  </si>
  <si>
    <t>(1+1+1,5+15,2+1,26+1,9+1,8+1,2)*1,8"2.NP škola</t>
  </si>
  <si>
    <t>(1+15,2+1,26+1,9+1,8+1,2)*1,8"3.NP škola</t>
  </si>
  <si>
    <t>(1+1+1,5+15,2+1,26+1,9+1,8+1,2)*1,8"4.NP škola</t>
  </si>
  <si>
    <t>(4,5+4,5+1,5)*1,8"2.NP Pavilon</t>
  </si>
  <si>
    <t>(4,5+4,5+1,5)*1,8"3.NP Pavilon</t>
  </si>
  <si>
    <t>22*2+16,3*1,8"1.NP internát</t>
  </si>
  <si>
    <t>23,5*1,8"1.NP Nová budova</t>
  </si>
  <si>
    <t>6</t>
  </si>
  <si>
    <t>612471411R00</t>
  </si>
  <si>
    <t>Úprava vnitřních stěn aktivovaným štukem</t>
  </si>
  <si>
    <t>-1452483377</t>
  </si>
  <si>
    <t>7</t>
  </si>
  <si>
    <t>612481211RT2</t>
  </si>
  <si>
    <t>Montáž výztužné sítě (perlinky) do stěrky-stěny včetně výztužné sítě a stěrkového tmelu</t>
  </si>
  <si>
    <t>-1576486391</t>
  </si>
  <si>
    <t>34,166*2</t>
  </si>
  <si>
    <t>261,545*2</t>
  </si>
  <si>
    <t>8</t>
  </si>
  <si>
    <t>612325401</t>
  </si>
  <si>
    <t>Oprava vnitřní vápenocementové hrubé omítky tl do 20 mm stěn v rozsahu plochy do 10 %</t>
  </si>
  <si>
    <t>-1555220671</t>
  </si>
  <si>
    <t>Poznámka k položce:_x000d_
oprava po demontáži dřevěného obložení stěn</t>
  </si>
  <si>
    <t>(30*2,8+14*1,5)*0,1"M101 škola - chodba+schodiště</t>
  </si>
  <si>
    <t>86*1,5*0,1"M201 škola - chodba+schodiště</t>
  </si>
  <si>
    <t>108*1,5*0,1"M301 škola - chodba+schodiště</t>
  </si>
  <si>
    <t>108*1,5*0,1"M401 škola - chodba+schodiště</t>
  </si>
  <si>
    <t>47*1,5*0,1"M306, M310, M311-chodby Pavilon</t>
  </si>
  <si>
    <t>12*2*0,1"M309 Pavilon - bývalý bufet</t>
  </si>
  <si>
    <t xml:space="preserve">21*1,5*0,1"M116  internát</t>
  </si>
  <si>
    <t>63</t>
  </si>
  <si>
    <t>Podlahy a podlahové konstrukce</t>
  </si>
  <si>
    <t>9</t>
  </si>
  <si>
    <t>631312141R00</t>
  </si>
  <si>
    <t>Doplnění rýh betonem v dosavadních mazaninách</t>
  </si>
  <si>
    <t>m3</t>
  </si>
  <si>
    <t>-1516414530</t>
  </si>
  <si>
    <t>((6+3+24,8)*0,6*+1,2*1,2)*0,15"výkop pro kanalizaci 1.NP škola</t>
  </si>
  <si>
    <t>((24+8,5+3,5)*0,6)*0,15"výkop pro kanalizaci 1.NP internát</t>
  </si>
  <si>
    <t>10</t>
  </si>
  <si>
    <t>631312611R00</t>
  </si>
  <si>
    <t>Mazanina betonová tl. 5 - 8 cm C 16/20</t>
  </si>
  <si>
    <t>-92533201</t>
  </si>
  <si>
    <t>2*11,3*0,06"M109 škola</t>
  </si>
  <si>
    <t>2*5,3*0,06"M110 škola</t>
  </si>
  <si>
    <t>2*11,5*0,06"M111 škola</t>
  </si>
  <si>
    <t>2*5,4*0,06"M112 škola</t>
  </si>
  <si>
    <t>2,2*0,06"M203 škola</t>
  </si>
  <si>
    <t>2,2*0,06"M403 škola</t>
  </si>
  <si>
    <t>7,5*0,06"M309 Pavilon</t>
  </si>
  <si>
    <t>11</t>
  </si>
  <si>
    <t>631319153R00</t>
  </si>
  <si>
    <t>Příplatek za přehlaz. mazanin pod povlaky tl. 12cm</t>
  </si>
  <si>
    <t>1108779847</t>
  </si>
  <si>
    <t>631361921RT4</t>
  </si>
  <si>
    <t>Výztuž mazanin svařovanou sítí KH 30, drát d 6,0 mm, oko 100 x 100 mm</t>
  </si>
  <si>
    <t>t</t>
  </si>
  <si>
    <t>-1598096235</t>
  </si>
  <si>
    <t>11,3*4,952*0,001*1,2"M109 škola</t>
  </si>
  <si>
    <t>5,3*4,952*0,001*1,2"M110 škola</t>
  </si>
  <si>
    <t>11,5*4,952*0,001*1,2"M111 škola</t>
  </si>
  <si>
    <t>5,4*4,952*0,001*1,2"M112 škola</t>
  </si>
  <si>
    <t>2,2*4,952*0,001*1,2"M203 škola</t>
  </si>
  <si>
    <t>2,2*4,952*0,001*1,2"M403 škola</t>
  </si>
  <si>
    <t>7,5*4,952*0,001*1,2"M309 Pavilon</t>
  </si>
  <si>
    <t>((6+3+24,8)*0,6*+1,2*1,2)*0,15*4,952*0,001*1,2"výkop pro kanalizaci 1.NP škola</t>
  </si>
  <si>
    <t>((24+8,5+3,5)*0,6)*0,15*4,952*0,001*1,2"výkop pro kanalizaci 1.NP internát</t>
  </si>
  <si>
    <t>13</t>
  </si>
  <si>
    <t>632411904R00</t>
  </si>
  <si>
    <t>Penetrace savých podkladů 0,25 l/m2</t>
  </si>
  <si>
    <t>16</t>
  </si>
  <si>
    <t>-1765960338</t>
  </si>
  <si>
    <t>44"M117 internát</t>
  </si>
  <si>
    <t>11,3"M109 škola</t>
  </si>
  <si>
    <t>5,3"M110 škola</t>
  </si>
  <si>
    <t>11,5"M111 škola</t>
  </si>
  <si>
    <t>5,4"M112 škola</t>
  </si>
  <si>
    <t>14</t>
  </si>
  <si>
    <t>632419115RT2</t>
  </si>
  <si>
    <t>Samonivelační stěrka PCI, ruční zpracování tl. 15 mm, 1176/15*16=1254,4</t>
  </si>
  <si>
    <t>-1183896024</t>
  </si>
  <si>
    <t>15</t>
  </si>
  <si>
    <t>634111113</t>
  </si>
  <si>
    <t>Obvodová dilatace mezi stěnou a mazaninou nebo potěrem pružnou těsnicí páskou na bázi syntetického kaučuku výšky 80 mm</t>
  </si>
  <si>
    <t>1415844392</t>
  </si>
  <si>
    <t>15"M109 škola</t>
  </si>
  <si>
    <t>8,8+4,6"M110 škola</t>
  </si>
  <si>
    <t>15"M111 škola</t>
  </si>
  <si>
    <t>8,8+4,6"M112 škola</t>
  </si>
  <si>
    <t>6,5"M203 škola</t>
  </si>
  <si>
    <t>6,5"M403 škola</t>
  </si>
  <si>
    <t>10"M308 Pavilon</t>
  </si>
  <si>
    <t>61223266R01</t>
  </si>
  <si>
    <t>vyztužení stávající dřevěné konstrukce podlahy pod novou příčkou</t>
  </si>
  <si>
    <t>kus</t>
  </si>
  <si>
    <t>78846714</t>
  </si>
  <si>
    <t>Poznámka k položce:_x000d_
SM, JD, BO</t>
  </si>
  <si>
    <t>1"M203 škola</t>
  </si>
  <si>
    <t>1"M403 škola</t>
  </si>
  <si>
    <t>1"M310 Pavilon</t>
  </si>
  <si>
    <t>17</t>
  </si>
  <si>
    <t>M</t>
  </si>
  <si>
    <t>61223266</t>
  </si>
  <si>
    <t>hranol konstrukční KVH lepený průřezu 140x140-240mm nepohledový</t>
  </si>
  <si>
    <t>-1177228496</t>
  </si>
  <si>
    <t>0,14*0,14*2,8"M203 škola</t>
  </si>
  <si>
    <t>0,14*0,14*2,8"M403 škola</t>
  </si>
  <si>
    <t>18</t>
  </si>
  <si>
    <t>60512130</t>
  </si>
  <si>
    <t>hranol stavební řezivo průřezu do 224cm2 do dl 6m</t>
  </si>
  <si>
    <t>1882399561</t>
  </si>
  <si>
    <t>0,14*0,16*4,5</t>
  </si>
  <si>
    <t>64</t>
  </si>
  <si>
    <t>Výplně otvorů</t>
  </si>
  <si>
    <t>19</t>
  </si>
  <si>
    <t>642944121</t>
  </si>
  <si>
    <t>Osazování ocelových zárubní dodatečné pl do 2,5 m2</t>
  </si>
  <si>
    <t>-1179291922</t>
  </si>
  <si>
    <t>6+7+28+8</t>
  </si>
  <si>
    <t>20</t>
  </si>
  <si>
    <t>55331430</t>
  </si>
  <si>
    <t>zárubeň jednokřídlá ocelová pro dodatečnou montáž tl stěny 75-100mm rozměru 600/1970, 2100mm</t>
  </si>
  <si>
    <t>-1799656759</t>
  </si>
  <si>
    <t>Poznámka k položce:_x000d_
DZUP</t>
  </si>
  <si>
    <t>55331431</t>
  </si>
  <si>
    <t>zárubeň jednokřídlá ocelová pro dodatečnou montáž tl stěny 75-100mm rozměru 700/1970, 2100mm</t>
  </si>
  <si>
    <t>-654535828</t>
  </si>
  <si>
    <t>22</t>
  </si>
  <si>
    <t>55331436</t>
  </si>
  <si>
    <t>zárubeň jednokřídlá ocelová pro dodatečnou montáž tl stěny 110-150mm rozměru 700/1970, 2100mm</t>
  </si>
  <si>
    <t>305444552</t>
  </si>
  <si>
    <t>23</t>
  </si>
  <si>
    <t>55331437</t>
  </si>
  <si>
    <t>zárubeň jednokřídlá ocelová pro dodatečnou montáž tl stěny 110-150mm rozměru 800/1970, 2100mm</t>
  </si>
  <si>
    <t>-2052348454</t>
  </si>
  <si>
    <t>1"škola</t>
  </si>
  <si>
    <t>24</t>
  </si>
  <si>
    <t>55331482</t>
  </si>
  <si>
    <t>zárubeň jednokřídlá ocelová pro zdění tl stěny 75-100mm rozměru 800/1970, 2100mm</t>
  </si>
  <si>
    <t>-2104406086</t>
  </si>
  <si>
    <t>Poznámka k položce:_x000d_
YH, YH s drážkou, YZP</t>
  </si>
  <si>
    <t>25</t>
  </si>
  <si>
    <t>55331481</t>
  </si>
  <si>
    <t>zárubeň jednokřídlá ocelová pro zdění tl stěny 75-100mm rozměru 700/1970, 2100mm</t>
  </si>
  <si>
    <t>-261835806</t>
  </si>
  <si>
    <t>26</t>
  </si>
  <si>
    <t>55331480</t>
  </si>
  <si>
    <t>zárubeň jednokřídlá ocelová pro zdění tl stěny 75-100mm rozměru 600/1970, 2100mm</t>
  </si>
  <si>
    <t>1331901063</t>
  </si>
  <si>
    <t>27</t>
  </si>
  <si>
    <t>RMAT0001</t>
  </si>
  <si>
    <t xml:space="preserve">zárubeň ocelová dvoukřídlová pro zazdění  tl.stěny75-100mm rozměru 1200/1970, 2100mm</t>
  </si>
  <si>
    <t>-1329615727</t>
  </si>
  <si>
    <t>28</t>
  </si>
  <si>
    <t>642944121r</t>
  </si>
  <si>
    <t>Osazování stavebního pouzdra posuvných dveří</t>
  </si>
  <si>
    <t>1510378536</t>
  </si>
  <si>
    <t>3"škola</t>
  </si>
  <si>
    <t>29</t>
  </si>
  <si>
    <t>55331690</t>
  </si>
  <si>
    <t>pouzdro stavební do SDK pro 1 křídlo posuvných dveří š 600mm v do 2100mm</t>
  </si>
  <si>
    <t>1108549613</t>
  </si>
  <si>
    <t>3"viz.popis PD</t>
  </si>
  <si>
    <t>94</t>
  </si>
  <si>
    <t>Lešení a stavební výtahy</t>
  </si>
  <si>
    <t>30</t>
  </si>
  <si>
    <t>941955001R00</t>
  </si>
  <si>
    <t>Lešení lehké pomocné, výška podlahy do 1,2 m</t>
  </si>
  <si>
    <t>1042425745</t>
  </si>
  <si>
    <t>245"1.NP škola</t>
  </si>
  <si>
    <t>154"2.NP škola</t>
  </si>
  <si>
    <t>183"3.NP škola</t>
  </si>
  <si>
    <t>170"4.NP škola</t>
  </si>
  <si>
    <t>79"2.NP Pavilon</t>
  </si>
  <si>
    <t>81"2.NP Pavilon</t>
  </si>
  <si>
    <t>122"1.NP internát</t>
  </si>
  <si>
    <t>101"2.NP Nová budova</t>
  </si>
  <si>
    <t>31</t>
  </si>
  <si>
    <t>945412112</t>
  </si>
  <si>
    <t>Teleskopická hydraulická montážní plošina výška zdvihu do 21 m</t>
  </si>
  <si>
    <t>den</t>
  </si>
  <si>
    <t>407889091</t>
  </si>
  <si>
    <t xml:space="preserve">Poznámka k položce:_x000d_
včetně dopravy na stavbu a zpět_x000d_
montážní práce pro VZT </t>
  </si>
  <si>
    <t>95</t>
  </si>
  <si>
    <t>Dokončovací konstrukce na pozemních stavbách</t>
  </si>
  <si>
    <t>32</t>
  </si>
  <si>
    <t>952901111R00</t>
  </si>
  <si>
    <t>Vyčištění budov o výšce podlaží do 4 m</t>
  </si>
  <si>
    <t>-2120199052</t>
  </si>
  <si>
    <t>Poznámka k položce:_x000d_
úklid mokrou cestou dle SOD</t>
  </si>
  <si>
    <t>38"1.NP Nová budova</t>
  </si>
  <si>
    <t>33</t>
  </si>
  <si>
    <t>95979-1299RG1</t>
  </si>
  <si>
    <t xml:space="preserve">Zakrytí podlahy  - ochrana před poškozením</t>
  </si>
  <si>
    <t>-775170772</t>
  </si>
  <si>
    <t xml:space="preserve">147"M101 škola </t>
  </si>
  <si>
    <t xml:space="preserve">135"M201 škola </t>
  </si>
  <si>
    <t>15,3"M202 škola</t>
  </si>
  <si>
    <t>144"M301 škola -včetně stropu</t>
  </si>
  <si>
    <t>131"M401 škola -včetně stropu</t>
  </si>
  <si>
    <t>35"1.NP internát</t>
  </si>
  <si>
    <t>39"M201 Nová budova</t>
  </si>
  <si>
    <t>33"M202 Nová budova-včetně stropu</t>
  </si>
  <si>
    <t>20"1.NP Nová budova</t>
  </si>
  <si>
    <t>HSV</t>
  </si>
  <si>
    <t>Práce a dodávky HSV</t>
  </si>
  <si>
    <t>Zemní práce</t>
  </si>
  <si>
    <t>139711111</t>
  </si>
  <si>
    <t>Vykopávky v uzavřených prostorech v hornině třídy těžitelnosti I skupiny 1 až 3 ručně</t>
  </si>
  <si>
    <t>-677998005</t>
  </si>
  <si>
    <t>(6+3+24,8)*0,6*1,0+1,2*1,2*1,5"výkop pro kanalizaci 1.NP škola</t>
  </si>
  <si>
    <t>(24+8,5+3,5)*0,6*1,4"výkop pro kanalizaci 1.NP internát</t>
  </si>
  <si>
    <t>35</t>
  </si>
  <si>
    <t>139911121</t>
  </si>
  <si>
    <t>Bourání kcí v hloubených vykopávkách ze zdiva z betonu prostého ručně</t>
  </si>
  <si>
    <t>593569840</t>
  </si>
  <si>
    <t>36</t>
  </si>
  <si>
    <t>162211311</t>
  </si>
  <si>
    <t>Vodorovné přemístění výkopku z horniny třídy těžitelnosti I skupiny 1 až 3 stavebním kolečkem do 10 m</t>
  </si>
  <si>
    <t>-1330357783</t>
  </si>
  <si>
    <t>37</t>
  </si>
  <si>
    <t>162211319</t>
  </si>
  <si>
    <t>Příplatek k vodorovnému přemístění výkopku z horniny třídy těžitelnosti I skupiny 1 až 3 stavebním kolečkem za každých dalších 10 m</t>
  </si>
  <si>
    <t>36046103</t>
  </si>
  <si>
    <t>38</t>
  </si>
  <si>
    <t>174112102</t>
  </si>
  <si>
    <t>Zásyp v uzavřených prostorech do 30 m3 sypaninou se zhutněním při překopech inženýrských sítí ručně</t>
  </si>
  <si>
    <t>-1547020733</t>
  </si>
  <si>
    <t>(6+3+24,8)*0,6*0,6+1,2*1,2*1,0"výkop pro kanalizaci 1.NP škola</t>
  </si>
  <si>
    <t>(24+8,5+3,5)*0,6*0,9"výkop pro kanalizaci 1.NP internát</t>
  </si>
  <si>
    <t>Svislé a kompletní konstrukce</t>
  </si>
  <si>
    <t>39</t>
  </si>
  <si>
    <t>310232051</t>
  </si>
  <si>
    <t>Zazdívka otvorů ve zdivu nadzákladovém pl do 1 m2 cihlami děrovanými broušenými na tenkovrstvou maltu tl zdiva 300 mm</t>
  </si>
  <si>
    <t>1283069301</t>
  </si>
  <si>
    <t>0,9*2,1"M117 internát</t>
  </si>
  <si>
    <t>40</t>
  </si>
  <si>
    <t>310232081</t>
  </si>
  <si>
    <t>Zazdívka otvorů ve zdivu nadzákladovém pl do 1 m2 cihlami děrovanými broušenými na tenkovrstvou maltu tl zdiva 500 mm</t>
  </si>
  <si>
    <t>-1177623744</t>
  </si>
  <si>
    <t>0,8*0,8"internát M113 otvor po ventilátoru</t>
  </si>
  <si>
    <t>41</t>
  </si>
  <si>
    <t>317121047RT2</t>
  </si>
  <si>
    <t>Překlad nenosný pórobeton, světlost otv. do 105 cm překlad nenosný NEP 10 P4,4 124 x 24,9 x 10 cm</t>
  </si>
  <si>
    <t>1276426529</t>
  </si>
  <si>
    <t>20+4+2+7</t>
  </si>
  <si>
    <t>42</t>
  </si>
  <si>
    <t>317121047RT4</t>
  </si>
  <si>
    <t>Překlad nenosný pórobeton, světlost otv. do 105 cm překlad nenosný NEP 15 P4,4 124 x 24,9 x 15 cm</t>
  </si>
  <si>
    <t>-511505111</t>
  </si>
  <si>
    <t>1+4</t>
  </si>
  <si>
    <t>43</t>
  </si>
  <si>
    <t>59321951</t>
  </si>
  <si>
    <t>překlad pórobetonový nenosný š 100mm dl 1500-2000mm</t>
  </si>
  <si>
    <t>-1042245367</t>
  </si>
  <si>
    <t>44</t>
  </si>
  <si>
    <t>317121251</t>
  </si>
  <si>
    <t>Montáž ŽB překladů prefabrikovaných do rýh světlosti otvoru přes 1050 do 1800 mm</t>
  </si>
  <si>
    <t>-220820038</t>
  </si>
  <si>
    <t>45</t>
  </si>
  <si>
    <t>59640022</t>
  </si>
  <si>
    <t>překlad keramický nosný š 70mm dl 1,25m</t>
  </si>
  <si>
    <t>1340254539</t>
  </si>
  <si>
    <t>8"M203 škola</t>
  </si>
  <si>
    <t>5"M117 internát</t>
  </si>
  <si>
    <t>46</t>
  </si>
  <si>
    <t>59640021</t>
  </si>
  <si>
    <t>překlad keramický nosný š 70mm dl 1m</t>
  </si>
  <si>
    <t>-686065514</t>
  </si>
  <si>
    <t>7"M308 Pavilon</t>
  </si>
  <si>
    <t>7"M410 Pavilon</t>
  </si>
  <si>
    <t>7+7"M113 internát</t>
  </si>
  <si>
    <t>47</t>
  </si>
  <si>
    <t>340271011</t>
  </si>
  <si>
    <t>Zazdívka otvorů v příčkách nebo stěnách pl přes 0,25 do 1 m2 tvárnicemi pórobetonovými tl 75 mm</t>
  </si>
  <si>
    <t>477536673</t>
  </si>
  <si>
    <t>0,7*0,8"M103 škola</t>
  </si>
  <si>
    <t>0,9*2"M102 škola</t>
  </si>
  <si>
    <t>48</t>
  </si>
  <si>
    <t>340271045</t>
  </si>
  <si>
    <t>Zazdívka otvorů v příčkách nebo stěnách pl přes 1 do 4 m2 tvárnicemi pórobetonovými tl 150 mm</t>
  </si>
  <si>
    <t>1835948416</t>
  </si>
  <si>
    <t>0,8*2,1"M108 škola</t>
  </si>
  <si>
    <t>0,8*2,1"M308 Pavilon</t>
  </si>
  <si>
    <t>0,8*2,1"M410 Pavilon</t>
  </si>
  <si>
    <t>49</t>
  </si>
  <si>
    <t>342255024R00</t>
  </si>
  <si>
    <t>Příčky z desek Ytong tl. 10 cm</t>
  </si>
  <si>
    <t>-1185714366</t>
  </si>
  <si>
    <t>0,98*2,1+1,85*2,6"M102 škola</t>
  </si>
  <si>
    <t>1,38*2,6+0,7*2,6"M105 škola</t>
  </si>
  <si>
    <t>1*2,85+1,46*2,85+0,8*2,85+0,85*2,85"M106 škola</t>
  </si>
  <si>
    <t>2,52*2,85+1,3*2,85"M107 škola</t>
  </si>
  <si>
    <t>2,4*3"M109 škola</t>
  </si>
  <si>
    <t>2,3*3"M110 škola</t>
  </si>
  <si>
    <t>2,3*3"M112 škola</t>
  </si>
  <si>
    <t>2,435*3"M111 škola</t>
  </si>
  <si>
    <t>(0,95+0,7+1,65)*3,5"M204 škola</t>
  </si>
  <si>
    <t>(2,51+0,85)*3,5"M205 škola</t>
  </si>
  <si>
    <t>0,3*2,3"M206 škola</t>
  </si>
  <si>
    <t>2,6*3,5"M303 škola</t>
  </si>
  <si>
    <t>(2,7+1,3+1,3)*3,5"M304 škola</t>
  </si>
  <si>
    <t>0,3*2,3"M305 škola</t>
  </si>
  <si>
    <t>2,6*3,5"M404 škola</t>
  </si>
  <si>
    <t>(2,7+1,3+1,3)*3,5"M405 škola</t>
  </si>
  <si>
    <t>0,3*2,3"M406 škola</t>
  </si>
  <si>
    <t>(1,6+1,6)*3"M309 pavilon</t>
  </si>
  <si>
    <t>(1,6+1,6)*3"M411 pavilon</t>
  </si>
  <si>
    <t>(1,8+1,8+1,8)*3,55"M115 internát</t>
  </si>
  <si>
    <t>(1,9+1,45)*2,55"M116 internát</t>
  </si>
  <si>
    <t>(2,36+1,9)*3"M203 Nová budova</t>
  </si>
  <si>
    <t>(3,8+1,3+1,3+1,3)*3"M204 Nová budova</t>
  </si>
  <si>
    <t>(2,36+1,95)*3"M207 Nová budova</t>
  </si>
  <si>
    <t>(2,82+0,5+1)*3"M206 Nová budova</t>
  </si>
  <si>
    <t>(1,5+1,5)*3"M209 Nová budova</t>
  </si>
  <si>
    <t>50</t>
  </si>
  <si>
    <t>342255028R00</t>
  </si>
  <si>
    <t>Příčky z desek Ytong tl. 15 cm</t>
  </si>
  <si>
    <t>-1084177225</t>
  </si>
  <si>
    <t>2,5*2,85"M106 škola</t>
  </si>
  <si>
    <t>3,63*2,16"M117 internát</t>
  </si>
  <si>
    <t>3,2*3"M310 Pavilon</t>
  </si>
  <si>
    <t>3,2*3"M412 Pavilon</t>
  </si>
  <si>
    <t>51</t>
  </si>
  <si>
    <t>342013121</t>
  </si>
  <si>
    <t>Příčka SDK tl.100 mm, ocel.kce, 2x oplášť., RB 12,5mm</t>
  </si>
  <si>
    <t>1928389927</t>
  </si>
  <si>
    <t>Poznámka k položce:_x000d_
včetně izolace mineral.60mm</t>
  </si>
  <si>
    <t>2,2*3,5+0,80*1,5"M203</t>
  </si>
  <si>
    <t>2,2*3,5+0,8*1,5"M402</t>
  </si>
  <si>
    <t>52</t>
  </si>
  <si>
    <t>342013121R</t>
  </si>
  <si>
    <t>Příčka SDK tl.125 mm, ocel.kce, 2x oplášť., RB 12,5mm</t>
  </si>
  <si>
    <t>1210875010</t>
  </si>
  <si>
    <t>Poznámka k položce:_x000d_
včetně izolace mineral.80mm</t>
  </si>
  <si>
    <t>1,5*3,5"M206</t>
  </si>
  <si>
    <t>1,5*3,5"M305</t>
  </si>
  <si>
    <t>1,5*3,5"M406</t>
  </si>
  <si>
    <t>53</t>
  </si>
  <si>
    <t>342264051RT3</t>
  </si>
  <si>
    <t>Podhled sádrokartonový na zavěšenou ocel. konstr. desky standard impreg. tl. 12,5 mm, bez izolace</t>
  </si>
  <si>
    <t>-906107138</t>
  </si>
  <si>
    <t>5,6"M106 škola</t>
  </si>
  <si>
    <t>6,5"M107 škoa</t>
  </si>
  <si>
    <t>3,14"M108 škola</t>
  </si>
  <si>
    <t>5,4"M204 škola</t>
  </si>
  <si>
    <t>7,15"M205 škola</t>
  </si>
  <si>
    <t>2,85"M206 škola</t>
  </si>
  <si>
    <t>6,1"M303 škola</t>
  </si>
  <si>
    <t>7,1"M304 škola</t>
  </si>
  <si>
    <t>2,85"M305 škola</t>
  </si>
  <si>
    <t>6,1"M404 škola</t>
  </si>
  <si>
    <t>7,1"M405 škola</t>
  </si>
  <si>
    <t>2,85"M406 škola</t>
  </si>
  <si>
    <t>3,15"M308 pavilon</t>
  </si>
  <si>
    <t>3,0"M309 pavilon</t>
  </si>
  <si>
    <t>3,15"M410 pavilon</t>
  </si>
  <si>
    <t>3,0"M411 pavilon</t>
  </si>
  <si>
    <t>1,54"M114 internát</t>
  </si>
  <si>
    <t>4,86"M115 internát</t>
  </si>
  <si>
    <t>4,8"M116 internát</t>
  </si>
  <si>
    <t>4,3"M203 Nová budova</t>
  </si>
  <si>
    <t>9,6+1,9*0,3"M204 Nová budova, včetně čela podhledu</t>
  </si>
  <si>
    <t>8,8+1,9*0,3"M206 Nová budova, včetně čela podhledu</t>
  </si>
  <si>
    <t>4,6"M207 Nová budova</t>
  </si>
  <si>
    <t>2"M208 Nová budova</t>
  </si>
  <si>
    <t>1,32"M209 Nová budova</t>
  </si>
  <si>
    <t>54</t>
  </si>
  <si>
    <t>342264051RT3.1</t>
  </si>
  <si>
    <t>Podhled sádrokartonový na zavěšenou ocel. konstr. desky impreg. tl. 12,5 mm, bez izolace.</t>
  </si>
  <si>
    <t>1699209456</t>
  </si>
  <si>
    <t>Poznámka k položce:_x000d_
desky standard impreg. tl. 12,5 mm, bez izolace</t>
  </si>
  <si>
    <t>1,7"M102 škola</t>
  </si>
  <si>
    <t>2,7"M103 škola</t>
  </si>
  <si>
    <t>55</t>
  </si>
  <si>
    <t>342267111RT1</t>
  </si>
  <si>
    <t>Obklad trámů sádrokartonem dvoustranný do 0,5/0,5m desky standard tl. 12,5 mm</t>
  </si>
  <si>
    <t>-109929500</t>
  </si>
  <si>
    <t>1,45"M103 škola - vzt</t>
  </si>
  <si>
    <t>3,1"M104 škola - vzt</t>
  </si>
  <si>
    <t>4,5"M109 škola - vzt</t>
  </si>
  <si>
    <t>4,5"M111 škola- vzt</t>
  </si>
  <si>
    <t>2,2"M110 škola- vzt</t>
  </si>
  <si>
    <t>2,2"M112 škola - vzt</t>
  </si>
  <si>
    <t>3"M412 pavilon- vzt</t>
  </si>
  <si>
    <t>3"M204 Nová budova - kanalizace</t>
  </si>
  <si>
    <t>56</t>
  </si>
  <si>
    <t>342267112RT3</t>
  </si>
  <si>
    <t>Obklad trámů sádrokartonem třístranný do 1,0/1,0 m</t>
  </si>
  <si>
    <t>1469091366</t>
  </si>
  <si>
    <t>Poznámka k položce:_x000d_
desky standard impreg. tl. 12,5 mm</t>
  </si>
  <si>
    <t>2,6"M101 škola 2,6x0,6x0,3m</t>
  </si>
  <si>
    <t>3,3"M101 škola 3,3x0,4x0,25m</t>
  </si>
  <si>
    <t>3,3"M201 Nová budova</t>
  </si>
  <si>
    <t>57</t>
  </si>
  <si>
    <t>28349014</t>
  </si>
  <si>
    <t>Dvířka revizní plná SI 3030 rozměr 300x300 mm</t>
  </si>
  <si>
    <t>-1605089862</t>
  </si>
  <si>
    <t>11"pod ventilátor</t>
  </si>
  <si>
    <t>1"ZTI</t>
  </si>
  <si>
    <t>58</t>
  </si>
  <si>
    <t>346244315R00</t>
  </si>
  <si>
    <t>Obezdívky van a WC nádržek z desek Ytong tl.150 mm</t>
  </si>
  <si>
    <t>-2049675773</t>
  </si>
  <si>
    <t>0,9*1,2*20"ŠKOLA</t>
  </si>
  <si>
    <t>1,62*1,2"M108 škola</t>
  </si>
  <si>
    <t>8*1,2*0,9"Pavilon</t>
  </si>
  <si>
    <t>0,9*1,2*3"internát</t>
  </si>
  <si>
    <t>0,9*1,2*5"Nová budova</t>
  </si>
  <si>
    <t>59</t>
  </si>
  <si>
    <t>342948111R00</t>
  </si>
  <si>
    <t>Ukotvení příček k cihel.konstr. kotvami na hmožd.</t>
  </si>
  <si>
    <t>-1013031515</t>
  </si>
  <si>
    <t>Poznámka k položce:_x000d_
Včetně dodávky nerez kotev i spojovacího materiálu.</t>
  </si>
  <si>
    <t>3*8+2,6*4+2*2+2,85*8+2*2"1.NP škola</t>
  </si>
  <si>
    <t>3,5*4"2.NP škola</t>
  </si>
  <si>
    <t>3,5*5"3.NP škola</t>
  </si>
  <si>
    <t>3,5*5"4.NP škola</t>
  </si>
  <si>
    <t>(3*3+2*2)*2"pavilon</t>
  </si>
  <si>
    <t>2,16*2+3,55*8"internát</t>
  </si>
  <si>
    <t>3*6"Nová budova</t>
  </si>
  <si>
    <t>60</t>
  </si>
  <si>
    <t>346971162R00</t>
  </si>
  <si>
    <t>Dilatace příček od stropu š. do 150 mm, tl.30 mm</t>
  </si>
  <si>
    <t>-586289294</t>
  </si>
  <si>
    <t>Poznámka k položce:_x000d_
Rozmeření, nařezání a montáž minerální izolace, zapravení spáry montážní pěnou, dodávka tepelné izolace a montážní pěny.</t>
  </si>
  <si>
    <t>763131751</t>
  </si>
  <si>
    <t>Montáž parotěsné zábrany do SDK podhledu</t>
  </si>
  <si>
    <t>-332263341</t>
  </si>
  <si>
    <t>2,7"M103</t>
  </si>
  <si>
    <t>5,3"M110</t>
  </si>
  <si>
    <t>5,4"M112</t>
  </si>
  <si>
    <t>62</t>
  </si>
  <si>
    <t>59071076</t>
  </si>
  <si>
    <t>fólie parotěsná interiér černá bez silikonu 0,8x300mm</t>
  </si>
  <si>
    <t>-1489805560</t>
  </si>
  <si>
    <t>622135001</t>
  </si>
  <si>
    <t>Vyrovnání podkladu vnějších stěn maltou vápenocementovou tl do 10 mm</t>
  </si>
  <si>
    <t>-870532569</t>
  </si>
  <si>
    <t>622335201</t>
  </si>
  <si>
    <t>Oprava cementové škrábané omítky vnějších stěn v rozsahu do 10 %</t>
  </si>
  <si>
    <t>661073675</t>
  </si>
  <si>
    <t>0,8*0,8"internát</t>
  </si>
  <si>
    <t>Ostatní konstrukce a práce, bourání</t>
  </si>
  <si>
    <t>65</t>
  </si>
  <si>
    <t>962031011</t>
  </si>
  <si>
    <t>Bourání příček nebo přizdívek z cihel děrovaných tl do 100 mm</t>
  </si>
  <si>
    <t>-1605295572</t>
  </si>
  <si>
    <t>1,011*2,05"M102 škola</t>
  </si>
  <si>
    <t>2,4*2,85"M104 škola</t>
  </si>
  <si>
    <t>1,62*2,85"M106 škola</t>
  </si>
  <si>
    <t>2,4*3+3,5*2,2"M109 škola</t>
  </si>
  <si>
    <t>2,43*3+3,5*2,2"M111 škola</t>
  </si>
  <si>
    <t>1,4*2,4*2+1,7*2,4+0,9*1,2*2"M203 škola</t>
  </si>
  <si>
    <t>2,6*3,5+2,5*2,4+1,3*2,4*2+0,9*1,2*3"M303 škola</t>
  </si>
  <si>
    <t>2,6*3,5+2,5*2,4+1,3*2,4*2+0,9*1,2*3"M403 škola</t>
  </si>
  <si>
    <t>0,8*0,5*4"M113 internát skříně</t>
  </si>
  <si>
    <t>1,08*3,55*3"M114 internát</t>
  </si>
  <si>
    <t>2,4*2,2"M115 internát</t>
  </si>
  <si>
    <t>2,36+1,88*3"M203 Nová budova</t>
  </si>
  <si>
    <t>2,95*2,4+3*1,3"M204 Nová budova</t>
  </si>
  <si>
    <t>2,3*2,4+3,5*3"M208 Nová budova</t>
  </si>
  <si>
    <t>4,2*3+2,15*3+0,52*2,2"M206 Nová budova</t>
  </si>
  <si>
    <t>2,2*2,2"M205 Nová budova</t>
  </si>
  <si>
    <t>66</t>
  </si>
  <si>
    <t>962031013</t>
  </si>
  <si>
    <t>Bourání příček nebo přizdívek z cihel děrovaných tl přes 100 do 150 mm</t>
  </si>
  <si>
    <t>978812363</t>
  </si>
  <si>
    <t>0,9*2,2"M203 škola</t>
  </si>
  <si>
    <t>6,1*3"M309 Pavilon</t>
  </si>
  <si>
    <t>67</t>
  </si>
  <si>
    <t>962032230</t>
  </si>
  <si>
    <t>Bourání zdiva z cihel pálených nebo vápenopískových na MV nebo MVC do 1 m3</t>
  </si>
  <si>
    <t>1210991092</t>
  </si>
  <si>
    <t>0,3*0,2*2,2"M206 osazení pouzdra</t>
  </si>
  <si>
    <t>0,3*0,2*2,2"M305 osazení pouzdra</t>
  </si>
  <si>
    <t>0,3*0,2*2,2"M406 osazení pouzdra</t>
  </si>
  <si>
    <t>68</t>
  </si>
  <si>
    <t>965042141</t>
  </si>
  <si>
    <t>Bourání podkladů pod dlažby nebo mazanin betonových nebo z litého asfaltu tl do 100 mm pl přes 4 m2</t>
  </si>
  <si>
    <t>1125874566</t>
  </si>
  <si>
    <t>(6+3+24,8)*0,6*0,15+1,2*1,2*0,15"výkop pro kanalizaci 1.NP škola</t>
  </si>
  <si>
    <t>(24+8,5+3,5)*0,6*0,15"výkop pro kanalizaci 1.NP internát</t>
  </si>
  <si>
    <t>69</t>
  </si>
  <si>
    <t>965081223</t>
  </si>
  <si>
    <t>Bourání podlah z dlaždic keramických nebo xylolitových tl přes 10 mm plochy přes 1 m2</t>
  </si>
  <si>
    <t>972059788</t>
  </si>
  <si>
    <t>1*2,7"chodba M101 škola -překop pro vedení kanalizace</t>
  </si>
  <si>
    <t>5"102 škola</t>
  </si>
  <si>
    <t>10,2"M103 škola</t>
  </si>
  <si>
    <t>6,24"M104 škola</t>
  </si>
  <si>
    <t>6,54"M105 škola</t>
  </si>
  <si>
    <t>1,5"M106 škola</t>
  </si>
  <si>
    <t>1,47"M107 škola</t>
  </si>
  <si>
    <t>13"M203 škola</t>
  </si>
  <si>
    <t>2,85"M204 škola</t>
  </si>
  <si>
    <t>13"M303 škola</t>
  </si>
  <si>
    <t>2,85"M304 škola</t>
  </si>
  <si>
    <t>13"M403 škola</t>
  </si>
  <si>
    <t>2,85"M404 škola</t>
  </si>
  <si>
    <t>1,25"M307 Pavilon</t>
  </si>
  <si>
    <t>1,25"M308 Pavilon</t>
  </si>
  <si>
    <t>1,25"M409 Pavilon</t>
  </si>
  <si>
    <t>1,25"M410 Pavilon</t>
  </si>
  <si>
    <t>12,2"M411 Pavilon</t>
  </si>
  <si>
    <t>36,8"M113 internát</t>
  </si>
  <si>
    <t>4,86"M114 internát</t>
  </si>
  <si>
    <t>4,80"M115 internát</t>
  </si>
  <si>
    <t>9,6"M204 Nová budova</t>
  </si>
  <si>
    <t>1,62"M205 Nová budova</t>
  </si>
  <si>
    <t>8,8"M206 Nová budova</t>
  </si>
  <si>
    <t>4,61"M207 Nová budova</t>
  </si>
  <si>
    <t>2,18"M208 Nová budova</t>
  </si>
  <si>
    <t>1,14"M209 Nová budova</t>
  </si>
  <si>
    <t>70</t>
  </si>
  <si>
    <t>968061125R00</t>
  </si>
  <si>
    <t>Vyvěšení dřevěných a plastových dveřních křídel pl. do 2 m2</t>
  </si>
  <si>
    <t>1185216947</t>
  </si>
  <si>
    <t>32"škola</t>
  </si>
  <si>
    <t>9"Pavilon</t>
  </si>
  <si>
    <t>8"internát</t>
  </si>
  <si>
    <t>10"Nová budova</t>
  </si>
  <si>
    <t>71</t>
  </si>
  <si>
    <t>968072455</t>
  </si>
  <si>
    <t>Vybourání kovových dveřních zárubní pl do 2 m2</t>
  </si>
  <si>
    <t>-1654375673</t>
  </si>
  <si>
    <t>0,8*2*7"škola</t>
  </si>
  <si>
    <t>0,6*2*11"škola</t>
  </si>
  <si>
    <t>0,8*2*2"Pavilon</t>
  </si>
  <si>
    <t>0,6*2*2"Pavilon</t>
  </si>
  <si>
    <t>0,8*2*1"Internát</t>
  </si>
  <si>
    <t>0,6*2*3"Internát</t>
  </si>
  <si>
    <t>0,6*2*7"Nová budova</t>
  </si>
  <si>
    <t>72</t>
  </si>
  <si>
    <t>970031100R00</t>
  </si>
  <si>
    <t>Vrtání jádrové do zdiva cihelného do D 100 mm</t>
  </si>
  <si>
    <t>-841536402</t>
  </si>
  <si>
    <t>Poznámka k položce:_x000d_
prostup pro vzt</t>
  </si>
  <si>
    <t>0,8*2+0,6*6"vzt škola</t>
  </si>
  <si>
    <t>0,6*6"vzt pavilon</t>
  </si>
  <si>
    <t>0,6*2"vzt internát</t>
  </si>
  <si>
    <t>73</t>
  </si>
  <si>
    <t>970031130R00</t>
  </si>
  <si>
    <t>Vrtání jádrové do zdiva cihelného do D 130 mm</t>
  </si>
  <si>
    <t>-1873098581</t>
  </si>
  <si>
    <t>Poznámka k položce:_x000d_
prostup pro vzt, kanalizace strop</t>
  </si>
  <si>
    <t>0,8*3+0,6*4"vzt škola</t>
  </si>
  <si>
    <t>74</t>
  </si>
  <si>
    <t>970031160R00</t>
  </si>
  <si>
    <t>Vrtání jádrové do zdiva cihelného do D 160 mm</t>
  </si>
  <si>
    <t>-1506209965</t>
  </si>
  <si>
    <t>0,5*1"Nová budova</t>
  </si>
  <si>
    <t>3*0,6"internát vzt</t>
  </si>
  <si>
    <t>75</t>
  </si>
  <si>
    <t>971035641</t>
  </si>
  <si>
    <t>Vybourání otvorů ve zdivu cihelném pl do 4 m2 na MC tl do 300 mm</t>
  </si>
  <si>
    <t>-1208198544</t>
  </si>
  <si>
    <t>0,9*2,1*0,15"M402 škola</t>
  </si>
  <si>
    <t>0,8*2,1*0,15*2"M306 Pavilon</t>
  </si>
  <si>
    <t>0,8*2,1*0,15*2"M408 Pavilon</t>
  </si>
  <si>
    <t>0,8*2,1*0,3"M116 internát</t>
  </si>
  <si>
    <t>76</t>
  </si>
  <si>
    <t>971035661</t>
  </si>
  <si>
    <t>Vybourání otvorů ve zdivu cihelném pl do 4 m2 na MC tl do 600 mm</t>
  </si>
  <si>
    <t>1415120533</t>
  </si>
  <si>
    <t>0,8*2,1*0,6"M202 škola</t>
  </si>
  <si>
    <t>0,7*1,91*0,5+0,68*1,2*0,5"M113 internát</t>
  </si>
  <si>
    <t>0,7*2,1*0,6"M308 Pavilon</t>
  </si>
  <si>
    <t>0,7*2,1*0,6"M411 Pavilon</t>
  </si>
  <si>
    <t>77</t>
  </si>
  <si>
    <t>973031514</t>
  </si>
  <si>
    <t>Vysekání kapes ve zdivu cihelném na MV nebo MVC pro upevňovací prvky hl přes 150 mm</t>
  </si>
  <si>
    <t>-275597506</t>
  </si>
  <si>
    <t>78</t>
  </si>
  <si>
    <t>973031514RM001</t>
  </si>
  <si>
    <t>rozebrání prkené konstrukce podlahy</t>
  </si>
  <si>
    <t>-1919750452</t>
  </si>
  <si>
    <t xml:space="preserve">Poznámka k položce:_x000d_
odebrání prken podlahy </t>
  </si>
  <si>
    <t>17,5"M302 kabinet škola PVC</t>
  </si>
  <si>
    <t>15,3"M402 kabinet škola PVC</t>
  </si>
  <si>
    <t>14"M306 pavilon PVC</t>
  </si>
  <si>
    <t>26,1"M310 pavilon PVC</t>
  </si>
  <si>
    <t>14"M408 pavilon PVC</t>
  </si>
  <si>
    <t>32,5"M407 pavilon koberec</t>
  </si>
  <si>
    <t>79</t>
  </si>
  <si>
    <t>977311112</t>
  </si>
  <si>
    <t>Řezání stávajících betonových mazanin nevyztužených hl do 100 mm</t>
  </si>
  <si>
    <t>-1338541404</t>
  </si>
  <si>
    <t>(6+3+24,8)*2+(1,2+1,2)*2"výkop pro kanalizaci 1.NP škola</t>
  </si>
  <si>
    <t>(24+8,5+3,5)*2"výkop pro kanalizaci 1.NP internát</t>
  </si>
  <si>
    <t>80</t>
  </si>
  <si>
    <t>978013191</t>
  </si>
  <si>
    <t>Otlučení (osekání) vnitřní vápenné nebo vápenocementové omítky stěn v rozsahu přes 50 do 100 %</t>
  </si>
  <si>
    <t>45173312</t>
  </si>
  <si>
    <t>17,8*2,95-(1,4*1,4+0,8*2*3+1,4*2,2)"M408 pavilon</t>
  </si>
  <si>
    <t>81</t>
  </si>
  <si>
    <t>978059541</t>
  </si>
  <si>
    <t>Odsekání a odebrání obkladů stěn z vnitřních obkládaček plochy přes 1 m2</t>
  </si>
  <si>
    <t>828225338</t>
  </si>
  <si>
    <t>1,5*2"M101 škola- oklad za výlevkou</t>
  </si>
  <si>
    <t>1,2*1,6"M102 škola - za umyvadlem</t>
  </si>
  <si>
    <t>6,5*1,6"M103 škola</t>
  </si>
  <si>
    <t>9,4*1,6"M109 škola</t>
  </si>
  <si>
    <t>9,4*1,6"M111 škola</t>
  </si>
  <si>
    <t>4,2*1,6"M106 škola</t>
  </si>
  <si>
    <t>4,2*1,6"M107 škola</t>
  </si>
  <si>
    <t>1,5*2"M202 škola</t>
  </si>
  <si>
    <t>15,2*2"M203 škola</t>
  </si>
  <si>
    <t>6,4*2"M204 škola</t>
  </si>
  <si>
    <t>1,5*2"M302 škola</t>
  </si>
  <si>
    <t>15,2*2"M303 škola</t>
  </si>
  <si>
    <t>6,4*2"M304 škola</t>
  </si>
  <si>
    <t>1,5*2"M402 škola</t>
  </si>
  <si>
    <t>15,2*2"M403 škola</t>
  </si>
  <si>
    <t>6,4*2"M404 škola</t>
  </si>
  <si>
    <t>9*2"M309 Pavilon bývalý bufet</t>
  </si>
  <si>
    <t>4,5*1,6"M307 Pavilon</t>
  </si>
  <si>
    <t>4,5*1,6"M308 Pavilon</t>
  </si>
  <si>
    <t>4,5*2"M409 Pavilon</t>
  </si>
  <si>
    <t>4,5*1,6"M410 Pavilon</t>
  </si>
  <si>
    <t>14,1*1,6"M411 Pavilon</t>
  </si>
  <si>
    <t>37*1,6"M113 internát</t>
  </si>
  <si>
    <t>11,2*2"M114 internát</t>
  </si>
  <si>
    <t>8,7*1,6"M115 internát</t>
  </si>
  <si>
    <t>2*1,6"M116 internát za umyvadlem</t>
  </si>
  <si>
    <t>23,6*1,6"Nová budova</t>
  </si>
  <si>
    <t>997</t>
  </si>
  <si>
    <t>Doprava suti a vybouraných hmot</t>
  </si>
  <si>
    <t>82</t>
  </si>
  <si>
    <t>997013113</t>
  </si>
  <si>
    <t>Vnitrostaveništní doprava suti a vybouraných hmot pro budovy v přes 9 do 12 m</t>
  </si>
  <si>
    <t>1093673152</t>
  </si>
  <si>
    <t>83</t>
  </si>
  <si>
    <t>997013312</t>
  </si>
  <si>
    <t>Montáž a demontáž shozu suti v přes 10 do 20 m</t>
  </si>
  <si>
    <t>681712839</t>
  </si>
  <si>
    <t>12"škola</t>
  </si>
  <si>
    <t>10"Pavilon</t>
  </si>
  <si>
    <t>4"Nová budova</t>
  </si>
  <si>
    <t>3"Internát</t>
  </si>
  <si>
    <t>84</t>
  </si>
  <si>
    <t>997013322</t>
  </si>
  <si>
    <t>Příplatek k shozu suti v přes 10 do 20 m za první a ZKD den použití</t>
  </si>
  <si>
    <t>-1086389411</t>
  </si>
  <si>
    <t>12*30"škola</t>
  </si>
  <si>
    <t>10*20"Pavilon</t>
  </si>
  <si>
    <t>4*15"Nová budova</t>
  </si>
  <si>
    <t>3*15"Internát</t>
  </si>
  <si>
    <t>85</t>
  </si>
  <si>
    <t>997013501</t>
  </si>
  <si>
    <t>Odvoz suti a vybouraných hmot na skládku nebo meziskládku do 1 km se složením</t>
  </si>
  <si>
    <t>1772754305</t>
  </si>
  <si>
    <t>86</t>
  </si>
  <si>
    <t>997013509</t>
  </si>
  <si>
    <t>Příplatek k odvozu suti a vybouraných hmot na skládku ZKD 1 km přes 1 km</t>
  </si>
  <si>
    <t>-1656706244</t>
  </si>
  <si>
    <t>95,886*15 'Přepočtené koeficientem množství</t>
  </si>
  <si>
    <t>87</t>
  </si>
  <si>
    <t>997013631</t>
  </si>
  <si>
    <t>Poplatek za uložení na skládce (skládkovné) stavebního odpadu směsného kód odpadu 17 09 04</t>
  </si>
  <si>
    <t>562641635</t>
  </si>
  <si>
    <t>711</t>
  </si>
  <si>
    <t>Izolace proti vodě</t>
  </si>
  <si>
    <t>88</t>
  </si>
  <si>
    <t>711111001RZ1</t>
  </si>
  <si>
    <t>Provedení izolace proti vlhkosti na ploše vodorovné, 1x asfaltovým penetračním nátěrem včetně dodávky asfaltového penetračního laku</t>
  </si>
  <si>
    <t>-1444319799</t>
  </si>
  <si>
    <t>(6+3+24,8)*0,8+1,2*1,2"výkop pro kanalizaci 1.NP škola</t>
  </si>
  <si>
    <t>(24+8,5+3,5)*0,8"výkop pro kanalizaci 1.NP internát</t>
  </si>
  <si>
    <t>89</t>
  </si>
  <si>
    <t>711141559RY1</t>
  </si>
  <si>
    <t>Provedení izolace proti vlhkosti na ploše vodorovné, asfaltovými pásy přitavením 1 vrstva - včetně dodávky izolace</t>
  </si>
  <si>
    <t>-1843633034</t>
  </si>
  <si>
    <t>Poznámka k položce:_x000d_
Provedení očištění povrchu a natavení jedné vrstvy modifikovaného asfaltového pásu včetně dodávky materiálů.</t>
  </si>
  <si>
    <t>90</t>
  </si>
  <si>
    <t>711199097R00</t>
  </si>
  <si>
    <t>Příplatek za plochu do 10 m2, izolace proti vlhkosti, natavenými asfaltovými pásy</t>
  </si>
  <si>
    <t>-1747278403</t>
  </si>
  <si>
    <t>91</t>
  </si>
  <si>
    <t>711212000R00</t>
  </si>
  <si>
    <t>Penetrace podkladu pod hydroizolační nátěr,vč.dod.</t>
  </si>
  <si>
    <t>516280844</t>
  </si>
  <si>
    <t>5,4"M111 škola</t>
  </si>
  <si>
    <t>92</t>
  </si>
  <si>
    <t>711212001RT2</t>
  </si>
  <si>
    <t>Hydroizolační povlak - nátěr , proti vlhkosti</t>
  </si>
  <si>
    <t>-2127045107</t>
  </si>
  <si>
    <t>Poznámka k položce:_x000d_
za studena</t>
  </si>
  <si>
    <t>93</t>
  </si>
  <si>
    <t>711212601R00</t>
  </si>
  <si>
    <t>Těsnící pás do spoje podlaha - stěna</t>
  </si>
  <si>
    <t>-24895056</t>
  </si>
  <si>
    <t>8,8"M110 škola</t>
  </si>
  <si>
    <t>8,8"M112 škola</t>
  </si>
  <si>
    <t>766</t>
  </si>
  <si>
    <t>Konstrukce truhlářské</t>
  </si>
  <si>
    <t>766411811R00</t>
  </si>
  <si>
    <t xml:space="preserve">Demontáž obložení stěn </t>
  </si>
  <si>
    <t>-1736969863</t>
  </si>
  <si>
    <t>Poznámka k položce:_x000d_
kompletní demontáže stávajícího dřevěného obložení stěn</t>
  </si>
  <si>
    <t>30*2,8+14*1,5"M101 škola - chodba+schodiště</t>
  </si>
  <si>
    <t>86*1,5"M201 škola - chodba+schodiště</t>
  </si>
  <si>
    <t>108*1,5"M301 škola - chodba+schodiště</t>
  </si>
  <si>
    <t>108*1,5"M401 škola - chodba+schodiště</t>
  </si>
  <si>
    <t>47*1,5"M306, M310, M311-chodby Pavilon</t>
  </si>
  <si>
    <t>12*2"M309 Pavilon - bývalý bufet</t>
  </si>
  <si>
    <t xml:space="preserve">21*1,5"M116  internát</t>
  </si>
  <si>
    <t>766622216</t>
  </si>
  <si>
    <t>Montáž plastových oken plochy do 1 m2 otevíravých s rámem do zdiva</t>
  </si>
  <si>
    <t>580412552</t>
  </si>
  <si>
    <t>96</t>
  </si>
  <si>
    <t>61140050</t>
  </si>
  <si>
    <t>okno plastové otevíravé/sklopné trojsklo do plochy 1m2</t>
  </si>
  <si>
    <t>-913362750</t>
  </si>
  <si>
    <t>1"okno M104 škola - popis viz tabulka dveří a oken</t>
  </si>
  <si>
    <t>97</t>
  </si>
  <si>
    <t>766661112R00</t>
  </si>
  <si>
    <t>Montáž dveří do zárubně,otevíravých 1kř.do 0,8 m</t>
  </si>
  <si>
    <t>-1390086458</t>
  </si>
  <si>
    <t>98</t>
  </si>
  <si>
    <t>MSN.0027534.URS01</t>
  </si>
  <si>
    <t>dveře interiérové jednokřídlé levé plné, HPL laminát,dekor dřevo, 80x197, oboustranná větrací mřížka 500x150mm - viz tabulka dveří D1</t>
  </si>
  <si>
    <t>-16420442</t>
  </si>
  <si>
    <t>Poznámka k položce:_x000d_
včetně zámku v systému generálního klíče_x000d_
odstín dle stávajících v objektu_x000d_
přesné parametry a vybavení dveří viz. tabulka dveří</t>
  </si>
  <si>
    <t>2"škola</t>
  </si>
  <si>
    <t>99</t>
  </si>
  <si>
    <t>MSN.0027534.URS0r1</t>
  </si>
  <si>
    <t>dveře interiérové jednokřídlé pravé plné, HPL laminát,dekor dřevo, 80x197, oboustranná větrací mřížka 500x150mm - viz tabulka dveří D6</t>
  </si>
  <si>
    <t>210991012</t>
  </si>
  <si>
    <t>10"škola</t>
  </si>
  <si>
    <t>100</t>
  </si>
  <si>
    <t>MSN.0027534.URS0r5</t>
  </si>
  <si>
    <t>dveře interiérové jednokřídlé pravé plné, HPL laminát,šedé, 80x197, oboustranná větrací mřížka 500x150mm - viz tabulka dveří D12</t>
  </si>
  <si>
    <t>1247038098</t>
  </si>
  <si>
    <t>Poznámka k položce:_x000d_
včetně zámku v systému generálního klíče_x000d_
odstín dle stávajících v objektu_x000d_
okopový plech_x000d_
přesné parametry a vybavení dveří viz. tabulka dveří</t>
  </si>
  <si>
    <t>1"Nová budova</t>
  </si>
  <si>
    <t>101</t>
  </si>
  <si>
    <t>MSN.0027534.URS0r6</t>
  </si>
  <si>
    <t>dveře interiérové jednokřídlé levé plné, HPL laminát,šedé, 80x197, oboustranná větrací mřížka 500x150mm - viz tabulka dveří D13</t>
  </si>
  <si>
    <t>-351420354</t>
  </si>
  <si>
    <t>102</t>
  </si>
  <si>
    <t>MSN.0027534.URS0r7</t>
  </si>
  <si>
    <t>dveře interiérové jednokřídlé levé plné, HPL laminát,šedé, 80x197 - viz tabulka dveří D14</t>
  </si>
  <si>
    <t>1102761178</t>
  </si>
  <si>
    <t>2"Nová budova</t>
  </si>
  <si>
    <t>103</t>
  </si>
  <si>
    <t>MSN.0027536.URSr</t>
  </si>
  <si>
    <t>dveře interiérové jednokřídlé levé plné, HPL laminát, dekor dřevo, 80x197- viz tabulka dveří D1a</t>
  </si>
  <si>
    <t>1165120578</t>
  </si>
  <si>
    <t>104</t>
  </si>
  <si>
    <t>MSN.0027536.URSr12</t>
  </si>
  <si>
    <t>dveře interiérové jednokřídlé pravé plné, HPL laminát, dekor dřevo, 80x197- viz tabulka dveří D10</t>
  </si>
  <si>
    <t>-1510682372</t>
  </si>
  <si>
    <t>2"Pavilon</t>
  </si>
  <si>
    <t>105</t>
  </si>
  <si>
    <t>MSN.0027534.URS0r02</t>
  </si>
  <si>
    <t>dveře interiérové jednokřídlé pravé plné, HPL laminát,dekor dřevo, 60x197 - viz tabulka dveří D2</t>
  </si>
  <si>
    <t>-1330259967</t>
  </si>
  <si>
    <t>Poznámka k položce:_x000d_
včetně zámku - wc kování_x000d_
odstín dle stávajících v objektu_x000d_
přesné parametry a vybavení dveří viz. tabulka dveří</t>
  </si>
  <si>
    <t>4"Pavilon</t>
  </si>
  <si>
    <t>2"internát</t>
  </si>
  <si>
    <t>106</t>
  </si>
  <si>
    <t>MSN.0027534.URS0r03</t>
  </si>
  <si>
    <t>dveře interiérové jednokřídlé levé plné, HPL laminát,dekor dřevo, 60x197 - viz tabulka dveří D3</t>
  </si>
  <si>
    <t>-1364391660</t>
  </si>
  <si>
    <t>11"škola</t>
  </si>
  <si>
    <t>3"internát</t>
  </si>
  <si>
    <t>107</t>
  </si>
  <si>
    <t>MSN.0027534.URS0r13</t>
  </si>
  <si>
    <t>dveře interiérové jednokřídlé levé plné, HPL laminát,šedé, 60x197 - viz tabulka dveří D15</t>
  </si>
  <si>
    <t>-1179330984</t>
  </si>
  <si>
    <t>Poznámka k položce:_x000d_
včetně zámku - wc kování_x000d_
odstín dle stávajících v objektu_x000d_
okopový plech_x000d_
přesné parametry a vybavení dveří viz. tabulka dveří</t>
  </si>
  <si>
    <t>108</t>
  </si>
  <si>
    <t>MSN.0027534.URS0r20</t>
  </si>
  <si>
    <t>dveře interiérové jednokřídlé pravé plné, HPL laminát,šedé, 60x197 - viz tabulka dveří D17</t>
  </si>
  <si>
    <t>331847625</t>
  </si>
  <si>
    <t>109</t>
  </si>
  <si>
    <t>MSN.0027534.URS0r04</t>
  </si>
  <si>
    <t>dveře interiérové jednokřídlé pravé plné, HPL laminát,dekor dřevo, 60x197,oboustranná větrací mřížka 500x150mm - viz tabulka dveří D8</t>
  </si>
  <si>
    <t>31632994</t>
  </si>
  <si>
    <t>110</t>
  </si>
  <si>
    <t>MSN.0027534.URS0r16</t>
  </si>
  <si>
    <t>dveře interiérové jednokřídlé levé plné, HPL laminát,šedé, 60x197,oboustranná větrací mřížka 500x150mm - viz tabulka dveří D16</t>
  </si>
  <si>
    <t>-2021084972</t>
  </si>
  <si>
    <t>111</t>
  </si>
  <si>
    <t>MSN.0027535.URS</t>
  </si>
  <si>
    <t>dveře interiérové jednokřídlé levé plné, HPL laminát, dekor dřevo, 70x197- viz tabulka dveří D4</t>
  </si>
  <si>
    <t>34529247</t>
  </si>
  <si>
    <t>112</t>
  </si>
  <si>
    <t>MSN.0027535.URSr</t>
  </si>
  <si>
    <t>dveře interiérové jednokřídlé pravé plné, HPL laminát, dekor dřevo, 70x197- viz tabulka dveří D5</t>
  </si>
  <si>
    <t>851624887</t>
  </si>
  <si>
    <t>113</t>
  </si>
  <si>
    <t>MSN.0027535.URSr12</t>
  </si>
  <si>
    <t>dveře interiérové jednokřídlé pravé plné, HPL laminát, dekor dřevo, 70x197,oboustranná větrací mřížka 500x150mm- viz tabulka dveří D7</t>
  </si>
  <si>
    <t>48406971</t>
  </si>
  <si>
    <t>5"škola</t>
  </si>
  <si>
    <t>1"internát</t>
  </si>
  <si>
    <t>114</t>
  </si>
  <si>
    <t>MSN.0027535.URSr13</t>
  </si>
  <si>
    <t>dveře interiérové jednokřídlé levé plné, HPL laminát, dekor dřevo, 70x197,oboustranná větrací mřížka 500x150mm- viz tabulka dveří D9</t>
  </si>
  <si>
    <t>-370810737</t>
  </si>
  <si>
    <t>115</t>
  </si>
  <si>
    <t>766661112R00V</t>
  </si>
  <si>
    <t>Montáž dveří do zárubně,otevíravých 1kř.do 0,9 m</t>
  </si>
  <si>
    <t>955846557</t>
  </si>
  <si>
    <t>116</t>
  </si>
  <si>
    <t>MSN.0027534.URS06</t>
  </si>
  <si>
    <t>dveře interiérové jednokřídlé pravé plné, HPL laminát, dekor dřevo, 90x197, - viz tabulka dveří D11</t>
  </si>
  <si>
    <t>-9041495</t>
  </si>
  <si>
    <t>1"Pavilon</t>
  </si>
  <si>
    <t>117</t>
  </si>
  <si>
    <t>MSN.0027534.URS06r1</t>
  </si>
  <si>
    <t>dveře interiérové jednokřídlé levé plné, HPL laminát, dekor dřevo, 90x197, - viz tabulka dveří D11b</t>
  </si>
  <si>
    <t>-507812236</t>
  </si>
  <si>
    <t>118</t>
  </si>
  <si>
    <t>766661112R00V1</t>
  </si>
  <si>
    <t>Montáž dveří do zárubně,otevíravých 2kř.</t>
  </si>
  <si>
    <t>909989512</t>
  </si>
  <si>
    <t>119</t>
  </si>
  <si>
    <t>MSN.0027534.URS07</t>
  </si>
  <si>
    <t xml:space="preserve">dveře interiérové dvoukřídlé,hladké  plné, HPL laminát,dekor dřevo, 120x197, levé křídlo min.900mm, - viz tabulka dveří D18</t>
  </si>
  <si>
    <t>360083279</t>
  </si>
  <si>
    <t>Poznámka k položce:_x000d_
včetně zámku, 3 klíče_x000d_
okopový plech 4ks_x000d_
odstín dle stávajících v objektu_x000d_
přesné parametry a vybavení dveří viz. tabulka dveří</t>
  </si>
  <si>
    <t>120</t>
  </si>
  <si>
    <t>76666141R00</t>
  </si>
  <si>
    <t>Montáž dveří protipožár.1kř.do 90 cm, bez kukátka</t>
  </si>
  <si>
    <t>-3107089</t>
  </si>
  <si>
    <t>121</t>
  </si>
  <si>
    <t>61160103</t>
  </si>
  <si>
    <t xml:space="preserve">Dveře vnitřní protipožární HPL hladké plné LEVÉ  90x197 cm, dekor dřevo, EI30, - viz. tabulka dveří D11P</t>
  </si>
  <si>
    <t>-1723292701</t>
  </si>
  <si>
    <t>Poznámka k položce:_x000d_
včetně zámku- systém generálního klíče_x000d_
přesné parametry a vybavení dveří viz. tabulka dveří</t>
  </si>
  <si>
    <t>122</t>
  </si>
  <si>
    <t>76666141R001</t>
  </si>
  <si>
    <t>Montáž dveří posuvných 1kř.do 90 cm, bez kukátka</t>
  </si>
  <si>
    <t>-1638673249</t>
  </si>
  <si>
    <t>123</t>
  </si>
  <si>
    <t>MSN.0027534.URS0r15</t>
  </si>
  <si>
    <t xml:space="preserve">dveře interiérové jednokřídlé  plné, HPL laminát,dekor dřevo, 60x197, do stavebního pouzdra - viz tabulka dveří DP</t>
  </si>
  <si>
    <t>212410838</t>
  </si>
  <si>
    <t>Poznámka k položce:_x000d_
včetně zámku - wc kování mušle_x000d_
odstín dle stávajících v objektu_x000d_
přesné parametry a vybavení dveří viz. tabulka dveří</t>
  </si>
  <si>
    <t>124</t>
  </si>
  <si>
    <t>766670021R00</t>
  </si>
  <si>
    <t>Montáž kliky a štítku</t>
  </si>
  <si>
    <t>-1403770496</t>
  </si>
  <si>
    <t>125</t>
  </si>
  <si>
    <t>54914594</t>
  </si>
  <si>
    <t xml:space="preserve">Kliky se štítem dveř.  804  FAB/90 Cr</t>
  </si>
  <si>
    <t>-530432477</t>
  </si>
  <si>
    <t>Poznámka k položce:_x000d_
montáž skrz dveře pomocí svorníků</t>
  </si>
  <si>
    <t>126</t>
  </si>
  <si>
    <t>54914128r001</t>
  </si>
  <si>
    <t>dveřní kování interiérové se štítkem pro WC, klika/klika</t>
  </si>
  <si>
    <t>1870399289</t>
  </si>
  <si>
    <t>127</t>
  </si>
  <si>
    <t>54914137</t>
  </si>
  <si>
    <t>kování k posuvným dveřím mušle</t>
  </si>
  <si>
    <t>-1847790523</t>
  </si>
  <si>
    <t>Poznámka k položce:_x000d_
včetně wc zamykání_x000d_
chrom matný_x000d_
montáž skrz dveře pomocí svorníků</t>
  </si>
  <si>
    <t>128</t>
  </si>
  <si>
    <t>54964111r01</t>
  </si>
  <si>
    <t>vložka cylindrická v systému generálního klíče školy</t>
  </si>
  <si>
    <t>1797734732</t>
  </si>
  <si>
    <t>129</t>
  </si>
  <si>
    <t>766694116</t>
  </si>
  <si>
    <t>Montáž parapetních desek dřevěných nebo plastových š do 30 cm</t>
  </si>
  <si>
    <t>197659895</t>
  </si>
  <si>
    <t>130</t>
  </si>
  <si>
    <t>60794102</t>
  </si>
  <si>
    <t>parapet dřevotřískový vnitřní povrch laminátový š 260mm</t>
  </si>
  <si>
    <t>-803093847</t>
  </si>
  <si>
    <t>131</t>
  </si>
  <si>
    <t>PC 17200</t>
  </si>
  <si>
    <t>Přechodová nerez lišta kartáčovaná 800/50 mm, komplet dod + mont</t>
  </si>
  <si>
    <t>411348886</t>
  </si>
  <si>
    <t>767</t>
  </si>
  <si>
    <t>Konstrukce zámečnické</t>
  </si>
  <si>
    <t>132</t>
  </si>
  <si>
    <t>767586101RT1</t>
  </si>
  <si>
    <t xml:space="preserve">Nosný rošt podhledu, akustický  modul 60 x 60 cm</t>
  </si>
  <si>
    <t>-1559223866</t>
  </si>
  <si>
    <t>32,5*1,10"M407 Pavilon</t>
  </si>
  <si>
    <t>44*1,10"M117 internát</t>
  </si>
  <si>
    <t>133</t>
  </si>
  <si>
    <t>767586101RT2</t>
  </si>
  <si>
    <t>Nosný rošt podhledu minerálního modul 60 x 60 cm</t>
  </si>
  <si>
    <t>-1720818586</t>
  </si>
  <si>
    <t>8,25"M104 škola</t>
  </si>
  <si>
    <t>17,5"M302 škola</t>
  </si>
  <si>
    <t>15,3"M402 škola</t>
  </si>
  <si>
    <t>36,8"M112 internát</t>
  </si>
  <si>
    <t>26,5"M310 Pavilon</t>
  </si>
  <si>
    <t>14"M306 Pavilon</t>
  </si>
  <si>
    <t>14"M408 Pavilon</t>
  </si>
  <si>
    <t>134</t>
  </si>
  <si>
    <t>767586201R00</t>
  </si>
  <si>
    <t xml:space="preserve">Montáž podhled minerální  akustický</t>
  </si>
  <si>
    <t>-983529822</t>
  </si>
  <si>
    <t>32,5"M407 Pavilon</t>
  </si>
  <si>
    <t>135</t>
  </si>
  <si>
    <t>63126345</t>
  </si>
  <si>
    <t>panel akustický povrch porézní skelná tkanina hrana nezatřená polozapuštěná αw=1,00 polozapuštěný rastr š 24mm bílý tl 15mm</t>
  </si>
  <si>
    <t>-1872254013</t>
  </si>
  <si>
    <t>Poznámka k položce:_x000d_
A2-s1,d0_x000d_
Např. Ecophon GEDINA 60x60</t>
  </si>
  <si>
    <t>136</t>
  </si>
  <si>
    <t>767586201R01</t>
  </si>
  <si>
    <t xml:space="preserve">Montáž podhled minerální  </t>
  </si>
  <si>
    <t>-1624166778</t>
  </si>
  <si>
    <t>137</t>
  </si>
  <si>
    <t>767586201RT1</t>
  </si>
  <si>
    <t xml:space="preserve">Podhled minerální  kazety 60x60 cm  tl. 15 mm</t>
  </si>
  <si>
    <t>-1526780528</t>
  </si>
  <si>
    <t>8,25*1,1"M104 škola</t>
  </si>
  <si>
    <t>11,3*1,1"M109 škola</t>
  </si>
  <si>
    <t>11,5*1,1"M111 škola</t>
  </si>
  <si>
    <t>17,5*1,1"M302 škola</t>
  </si>
  <si>
    <t>15,3*1,1"M402 škola</t>
  </si>
  <si>
    <t>36,8*1,1"M112 internát</t>
  </si>
  <si>
    <t>26,5*1,1"M310 Pavilon</t>
  </si>
  <si>
    <t>14*1,1"M306 Pavilon</t>
  </si>
  <si>
    <t>14*1,1"M408 Pavilon</t>
  </si>
  <si>
    <t>138</t>
  </si>
  <si>
    <t>767649191R00</t>
  </si>
  <si>
    <t>Montáž doplňků dveří, samozavírače hydraulického</t>
  </si>
  <si>
    <t>-1432861812</t>
  </si>
  <si>
    <t>4"pavilon</t>
  </si>
  <si>
    <t>3"Nová budova</t>
  </si>
  <si>
    <t>139</t>
  </si>
  <si>
    <t>54917035R</t>
  </si>
  <si>
    <t xml:space="preserve">Zavírač dveří hydraulický K 204  č.12  stříbrná</t>
  </si>
  <si>
    <t>1381050068</t>
  </si>
  <si>
    <t>140</t>
  </si>
  <si>
    <t>781497132R01</t>
  </si>
  <si>
    <t>D + M ochranné nerezové rohy nalepené 45x45mm dl= 150 cm</t>
  </si>
  <si>
    <t>1504251327</t>
  </si>
  <si>
    <t>Poznámka k položce:_x000d_
ochranný roh zdiva</t>
  </si>
  <si>
    <t>141</t>
  </si>
  <si>
    <t>781497132R02</t>
  </si>
  <si>
    <t>D + M mříž okna 1110x850mm, žárově zinkováno, 15kg</t>
  </si>
  <si>
    <t>1254035983</t>
  </si>
  <si>
    <t>1"M104</t>
  </si>
  <si>
    <t>142</t>
  </si>
  <si>
    <t>998767102R00</t>
  </si>
  <si>
    <t>Přesun hmot pro zámečnické konstr., výšky do 12 m</t>
  </si>
  <si>
    <t>-800994360</t>
  </si>
  <si>
    <t>776</t>
  </si>
  <si>
    <t>Podlahy povlakové</t>
  </si>
  <si>
    <t>143</t>
  </si>
  <si>
    <t>776101101R00</t>
  </si>
  <si>
    <t>Vysávání podlah prům.vysavačem pod povlak.podlahy</t>
  </si>
  <si>
    <t>1200958573</t>
  </si>
  <si>
    <t>17,5"M302 škola koberec</t>
  </si>
  <si>
    <t>17,5"M402 škola koberec</t>
  </si>
  <si>
    <t>22,1"M309 pavilon PVC</t>
  </si>
  <si>
    <t>8,4"M310 pavilon PVC</t>
  </si>
  <si>
    <t>34,5"M407 pavilon koberec</t>
  </si>
  <si>
    <t>4,8"M115 internát PVC</t>
  </si>
  <si>
    <t>44"M116 internát koberec</t>
  </si>
  <si>
    <t>144</t>
  </si>
  <si>
    <t>776211211</t>
  </si>
  <si>
    <t>Lepení textilních čtverců</t>
  </si>
  <si>
    <t>163204990</t>
  </si>
  <si>
    <t>32,5"M407 Pavilon, včetně schodů</t>
  </si>
  <si>
    <t>44"M114 internát</t>
  </si>
  <si>
    <t>145</t>
  </si>
  <si>
    <t>BSE.13590M2R001</t>
  </si>
  <si>
    <t xml:space="preserve">Forbo, Tessera , koberec objektový, čtverce 50x50cm,  vzor a barva dle investora</t>
  </si>
  <si>
    <t>-1816779330</t>
  </si>
  <si>
    <t>Poznámka k položce:_x000d_
koberec všívaná strukturovaná smyčka, čtverce 50x50cm, vlákno 580g/m2, 100 % Polyamide 6 solution dyed, tloušťka 5,8mm, třída zátěže 33, hořlavost Bfl-s1, útlum 27dB, zadní strana modifikovaný bitumen, el. odpor R ≤ 109 Ω</t>
  </si>
  <si>
    <t>(32,5+25,6*0,05)*1,10"M407 Pavilon, včetně schodů</t>
  </si>
  <si>
    <t>(44+27*0,05)*1,10"M114 internát</t>
  </si>
  <si>
    <t>146</t>
  </si>
  <si>
    <t>776401800R00</t>
  </si>
  <si>
    <t>Demontáž soklíků nebo lišt, pryžových nebo z PVC</t>
  </si>
  <si>
    <t>353295319</t>
  </si>
  <si>
    <t>18"M302 škola</t>
  </si>
  <si>
    <t>18"M402 škola</t>
  </si>
  <si>
    <t>17,8"M306 pavilon</t>
  </si>
  <si>
    <t>20,8"M309 pavilon</t>
  </si>
  <si>
    <t>17"M310 pavilon</t>
  </si>
  <si>
    <t>17,8"M408 pavilon</t>
  </si>
  <si>
    <t>24,8"M407 pavilon</t>
  </si>
  <si>
    <t>26,5"M116 internát</t>
  </si>
  <si>
    <t>147</t>
  </si>
  <si>
    <t>776411111</t>
  </si>
  <si>
    <t>Montáž obvodových soklíků výšky do 80 mm</t>
  </si>
  <si>
    <t>1958937556</t>
  </si>
  <si>
    <t>148</t>
  </si>
  <si>
    <t>776421111</t>
  </si>
  <si>
    <t>Montáž obvodových lišt lepením</t>
  </si>
  <si>
    <t>1102508733</t>
  </si>
  <si>
    <t>18,1"M302 kabinet škola PVC</t>
  </si>
  <si>
    <t>17"M402 kabinet škola PVC</t>
  </si>
  <si>
    <t>18"M306 pavilon PVC</t>
  </si>
  <si>
    <t>24,2"M310 pavilon PVC</t>
  </si>
  <si>
    <t>18"M408 pavilon PVC</t>
  </si>
  <si>
    <t>25"M407 pavilon koberec</t>
  </si>
  <si>
    <t>27,5"M117 internát koberec</t>
  </si>
  <si>
    <t>149</t>
  </si>
  <si>
    <t>28411006</t>
  </si>
  <si>
    <t>lišta soklová PVC samolepící 15x50mm</t>
  </si>
  <si>
    <t>-1493715874</t>
  </si>
  <si>
    <t>18,1*1,1"M302 kabinet škola PVC</t>
  </si>
  <si>
    <t>17*1,1"M402 kabinet škola PVC</t>
  </si>
  <si>
    <t>18*1,1"M306 pavilon PVC</t>
  </si>
  <si>
    <t>24,2*1,1"M310 pavilon PVC</t>
  </si>
  <si>
    <t>18*1,1"M408 pavilon PVC</t>
  </si>
  <si>
    <t>25*1,1"M407 pavilon koberec</t>
  </si>
  <si>
    <t>27,5*1,1"M117 internát koberec</t>
  </si>
  <si>
    <t>150</t>
  </si>
  <si>
    <t>776511810R00</t>
  </si>
  <si>
    <t>Odstranění PVC a koberců lepených bez podložky</t>
  </si>
  <si>
    <t>-1051475363</t>
  </si>
  <si>
    <t>151</t>
  </si>
  <si>
    <t>776521200RV1</t>
  </si>
  <si>
    <t>Lepení povlakových podlah z dílců PVC a CV (vinyl) - odstín dle investora</t>
  </si>
  <si>
    <t>194360245</t>
  </si>
  <si>
    <t>Poznámka k položce:_x000d_
včetně vinylové podlahoviny tl. 2 mm , 100% bez ftalátové</t>
  </si>
  <si>
    <t>152</t>
  </si>
  <si>
    <t>776520030RAB</t>
  </si>
  <si>
    <t>Podlaha povlaková z PVC, soklík, 100% bez ftalátů, útlum 15dB - odstín dle investora</t>
  </si>
  <si>
    <t>819582592</t>
  </si>
  <si>
    <t>Poznámka k položce:_x000d_
PVC SARLON 15dB útlum</t>
  </si>
  <si>
    <t>17,5*1,15"M302 kabinet škola PVC</t>
  </si>
  <si>
    <t>15,3*1,15"M402 kabinet škola PVC</t>
  </si>
  <si>
    <t>14*1,15"M306 pavilon PVC</t>
  </si>
  <si>
    <t>26,1*1,15"M310 pavilon PVC</t>
  </si>
  <si>
    <t>14*1,15"M408 pavilon PVC</t>
  </si>
  <si>
    <t>18,1*0,05"M302 kabinet škola PVC sokl</t>
  </si>
  <si>
    <t>17*0,05"M402 kabinet škola PVC sokl</t>
  </si>
  <si>
    <t>18*0,05"M306 pavilon PVC sokl</t>
  </si>
  <si>
    <t>24,2*0,05"M310 pavilon PVC sokl</t>
  </si>
  <si>
    <t>18*0,05"M408 pavilon PVC sokl</t>
  </si>
  <si>
    <t>777</t>
  </si>
  <si>
    <t>Podlahy ze syntetických hmot</t>
  </si>
  <si>
    <t>153</t>
  </si>
  <si>
    <t>777553010R00</t>
  </si>
  <si>
    <t>Penetrace savého podkladu disperzí</t>
  </si>
  <si>
    <t>612729659</t>
  </si>
  <si>
    <t>154</t>
  </si>
  <si>
    <t>777553210R002</t>
  </si>
  <si>
    <t>Vyrovnání podlah OSB deskami P+D</t>
  </si>
  <si>
    <t>222843565</t>
  </si>
  <si>
    <t>14*2"M306 pavilon PVC</t>
  </si>
  <si>
    <t>26,1*2"M310 pavilon PVC</t>
  </si>
  <si>
    <t>14*2"M408 pavilon PVC</t>
  </si>
  <si>
    <t>32,5*2"M407 pavilon koberec</t>
  </si>
  <si>
    <t>155</t>
  </si>
  <si>
    <t>60726285</t>
  </si>
  <si>
    <t>deska dřevoštěpková OSB 3 P+D broušená tl 22mm</t>
  </si>
  <si>
    <t>-1259087298</t>
  </si>
  <si>
    <t>156</t>
  </si>
  <si>
    <t>60726265</t>
  </si>
  <si>
    <t>deska dřevoštěpková OSB 4 P+D nebroušená tl 22mm</t>
  </si>
  <si>
    <t>-875735556</t>
  </si>
  <si>
    <t>157</t>
  </si>
  <si>
    <t>998777102R00</t>
  </si>
  <si>
    <t>Přesun hmot pro podlahy syntetické, výšky do 12 m</t>
  </si>
  <si>
    <t>-1832286330</t>
  </si>
  <si>
    <t>781</t>
  </si>
  <si>
    <t>Obklady (keramické)</t>
  </si>
  <si>
    <t>158</t>
  </si>
  <si>
    <t>781475120R001</t>
  </si>
  <si>
    <t>Obklad vnitřní stěn keramický montáž, do tmele, 20x40 cm</t>
  </si>
  <si>
    <t>-1408234923</t>
  </si>
  <si>
    <t>Poznámka k položce:_x000d_
montáž</t>
  </si>
  <si>
    <t>83,2+25,6+91,2+16+38,4+46,4+8+16+40+8+17,6+49,6+8+17,6+24+4,8+11,2+25,6+4,8+11,2+65,6+9,6+16+25</t>
  </si>
  <si>
    <t>159</t>
  </si>
  <si>
    <t>781. 2</t>
  </si>
  <si>
    <t xml:space="preserve">Obklad  20 x 40 cm, rozměr 398x198x7mm  povrch hladký glazovaný,kolísání odstínu v malých odchylkách,  barva bílošedá</t>
  </si>
  <si>
    <t>-1999031863</t>
  </si>
  <si>
    <t>Poznámka k položce:_x000d_
RAKO Compila WADMB864</t>
  </si>
  <si>
    <t>91,2*1,1"1.NP škola</t>
  </si>
  <si>
    <t>46,4*1,1"2.NP škola</t>
  </si>
  <si>
    <t>40*1,1"3.NP škola</t>
  </si>
  <si>
    <t>49,6*1,1"4.NP škola</t>
  </si>
  <si>
    <t>24*1,1"2.NP Pavilon</t>
  </si>
  <si>
    <t>25,6*1,1"3.NP Pavilon</t>
  </si>
  <si>
    <t>65,6*1,1"1.NP internát</t>
  </si>
  <si>
    <t>160</t>
  </si>
  <si>
    <t>781. 2A</t>
  </si>
  <si>
    <t xml:space="preserve">Obklad  20 x 40 cm, rozměr 398x198x7mm  povrch hladký glazovaný,kolísání odstínu v malých odchylkách,  barva tmavěšedá</t>
  </si>
  <si>
    <t>-1355876582</t>
  </si>
  <si>
    <t>Poznámka k položce:_x000d_
RAKO Compila WADMB866</t>
  </si>
  <si>
    <t>16*1,1"1.NP škola</t>
  </si>
  <si>
    <t>8*1,1"2.NP škola</t>
  </si>
  <si>
    <t>8*1,1"3.NP škola</t>
  </si>
  <si>
    <t>8*1,1"4.NP škola</t>
  </si>
  <si>
    <t>4,8*1,1"2.NP Pavilon</t>
  </si>
  <si>
    <t>4,8*1,1"3.NP Pavilon</t>
  </si>
  <si>
    <t>9,6*1,1"1.NP internát</t>
  </si>
  <si>
    <t>161</t>
  </si>
  <si>
    <t>781. 2B</t>
  </si>
  <si>
    <t xml:space="preserve">Obklad  20 x 40 cm, rozměr 398x198x7mm  povrch hladký glazovaný,kolísání odstínu v malých odchylkách,  barva šedobéžová</t>
  </si>
  <si>
    <t>673460589</t>
  </si>
  <si>
    <t>Poznámka k položce:_x000d_
RAKO Compila WADMB867</t>
  </si>
  <si>
    <t>38,4*1,1"1.NP škola</t>
  </si>
  <si>
    <t>16*1,1"2.NP škola</t>
  </si>
  <si>
    <t>17,6*1,1"3.NP škola</t>
  </si>
  <si>
    <t>17,6*1,1"4.NP škola</t>
  </si>
  <si>
    <t>11,2*1,1"2.NP Pavilon</t>
  </si>
  <si>
    <t>11,2*1,1"3.NP Pavilon</t>
  </si>
  <si>
    <t>16*1,1"1.NP internát</t>
  </si>
  <si>
    <t>162</t>
  </si>
  <si>
    <t>781. 2c</t>
  </si>
  <si>
    <t xml:space="preserve">Obklad  20 x 40 cm, rozměr 398x198x7mm  povrch hladký glazovaný,kolísání odstínu v malých odchylkách,  barva světle béžová</t>
  </si>
  <si>
    <t>-1504571012</t>
  </si>
  <si>
    <t>Poznámka k položce:_x000d_
RAKO Concept WADMB107</t>
  </si>
  <si>
    <t>83,2*1,1"2.NP Nová budova</t>
  </si>
  <si>
    <t>163</t>
  </si>
  <si>
    <t>781. 2d</t>
  </si>
  <si>
    <t xml:space="preserve">Obklad  20 x 40 cm, rozměr 398x198x7mm  povrch hladký glazovaný,kolísání odstínu v malých odchylkách,  barva hnědá</t>
  </si>
  <si>
    <t>1424018349</t>
  </si>
  <si>
    <t>Poznámka k položce:_x000d_
RAKO Concept WADMB109</t>
  </si>
  <si>
    <t>25,6*1,1"2.NP Nová budova</t>
  </si>
  <si>
    <t>164</t>
  </si>
  <si>
    <t>781497132RS4</t>
  </si>
  <si>
    <t xml:space="preserve">Lišta nerezová rohová k obkladům  vč. nerezové lišty pro tloušťku obkladu 10 mm</t>
  </si>
  <si>
    <t>-1738976749</t>
  </si>
  <si>
    <t>Poznámka k položce:_x000d_
včetně montáže</t>
  </si>
  <si>
    <t>4*2+11*1"škola</t>
  </si>
  <si>
    <t>4*2+8*1"Pavilon</t>
  </si>
  <si>
    <t>15*2+2*1"internát</t>
  </si>
  <si>
    <t>4*2+5*1"Nová budova</t>
  </si>
  <si>
    <t>165</t>
  </si>
  <si>
    <t>998781111R00</t>
  </si>
  <si>
    <t>Přesun hmot pro obklady keramické, výšky do 12 m</t>
  </si>
  <si>
    <t>1860334566</t>
  </si>
  <si>
    <t>787</t>
  </si>
  <si>
    <t>Zasklívání</t>
  </si>
  <si>
    <t>166</t>
  </si>
  <si>
    <t>787911111R00</t>
  </si>
  <si>
    <t>Montáž zrcadla na stěnu, na lepidlo, pl. do 2 m2</t>
  </si>
  <si>
    <t>-2002438550</t>
  </si>
  <si>
    <t>0,6*0,8"M103 škola</t>
  </si>
  <si>
    <t>0,6*1"M106 škola</t>
  </si>
  <si>
    <t>0,6*0,8"M107 škola</t>
  </si>
  <si>
    <t>0,6*0,8"M108 škola</t>
  </si>
  <si>
    <t>0,6*1,2"M110 škola</t>
  </si>
  <si>
    <t>0,6*1,2"M112 škola</t>
  </si>
  <si>
    <t>0,6*2,8"M204 škola</t>
  </si>
  <si>
    <t>0,6*0,8"M206 škola</t>
  </si>
  <si>
    <t>0,6*0,8"M302 škola</t>
  </si>
  <si>
    <t>0,6*2,8"M303 škola</t>
  </si>
  <si>
    <t>0,6*0,8"M305 škola</t>
  </si>
  <si>
    <t>0,6*0,8"M402 škola</t>
  </si>
  <si>
    <t>0,6*2,8"M404 škola</t>
  </si>
  <si>
    <t>0,6*0,8"M405 škola</t>
  </si>
  <si>
    <t>0,6*1*4"Pavilon 2.NP+3.NP</t>
  </si>
  <si>
    <t>0,6*1"M115 internát</t>
  </si>
  <si>
    <t>0,6*1"M116 internát</t>
  </si>
  <si>
    <t>0,6*2,1"M203 Nová budova</t>
  </si>
  <si>
    <t>0,6*2,36"M207 Nová budova</t>
  </si>
  <si>
    <t>0,6*1,2"M208 Nová budova</t>
  </si>
  <si>
    <t>167</t>
  </si>
  <si>
    <t>63465127R</t>
  </si>
  <si>
    <t>Zrcadlo nemontované čiré tl. 6 mm</t>
  </si>
  <si>
    <t>521138981</t>
  </si>
  <si>
    <t>PSV</t>
  </si>
  <si>
    <t>Práce a dodávky PSV</t>
  </si>
  <si>
    <t>713</t>
  </si>
  <si>
    <t>Izolace tepelné</t>
  </si>
  <si>
    <t>168</t>
  </si>
  <si>
    <t>713121121</t>
  </si>
  <si>
    <t>Montáž izolace tepelné podlah volně kladenými rohožemi, pásy, dílci, deskami 2 vrstvy</t>
  </si>
  <si>
    <t>34111985</t>
  </si>
  <si>
    <t>169</t>
  </si>
  <si>
    <t>28375914</t>
  </si>
  <si>
    <t>deska EPS 150 pro konstrukce s vysokým zatížením λ=0,035 tl 100mm</t>
  </si>
  <si>
    <t>-220788749</t>
  </si>
  <si>
    <t>33,5*2,1 'Přepočtené koeficientem množství</t>
  </si>
  <si>
    <t>764</t>
  </si>
  <si>
    <t>Konstrukce klempířské</t>
  </si>
  <si>
    <t>170</t>
  </si>
  <si>
    <t>764246343</t>
  </si>
  <si>
    <t>Oplechování parapetů rovných celoplošně lepené z TiZn lesklého plechu rš 250 mm</t>
  </si>
  <si>
    <t>-615368272</t>
  </si>
  <si>
    <t>771</t>
  </si>
  <si>
    <t>Podlahy z dlaždic a obklady</t>
  </si>
  <si>
    <t>171</t>
  </si>
  <si>
    <t>771101101R000</t>
  </si>
  <si>
    <t>Vysávání podlah prům.vysavačem pro pokládku dlažby a koberců</t>
  </si>
  <si>
    <t>-1693244745</t>
  </si>
  <si>
    <t>1,7+2,7+8,25+2,16+5,6+6,5+3,14+11,3+5,3+11,5+5,4"1.np škola</t>
  </si>
  <si>
    <t>2+5,4+7,15+2,85"2.NP škola</t>
  </si>
  <si>
    <t>6,1+7,1+2,85"3.NP škola</t>
  </si>
  <si>
    <t>1,6+6,1+7,1+2,85"4.NP škola</t>
  </si>
  <si>
    <t>1,26+3,15+3"2.NP Pavilon</t>
  </si>
  <si>
    <t>1,26+3,15+3+7,10"3NP Pavilon</t>
  </si>
  <si>
    <t>36,8+1,54+4,86+4,8"1.NP internát</t>
  </si>
  <si>
    <t>4,3+9,6+1,62+8,8+4,6+2+1,32"2.np Nová budova</t>
  </si>
  <si>
    <t xml:space="preserve">2,7"1.NP škola  M101- oprava podlahy po překopu</t>
  </si>
  <si>
    <t>172</t>
  </si>
  <si>
    <t>771474112</t>
  </si>
  <si>
    <t>Montáž soklíků z dlaždic keramických rovných flexibilní lepidlo v do 90 mm</t>
  </si>
  <si>
    <t>-1544454930</t>
  </si>
  <si>
    <t>12,5"M104 škola</t>
  </si>
  <si>
    <t>14,8"M109 škola</t>
  </si>
  <si>
    <t>14,9+1,71+1,7"M113 Pavilon</t>
  </si>
  <si>
    <t>2,5"oprava stávajících na chodbách školy</t>
  </si>
  <si>
    <t>173</t>
  </si>
  <si>
    <t>771479001R00</t>
  </si>
  <si>
    <t>Řezání dlaždic keramických pro soklíky</t>
  </si>
  <si>
    <t>-1006355971</t>
  </si>
  <si>
    <t>174</t>
  </si>
  <si>
    <t>771574113</t>
  </si>
  <si>
    <t>Montáž podlah keramických režných hladkých lepených flexibilním lepidlem do 12 ks/m2</t>
  </si>
  <si>
    <t>1730120797</t>
  </si>
  <si>
    <t>175</t>
  </si>
  <si>
    <t>597623141R</t>
  </si>
  <si>
    <t>Dodávka dlažba 45 x 45 cm, tl.8mm , R10, slinutá, povrch matný hladký,střep barevný, barva tmavě šedá, tvrdost povrchu podle Mohse min.7</t>
  </si>
  <si>
    <t>-2070548808</t>
  </si>
  <si>
    <t>Poznámka k položce:_x000d_
Dlažba RAKO Block DAA4H782</t>
  </si>
  <si>
    <t>70,2*1,10"1.np škola</t>
  </si>
  <si>
    <t>19,5*1,10"2.NP škola</t>
  </si>
  <si>
    <t>18,5*1,10"3.NP škola</t>
  </si>
  <si>
    <t>21*1,10"4.NP škola</t>
  </si>
  <si>
    <t>8,5*1,10"2.NP Pavilon</t>
  </si>
  <si>
    <t>17*1,10"3NP Pavilon</t>
  </si>
  <si>
    <t>54,5*1,10"1.NP internát</t>
  </si>
  <si>
    <t>5,2"soklíky</t>
  </si>
  <si>
    <t>176</t>
  </si>
  <si>
    <t>597623141Ra</t>
  </si>
  <si>
    <t>Dodávka dlažba 45 x 45 cm, tl.8mm , R10, slinutá, povrch matný hladký,střep barevný, barva béžová, tvrdost povrchu podle Mohse min.7</t>
  </si>
  <si>
    <t>623735662</t>
  </si>
  <si>
    <t>Poznámka k položce:_x000d_
Dlažba RAKO Block DAA4H784</t>
  </si>
  <si>
    <t>36*1,10"2.np Nová budova</t>
  </si>
  <si>
    <t>177</t>
  </si>
  <si>
    <t>597623141R1</t>
  </si>
  <si>
    <t>Dodávka dlažba 45 x 45 cm, tl.8mm , R10, slinutá, povrch matný hladký,barva dle stávající</t>
  </si>
  <si>
    <t>1206653240</t>
  </si>
  <si>
    <t>Poznámka k položce:_x000d_
vyvzorkovat dle stávající dlažby v chodbě</t>
  </si>
  <si>
    <t xml:space="preserve">2,7*1,1"1.NP škola  M101- oprava podlahy po překopu</t>
  </si>
  <si>
    <t>178</t>
  </si>
  <si>
    <t>771578011R00</t>
  </si>
  <si>
    <t>Spára podlaha - stěna, silikonem</t>
  </si>
  <si>
    <t>-1099832204</t>
  </si>
  <si>
    <t>Poznámka k položce:_x000d_
vč. dodávky a montáže silikonu.</t>
  </si>
  <si>
    <t>179</t>
  </si>
  <si>
    <t>771591111</t>
  </si>
  <si>
    <t>Podlahy penetrace podkladu</t>
  </si>
  <si>
    <t>-1574774534</t>
  </si>
  <si>
    <t>180</t>
  </si>
  <si>
    <t>998771102R00</t>
  </si>
  <si>
    <t>Přesun hmot pro podlahy z dlaždic, výšky do 12 m</t>
  </si>
  <si>
    <t>-1640555220</t>
  </si>
  <si>
    <t>775</t>
  </si>
  <si>
    <t>Podlahy skládané</t>
  </si>
  <si>
    <t>181</t>
  </si>
  <si>
    <t>7755118</t>
  </si>
  <si>
    <t>Demontáž podlah vlysových</t>
  </si>
  <si>
    <t>1045308882</t>
  </si>
  <si>
    <t>Poznámka k položce:_x000d_
demontáž stávajících parket</t>
  </si>
  <si>
    <t>783</t>
  </si>
  <si>
    <t>Nátěry</t>
  </si>
  <si>
    <t>182</t>
  </si>
  <si>
    <t>783. 1</t>
  </si>
  <si>
    <t>Nátěr ocel. zárubně 1 křídl. , 2x, očištění</t>
  </si>
  <si>
    <t>ks</t>
  </si>
  <si>
    <t>-1756039130</t>
  </si>
  <si>
    <t>183</t>
  </si>
  <si>
    <t>783. 2</t>
  </si>
  <si>
    <t>Nátěr ocel. zárubně 2 křídl. , 2x, očištění</t>
  </si>
  <si>
    <t>1967193691</t>
  </si>
  <si>
    <t>184</t>
  </si>
  <si>
    <t>783823131</t>
  </si>
  <si>
    <t>Penetrační akrylátový nátěr hladkých, tenkovrstvých zrnitých nebo štukových omítek</t>
  </si>
  <si>
    <t>731836643</t>
  </si>
  <si>
    <t xml:space="preserve">110*1,6"M101 škola </t>
  </si>
  <si>
    <t>(4,5+2,4+2,4+4,5)*1,6"M109 škola</t>
  </si>
  <si>
    <t xml:space="preserve">(4,5+2,435+2,435+4,5)*1,6"M111 škola </t>
  </si>
  <si>
    <t xml:space="preserve">103*1,6"M201 škola </t>
  </si>
  <si>
    <t xml:space="preserve">107*1,6"M301 škola </t>
  </si>
  <si>
    <t xml:space="preserve">97,5*1,6"M401 škola </t>
  </si>
  <si>
    <t>15,8*1,6"M306 Pavilon</t>
  </si>
  <si>
    <t>23,2*1,6"M310 Pavilon</t>
  </si>
  <si>
    <t>24,8*1,6"M407 Pavilon</t>
  </si>
  <si>
    <t>17,8*1,6"M408 Pavilon</t>
  </si>
  <si>
    <t>15,2*1,6"M113 internát</t>
  </si>
  <si>
    <t>27*1,6"M117 internát</t>
  </si>
  <si>
    <t>28,4*1,6"M201 Nová budova</t>
  </si>
  <si>
    <t>45*1,6"M202 Nová budova</t>
  </si>
  <si>
    <t>185</t>
  </si>
  <si>
    <t>783827121</t>
  </si>
  <si>
    <t>Krycí jednonásobný akrylátový nátěr omítek stupně členitosti 1 a 2</t>
  </si>
  <si>
    <t>-963566089</t>
  </si>
  <si>
    <t>Poznámka k položce:_x000d_
umyvatelný nátěr_x000d_
vodou ředitelný SOKRATES COLOUR_x000d_
- PŘÍPLATEK MÍCHANÝ ODSTÍN_x000d_
celkově bude natřeno 3x viz následující položka</t>
  </si>
  <si>
    <t>186</t>
  </si>
  <si>
    <t>783827421</t>
  </si>
  <si>
    <t>Krycí dvojnásobný akrylátový nátěr omítek stupně členitosti 1 a 2</t>
  </si>
  <si>
    <t>-293978018</t>
  </si>
  <si>
    <t>Poznámka k položce:_x000d_
umyvatelný nátěr_x000d_
vodou ředitelný SOKRATES COLOUR_x000d_
- PŘÍPLATEK MÍCHANÝ ODSTÍN_x000d_
celkově bude natřeno 3x viz předchozí položka</t>
  </si>
  <si>
    <t>784</t>
  </si>
  <si>
    <t>Malby</t>
  </si>
  <si>
    <t>187</t>
  </si>
  <si>
    <t>784161401R00</t>
  </si>
  <si>
    <t>Penetrace podkladu nátěrem, Klasik, 1 x</t>
  </si>
  <si>
    <t>593335221</t>
  </si>
  <si>
    <t>110*1,35+147"M101 škola -včetně stropu</t>
  </si>
  <si>
    <t>5,5*0,7+1,7"M102 škola-včetně stropu</t>
  </si>
  <si>
    <t>6,6*0,5+2,7"M103 škola - včetně stropu</t>
  </si>
  <si>
    <t>12,4*2,6+3,03*0,2"M104 škola + sdk zákryt</t>
  </si>
  <si>
    <t>6,15*0,8+2,16"M105 - včetně stropu</t>
  </si>
  <si>
    <t>(7,2+5+4,6)*0,8+5,6"M106 škola- včetně stropu</t>
  </si>
  <si>
    <t>(7,2+5+4,2)*0,8+6,5"M107 škola- včetně stropu</t>
  </si>
  <si>
    <t>7,12*0,8+3,14"M108 škola - včetně stropu</t>
  </si>
  <si>
    <t>(4,5+2,4+2,4+4,5)*1 +4,5*0,3"M109 škola + průvlak</t>
  </si>
  <si>
    <t>(2,4+1,2+1+1+0,3+0,7+2,2+1+1+0,3+0,9+1,63)*2,5+5,3"M110 škola- včetně stropu</t>
  </si>
  <si>
    <t>(4,5+2,435+2,435+4,5)*1 +4,5*0,3"M111 škola + průvlak</t>
  </si>
  <si>
    <t>(2,435+1,2+1+1+0,3+0,7+2,2+1+1+0,3+0,9+1,63)*2,5+5,4"M112 škola- včetně stropu</t>
  </si>
  <si>
    <t>103*2+135"M201 škola -včetně stropu</t>
  </si>
  <si>
    <t>(1,1+0,95+1,4)*3,5"M202 škola - část budované výlevky + oprava stropu</t>
  </si>
  <si>
    <t>10*1,2+5,3"M204 škola - včetně stropu</t>
  </si>
  <si>
    <t>(8,3+4,6+4,6)*1,2+7"M205 škola - včetně stropu</t>
  </si>
  <si>
    <t>(4,5+5)*1,2-0,6*2+2,8"M206 škola - včetně stropu</t>
  </si>
  <si>
    <t>107*2+144"M301 škola -včetně stropu</t>
  </si>
  <si>
    <t>18,1*3"M302 škola</t>
  </si>
  <si>
    <t>10*1,2+6,1"M303 škola - včetně stropu</t>
  </si>
  <si>
    <t>(7,8+4,3+4,3+4,3)*1,2+7,1"M304 škola - včetně stropu</t>
  </si>
  <si>
    <t>(4,5+5)*1,2-0,6*2+2,8"M305 škola - včetně stropu</t>
  </si>
  <si>
    <t>97,5*2,55+131"M401 škola -včetně stropu</t>
  </si>
  <si>
    <t>17*3"M402 škola</t>
  </si>
  <si>
    <t>4,9*3,55+1,6"M403 škola- včetně stropu</t>
  </si>
  <si>
    <t>10*1,2+6,1"M404 škola - včetně stropu</t>
  </si>
  <si>
    <t>(7,8+4,3+4,3+4,3)*1,2+7,1"M405 škola - včetně stropu</t>
  </si>
  <si>
    <t>(4,5+5)*1,2-0,6*2+2,8"M406 škola - včetně stropu</t>
  </si>
  <si>
    <t>15,8*1,5"M306 Pavilon</t>
  </si>
  <si>
    <t>4,5*1,2+1,2"M307 Pavilon- včetně stropu</t>
  </si>
  <si>
    <t>4,5*1,2+5,2*1,2"M308 Pavilon - včetně stropu</t>
  </si>
  <si>
    <t>(4,9+5,1)*1,2+3"M309 Pavilon- včetně stropu</t>
  </si>
  <si>
    <t>23,2*1,5"M310 Pavilon</t>
  </si>
  <si>
    <t>16*3"M311 Pavilon</t>
  </si>
  <si>
    <t>16,8*1,5+9,23"M312 Pavilon - včetně stropu</t>
  </si>
  <si>
    <t>24,8*1,5+32,5"M407 Pavilon</t>
  </si>
  <si>
    <t>17,8*1,5+13,6"M408 Pavilon</t>
  </si>
  <si>
    <t>4,5*1,2+1,26"M409 Pavilon- včetně stropu</t>
  </si>
  <si>
    <t>4,5*1,2+5,2*1,2"M410 Pavilon - včetně stropu</t>
  </si>
  <si>
    <t>(4,9+5,1)*1,2+3"M411 Pavilon- včetně stropu</t>
  </si>
  <si>
    <t>10,6*3+6,9+3*0,6"M412 Pavilon- včetně stropu+zákryt</t>
  </si>
  <si>
    <t>16*3+13,7"M413 Pavilon- včetně stropu</t>
  </si>
  <si>
    <t>15,2*1,5+1,7*3+1,7*3+15*1,1"M113 internát</t>
  </si>
  <si>
    <t>5,3*1,2"M114 internát- včetně stropu</t>
  </si>
  <si>
    <t>(7+5,6)*1,2+4,86"M115 internát- včetně stropu</t>
  </si>
  <si>
    <t>(4,7+4,9+5,6)*1,2+4,8"M116 internát- včetně stropu</t>
  </si>
  <si>
    <t>27*1,5"M117 internát</t>
  </si>
  <si>
    <t>28,4*1,5+39+3,3*0,6"M201 Nová budova-včetně stropu+ SDK zákryt</t>
  </si>
  <si>
    <t>45*1,5+33"M202 Nová budova-včetně stropu</t>
  </si>
  <si>
    <t>8,3*1,2+4,3"M203 Nová budova-včetně stropu</t>
  </si>
  <si>
    <t>12*1,2+1,88*0,6+4,3*1,2+4,3*1,2+7"M204 Nová budova-včetně stropu</t>
  </si>
  <si>
    <t>5,4*1,2+1,6-1,5*2"M205 Nová budova-včetně stropu</t>
  </si>
  <si>
    <t>12*1,2+4,3*1,2+1,46*0,3+7,5"M206 Nová budova-včetně stropu</t>
  </si>
  <si>
    <t>8,6*1,2+4,8"M207 Nová budova-včetně stropu</t>
  </si>
  <si>
    <t>5,8*1,2+2"M208 Nová budova-včetně stropu</t>
  </si>
  <si>
    <t>4,8*1,2+1,32"M209 Nová budova-včetně stropu</t>
  </si>
  <si>
    <t>5"1.NP Nová budova-oprava malby po napojení instalací</t>
  </si>
  <si>
    <t>188</t>
  </si>
  <si>
    <t>784165512R00</t>
  </si>
  <si>
    <t>Malba disperzní, bílá, bez penetrace, 2 x</t>
  </si>
  <si>
    <t>1270346972</t>
  </si>
  <si>
    <t>189</t>
  </si>
  <si>
    <t>784402801R00</t>
  </si>
  <si>
    <t>Odstranění malby oškrábáním v místnosti H do 3,8 m</t>
  </si>
  <si>
    <t>1820199279</t>
  </si>
  <si>
    <t>110*2,85+147-11,3*2,7"M101 škola -včetně stropu</t>
  </si>
  <si>
    <t>9,5*2,6"M102 škola</t>
  </si>
  <si>
    <t>2,45*2,6+3,15*1+1,2*1+4,4*2,6"M103 škola</t>
  </si>
  <si>
    <t>(2,8+1,2+3)*2,85"M104 škola</t>
  </si>
  <si>
    <t>(2,511+2,38+2,511)*2,85"M105 škola</t>
  </si>
  <si>
    <t>(1,62+0,93+0,93)*2,85"M106 škola</t>
  </si>
  <si>
    <t>(1,62+0,91+0,91)*2,85"M107 škola</t>
  </si>
  <si>
    <t>(4,5+2,4+4,5)*3"M108 škola</t>
  </si>
  <si>
    <t>(2,2+2,4+2,2)*3"M109 škola</t>
  </si>
  <si>
    <t>(4,5+2,44+4,5)*3"M110 škola</t>
  </si>
  <si>
    <t>(2,2+2,44+2,2)*3"M111 škola</t>
  </si>
  <si>
    <t>103*1,9+135"M201 škola -včetně stropu</t>
  </si>
  <si>
    <t>(1,1+0,95+1,4)*3,5"M202 škola - část budované výlevky</t>
  </si>
  <si>
    <t>15,3*1,55"M203 škola</t>
  </si>
  <si>
    <t>7,6*1,5"M204 škola</t>
  </si>
  <si>
    <t>107*1,9+144"M301 škola -včetně stropu</t>
  </si>
  <si>
    <t>17,8*3,5"M302 škola</t>
  </si>
  <si>
    <t>15,3*1,55"M303 škola</t>
  </si>
  <si>
    <t>7,6*1,5"M304 škola</t>
  </si>
  <si>
    <t>97,5*1,9+131"M401 škola -včetně stropu</t>
  </si>
  <si>
    <t>17,8*3,5"M402 škola</t>
  </si>
  <si>
    <t>15,3*1,55"M403 škola</t>
  </si>
  <si>
    <t>7,6*1,5"M404 škola</t>
  </si>
  <si>
    <t>4,5*1,5"M307 Pavilon</t>
  </si>
  <si>
    <t>4,5*1,5"M308 Pavilon</t>
  </si>
  <si>
    <t>20,1*1,5"M309 Pavilon</t>
  </si>
  <si>
    <t>7,4+0,9+0,9*1,5"M310 Pavilon</t>
  </si>
  <si>
    <t>16,8*1,5+9,5"M311 Pavilon - včetně stropu</t>
  </si>
  <si>
    <t>21,2*3,0" schodiště Pavilon 2.NP</t>
  </si>
  <si>
    <t>4,5*1,0"M409 Pavilon</t>
  </si>
  <si>
    <t>4,5*1,5"M410 Pavilon</t>
  </si>
  <si>
    <t>14,1*1,5"M411 Pavilon</t>
  </si>
  <si>
    <t>33,5*1,5"M113 internát</t>
  </si>
  <si>
    <t>(1,8+1+1,2+1,25+1+1,2+1,25)*1,5"M114 internát</t>
  </si>
  <si>
    <t>(2,45+2,45+1,9)*3"M115 internát</t>
  </si>
  <si>
    <t>26,5*3"M116 internát</t>
  </si>
  <si>
    <t>23,5*1,5+5,1" Nová budova 2.NP + část stropu</t>
  </si>
  <si>
    <t>D.1.4.1 - vodovod, kanalizace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</si>
  <si>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</si>
  <si>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</si>
  <si>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</si>
  <si>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</si>
  <si>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969041112</t>
  </si>
  <si>
    <t>Vybourání vnitřního plastového potrubí přes DN 50 do DN 100</t>
  </si>
  <si>
    <t>1795146370</t>
  </si>
  <si>
    <t>974031142</t>
  </si>
  <si>
    <t>Vysekání rýh ve zdivu cihelném hl do 70 mm š do 70 mm</t>
  </si>
  <si>
    <t>1614234410</t>
  </si>
  <si>
    <t>31"škola -voda</t>
  </si>
  <si>
    <t>2"Pavilon-voda</t>
  </si>
  <si>
    <t xml:space="preserve">8"internát- voda </t>
  </si>
  <si>
    <t>7"Nová budova-voda</t>
  </si>
  <si>
    <t>46"škola-kanalizace</t>
  </si>
  <si>
    <t>4"Pavilon-kanalizace</t>
  </si>
  <si>
    <t>6"internát-kanalizace</t>
  </si>
  <si>
    <t>4"Nová budova-kanalizace</t>
  </si>
  <si>
    <t>974031153</t>
  </si>
  <si>
    <t>Vysekání rýh ve zdivu cihelném hl do 100 mm š do 100 mm</t>
  </si>
  <si>
    <t>1361745565</t>
  </si>
  <si>
    <t>16+25"škola-kanál</t>
  </si>
  <si>
    <t>13"Nová budova</t>
  </si>
  <si>
    <t>974031164</t>
  </si>
  <si>
    <t>Vysekání rýh ve zdivu cihelném hl do 150 mm š do 150 mm</t>
  </si>
  <si>
    <t>-609436169</t>
  </si>
  <si>
    <t>15+48"škola</t>
  </si>
  <si>
    <t>8+8"Pavilon</t>
  </si>
  <si>
    <t>2+8"Internát</t>
  </si>
  <si>
    <t>4+4"Nová budova</t>
  </si>
  <si>
    <t>974031243</t>
  </si>
  <si>
    <t>Vysekání rýh ve zdivu cihelném u stropu hl do 70 mm š do 100 mm</t>
  </si>
  <si>
    <t>1833067906</t>
  </si>
  <si>
    <t>2+2+4+2+1+2+2+2+3+2+3+4+3+1"škola voda</t>
  </si>
  <si>
    <t>2+6+6"Pavilon voda</t>
  </si>
  <si>
    <t>6+4+4+3*4"Internát voda</t>
  </si>
  <si>
    <t>2+3+2+3+3+2+4"Nová budova voda</t>
  </si>
  <si>
    <t>974031244</t>
  </si>
  <si>
    <t>Vysekání rýh ve zdivu cihelném u stropu hl do 70 mm š do 150 mm</t>
  </si>
  <si>
    <t>-505655863</t>
  </si>
  <si>
    <t>4*9+2+2+2"škola voda</t>
  </si>
  <si>
    <t>3+4+4+2+2"Pavilon voda</t>
  </si>
  <si>
    <t>4"intrernát voda</t>
  </si>
  <si>
    <t>-681362623</t>
  </si>
  <si>
    <t>2061220454</t>
  </si>
  <si>
    <t>-1944861927</t>
  </si>
  <si>
    <t>10,104*15 'Přepočtené koeficientem množství</t>
  </si>
  <si>
    <t>46592341</t>
  </si>
  <si>
    <t>721</t>
  </si>
  <si>
    <t>Zdravotechnika - vnitřní kanalizace</t>
  </si>
  <si>
    <t>721140802</t>
  </si>
  <si>
    <t>Demontáž potrubí litinové DN do 100</t>
  </si>
  <si>
    <t>-1709809081</t>
  </si>
  <si>
    <t>721171808</t>
  </si>
  <si>
    <t>Demontáž potrubí z PVC D přes 75 do 114</t>
  </si>
  <si>
    <t>176649898</t>
  </si>
  <si>
    <t>721173401</t>
  </si>
  <si>
    <t>Potrubí kanalizační z PVC SN 4 svodné DN 110</t>
  </si>
  <si>
    <t>461244055</t>
  </si>
  <si>
    <t>2,5+1"škola</t>
  </si>
  <si>
    <t>18"internát</t>
  </si>
  <si>
    <t>721173402</t>
  </si>
  <si>
    <t>Potrubí kanalizační z PVC SN 4 svodné DN 125</t>
  </si>
  <si>
    <t>-155649886</t>
  </si>
  <si>
    <t>28"škola</t>
  </si>
  <si>
    <t>9"internát</t>
  </si>
  <si>
    <t>721173403</t>
  </si>
  <si>
    <t>Potrubí kanalizační z PVC SN 4 svodné DN 160</t>
  </si>
  <si>
    <t>-511846114</t>
  </si>
  <si>
    <t>4"škola</t>
  </si>
  <si>
    <t>4"internát</t>
  </si>
  <si>
    <t>721174004</t>
  </si>
  <si>
    <t>Potrubí kanalizační z PP svodné DN 75</t>
  </si>
  <si>
    <t>1421847603</t>
  </si>
  <si>
    <t>2+3"škola</t>
  </si>
  <si>
    <t>721174025</t>
  </si>
  <si>
    <t>Potrubí kanalizační z PP odpadní DN 110</t>
  </si>
  <si>
    <t>-1808798879</t>
  </si>
  <si>
    <t>86"škola</t>
  </si>
  <si>
    <t>25"Pavilon</t>
  </si>
  <si>
    <t>16"internát</t>
  </si>
  <si>
    <t>721174042</t>
  </si>
  <si>
    <t>Potrubí kanalizační z PP připojovací DN 40</t>
  </si>
  <si>
    <t>1577451245</t>
  </si>
  <si>
    <t>46"škola</t>
  </si>
  <si>
    <t>6"internát</t>
  </si>
  <si>
    <t>721174043</t>
  </si>
  <si>
    <t>Potrubí kanalizační z PP připojovací DN 50</t>
  </si>
  <si>
    <t>1259440475</t>
  </si>
  <si>
    <t>25"škola</t>
  </si>
  <si>
    <t>721174044</t>
  </si>
  <si>
    <t>Potrubí kanalizační z PP připojovací DN 75</t>
  </si>
  <si>
    <t>-1463499077</t>
  </si>
  <si>
    <t>16"škola</t>
  </si>
  <si>
    <t>721174045</t>
  </si>
  <si>
    <t>Potrubí kanalizační z PP připojovací DN 110</t>
  </si>
  <si>
    <t>-1955851895</t>
  </si>
  <si>
    <t>15"škola</t>
  </si>
  <si>
    <t>8"Pavilon</t>
  </si>
  <si>
    <t>2"Internát</t>
  </si>
  <si>
    <t>721194104</t>
  </si>
  <si>
    <t>Vyvedení a upevnění odpadních výpustek DN 40</t>
  </si>
  <si>
    <t>426966744</t>
  </si>
  <si>
    <t>19+4+2+6+3+3+1</t>
  </si>
  <si>
    <t>721194105</t>
  </si>
  <si>
    <t>Vyvedení a upevnění odpadních výpustek DN 50</t>
  </si>
  <si>
    <t>1150405204</t>
  </si>
  <si>
    <t>2+3</t>
  </si>
  <si>
    <t>721194109</t>
  </si>
  <si>
    <t>Vyvedení a upevnění odpadních výpustek DN 110</t>
  </si>
  <si>
    <t>-1525239056</t>
  </si>
  <si>
    <t>14+2+4+4+4+7</t>
  </si>
  <si>
    <t>721219128</t>
  </si>
  <si>
    <t>Montáž odtokového sprchového žlabu délky do 1050 mm</t>
  </si>
  <si>
    <t>-34405500</t>
  </si>
  <si>
    <t>RMAT0016</t>
  </si>
  <si>
    <t xml:space="preserve">žlab sprchový nerez ACO PŘIBYSLAV SHOWERDRAIN E L=800, zápachová uzávěra, mřížka </t>
  </si>
  <si>
    <t>-948634053</t>
  </si>
  <si>
    <t>721226511</t>
  </si>
  <si>
    <t>Zápachová uzávěrka podomítková pro pračku a myčku DN 40</t>
  </si>
  <si>
    <t>-605891109</t>
  </si>
  <si>
    <t>998721102</t>
  </si>
  <si>
    <t>Přesun hmot tonážní pro vnitřní kanalizaci v objektech v přes 6 do 12 m</t>
  </si>
  <si>
    <t>2047271102</t>
  </si>
  <si>
    <t>722</t>
  </si>
  <si>
    <t>Zdravotechnika - vnitřní vodovod</t>
  </si>
  <si>
    <t>722130801</t>
  </si>
  <si>
    <t>Demontáž potrubí ocelové pozinkované závitové DN do 25</t>
  </si>
  <si>
    <t>1967568492</t>
  </si>
  <si>
    <t>722170801</t>
  </si>
  <si>
    <t>Demontáž rozvodů vody z plastů D do 25</t>
  </si>
  <si>
    <t>635725192</t>
  </si>
  <si>
    <t>722170804</t>
  </si>
  <si>
    <t>Demontáž rozvodů vody z plastů D přes 25 do 50</t>
  </si>
  <si>
    <t>1712980619</t>
  </si>
  <si>
    <t>722175001</t>
  </si>
  <si>
    <t>Potrubí vodovodní plastové PP-RCT svar polyfúze D 16x2,2 mm</t>
  </si>
  <si>
    <t>-619625957</t>
  </si>
  <si>
    <t>138"škola</t>
  </si>
  <si>
    <t>76"Pavilon</t>
  </si>
  <si>
    <t>78"Internát</t>
  </si>
  <si>
    <t>47"Nová budova</t>
  </si>
  <si>
    <t>722175003</t>
  </si>
  <si>
    <t>Potrubí vodovodní plastové PP-RCT svar polyfúze D 25x3,5 mm</t>
  </si>
  <si>
    <t>1845108179</t>
  </si>
  <si>
    <t>93"škola</t>
  </si>
  <si>
    <t>32"Pavilon</t>
  </si>
  <si>
    <t>40"internát</t>
  </si>
  <si>
    <t>43"Nová budova</t>
  </si>
  <si>
    <t>722175004</t>
  </si>
  <si>
    <t>Potrubí vodovodní plastové PP-RCT svar polyfúze D 32x4,4 mm</t>
  </si>
  <si>
    <t>-1462311447</t>
  </si>
  <si>
    <t>48"škola</t>
  </si>
  <si>
    <t>21"internát</t>
  </si>
  <si>
    <t>21"Nová budova</t>
  </si>
  <si>
    <t>722175005</t>
  </si>
  <si>
    <t>Potrubí vodovodní plastové PP-RCT svar polyfúze D 40x5,5 mm</t>
  </si>
  <si>
    <t>-1440960721</t>
  </si>
  <si>
    <t>22"internát</t>
  </si>
  <si>
    <t>722181241</t>
  </si>
  <si>
    <t>Ochrana vodovodního potrubí přilepenými termoizolačními trubicemi z PE tl přes 13 do 20 mm DN do 22 mm</t>
  </si>
  <si>
    <t>-1820564335</t>
  </si>
  <si>
    <t>339</t>
  </si>
  <si>
    <t>722181242</t>
  </si>
  <si>
    <t>Ochrana vodovodního potrubí přilepenými termoizolačními trubicemi z PE tl přes 13 do 20 mm DN přes 22 do 45 mm</t>
  </si>
  <si>
    <t>-391340912</t>
  </si>
  <si>
    <t>208+98+70</t>
  </si>
  <si>
    <t>722182011</t>
  </si>
  <si>
    <t>Podpůrný žlab pro potrubí D 20</t>
  </si>
  <si>
    <t>-172430834</t>
  </si>
  <si>
    <t>6,5+6,5"škola</t>
  </si>
  <si>
    <t>4,6+2"Pavilon</t>
  </si>
  <si>
    <t>7+7+2+3+4+2"Pavilon</t>
  </si>
  <si>
    <t>4,2"Nová budova</t>
  </si>
  <si>
    <t>722182012</t>
  </si>
  <si>
    <t>Podpůrný žlab pro potrubí D 25</t>
  </si>
  <si>
    <t>-1473678551</t>
  </si>
  <si>
    <t>5+10"škola</t>
  </si>
  <si>
    <t>4,5+4,5"Pavilon</t>
  </si>
  <si>
    <t>4+2+4"internát</t>
  </si>
  <si>
    <t>8"Nová budova</t>
  </si>
  <si>
    <t>722182013</t>
  </si>
  <si>
    <t>Podpůrný žlab pro potrubí D 32</t>
  </si>
  <si>
    <t>-1727123058</t>
  </si>
  <si>
    <t>8+8+10+3"škola</t>
  </si>
  <si>
    <t>3+3+2"Pavilon</t>
  </si>
  <si>
    <t>6+3"internát</t>
  </si>
  <si>
    <t>722182014</t>
  </si>
  <si>
    <t>Podpůrný žlab pro potrubí D 40</t>
  </si>
  <si>
    <t>-656490000</t>
  </si>
  <si>
    <t>3+3+2,5+2,5+6+6+5+5+5"škola</t>
  </si>
  <si>
    <t>722190401</t>
  </si>
  <si>
    <t>Vyvedení a upevnění výpustku DN do 25</t>
  </si>
  <si>
    <t>49781230</t>
  </si>
  <si>
    <t>722232043</t>
  </si>
  <si>
    <t>Kohout kulový přímý G 1/2" PN 42 do 185°C vnitřní závit</t>
  </si>
  <si>
    <t>976154436</t>
  </si>
  <si>
    <t>722232044</t>
  </si>
  <si>
    <t>Kohout kulový přímý G 3/4" PN 42 do 185°C vnitřní závit</t>
  </si>
  <si>
    <t>1984420023</t>
  </si>
  <si>
    <t>722232045</t>
  </si>
  <si>
    <t>Kohout kulový přímý G 1" PN 42 do 185°C vnitřní závit</t>
  </si>
  <si>
    <t>-299358761</t>
  </si>
  <si>
    <t>722232046</t>
  </si>
  <si>
    <t>Kohout kulový přímý G 5/4" PN 42 do 185°C vnitřní závit</t>
  </si>
  <si>
    <t>-903268812</t>
  </si>
  <si>
    <t>722239102</t>
  </si>
  <si>
    <t>Montáž armatur vodovodních se dvěma závity G 3/4"</t>
  </si>
  <si>
    <t>908972019</t>
  </si>
  <si>
    <t>RMAT0004.1</t>
  </si>
  <si>
    <t xml:space="preserve">termostatický vyvažovací ventil pro rozvody cirkulace teplé vody  DN15 s izolací ,G3/4", </t>
  </si>
  <si>
    <t>562237612</t>
  </si>
  <si>
    <t>998722102</t>
  </si>
  <si>
    <t>Přesun hmot tonážní pro vnitřní vodovod v objektech v přes 6 do 12 m</t>
  </si>
  <si>
    <t>-1852424287</t>
  </si>
  <si>
    <t>725</t>
  </si>
  <si>
    <t>Zdravotechnika - zařizovací předměty</t>
  </si>
  <si>
    <t>725110811</t>
  </si>
  <si>
    <t>Demontáž klozetů splachovacích s nádrží</t>
  </si>
  <si>
    <t>soubor</t>
  </si>
  <si>
    <t>-173707074</t>
  </si>
  <si>
    <t>13"škola</t>
  </si>
  <si>
    <t>3"Pavilon</t>
  </si>
  <si>
    <t>4"Nový objekt</t>
  </si>
  <si>
    <t>725119125</t>
  </si>
  <si>
    <t>Montáž klozetových mís závěsných na nosné stěny</t>
  </si>
  <si>
    <t>72061276</t>
  </si>
  <si>
    <t>64236041vl1</t>
  </si>
  <si>
    <t>klozet keramický bílý závěsný hluboké splachování JIKA RIMLESS DINO bez opl.kruhu</t>
  </si>
  <si>
    <t>549022078</t>
  </si>
  <si>
    <t>14"škola</t>
  </si>
  <si>
    <t>64236021</t>
  </si>
  <si>
    <t>klozet keramický bílý závěsný hluboké splachování 490x360x350mm</t>
  </si>
  <si>
    <t>-1183604605</t>
  </si>
  <si>
    <t>Poznámka k položce:_x000d_
zkrácený</t>
  </si>
  <si>
    <t>64236041vl4</t>
  </si>
  <si>
    <t>sedátko s poklopem DINO, ocelové úchyty</t>
  </si>
  <si>
    <t>481755366</t>
  </si>
  <si>
    <t>64236041vl5</t>
  </si>
  <si>
    <t>deska (tlačítko) pro modul VIEGA - PREVISTA Visign for Style 20</t>
  </si>
  <si>
    <t>-1725484680</t>
  </si>
  <si>
    <t>725121525.SNL</t>
  </si>
  <si>
    <t>Pisoárový záchodek SANELA Golem SLP 19RS automatický s radarovým senzorem</t>
  </si>
  <si>
    <t>-331947637</t>
  </si>
  <si>
    <t>3"Nový objekt</t>
  </si>
  <si>
    <t>725121527.SNL</t>
  </si>
  <si>
    <t>Pisoárový záchodek SANELA Golem SLP 19RZ automatický s integrovaným napájecím zdrojem</t>
  </si>
  <si>
    <t>-580720440</t>
  </si>
  <si>
    <t>725122817</t>
  </si>
  <si>
    <t>Demontáž pisoárových stání bez nádrže a jedním záchodkem</t>
  </si>
  <si>
    <t>-1730499446</t>
  </si>
  <si>
    <t>725210821</t>
  </si>
  <si>
    <t>Demontáž umyvadel bez výtokových armatur</t>
  </si>
  <si>
    <t>-518106284</t>
  </si>
  <si>
    <t>5"Nový objekt</t>
  </si>
  <si>
    <t>725219102</t>
  </si>
  <si>
    <t>Montáž umyvadla připevněného na šrouby do zdiva</t>
  </si>
  <si>
    <t>-1094989297</t>
  </si>
  <si>
    <t>64211046vl2</t>
  </si>
  <si>
    <t>umyvadlo keramické závěsné JIKA CUBITO PURE 55 x 42 cm bílé, otvor pro baterie</t>
  </si>
  <si>
    <t>-1440427810</t>
  </si>
  <si>
    <t>19"škola</t>
  </si>
  <si>
    <t>6"Nová budova</t>
  </si>
  <si>
    <t>64211046vl3</t>
  </si>
  <si>
    <t xml:space="preserve">Kryt na sifon řada  CUBITO, instalační sada</t>
  </si>
  <si>
    <t>-184511287</t>
  </si>
  <si>
    <t>LFN.H8166120001041</t>
  </si>
  <si>
    <t>Roh. umývátko DEEP by JIKA-45 bílá</t>
  </si>
  <si>
    <t>-10422782</t>
  </si>
  <si>
    <t>725231203.LFN</t>
  </si>
  <si>
    <t>Bidet bez armatur výtokových keramický závěsný Jika MIO-N se zápachovou uzávěrkou</t>
  </si>
  <si>
    <t>1274810024</t>
  </si>
  <si>
    <t>725240812</t>
  </si>
  <si>
    <t>Demontáž vaniček sprchových bez výtokových armatur</t>
  </si>
  <si>
    <t>-1394279943</t>
  </si>
  <si>
    <t>725241901</t>
  </si>
  <si>
    <t>Montáž vaničky sprchové</t>
  </si>
  <si>
    <t>-2102957649</t>
  </si>
  <si>
    <t>RMAT0015</t>
  </si>
  <si>
    <t>vanička sprchová RAVAK 90x90 CM, LITÝ MRAMOR- Elipso Pro Chrome</t>
  </si>
  <si>
    <t>-2052425838</t>
  </si>
  <si>
    <t>Poznámka k položce:_x000d_
včetně sifonu</t>
  </si>
  <si>
    <t>725244906</t>
  </si>
  <si>
    <t>Montáž zástěny sprchové do niky</t>
  </si>
  <si>
    <t>-861317150</t>
  </si>
  <si>
    <t>RMAT0013</t>
  </si>
  <si>
    <t>sprchová zástěna RAVAK 120 CM - Blix BLDP2, SATIN, SKLO GAPE</t>
  </si>
  <si>
    <t>1461507304</t>
  </si>
  <si>
    <t>725244907</t>
  </si>
  <si>
    <t>Montáž zástěny sprchové rohové (sprchový kout)</t>
  </si>
  <si>
    <t>341961418</t>
  </si>
  <si>
    <t>RMAT0014</t>
  </si>
  <si>
    <t>zástěna sprchová 90x90 CM - Blix BLCP4, SATIN, SKLO GAPE</t>
  </si>
  <si>
    <t>1987897446</t>
  </si>
  <si>
    <t>725291652</t>
  </si>
  <si>
    <t>Montáž dávkovače tekutého mýdla</t>
  </si>
  <si>
    <t>-90084743</t>
  </si>
  <si>
    <t>5"Nová budova</t>
  </si>
  <si>
    <t>RMAT0003</t>
  </si>
  <si>
    <t>dávkovač mýdla nerezový SANELA SLZN 39X , plastová nádržka v nerezi</t>
  </si>
  <si>
    <t>-1591338676</t>
  </si>
  <si>
    <t>725291653</t>
  </si>
  <si>
    <t>Montáž zásobníku toaletních papírů</t>
  </si>
  <si>
    <t>26141874</t>
  </si>
  <si>
    <t>RMAT0002</t>
  </si>
  <si>
    <t>zásobník toaletního papíru nerez 290x100mm, SANELA SLZN 37</t>
  </si>
  <si>
    <t>1369667976</t>
  </si>
  <si>
    <t>725291654</t>
  </si>
  <si>
    <t>Montáž zásobníku papírových ručníků</t>
  </si>
  <si>
    <t>1811242863</t>
  </si>
  <si>
    <t>RMAT0005</t>
  </si>
  <si>
    <t xml:space="preserve">zásobník papírových ručníků SANELA SLZN 20X </t>
  </si>
  <si>
    <t>1809677368</t>
  </si>
  <si>
    <t>725291664</t>
  </si>
  <si>
    <t>Montáž štětky závěsné</t>
  </si>
  <si>
    <t>-1301383421</t>
  </si>
  <si>
    <t>SNL.SLZN19X</t>
  </si>
  <si>
    <t>WC kartáč s nerezovým držákem, povrch matný</t>
  </si>
  <si>
    <t>1157019768</t>
  </si>
  <si>
    <t>725291666</t>
  </si>
  <si>
    <t>Montáž háčku</t>
  </si>
  <si>
    <t>-1296090287</t>
  </si>
  <si>
    <t>SNL.SLZN57X</t>
  </si>
  <si>
    <t>Nerezový dvojitý háček - povrch matný</t>
  </si>
  <si>
    <t>-1877788101</t>
  </si>
  <si>
    <t>725291667</t>
  </si>
  <si>
    <t>Montáž piktogramu</t>
  </si>
  <si>
    <t>-1168579167</t>
  </si>
  <si>
    <t>17"škola</t>
  </si>
  <si>
    <t>6"Pavilon</t>
  </si>
  <si>
    <t>SNL.SLZN44AA</t>
  </si>
  <si>
    <t>Piktogram - WC muži</t>
  </si>
  <si>
    <t>-1035788104</t>
  </si>
  <si>
    <t>Poznámka k položce:_x000d_
SANELA NEREZ</t>
  </si>
  <si>
    <t>SNL.SLZN44AB</t>
  </si>
  <si>
    <t>Piktogram - WC ženy</t>
  </si>
  <si>
    <t>-2019467484</t>
  </si>
  <si>
    <t>SNL.SLZN44T</t>
  </si>
  <si>
    <t>Piktogram - nápis WC</t>
  </si>
  <si>
    <t>1643580946</t>
  </si>
  <si>
    <t>2"škola wc M110 a wc M112</t>
  </si>
  <si>
    <t>RMAT0006</t>
  </si>
  <si>
    <t>Piktogram - WC dívky</t>
  </si>
  <si>
    <t>661102324</t>
  </si>
  <si>
    <t>1"Internát</t>
  </si>
  <si>
    <t>RMAT0007</t>
  </si>
  <si>
    <t>Piktogram - WC chlapci</t>
  </si>
  <si>
    <t>-1479567680</t>
  </si>
  <si>
    <t>RMAT0008</t>
  </si>
  <si>
    <t>Piktogram - sprcha</t>
  </si>
  <si>
    <t>-57748916</t>
  </si>
  <si>
    <t>RMAT0009</t>
  </si>
  <si>
    <t>Piktogram - hygienická kabina dívky</t>
  </si>
  <si>
    <t>-1765229386</t>
  </si>
  <si>
    <t>RMAT0010</t>
  </si>
  <si>
    <t>Piktogram - šatna uklizečky</t>
  </si>
  <si>
    <t>-448849429</t>
  </si>
  <si>
    <t>RMAT0011</t>
  </si>
  <si>
    <t xml:space="preserve">Piktogram - šatna chlapci </t>
  </si>
  <si>
    <t>742402374</t>
  </si>
  <si>
    <t>RMAT0012</t>
  </si>
  <si>
    <t>Piktogram - šatma dívky</t>
  </si>
  <si>
    <t>1549746974</t>
  </si>
  <si>
    <t>725291680</t>
  </si>
  <si>
    <t>Montáž osoušeče rukou</t>
  </si>
  <si>
    <t>1397168337</t>
  </si>
  <si>
    <t>9"škola</t>
  </si>
  <si>
    <t>SNL.SLO02E</t>
  </si>
  <si>
    <t>Nerezový bezdotykový osoušeč rukou- SANELA SLO 02E</t>
  </si>
  <si>
    <t>2097633313</t>
  </si>
  <si>
    <t>725291681</t>
  </si>
  <si>
    <t>Montáž fénu včetně držáku</t>
  </si>
  <si>
    <t>-232868999</t>
  </si>
  <si>
    <t>RMAT0004</t>
  </si>
  <si>
    <t>osoušeč vlasů FUMAGALLI MAGNUM 88H 2250 W, bílý</t>
  </si>
  <si>
    <t>502093935</t>
  </si>
  <si>
    <t>725310823</t>
  </si>
  <si>
    <t>Demontáž dřez jednoduchý vestavěný v kuchyňských sestavách bez výtokových armatur</t>
  </si>
  <si>
    <t>-1877587857</t>
  </si>
  <si>
    <t>725330840</t>
  </si>
  <si>
    <t>Demontáž výlevka litinová nebo ocelová</t>
  </si>
  <si>
    <t>-1000532396</t>
  </si>
  <si>
    <t>1"Nový objekt</t>
  </si>
  <si>
    <t>725339111</t>
  </si>
  <si>
    <t>Montáž výlevky</t>
  </si>
  <si>
    <t>-1451064164</t>
  </si>
  <si>
    <t>64271101r1</t>
  </si>
  <si>
    <t>výlevka závěsná keramická bílá JIKA MIRA 851049, včetně mřížky</t>
  </si>
  <si>
    <t>756951562</t>
  </si>
  <si>
    <t>725813111</t>
  </si>
  <si>
    <t>Ventil rohový bez připojovací trubičky nebo flexi hadičky G 1/2"</t>
  </si>
  <si>
    <t>-307314251</t>
  </si>
  <si>
    <t>(19+4+2+6+3)*2"umyvadla</t>
  </si>
  <si>
    <t>3*2"dřez M113 internát</t>
  </si>
  <si>
    <t>725813112</t>
  </si>
  <si>
    <t>Ventil rohový pračkový G 3/4"</t>
  </si>
  <si>
    <t>-1890867089</t>
  </si>
  <si>
    <t>1"internát M113</t>
  </si>
  <si>
    <t>725829131</t>
  </si>
  <si>
    <t>Montáž baterie umyvadlové stojánkové G 1/2" ostatní typ</t>
  </si>
  <si>
    <t>1226825164</t>
  </si>
  <si>
    <t>2600660VL1</t>
  </si>
  <si>
    <t xml:space="preserve">Baterie umyvadlová stojánková páková JIKA CUBITO-N,  bez odtokové soupravy , chrom velikost L</t>
  </si>
  <si>
    <t>-1758320852</t>
  </si>
  <si>
    <t>725820801</t>
  </si>
  <si>
    <t>Demontáž baterie nástěnné do G 3 / 4</t>
  </si>
  <si>
    <t>-1811827478</t>
  </si>
  <si>
    <t>725829101r1</t>
  </si>
  <si>
    <t>Montáž baterie nástěnné pákové na modul výlevky</t>
  </si>
  <si>
    <t>-1243826097</t>
  </si>
  <si>
    <t>26000753vl1</t>
  </si>
  <si>
    <t>Baterie nástenná JIKA TALAS, výtok 210mm, chrom</t>
  </si>
  <si>
    <t>1825927066</t>
  </si>
  <si>
    <t>725829132</t>
  </si>
  <si>
    <t>Montáž baterie umyvadlové stojánkové automatické senzorové ostatní typ</t>
  </si>
  <si>
    <t>530077738</t>
  </si>
  <si>
    <t>55144018.SNL</t>
  </si>
  <si>
    <t>Umyvadlová senzorová baterie, dvě vody, 24V DC - SANELA SLU 76HX</t>
  </si>
  <si>
    <t>1440715015</t>
  </si>
  <si>
    <t>55144018.SNL1</t>
  </si>
  <si>
    <t>Umyvadlová senzorová baterie, dvě vody, 24V DC - SANELA SLU15</t>
  </si>
  <si>
    <t>-848128535</t>
  </si>
  <si>
    <t>725829141</t>
  </si>
  <si>
    <t>Montáž baterie bidetové stojánkové soupravy pákové ostatní typ</t>
  </si>
  <si>
    <t>-652642657</t>
  </si>
  <si>
    <t>baterie bidetová stojánková JIKA MIO chrom</t>
  </si>
  <si>
    <t>417650673</t>
  </si>
  <si>
    <t>725840850</t>
  </si>
  <si>
    <t>Demontáž baterie sprch diferenciální do G 3/4x1</t>
  </si>
  <si>
    <t>-466299238</t>
  </si>
  <si>
    <t>725849413</t>
  </si>
  <si>
    <t>Montáž baterie sprchová nástěnnátermostatické</t>
  </si>
  <si>
    <t>-2031217901</t>
  </si>
  <si>
    <t>26005553VL1</t>
  </si>
  <si>
    <t>sprchový termostatický sloup JIKA MIO obj.č.H3337170045711, včetně term.baterie, hlavové a ruční sprchy</t>
  </si>
  <si>
    <t>1486237537</t>
  </si>
  <si>
    <t>55172110.SNL</t>
  </si>
  <si>
    <t>Napájecí zdroj SLZ SANELA 24/230V</t>
  </si>
  <si>
    <t>-896042539</t>
  </si>
  <si>
    <t>725860811</t>
  </si>
  <si>
    <t>Demontáž uzávěrů zápachu jednoduchých</t>
  </si>
  <si>
    <t>522255859</t>
  </si>
  <si>
    <t>725861102</t>
  </si>
  <si>
    <t>Zápachová uzávěrka pro umyvadla DN 40</t>
  </si>
  <si>
    <t>952514998</t>
  </si>
  <si>
    <t>725862103</t>
  </si>
  <si>
    <t>Zápachová uzávěrka pro dřezy DN 40/50</t>
  </si>
  <si>
    <t>-818925607</t>
  </si>
  <si>
    <t>725869101</t>
  </si>
  <si>
    <t>Montáž zápachových uzávěrek umyvadlových do DN 40</t>
  </si>
  <si>
    <t>-1826804879</t>
  </si>
  <si>
    <t>3"škola rohová umývátka</t>
  </si>
  <si>
    <t>725869101r1</t>
  </si>
  <si>
    <t>Umyvadlový sifon JIKA MIO odpad DN40, chrom</t>
  </si>
  <si>
    <t>-741579138</t>
  </si>
  <si>
    <t>998725102</t>
  </si>
  <si>
    <t>Přesun hmot tonážní pro zařizovací předměty v objektech v přes 6 do 12 m</t>
  </si>
  <si>
    <t>550283765</t>
  </si>
  <si>
    <t>998725122</t>
  </si>
  <si>
    <t>Přesun hmot tonážní pro zařizovací předměty ruční v objektech v přes 6 do 12 m</t>
  </si>
  <si>
    <t>905129858</t>
  </si>
  <si>
    <t>726</t>
  </si>
  <si>
    <t>Zdravotechnika - předstěnové instalace</t>
  </si>
  <si>
    <t>726111011</t>
  </si>
  <si>
    <t>Instalační předstěna pro bidet s nastavitelnou hl 120 až 160 mm do masivní zděné kce</t>
  </si>
  <si>
    <t>330303981</t>
  </si>
  <si>
    <t>726111204</t>
  </si>
  <si>
    <t>Instalační předstěna - montáž klozetu do masivní zděné kce</t>
  </si>
  <si>
    <t>146111581</t>
  </si>
  <si>
    <t>55281700r1</t>
  </si>
  <si>
    <t>JIKA montážní prvek pro závěsné výlevky PRO WASTE SINK SYSTEM 893607+ tlačítko</t>
  </si>
  <si>
    <t>918630138</t>
  </si>
  <si>
    <t>55281700vl1</t>
  </si>
  <si>
    <t>montážní prvek pro závěsné WC, 1077 mm, se splachovací nádržkou pod omítku VIEGA PREVISTA PURE -WC BLOK ,model 8512</t>
  </si>
  <si>
    <t>1828898100</t>
  </si>
  <si>
    <t>998726112</t>
  </si>
  <si>
    <t>Přesun hmot tonážní pro instalační prefabrikáty v objektech v přes 6 do 12 m</t>
  </si>
  <si>
    <t>353459866</t>
  </si>
  <si>
    <t>D.1.4.2 -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</si>
  <si>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</si>
  <si>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</si>
  <si>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</si>
  <si>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Dokončovací práce - nátěry</t>
  </si>
  <si>
    <t>974031143</t>
  </si>
  <si>
    <t>Vysekání rýh ve zdivu cihelném hl do 70 mm š do 100 mm</t>
  </si>
  <si>
    <t>-1222141119</t>
  </si>
  <si>
    <t>2+4+6+5+4+5+4+6+4+4"škola</t>
  </si>
  <si>
    <t>3+2+4+10+10+6+8+3"Pavilon</t>
  </si>
  <si>
    <t>12+3+3+5+2+3+4+4+4+4"Internát</t>
  </si>
  <si>
    <t>997013213</t>
  </si>
  <si>
    <t>Vnitrostaveništní doprava suti a vybouraných hmot pro budovy v přes 9 do 12 m ručně</t>
  </si>
  <si>
    <t>791255478</t>
  </si>
  <si>
    <t>443442623</t>
  </si>
  <si>
    <t>2118031672</t>
  </si>
  <si>
    <t>2,448*15 'Přepočtené koeficientem množství</t>
  </si>
  <si>
    <t>1211726601</t>
  </si>
  <si>
    <t>733</t>
  </si>
  <si>
    <t>Ústřední vytápění - rozvodné potrubí</t>
  </si>
  <si>
    <t>733110803</t>
  </si>
  <si>
    <t>Demontáž potrubí ocelového závitového DN do 15</t>
  </si>
  <si>
    <t>705394081</t>
  </si>
  <si>
    <t>733110806</t>
  </si>
  <si>
    <t>Demontáž potrubí ocelového závitového DN přes 15 do 32</t>
  </si>
  <si>
    <t>718509143</t>
  </si>
  <si>
    <t>733111105</t>
  </si>
  <si>
    <t>Potrubí ocelové závitové černé bezešvé běžné nízkotlaké DN 25</t>
  </si>
  <si>
    <t>365401743</t>
  </si>
  <si>
    <t>2"Pavilon-přeložka nad podhled</t>
  </si>
  <si>
    <t>733122301.VGA</t>
  </si>
  <si>
    <t>Potrubí z ušlechtilé oceli Viega Temponox 1.4520 spojované lisováním D 15x1,0 mm</t>
  </si>
  <si>
    <t>305418020</t>
  </si>
  <si>
    <t>(5+3+6+9+2+4+6+1+4+2+5+4+6+4)*2"škola</t>
  </si>
  <si>
    <t>(3+2+4+10+10+2+4)*2"Pavilon</t>
  </si>
  <si>
    <t>(4+4+3+4+3+5+2+3)*2"internát</t>
  </si>
  <si>
    <t>733122302.VGA</t>
  </si>
  <si>
    <t>Potrubí z ušlechtilé oceli Viega Temponox 1.4520 spojované lisováním D 18x1,0 mm</t>
  </si>
  <si>
    <t>525437241</t>
  </si>
  <si>
    <t>(3+4+4+4+4+4)*2"škola</t>
  </si>
  <si>
    <t>(2+4+4+3)*2"Pavilon</t>
  </si>
  <si>
    <t>(4+4+4+4)*2"Inbetrnát</t>
  </si>
  <si>
    <t>733122303.VGA</t>
  </si>
  <si>
    <t>Potrubí z ušlechtilé oceli Viega Temponox 1.4520 spojované lisováním D 22x1,2 mm</t>
  </si>
  <si>
    <t>848159696</t>
  </si>
  <si>
    <t>(3+2)*2"škola</t>
  </si>
  <si>
    <t>(4+3)*2"Pavilon</t>
  </si>
  <si>
    <t>733811241</t>
  </si>
  <si>
    <t>Ochrana potrubí ústředního vytápění termoizolačními trubicemi z PE tl přes 13 do 20 mm DN do 22 mm</t>
  </si>
  <si>
    <t>-1517842905</t>
  </si>
  <si>
    <t>248+98</t>
  </si>
  <si>
    <t>733811242</t>
  </si>
  <si>
    <t>Ochrana potrubí ústředního vytápění termoizolačními trubicemi z PE tl přes 13 do 20 mm DN přes 22 do 45 mm</t>
  </si>
  <si>
    <t>-300188224</t>
  </si>
  <si>
    <t>998733102</t>
  </si>
  <si>
    <t>Přesun hmot tonážní pro rozvody potrubí v objektech v přes 6 do 12 m</t>
  </si>
  <si>
    <t>-709898662</t>
  </si>
  <si>
    <t>734</t>
  </si>
  <si>
    <t>Ústřední vytápění - armatury</t>
  </si>
  <si>
    <t>48451002</t>
  </si>
  <si>
    <t>balíček montážní otopných těles hliníkových</t>
  </si>
  <si>
    <t>sada</t>
  </si>
  <si>
    <t>1762120966</t>
  </si>
  <si>
    <t>734209113</t>
  </si>
  <si>
    <t>Montáž armatury závitové s dvěma závity G 1/2</t>
  </si>
  <si>
    <t>-1181901474</t>
  </si>
  <si>
    <t>termostatický ventil HEIMEIER rohový 1/2"</t>
  </si>
  <si>
    <t>-1625893650</t>
  </si>
  <si>
    <t>KRD.ZD043</t>
  </si>
  <si>
    <t>Armatura připojovací HM chrom + term.hlavice</t>
  </si>
  <si>
    <t>1425475315</t>
  </si>
  <si>
    <t>Poznámka k položce:_x000d_
pro středové otopné žebříky</t>
  </si>
  <si>
    <t>RMAT0017</t>
  </si>
  <si>
    <t>samosvorné šroubení 1/2" na Cu trubky</t>
  </si>
  <si>
    <t>-1579778334</t>
  </si>
  <si>
    <t>734209104</t>
  </si>
  <si>
    <t>Montáž armatury závitové s jedním závitem G 3/4</t>
  </si>
  <si>
    <t>-1772783167</t>
  </si>
  <si>
    <t>IMI.250000500</t>
  </si>
  <si>
    <t>Termostatická hlavice B pro veřejné prostory</t>
  </si>
  <si>
    <t>-132016763</t>
  </si>
  <si>
    <t>Poznámka k položce:_x000d_
HEIMEIER - HALO B</t>
  </si>
  <si>
    <t>998734102</t>
  </si>
  <si>
    <t>Přesun hmot tonážní pro armatury v objektech v přes 6 do 12 m</t>
  </si>
  <si>
    <t>-1533582107</t>
  </si>
  <si>
    <t>735</t>
  </si>
  <si>
    <t>Ústřední vytápění - otopná tělesa</t>
  </si>
  <si>
    <t>735111810</t>
  </si>
  <si>
    <t>Demontáž otopného tělesa litinového článkového</t>
  </si>
  <si>
    <t>-2049348354</t>
  </si>
  <si>
    <t>1*4*0,180"škola 4/500/110</t>
  </si>
  <si>
    <t>3*5*0,180"škola 5/500/110</t>
  </si>
  <si>
    <t>2*6*0,180"škola 4/500/110</t>
  </si>
  <si>
    <t>1*8*0,180"škola 8/500/110</t>
  </si>
  <si>
    <t>1*7*0,180"škola 7/500/110</t>
  </si>
  <si>
    <t>6*9*0,180"škola 9/500/110</t>
  </si>
  <si>
    <t>4*10*0,180"škola 10/500/110</t>
  </si>
  <si>
    <t>2*11*0,180"škola 11/500/110</t>
  </si>
  <si>
    <t>4*12*0,180"škola 12/500/110</t>
  </si>
  <si>
    <t>1*13*0,180"škola 13/500/110</t>
  </si>
  <si>
    <t>6*16*0,180"škola 16/500/110</t>
  </si>
  <si>
    <t>2*18*0,180"škola 18/500/110</t>
  </si>
  <si>
    <t>1*22*0,180"škola 22/500/110</t>
  </si>
  <si>
    <t>1*25*0,180"škola 25/500/110</t>
  </si>
  <si>
    <t>1*27*0,180"škola 27/500/110</t>
  </si>
  <si>
    <t>1*28*0,180"škola 28/500/110</t>
  </si>
  <si>
    <t>3*18*0,180"pavilon 18/500/110</t>
  </si>
  <si>
    <t>1*11*0,180"pavilon 11/500/110</t>
  </si>
  <si>
    <t>2*22*0,180"pavilon 22/500/110</t>
  </si>
  <si>
    <t>1*23*0,180"pavilon 23/500/110</t>
  </si>
  <si>
    <t>1*32*0,180"pavilon 32/500/110</t>
  </si>
  <si>
    <t>2*5*0,180"internát 5/500/110</t>
  </si>
  <si>
    <t>2*9*0,180"internát 9/500/110</t>
  </si>
  <si>
    <t>4*11*0,180"internát 11/500/110</t>
  </si>
  <si>
    <t>2*11*0,180"Nová budova 11/500/110</t>
  </si>
  <si>
    <t>735131312</t>
  </si>
  <si>
    <t>Montáž otopných těles článkových hliníkových rozteč připojení 350-600 mm o počtu článků 6 až 10</t>
  </si>
  <si>
    <t>1885837106</t>
  </si>
  <si>
    <t>těleso otopné článkové hliníkové LIPOVICA ORION 500- 8čl.</t>
  </si>
  <si>
    <t>1742801715</t>
  </si>
  <si>
    <t>těleso otopné článkové hliníkové LIPOVICA ORION 600- 8čl.</t>
  </si>
  <si>
    <t>-830649988</t>
  </si>
  <si>
    <t>RMAT0002a</t>
  </si>
  <si>
    <t>těleso otopné článkové hliníkové LIPOVICA ORION 600- 10čl.</t>
  </si>
  <si>
    <t>1339616881</t>
  </si>
  <si>
    <t>735131313</t>
  </si>
  <si>
    <t>Montáž otopných těles článkových hliníkových rozteč připojení 350-600 mm o počtu článků 12 až 14</t>
  </si>
  <si>
    <t>-1418919481</t>
  </si>
  <si>
    <t>těleso otopné článkové hliníkové Lipovica Orion 600-12čl.</t>
  </si>
  <si>
    <t>1887541313</t>
  </si>
  <si>
    <t>těleso otopné článkové hliníkové Lipovica Orion 500 -15 čl.</t>
  </si>
  <si>
    <t>457163867</t>
  </si>
  <si>
    <t>735131314</t>
  </si>
  <si>
    <t>Montáž otopných těles článkových hliníkových rozteč připojení 350-600 mm o počtu článků 16 až 18</t>
  </si>
  <si>
    <t>-1783693612</t>
  </si>
  <si>
    <t>těleso otopné článkové hliníkové LIPOVICA ORION 600 - 18čl</t>
  </si>
  <si>
    <t>299900189</t>
  </si>
  <si>
    <t>735160111.KRD.001</t>
  </si>
  <si>
    <t>Otopné těleso trubkové teplovodní Koralux Linear classic-M výška/délka 900/450 mm</t>
  </si>
  <si>
    <t>86945819</t>
  </si>
  <si>
    <t>735160132.KRD.001</t>
  </si>
  <si>
    <t>Otopné těleso trubkové teplovodní Koralux Linear classic-M výška/délka 1 500/500 mm</t>
  </si>
  <si>
    <t>-1216481595</t>
  </si>
  <si>
    <t>735192911</t>
  </si>
  <si>
    <t>Zpětná montáž otopných těles článkových litinových</t>
  </si>
  <si>
    <t>1250761261</t>
  </si>
  <si>
    <t>3*9*0,180"škola 9/500/110</t>
  </si>
  <si>
    <t>1*11*0,180"škola 11/500/110</t>
  </si>
  <si>
    <t>4*16*0,180"škola 16/500/110</t>
  </si>
  <si>
    <t>1*21*0,180"škola 22/500/110</t>
  </si>
  <si>
    <t>1*18*0,180"pavilon 18/500/110</t>
  </si>
  <si>
    <t>735291800</t>
  </si>
  <si>
    <t>Demontáž konzoly nebo držáku otopných těles, registrů nebo konvektorů do odpadu</t>
  </si>
  <si>
    <t>-1803325201</t>
  </si>
  <si>
    <t>18*2+6*2+8*2</t>
  </si>
  <si>
    <t>998735102</t>
  </si>
  <si>
    <t>Přesun hmot tonážní pro otopná tělesa v objektech v přes 6 do 12 m</t>
  </si>
  <si>
    <t>-1289392621</t>
  </si>
  <si>
    <t>998735122</t>
  </si>
  <si>
    <t>Přesun hmot tonážní pro otopná tělesa ruční v objektech v přes 6 do 12 m</t>
  </si>
  <si>
    <t>-1941191465</t>
  </si>
  <si>
    <t>Dokončovací práce - nátěry</t>
  </si>
  <si>
    <t>783601345</t>
  </si>
  <si>
    <t>Odmaštění litinových otopných těles odmašťovačem vodou ředitelným před provedením nátěru</t>
  </si>
  <si>
    <t>1190344378</t>
  </si>
  <si>
    <t>783601715</t>
  </si>
  <si>
    <t>Odmaštění ředidlovým odmašťovačem potrubí DN do 50 mm</t>
  </si>
  <si>
    <t>-162125889</t>
  </si>
  <si>
    <t>(24+4+6+6+12+9+8+13+15+8)*2</t>
  </si>
  <si>
    <t>783614551</t>
  </si>
  <si>
    <t>Základní jednonásobný syntetický nátěr potrubí DN do 50 mm</t>
  </si>
  <si>
    <t>341269119</t>
  </si>
  <si>
    <t>783617117</t>
  </si>
  <si>
    <t>Krycí dvojnásobný syntetický nátěr článkových otopných těles</t>
  </si>
  <si>
    <t>254481316</t>
  </si>
  <si>
    <t>783617615</t>
  </si>
  <si>
    <t>Krycí dvojnásobný syntetický tepelně odolný nátěr potrubí DN do 50 mm</t>
  </si>
  <si>
    <t>-2061496968</t>
  </si>
  <si>
    <t>D.1.4.3 - vzduchotechnika</t>
  </si>
  <si>
    <t xml:space="preserve">    751 - Vzduchotechnika</t>
  </si>
  <si>
    <t>751</t>
  </si>
  <si>
    <t>Vzduchotechnika</t>
  </si>
  <si>
    <t>751122011</t>
  </si>
  <si>
    <t>Montáž ventilátoru radiálního nízkotlakého nástěnného základního D do 100 mm</t>
  </si>
  <si>
    <t>-1062984095</t>
  </si>
  <si>
    <t>10"pavilon</t>
  </si>
  <si>
    <t>54233101</t>
  </si>
  <si>
    <t>ventilátor radiální malý plastový spínač časový nastavitelný D 100mm</t>
  </si>
  <si>
    <t>1255543243</t>
  </si>
  <si>
    <t>Poznámka k položce:_x000d_
MALÝ RADIÁLNÍ VENTILÁTOR , PRŮTOK VZDUCHU 110m3/h, NAPÁJENÍ 230V/50Hz,IP44,_x000d_
PŘÍKON 30W , HMOTNOST 1,1Kg, SE ZPĚTNOU KLAPKOU A NAST.DOBĚHEM 2-20min</t>
  </si>
  <si>
    <t>751122091</t>
  </si>
  <si>
    <t>Montáž ventilátoru radiálního nízkotlakého potrubního základního do kruhového potrubí D do 100 mm</t>
  </si>
  <si>
    <t>1082182012</t>
  </si>
  <si>
    <t>42914515</t>
  </si>
  <si>
    <t>ventilátor radiální potrubní úsporný ocelový IP44 výkon 60-100W D 100mm</t>
  </si>
  <si>
    <t>2145863241</t>
  </si>
  <si>
    <t>Poznámka k položce:_x000d_
 RM100 ECOWATT</t>
  </si>
  <si>
    <t>751122092</t>
  </si>
  <si>
    <t>Montáž ventilátoru radiálního nízkotlakého potrubního základního do kruhového potrubí D přes 100 do 200 mm</t>
  </si>
  <si>
    <t>1580485927</t>
  </si>
  <si>
    <t>7"škola</t>
  </si>
  <si>
    <t>42914516</t>
  </si>
  <si>
    <t>ventilátor radiální potrubní úsporný ocelový IP44 výkon 65-105W D 125mm</t>
  </si>
  <si>
    <t>1054315513</t>
  </si>
  <si>
    <t>Poznámka k položce:_x000d_
ELEKTRODESIGN RM125 ECOWATT</t>
  </si>
  <si>
    <t>751322011</t>
  </si>
  <si>
    <t>Montáž talířového ventilu D do 100 mm</t>
  </si>
  <si>
    <t>1002950535</t>
  </si>
  <si>
    <t>42972201</t>
  </si>
  <si>
    <t>ventil talířový pro přívod a odvod vzduchu plastový D 100mm</t>
  </si>
  <si>
    <t>-1769406984</t>
  </si>
  <si>
    <t>751344111</t>
  </si>
  <si>
    <t>Montáž tlumiče hluku pro kruhové potrubí D do 100 mm</t>
  </si>
  <si>
    <t>-785730526</t>
  </si>
  <si>
    <t>42976001</t>
  </si>
  <si>
    <t>tlumič hluku kruhový Pz, D 100mm, l=1000mm</t>
  </si>
  <si>
    <t>1024014198</t>
  </si>
  <si>
    <t>751344112</t>
  </si>
  <si>
    <t>Montáž tlumiče hluku pro kruhové potrubí D přes 100 do 200 mm</t>
  </si>
  <si>
    <t>-2095286702</t>
  </si>
  <si>
    <t>42976002</t>
  </si>
  <si>
    <t>tlumič hluku kruhový Pz, D 125mm, l=1000mm</t>
  </si>
  <si>
    <t>-322015999</t>
  </si>
  <si>
    <t>751377011</t>
  </si>
  <si>
    <t>Montáž odsávacího zákrytu (digestoř) bytového vestavěného</t>
  </si>
  <si>
    <t>588741110</t>
  </si>
  <si>
    <t>digestoř vestavná - popis viz. výkres VZT - internát</t>
  </si>
  <si>
    <t>443431292</t>
  </si>
  <si>
    <t xml:space="preserve">Poznámka k položce:_x000d_
NAPŘ. FABER  Vestavná digestoř IN-NOVA ZERO DRIP LITE X/WH A60 </t>
  </si>
  <si>
    <t>751511181</t>
  </si>
  <si>
    <t>Montáž potrubí plechového skupiny I kruhového bez příruby tloušťky plechu 0,6 mm D do 100 mm</t>
  </si>
  <si>
    <t>1957531870</t>
  </si>
  <si>
    <t>5+4+1+3+1+6+6+8+3"škola</t>
  </si>
  <si>
    <t>6+2"Pavilon</t>
  </si>
  <si>
    <t>11"imternát</t>
  </si>
  <si>
    <t>4+4+1+4+2+3"Nová budova</t>
  </si>
  <si>
    <t>42981010</t>
  </si>
  <si>
    <t>trouba spirálně vinutá Pz D 100mm, l=3000mm</t>
  </si>
  <si>
    <t>227657818</t>
  </si>
  <si>
    <t>74*1,2 'Přepočtené koeficientem množství</t>
  </si>
  <si>
    <t>751511182</t>
  </si>
  <si>
    <t>Montáž potrubí plechového skupiny I kruhového bez příruby tloušťky plechu 0,6 mm D přes 100 do 200 mm</t>
  </si>
  <si>
    <t>322963365</t>
  </si>
  <si>
    <t>9+5+5+5+10"škola pr.125</t>
  </si>
  <si>
    <t>4+3+2+1"Nová budova pr.125</t>
  </si>
  <si>
    <t>3+3+5"internát pr.150</t>
  </si>
  <si>
    <t>11"Nová budova pr.150</t>
  </si>
  <si>
    <t>42981097</t>
  </si>
  <si>
    <t>trouba spirálně vinutá Pz D 125mm, l=3000mm</t>
  </si>
  <si>
    <t>510897789</t>
  </si>
  <si>
    <t>36,667*1,2 'Přepočtené koeficientem množství</t>
  </si>
  <si>
    <t>42981098</t>
  </si>
  <si>
    <t>trouba spirálně vinutá Pz D 150mm, l=3000mm</t>
  </si>
  <si>
    <t>247065793</t>
  </si>
  <si>
    <t>751514177</t>
  </si>
  <si>
    <t>Montáž oblouku do plechového potrubí kruhového bez příruby D do 100 mm</t>
  </si>
  <si>
    <t>-1606725566</t>
  </si>
  <si>
    <t>5"internát</t>
  </si>
  <si>
    <t>7"Nová budova</t>
  </si>
  <si>
    <t>42981080</t>
  </si>
  <si>
    <t>oblouk lisovaný Pz 90° D 100mm</t>
  </si>
  <si>
    <t>1638814902</t>
  </si>
  <si>
    <t>751514178</t>
  </si>
  <si>
    <t>Montáž oblouku do plechového potrubí kruhového bez příruby D přes 100 do 200 mm</t>
  </si>
  <si>
    <t>-1133705798</t>
  </si>
  <si>
    <t>6"škola</t>
  </si>
  <si>
    <t>42981113</t>
  </si>
  <si>
    <t>oblouk lisovaný Pz 90° D 125mm</t>
  </si>
  <si>
    <t>917497476</t>
  </si>
  <si>
    <t>42981115</t>
  </si>
  <si>
    <t>oblouk lisovaný Pz 90° D 150mm</t>
  </si>
  <si>
    <t>1861924192</t>
  </si>
  <si>
    <t>751514287</t>
  </si>
  <si>
    <t>Montáž kalhotového kusu nebo odbočky jednostranné do plechového potrubí kruhového bez příruby D do 100 mm</t>
  </si>
  <si>
    <t>417077007</t>
  </si>
  <si>
    <t>42981151</t>
  </si>
  <si>
    <t>odbočka jednostranná osová Pz T-kus 90° D1/D2 = 100/100mm</t>
  </si>
  <si>
    <t>132782514</t>
  </si>
  <si>
    <t>751514288</t>
  </si>
  <si>
    <t>Montáž kalhotového kusu nebo odbočky jednostranné do plechového potrubí kruhového bez příruby D přes 100 do 200 mm</t>
  </si>
  <si>
    <t>1199254896</t>
  </si>
  <si>
    <t xml:space="preserve">19"škola </t>
  </si>
  <si>
    <t>3+2+1"Nová budova</t>
  </si>
  <si>
    <t>42981425</t>
  </si>
  <si>
    <t>odbočka jednostranná osová Pz T-kus 90° D1/D2 = 125/100mm</t>
  </si>
  <si>
    <t>-1475924108</t>
  </si>
  <si>
    <t>42981426</t>
  </si>
  <si>
    <t>odbočka jednostranná osová Pz T-kus 90° D1/D2 = 125/125mm</t>
  </si>
  <si>
    <t>-1861261192</t>
  </si>
  <si>
    <t>42981429</t>
  </si>
  <si>
    <t>odbočka jednostranná osová Pz T-kus 90° D1/D2 = 150/125mm</t>
  </si>
  <si>
    <t>-799014330</t>
  </si>
  <si>
    <t>751514478</t>
  </si>
  <si>
    <t>Montáž přechodu osového nebo pravoúhlého do plechového potrubí kruhového bez příruby D přes 100 do 200 mm</t>
  </si>
  <si>
    <t>-997883273</t>
  </si>
  <si>
    <t>42981346</t>
  </si>
  <si>
    <t>přechod osový Pz D1/D2 = 125/100mm</t>
  </si>
  <si>
    <t>-662117533</t>
  </si>
  <si>
    <t>751514662</t>
  </si>
  <si>
    <t>Montáž škrtící klapky nebo zpětné klapky do plechového potrubí kruhové s přírubou D přes 100 do 200 mm</t>
  </si>
  <si>
    <t>958572572</t>
  </si>
  <si>
    <t>klapka zpětná kruhová D125mm</t>
  </si>
  <si>
    <t>-774582833</t>
  </si>
  <si>
    <t>klapka zpětná kruhová D150mm</t>
  </si>
  <si>
    <t>-913108584</t>
  </si>
  <si>
    <t>42981296</t>
  </si>
  <si>
    <t>kryt koncový do roury Pz D 150mm</t>
  </si>
  <si>
    <t>-911909857</t>
  </si>
  <si>
    <t>751514775</t>
  </si>
  <si>
    <t>Montáž protidešťové stříšky nebo výfukové hlavice do plechového potrubí kruhové bez příruby D do 100 mm</t>
  </si>
  <si>
    <t>-106606959</t>
  </si>
  <si>
    <t>fasádní nerez mřížka D 100mm, žaluzie, siťka proti hmyzu</t>
  </si>
  <si>
    <t>490906036</t>
  </si>
  <si>
    <t>751514776</t>
  </si>
  <si>
    <t>Montáž protidešťové stříšky nebo výfukové hlavice do plechového potrubí kruhové bez příruby D přes 100 do 200 mm</t>
  </si>
  <si>
    <t>936687142</t>
  </si>
  <si>
    <t>8"škola</t>
  </si>
  <si>
    <t>fasádní nerez mřížka D 125mm, žaluzie, siťka proti hmyzu</t>
  </si>
  <si>
    <t>1313886145</t>
  </si>
  <si>
    <t>RMAT0007a</t>
  </si>
  <si>
    <t>fasádní nerez mřížka D 150mm, žaluzie, siťka proti hmyzu</t>
  </si>
  <si>
    <t>-722644787</t>
  </si>
  <si>
    <t>751525032</t>
  </si>
  <si>
    <t>Montáž potrubí plastového čtyřhranného bez příruby přes 0,01 do 0,03 m2</t>
  </si>
  <si>
    <t>594924872</t>
  </si>
  <si>
    <t>potrubí plastové čtyhrané PVC 200x90</t>
  </si>
  <si>
    <t>-1779836674</t>
  </si>
  <si>
    <t>6*1,2 'Přepočtené koeficientem množství</t>
  </si>
  <si>
    <t>751526132</t>
  </si>
  <si>
    <t>Montáž oblouku do plastového potrubí čtyřhranného bez příruby přes 0,01 do 0,03 m2</t>
  </si>
  <si>
    <t>2086780568</t>
  </si>
  <si>
    <t xml:space="preserve">oblouk čtyhraný PVC 90°  200x90</t>
  </si>
  <si>
    <t>-1635242041</t>
  </si>
  <si>
    <t>751526426</t>
  </si>
  <si>
    <t>Montáž přechodu osového nebo pravoúhlého do plastového potrubí čtyřhranného bez příruby přes 0,01 do 0,03 m2</t>
  </si>
  <si>
    <t>1897164876</t>
  </si>
  <si>
    <t xml:space="preserve">přechod z kruhového potrubí na plastové koleno 90°- PVC 200x90/D150mm </t>
  </si>
  <si>
    <t>1578048710</t>
  </si>
  <si>
    <t>751537011</t>
  </si>
  <si>
    <t>Montáž potrubí ohebného kruhového neizolovaného z Al laminátové hadice D do 100 mm</t>
  </si>
  <si>
    <t>-1110965537</t>
  </si>
  <si>
    <t>ELD.KR501200035</t>
  </si>
  <si>
    <t>SEMIFLEX 100/5 STANDARD</t>
  </si>
  <si>
    <t>-48220658</t>
  </si>
  <si>
    <t>Poznámka k položce:_x000d_
Al ohebná hadice (0,08 mm), balení 5 m</t>
  </si>
  <si>
    <t>751572101</t>
  </si>
  <si>
    <t>Uchycení potrubí kruhového pomocí objímky kotvené do betonu D do 100 mm</t>
  </si>
  <si>
    <t>936970425</t>
  </si>
  <si>
    <t>751572102</t>
  </si>
  <si>
    <t>Uchycení potrubí kruhového pomocí objímky kotvené do betonu D přes 100 do 200 mm</t>
  </si>
  <si>
    <t>-506311140</t>
  </si>
  <si>
    <t>998751101</t>
  </si>
  <si>
    <t>Přesun hmot tonážní pro vzduchotechniku v objektech v do 12 m</t>
  </si>
  <si>
    <t>-2067438794</t>
  </si>
  <si>
    <t>D.1.4.4 - elektrické rozvody</t>
  </si>
  <si>
    <t>7413 - Rozvaděče NN a příslušenství</t>
  </si>
  <si>
    <t>7414 - Kompletační materiál</t>
  </si>
  <si>
    <t>7417 - Elektroinstalační materiál</t>
  </si>
  <si>
    <t>7419 - Kabelové rozvody</t>
  </si>
  <si>
    <t>7421 - Svítidla</t>
  </si>
  <si>
    <t xml:space="preserve">    74211 - Kabely</t>
  </si>
  <si>
    <t xml:space="preserve">      74212 - AV technika</t>
  </si>
  <si>
    <t xml:space="preserve">        74202 - Ostatní</t>
  </si>
  <si>
    <t xml:space="preserve">    7411 - Přípravné práce a demontáže</t>
  </si>
  <si>
    <t>M - Práce a dodávky M</t>
  </si>
  <si>
    <t xml:space="preserve">    46-M - Stavební práce při extr.mont.pracích</t>
  </si>
  <si>
    <t>HZS - Hodinové zúčtovací sazby</t>
  </si>
  <si>
    <t>7413</t>
  </si>
  <si>
    <t>Rozvaděče NN a příslušenství</t>
  </si>
  <si>
    <t>7413.R001</t>
  </si>
  <si>
    <t xml:space="preserve">RHL-II rozvaděč  - rozvaděč 1.NP škola - doplnění, viz.výkres</t>
  </si>
  <si>
    <t>-886105792</t>
  </si>
  <si>
    <t>7413.R002</t>
  </si>
  <si>
    <t xml:space="preserve">RP14 rozvaděč  - rozvaděč 1.NP škola - doplnění, viz.výkres</t>
  </si>
  <si>
    <t>-1984303590</t>
  </si>
  <si>
    <t>7413.R003</t>
  </si>
  <si>
    <t xml:space="preserve">RP17 rozvaděč  - rozvaděč 2.NP škola - doplnění, viz.výkres</t>
  </si>
  <si>
    <t>1045773668</t>
  </si>
  <si>
    <t>7413.R004</t>
  </si>
  <si>
    <t xml:space="preserve">RP18 rozvaděč  - rozvaděč 3.NP škola - doplnění, viz.výkres</t>
  </si>
  <si>
    <t>-847207416</t>
  </si>
  <si>
    <t>7413.R005</t>
  </si>
  <si>
    <t xml:space="preserve">RP19 rozvaděč  - rozvaděč 4.NP škola - doplnění, viz.výkres</t>
  </si>
  <si>
    <t>1901547929</t>
  </si>
  <si>
    <t>7413.R006</t>
  </si>
  <si>
    <t xml:space="preserve">RJ45 rozvaděč  - rozvaděč 2.NP Nová budova - doplnění, viz.výkres</t>
  </si>
  <si>
    <t>-598674784</t>
  </si>
  <si>
    <t>7413.R007</t>
  </si>
  <si>
    <t xml:space="preserve">RP20.3 rozvaděč  - rozvaděč 2.NP Pavilon - výroba, viz.výkres</t>
  </si>
  <si>
    <t>1357097816</t>
  </si>
  <si>
    <t>7413.R008</t>
  </si>
  <si>
    <t xml:space="preserve">RP20.4 rozvaděč  - rozvaděč 3.NP Pavilon - výroba, viz.výkres</t>
  </si>
  <si>
    <t>62689206</t>
  </si>
  <si>
    <t>7413.R009</t>
  </si>
  <si>
    <t xml:space="preserve">RP20.5 rozvaděč  - rozvaděč 3.NP Pavilon - výroba, viz.výkres</t>
  </si>
  <si>
    <t>528870902</t>
  </si>
  <si>
    <t>7413.R010</t>
  </si>
  <si>
    <t xml:space="preserve">RKL rozvaděč  - rozvaděč 1.NP internát - výroba, viz.výkres</t>
  </si>
  <si>
    <t>1715469273</t>
  </si>
  <si>
    <t>7414</t>
  </si>
  <si>
    <t>Kompletační materiál</t>
  </si>
  <si>
    <t>741310101</t>
  </si>
  <si>
    <t>Montáž spínačů jedno nebo dvoupólových polozapuštěných nebo zapuštěných se zapojením vodičů bezšroubové připojení vypínačů, řazení 1-jednopólových</t>
  </si>
  <si>
    <t>1583843058</t>
  </si>
  <si>
    <t>10.028.722R001</t>
  </si>
  <si>
    <t>spínač jednopólový řaz.1, IP44, pod omítku - kompletní</t>
  </si>
  <si>
    <t>1315037835</t>
  </si>
  <si>
    <t>741310121R0003</t>
  </si>
  <si>
    <t>Montáž spínačů jedno nebo dvoupólových polozapuštěných nebo zapuštěných se zapojením vodičů bezšroubové připojení přepínačů, řazení 5-sériových</t>
  </si>
  <si>
    <t>1221125019</t>
  </si>
  <si>
    <t>10.028.722R006</t>
  </si>
  <si>
    <t>spínač jednopólový tlačítkový řaz.5, IP20, pod omítku - kompletní</t>
  </si>
  <si>
    <t>-1214081178</t>
  </si>
  <si>
    <t>741310121R002</t>
  </si>
  <si>
    <t>Montáž spínačů jedno nebo dvoupólových polozapuštěných nebo zapuštěných se zapojením vodičů bezšroubové připojení přepínačů, řazení 6-sériových</t>
  </si>
  <si>
    <t>1600272207</t>
  </si>
  <si>
    <t>10.028.722R003</t>
  </si>
  <si>
    <t>spínač jednopólový řaz.6, IP44, - kompletní</t>
  </si>
  <si>
    <t>159588384</t>
  </si>
  <si>
    <t>741310411ro01</t>
  </si>
  <si>
    <t>Montáž spínačů třípólových do krabice 68, řazení 3S, pod omítku se zapojením vodičů, kompletní</t>
  </si>
  <si>
    <t>-2125289064</t>
  </si>
  <si>
    <t>10.028.722R005.1</t>
  </si>
  <si>
    <t>spínač 3 polový řazení 3SS POLAR , pod omítku kompletní</t>
  </si>
  <si>
    <t>920913778</t>
  </si>
  <si>
    <t>741310411ro01a</t>
  </si>
  <si>
    <t>Montáž multifunkčního časového relé SMR do krabice se zapojením vodičů</t>
  </si>
  <si>
    <t>1024352322</t>
  </si>
  <si>
    <t>741310411ro01b</t>
  </si>
  <si>
    <t>Multifunkční časové relé SMR do krabice, pro doběh ventilátorů</t>
  </si>
  <si>
    <t>-23360083</t>
  </si>
  <si>
    <t>741310411ro01c</t>
  </si>
  <si>
    <t>Montáž tlačítkového ovladače polozapuštěných nebo zapuštěných se zapojením vodičů</t>
  </si>
  <si>
    <t>-396790522</t>
  </si>
  <si>
    <t>741310411ro01d</t>
  </si>
  <si>
    <t>tlačítkový ovladač pod omítku, kompletní</t>
  </si>
  <si>
    <t>-332467246</t>
  </si>
  <si>
    <t>741311003</t>
  </si>
  <si>
    <t>Montáž čidlo pohybu vestavné se zapojením vodičů</t>
  </si>
  <si>
    <t>-104030868</t>
  </si>
  <si>
    <t>Poznámka k položce:_x000d_
osazené na stropě</t>
  </si>
  <si>
    <t>X40461058</t>
  </si>
  <si>
    <t>čidlo pohybové a přítomnostní do podhledu 360°</t>
  </si>
  <si>
    <t>1222240588</t>
  </si>
  <si>
    <t>Poznámka k položce:_x000d_
do podhledu</t>
  </si>
  <si>
    <t>X40461058R001</t>
  </si>
  <si>
    <t>čidlo pohybové stropní 360°- do podhledu</t>
  </si>
  <si>
    <t>1296846270</t>
  </si>
  <si>
    <t>1*7 'Přepočtené koeficientem množství</t>
  </si>
  <si>
    <t>741311004</t>
  </si>
  <si>
    <t>Montáž čidlo pohybu nástěnné se zapojením vodičů</t>
  </si>
  <si>
    <t>-630673636</t>
  </si>
  <si>
    <t>Poznámka k položce:_x000d_
montáž do podhledu</t>
  </si>
  <si>
    <t>X40461059</t>
  </si>
  <si>
    <t>čidlo pohybové nástěnné 210°</t>
  </si>
  <si>
    <t>1373663936</t>
  </si>
  <si>
    <t>741313001R04</t>
  </si>
  <si>
    <t>Montáž zásuvek domovních se zapojením vodičů bezšroubové připojení polozapuštěných nebo zapuštěných 10/16 A, provedení 2P + PE - dvojnásobná</t>
  </si>
  <si>
    <t>-776021695</t>
  </si>
  <si>
    <t>34555101R005a</t>
  </si>
  <si>
    <t>zásuvka 230V, 16A, IP20, pod omítku bílá - kompletní dvojnásobná</t>
  </si>
  <si>
    <t>653832748</t>
  </si>
  <si>
    <t>741320175</t>
  </si>
  <si>
    <t>Montáž jističů třípólových nn do 63 A ve skříni se zapojením vodičů</t>
  </si>
  <si>
    <t>-744512202</t>
  </si>
  <si>
    <t>35822178</t>
  </si>
  <si>
    <t>jistič 3-pólový 40 A vypínací charakteristika B vypínací schopnost 10 kA</t>
  </si>
  <si>
    <t>-430747922</t>
  </si>
  <si>
    <t>7417</t>
  </si>
  <si>
    <t>Elektroinstalační materiál</t>
  </si>
  <si>
    <t>741112021</t>
  </si>
  <si>
    <t>Montáž krabic elektroinstalačních bez napojení na trubky a lišty, demontáže a montáže víčka a přístroje protahovacích nebo odbočných nástěnných plastových čtyřh</t>
  </si>
  <si>
    <t>1282514393</t>
  </si>
  <si>
    <t>34571524R001</t>
  </si>
  <si>
    <t>krabice odbočná s víčkem</t>
  </si>
  <si>
    <t>-538491341</t>
  </si>
  <si>
    <t>34571524R002</t>
  </si>
  <si>
    <t>krabice přístrojová kompletní</t>
  </si>
  <si>
    <t>-385965301</t>
  </si>
  <si>
    <t>34571524R003</t>
  </si>
  <si>
    <t>krabice rozpojovací kompletní</t>
  </si>
  <si>
    <t>2067672428</t>
  </si>
  <si>
    <t>7419</t>
  </si>
  <si>
    <t>Kabelové rozvody</t>
  </si>
  <si>
    <t>34140826</t>
  </si>
  <si>
    <t>vodič propojovací jádro Cu plné izolace PVC 450/750V H07V-K-6 ZZ</t>
  </si>
  <si>
    <t>1731221648</t>
  </si>
  <si>
    <t>741110062</t>
  </si>
  <si>
    <t>Montáž trubka plastová ohebná D přes 23 do 35 mm uložená pod omítku</t>
  </si>
  <si>
    <t>1611435104</t>
  </si>
  <si>
    <t>34571073</t>
  </si>
  <si>
    <t>trubka elektroinstalační ohebná z PVC (EN) 2325</t>
  </si>
  <si>
    <t>-841932298</t>
  </si>
  <si>
    <t>34571074</t>
  </si>
  <si>
    <t>trubka elektroinstalační ohebná z PVC (EN) 2332</t>
  </si>
  <si>
    <t>-1851144817</t>
  </si>
  <si>
    <t>741110063</t>
  </si>
  <si>
    <t>Montáž trubka plastová ohebná D přes 35 mm uložená pod omítku</t>
  </si>
  <si>
    <t>397947780</t>
  </si>
  <si>
    <t>34571360r</t>
  </si>
  <si>
    <t>trubka elektroinstalační ohebná z PVC (EN) 2350</t>
  </si>
  <si>
    <t>1595484769</t>
  </si>
  <si>
    <t>741110513R01</t>
  </si>
  <si>
    <t>Montáž lišt a kanálků, žlabů elektroinstalačních se spojkami, ohyby a rohy a s nasunutím do krabic vkládacích s víčkem</t>
  </si>
  <si>
    <t>2058333292</t>
  </si>
  <si>
    <t>34571011</t>
  </si>
  <si>
    <t>lišta elektroinstalační vkládací 24x22mm</t>
  </si>
  <si>
    <t>1217387829</t>
  </si>
  <si>
    <t>Poznámka k položce:_x000d_
kompletní</t>
  </si>
  <si>
    <t>34571016</t>
  </si>
  <si>
    <t>lišta elektroinstalační hranatá bezhalogenová 40x40mm</t>
  </si>
  <si>
    <t>-588172086</t>
  </si>
  <si>
    <t>34571017</t>
  </si>
  <si>
    <t>lišta elektroinstalační hranatá bezhalogenová 60x40mm</t>
  </si>
  <si>
    <t>-89263343</t>
  </si>
  <si>
    <t>741122211</t>
  </si>
  <si>
    <t>Montáž kabelů měděných bez ukončení uložených volně nebo v liště plných kulatých (CYKY) počtu a průřezu žil 3x1,5 až 6 mm2</t>
  </si>
  <si>
    <t>-705631316</t>
  </si>
  <si>
    <t>34111030</t>
  </si>
  <si>
    <t>kabel silový s Cu jádrem 1 kV 3x1,5mm2</t>
  </si>
  <si>
    <t>-2118976497</t>
  </si>
  <si>
    <t>34111030.A1</t>
  </si>
  <si>
    <t>kabel silový s Cu jádrem 1 kV 3x1,5mm2 (CYKY-O 3x1,5)</t>
  </si>
  <si>
    <t>-246261280</t>
  </si>
  <si>
    <t>34111036</t>
  </si>
  <si>
    <t>kabel silový s Cu jádrem 1 kV 3x2,5mm2</t>
  </si>
  <si>
    <t>-241269729</t>
  </si>
  <si>
    <t>34111258</t>
  </si>
  <si>
    <t>kabel silový oheň retardující bezhalogenový bez funkční schopnosti při požáru jádro Cu 0,6/1kV 3x1,5mm2</t>
  </si>
  <si>
    <t>1971819081</t>
  </si>
  <si>
    <t>Poznámka k položce:_x000d_
oranžový</t>
  </si>
  <si>
    <t>741122231</t>
  </si>
  <si>
    <t>Montáž kabelů měděných bez ukončení uložených volně nebo v liště plných kulatých (CYKY) počtu a průřezu žil 5x1,5 až 2,5 mm2</t>
  </si>
  <si>
    <t>-1572774062</t>
  </si>
  <si>
    <t>34111090</t>
  </si>
  <si>
    <t>kabel silový s Cu jádrem 1 kV 5x1,5mm2</t>
  </si>
  <si>
    <t>-621445901</t>
  </si>
  <si>
    <t>34111094</t>
  </si>
  <si>
    <t>kabel silový s Cu jádrem 1 kV 5x2,5mm2</t>
  </si>
  <si>
    <t>-701274348</t>
  </si>
  <si>
    <t>741122232</t>
  </si>
  <si>
    <t>Montáž kabelů měděných bez ukončení uložených volně nebo v liště plných kulatých (CYKY) počtu a průřezu žil 5x4 až 6 mm2</t>
  </si>
  <si>
    <t>-1367600191</t>
  </si>
  <si>
    <t>34111100</t>
  </si>
  <si>
    <t>kabel silový s Cu jádrem 1 kV 5x6mm2</t>
  </si>
  <si>
    <t>648306784</t>
  </si>
  <si>
    <t>34111298</t>
  </si>
  <si>
    <t>kabel silový oheň retardující bezhalogenový bez funkční schopnosti při požáru jádro Cu 0,6/1kV 5x6mm2</t>
  </si>
  <si>
    <t>1775179987</t>
  </si>
  <si>
    <t>Poznámka k položce:_x000d_
N2XH, průměr kabelu 17mm</t>
  </si>
  <si>
    <t>7421</t>
  </si>
  <si>
    <t>Svítidla</t>
  </si>
  <si>
    <t>741372062R01</t>
  </si>
  <si>
    <t>Montáž svítidel LED se zapojením vodičů bytových nebo společenských místností přisazených stropních panelových</t>
  </si>
  <si>
    <t>1354144797</t>
  </si>
  <si>
    <t>7421.R001</t>
  </si>
  <si>
    <t>Svítidlo A - viz tabulka svítidel</t>
  </si>
  <si>
    <t>-811262024</t>
  </si>
  <si>
    <t>7421.R002</t>
  </si>
  <si>
    <t>Svítidlo B - viz tabulka svítidel</t>
  </si>
  <si>
    <t>-2145374454</t>
  </si>
  <si>
    <t>7421.R003</t>
  </si>
  <si>
    <t>Svítidlo C - viz tabulka svítidel</t>
  </si>
  <si>
    <t>-1364884544</t>
  </si>
  <si>
    <t>7421.R004</t>
  </si>
  <si>
    <t>Svítidlo D - viz tabulka svítidel</t>
  </si>
  <si>
    <t>1260293916</t>
  </si>
  <si>
    <t>7421.R005</t>
  </si>
  <si>
    <t>Svítidlo E - viz tabulka svítidel</t>
  </si>
  <si>
    <t>-1428954566</t>
  </si>
  <si>
    <t>7421.R006.1</t>
  </si>
  <si>
    <t>Svítidlo F - viz tabulka svítidel</t>
  </si>
  <si>
    <t>502302324</t>
  </si>
  <si>
    <t>7421.R007.1</t>
  </si>
  <si>
    <t>Svítidlo H - viz tabulka svítidel</t>
  </si>
  <si>
    <t>-2000451833</t>
  </si>
  <si>
    <t>741372062R01B</t>
  </si>
  <si>
    <t>Montáž svítidel LED se zapojením vodičů nouzových, únikových, obsahu přes 0,09 do 0,36 m2</t>
  </si>
  <si>
    <t>-650048658</t>
  </si>
  <si>
    <t>7421.R006</t>
  </si>
  <si>
    <t>Svítidlo N - viz tabulka svítidel</t>
  </si>
  <si>
    <t>473628146</t>
  </si>
  <si>
    <t>7421.R007</t>
  </si>
  <si>
    <t>Svítidlo N1 - viz tabulka svítidel</t>
  </si>
  <si>
    <t>1291759415</t>
  </si>
  <si>
    <t>7421.R008</t>
  </si>
  <si>
    <t>Piktogram s vyznačením směru úniku</t>
  </si>
  <si>
    <t>-1209724535</t>
  </si>
  <si>
    <t>Poznámka k položce:_x000d_
včetně osazení</t>
  </si>
  <si>
    <t>74211</t>
  </si>
  <si>
    <t>Kabely</t>
  </si>
  <si>
    <t>742121001</t>
  </si>
  <si>
    <t>Montáž kabelů sdělovacích pro vnitřní rozvody počtu žil do 15</t>
  </si>
  <si>
    <t>-471619719</t>
  </si>
  <si>
    <t>34121345.R01</t>
  </si>
  <si>
    <t>Kabel U/UTP, kat. 6A, 4-pár 23AWG, LSZH, Eca</t>
  </si>
  <si>
    <t>1295226754</t>
  </si>
  <si>
    <t>Poznámka k položce:_x000d_
UTP 4x2x0,5 CAT6</t>
  </si>
  <si>
    <t>742430022</t>
  </si>
  <si>
    <t>Montáž audiovizuální techniky propojovacích kabelů pro AV techniku</t>
  </si>
  <si>
    <t>-406683690</t>
  </si>
  <si>
    <t>74211.R03</t>
  </si>
  <si>
    <t>HDMI kabel 2.0 propojovací 5m zlacené konektory, High Speed, stíněný, podpora ethernet a 3D</t>
  </si>
  <si>
    <t>-1154573756</t>
  </si>
  <si>
    <t>Poznámka k položce:_x000d_
Poznámka k položce: Přesnou délku kabelů pro AV techniku je nutné před započetím montáží naměřit zvlášt v každé učebně.</t>
  </si>
  <si>
    <t>34555002</t>
  </si>
  <si>
    <t>zásuvka datová jednonásobná kompletní s rámečkem, RJ45, Kat 6, UTP, svorky IDC</t>
  </si>
  <si>
    <t>-1616692577</t>
  </si>
  <si>
    <t>34555004</t>
  </si>
  <si>
    <t>zásuvka datová dvojnásobná kompletní s rámečkem, RJ45, Kat. 6 UTP, svorky IDC</t>
  </si>
  <si>
    <t>91733467</t>
  </si>
  <si>
    <t>74212</t>
  </si>
  <si>
    <t>AV technika</t>
  </si>
  <si>
    <t>1409867.R01</t>
  </si>
  <si>
    <t>Předzapojená HDMI zásuvka (1 modul)</t>
  </si>
  <si>
    <t>1576850044</t>
  </si>
  <si>
    <t>Poznámka k položce:_x000d_
pod omítku</t>
  </si>
  <si>
    <t>74202</t>
  </si>
  <si>
    <t>Ostatní</t>
  </si>
  <si>
    <t>21-M-06.R01</t>
  </si>
  <si>
    <t>Drobný elektroinstalační materiál</t>
  </si>
  <si>
    <t>kpl</t>
  </si>
  <si>
    <t>-213325177</t>
  </si>
  <si>
    <t>Poznámka k položce:_x000d_
Poznámka k položce: - vývodky, spojky vodičové průřezu do 16 mm2, spojníky - sponky, příchytky, hmoždinky PVC - drobné výrobky z plastů a pryže - drát vázací a svařovací - elektrody - cín - výrobky pro svařování a pájení - plyny na svařování a pájení - odmašťovače - izolační hmoty - lepidla a tmely - kyseliny a odrezovače - kabelová oka a spojky průřezu do 16 mm2 - materiál označovací, např. štítky, vyjma předepsaných projektem - spojovací materiál, např. nýty, vruty, - hřebíky, šrouby a matice - sádra a ostatní...</t>
  </si>
  <si>
    <t>971033231</t>
  </si>
  <si>
    <t>Vybourání otvorů ve zdivu cihelném pl do 0,0225 m2 na MVC nebo MV tl do 150 mm</t>
  </si>
  <si>
    <t>-413595228</t>
  </si>
  <si>
    <t>24"prostup stěnou 100x150mm</t>
  </si>
  <si>
    <t>971033431</t>
  </si>
  <si>
    <t>Vybourání otvorů ve zdivu cihelném pl do 0,25 m2 na MVC nebo MV tl do 150 mm</t>
  </si>
  <si>
    <t>-11928863</t>
  </si>
  <si>
    <t>1"pro rozvaděč 330x613x100mm</t>
  </si>
  <si>
    <t>971033441</t>
  </si>
  <si>
    <t>Vybourání otvorů ve zdivu cihelném pl do 0,25 m2 na MVC nebo MV tl do 300 mm</t>
  </si>
  <si>
    <t>127812599</t>
  </si>
  <si>
    <t>2"pro rozvaděč 550x550x160mm</t>
  </si>
  <si>
    <t>1"pro rozvaděč 550x750x160mm</t>
  </si>
  <si>
    <t>977132111</t>
  </si>
  <si>
    <t>Vyvrtání otvorů pro elektroinstalační krabice ve stěnách z cihel hloubky do 60 mm</t>
  </si>
  <si>
    <t>759204831</t>
  </si>
  <si>
    <t>945719231</t>
  </si>
  <si>
    <t>-1685259901</t>
  </si>
  <si>
    <t>-1793286604</t>
  </si>
  <si>
    <t>0,832*15 'Přepočtené koeficientem množství</t>
  </si>
  <si>
    <t>623635526</t>
  </si>
  <si>
    <t>7411</t>
  </si>
  <si>
    <t>Přípravné práce a demontáže</t>
  </si>
  <si>
    <t>7411.R02</t>
  </si>
  <si>
    <t>Vyhledání a zmapování stávajících rozvodů</t>
  </si>
  <si>
    <t>2093320192</t>
  </si>
  <si>
    <t>741371823</t>
  </si>
  <si>
    <t>Demontáž svítidel bez zachování funkčnosti (do suti) interiérových modulového systému zářivkových, délky přes 1100 mm</t>
  </si>
  <si>
    <t>-530206296</t>
  </si>
  <si>
    <t>741371823RM001</t>
  </si>
  <si>
    <t>Demontáž stávajícího rozvaděče RP20.3, RP20.4, se zachováním funčnosti vodičů</t>
  </si>
  <si>
    <t>219391569</t>
  </si>
  <si>
    <t>Práce a dodávky M</t>
  </si>
  <si>
    <t>46-M</t>
  </si>
  <si>
    <t>Stavební práce při extr.mont.pracích</t>
  </si>
  <si>
    <t>460680592</t>
  </si>
  <si>
    <t>Vysekání rýh pro montáž trubek a kabelů v cihelných zdech hloubky přes 3 do 5 cm a šířky do 5 cm</t>
  </si>
  <si>
    <t>-1033853468</t>
  </si>
  <si>
    <t>10"drážka 15x15mm - strop</t>
  </si>
  <si>
    <t>136"drážka 15x15mm</t>
  </si>
  <si>
    <t>10"drážka 20x15mm</t>
  </si>
  <si>
    <t>20"drážka 30x15mm</t>
  </si>
  <si>
    <t>6"drážka 40x15mm</t>
  </si>
  <si>
    <t>460680605</t>
  </si>
  <si>
    <t>Vysekání rýh pro montáž trubek a kabelů v cihelných zdech hloubky přes 5 do 7 cm a šířky přes 10 do 15 cm</t>
  </si>
  <si>
    <t>1561241102</t>
  </si>
  <si>
    <t>20"drážka 60x15mm</t>
  </si>
  <si>
    <t>6"drážka 100x15mm</t>
  </si>
  <si>
    <t>HZS</t>
  </si>
  <si>
    <t>Hodinové zúčtovací sazby</t>
  </si>
  <si>
    <t>HZS2231R002</t>
  </si>
  <si>
    <t xml:space="preserve">koordinace s ostatními profesemi na stavbě, koordinace s dodavateli všech zařízeních </t>
  </si>
  <si>
    <t>hod</t>
  </si>
  <si>
    <t>512</t>
  </si>
  <si>
    <t>-2133743177</t>
  </si>
  <si>
    <t>HZS2231R006</t>
  </si>
  <si>
    <t>úpravy a připojení stávajících rozvodů v RP20.3, RP20.4</t>
  </si>
  <si>
    <t>-298130534</t>
  </si>
  <si>
    <t>HZS2231R007</t>
  </si>
  <si>
    <t>úprava a propojení rozvodů PC</t>
  </si>
  <si>
    <t>-1909567726</t>
  </si>
  <si>
    <t>HZS2231R007a</t>
  </si>
  <si>
    <t>úpravy a doplnění stávajících rozvaděčů v upravovaných částech objektu (7ks)</t>
  </si>
  <si>
    <t>-1928791132</t>
  </si>
  <si>
    <t>Poznámka k položce:_x000d_
cca o 0,5m_x000d_
včetně nosníků_x000d_
nutná úprava kabelů o cca 30cm</t>
  </si>
  <si>
    <t>HZS2231R008</t>
  </si>
  <si>
    <t>demontáž stávajících rozvodů</t>
  </si>
  <si>
    <t>1596294982</t>
  </si>
  <si>
    <t>Poznámka k položce:_x000d_
síť kotvená na konstrukci krovu tělocvičny ve výšce 4,5m</t>
  </si>
  <si>
    <t>HZS2231R010</t>
  </si>
  <si>
    <t xml:space="preserve">revize elektrických rozvodů,  protokol</t>
  </si>
  <si>
    <t>1696362861</t>
  </si>
  <si>
    <t>Poznámka k položce:_x000d_
1x dílčí revize škola, Pavilon, internát (nutnost z důvodu provozu) + protokol_x000d_
1x konečná celková revize + protokol</t>
  </si>
  <si>
    <t>D.1.4 - ostatní a vedlejší náklady</t>
  </si>
  <si>
    <t>VRN - Vedlejší rozpočtové náklady</t>
  </si>
  <si>
    <t xml:space="preserve">    VRN3 - Zařízení staveniště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</si>
  <si>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</si>
  <si>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</si>
  <si>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</si>
  <si>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</si>
  <si>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</si>
  <si>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</si>
  <si>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1024</t>
  </si>
  <si>
    <t>2064243077</t>
  </si>
  <si>
    <t xml:space="preserve">Poznámka k položce:_x000d_
zřízení, provoz, odstranění_x000d_
dočasné oplocení_x000d_
zabezbečení stavby_x000d_
značení staveniště dle plánu BOZP_x000d_
požární dohled při svařování </t>
  </si>
  <si>
    <t>VRN9</t>
  </si>
  <si>
    <t>Ostatní náklady</t>
  </si>
  <si>
    <t>013254000</t>
  </si>
  <si>
    <t>Dokumentace skutečného provedení stavby dle SOD</t>
  </si>
  <si>
    <t>-1021175733</t>
  </si>
  <si>
    <t>Poznámka k položce:_x000d_
skutečné provedení stavby</t>
  </si>
  <si>
    <t>043002000</t>
  </si>
  <si>
    <t>Zkoušky a ostatní měření</t>
  </si>
  <si>
    <t>-1546027217</t>
  </si>
  <si>
    <t xml:space="preserve">Poznámka k položce:_x000d_
topná zkouška, zkouška těsnosti rozvodů vody,kanalizace, zkouška ditatace_x000d_
</t>
  </si>
  <si>
    <t>HZS1291</t>
  </si>
  <si>
    <t>Hodinová zúčtovací sazba pomocný stavební dělník</t>
  </si>
  <si>
    <t>-701512972</t>
  </si>
  <si>
    <t xml:space="preserve">Poznámka k položce:_x000d_
vystěhování a nastěhování nábytku </t>
  </si>
  <si>
    <t>HZS1301</t>
  </si>
  <si>
    <t>Hodinová zúčtovací sazba zedník</t>
  </si>
  <si>
    <t>-2056027063</t>
  </si>
  <si>
    <t>Poznámka k položce:_x000d_
průzkumné práce</t>
  </si>
  <si>
    <t xml:space="preserve">5"průzkumné práce </t>
  </si>
  <si>
    <t>HZS2212</t>
  </si>
  <si>
    <t>Hodinová zúčtovací sazba instalatér odborný</t>
  </si>
  <si>
    <t>262144</t>
  </si>
  <si>
    <t>1517110153</t>
  </si>
  <si>
    <t>Poznámka k položce:_x000d_
 odvzdušnění sysémů, vypuštění a napuštění sysémů ,koordinační činnost,_x000d_
průzkumné práce pro určení vedení stávající kanalizace a vody</t>
  </si>
  <si>
    <t>HZS2232</t>
  </si>
  <si>
    <t>Hodinová zúčtovací sazba elektrikář odborný</t>
  </si>
  <si>
    <t>456251535</t>
  </si>
  <si>
    <t>Poznámka k položce:_x000d_
proškolení obsluhy</t>
  </si>
  <si>
    <t>1"proškolení obsluhy</t>
  </si>
  <si>
    <t>HZS3212</t>
  </si>
  <si>
    <t>Hodinová zúčtovací sazba montér vzduchotechniky a chlazení odborný</t>
  </si>
  <si>
    <t>-724972997</t>
  </si>
  <si>
    <t>Poznámka k položce:_x000d_
seřízení množství vzduchu na koncových elementech_x000d_
seřízení doběhu ventilátorů_x000d_
zaškolení obsluhy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</si>
</sst>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protection locked="0"/>
    </xf>
    <xf numFmtId="4" fontId="11" fillId="0" borderId="0" xfId="0" applyNumberFormat="1" applyFont="1" applyAlignment="1" applyProtection="1"/>
    <xf numFmtId="0" fontId="11" fillId="0" borderId="3" xfId="0" applyFont="1" applyBorder="1" applyAlignment="1"/>
    <xf numFmtId="0" fontId="11" fillId="0" borderId="14" xfId="0" applyFont="1" applyBorder="1" applyAlignment="1" applyProtection="1"/>
    <xf numFmtId="0" fontId="11" fillId="0" borderId="0" xfId="0" applyFont="1" applyBorder="1" applyAlignment="1" applyProtection="1"/>
    <xf numFmtId="166" fontId="11" fillId="0" borderId="0" xfId="0" applyNumberFormat="1" applyFont="1" applyBorder="1" applyAlignment="1" applyProtection="1"/>
    <xf numFmtId="166" fontId="11" fillId="0" borderId="15" xfId="0" applyNumberFormat="1" applyFont="1" applyBorder="1" applyAlignme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1/2025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HŠ a SOŠŘ Velké Meziříčí - Rekonstrukce ZTI Světlá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ga-te, Velké Meziříčí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Kraj Vysočina, Žižkova 1882/87, Jihlava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Filip Marek, Brněnská 326/34, Žďár nad Sázavou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Filip Marek, Brněnská 326/34, Žďár nad Sázavou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'D.1.1 - SO 01 - architekt...'!J30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'D.1.1 - SO 01 - architekt...'!P141</f>
        <v>0</v>
      </c>
      <c r="AV95" s="128">
        <f>'D.1.1 - SO 01 - architekt...'!J33</f>
        <v>0</v>
      </c>
      <c r="AW95" s="128">
        <f>'D.1.1 - SO 01 - architekt...'!J34</f>
        <v>0</v>
      </c>
      <c r="AX95" s="128">
        <f>'D.1.1 - SO 01 - architekt...'!J35</f>
        <v>0</v>
      </c>
      <c r="AY95" s="128">
        <f>'D.1.1 - SO 01 - architekt...'!J36</f>
        <v>0</v>
      </c>
      <c r="AZ95" s="128">
        <f>'D.1.1 - SO 01 - architekt...'!F33</f>
        <v>0</v>
      </c>
      <c r="BA95" s="128">
        <f>'D.1.1 - SO 01 - architekt...'!F34</f>
        <v>0</v>
      </c>
      <c r="BB95" s="128">
        <f>'D.1.1 - SO 01 - architekt...'!F35</f>
        <v>0</v>
      </c>
      <c r="BC95" s="128">
        <f>'D.1.1 - SO 01 - architekt...'!F36</f>
        <v>0</v>
      </c>
      <c r="BD95" s="130">
        <f>'D.1.1 - SO 01 - architekt...'!F37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'D.1.4.1 - vodovod, kanali...'!J30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'D.1.4.1 - vodovod, kanali...'!P124</f>
        <v>0</v>
      </c>
      <c r="AV96" s="128">
        <f>'D.1.4.1 - vodovod, kanali...'!J33</f>
        <v>0</v>
      </c>
      <c r="AW96" s="128">
        <f>'D.1.4.1 - vodovod, kanali...'!J34</f>
        <v>0</v>
      </c>
      <c r="AX96" s="128">
        <f>'D.1.4.1 - vodovod, kanali...'!J35</f>
        <v>0</v>
      </c>
      <c r="AY96" s="128">
        <f>'D.1.4.1 - vodovod, kanali...'!J36</f>
        <v>0</v>
      </c>
      <c r="AZ96" s="128">
        <f>'D.1.4.1 - vodovod, kanali...'!F33</f>
        <v>0</v>
      </c>
      <c r="BA96" s="128">
        <f>'D.1.4.1 - vodovod, kanali...'!F34</f>
        <v>0</v>
      </c>
      <c r="BB96" s="128">
        <f>'D.1.4.1 - vodovod, kanali...'!F35</f>
        <v>0</v>
      </c>
      <c r="BC96" s="128">
        <f>'D.1.4.1 - vodovod, kanali...'!F36</f>
        <v>0</v>
      </c>
      <c r="BD96" s="130">
        <f>'D.1.4.1 - vodovod, kanali...'!F37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16.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'D.1.4.2 - ústřední vytápění'!J30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'D.1.4.2 - ústřední vytápění'!P124</f>
        <v>0</v>
      </c>
      <c r="AV97" s="128">
        <f>'D.1.4.2 - ústřední vytápění'!J33</f>
        <v>0</v>
      </c>
      <c r="AW97" s="128">
        <f>'D.1.4.2 - ústřední vytápění'!J34</f>
        <v>0</v>
      </c>
      <c r="AX97" s="128">
        <f>'D.1.4.2 - ústřední vytápění'!J35</f>
        <v>0</v>
      </c>
      <c r="AY97" s="128">
        <f>'D.1.4.2 - ústřední vytápění'!J36</f>
        <v>0</v>
      </c>
      <c r="AZ97" s="128">
        <f>'D.1.4.2 - ústřední vytápění'!F33</f>
        <v>0</v>
      </c>
      <c r="BA97" s="128">
        <f>'D.1.4.2 - ústřední vytápění'!F34</f>
        <v>0</v>
      </c>
      <c r="BB97" s="128">
        <f>'D.1.4.2 - ústřední vytápění'!F35</f>
        <v>0</v>
      </c>
      <c r="BC97" s="128">
        <f>'D.1.4.2 - ústřední vytápění'!F36</f>
        <v>0</v>
      </c>
      <c r="BD97" s="130">
        <f>'D.1.4.2 - ústřední vytápění'!F37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16.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'D.1.4.3 - vzduchotechnika'!J30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27">
        <v>0</v>
      </c>
      <c r="AT98" s="128">
        <f>ROUND(SUM(AV98:AW98),2)</f>
        <v>0</v>
      </c>
      <c r="AU98" s="129">
        <f>'D.1.4.3 - vzduchotechnika'!P118</f>
        <v>0</v>
      </c>
      <c r="AV98" s="128">
        <f>'D.1.4.3 - vzduchotechnika'!J33</f>
        <v>0</v>
      </c>
      <c r="AW98" s="128">
        <f>'D.1.4.3 - vzduchotechnika'!J34</f>
        <v>0</v>
      </c>
      <c r="AX98" s="128">
        <f>'D.1.4.3 - vzduchotechnika'!J35</f>
        <v>0</v>
      </c>
      <c r="AY98" s="128">
        <f>'D.1.4.3 - vzduchotechnika'!J36</f>
        <v>0</v>
      </c>
      <c r="AZ98" s="128">
        <f>'D.1.4.3 - vzduchotechnika'!F33</f>
        <v>0</v>
      </c>
      <c r="BA98" s="128">
        <f>'D.1.4.3 - vzduchotechnika'!F34</f>
        <v>0</v>
      </c>
      <c r="BB98" s="128">
        <f>'D.1.4.3 - vzduchotechnika'!F35</f>
        <v>0</v>
      </c>
      <c r="BC98" s="128">
        <f>'D.1.4.3 - vzduchotechnika'!F36</f>
        <v>0</v>
      </c>
      <c r="BD98" s="130">
        <f>'D.1.4.3 - vzduchotechnika'!F37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79</v>
      </c>
      <c r="B99" s="120"/>
      <c r="C99" s="121"/>
      <c r="D99" s="122" t="s">
        <v>95</v>
      </c>
      <c r="E99" s="122"/>
      <c r="F99" s="122"/>
      <c r="G99" s="122"/>
      <c r="H99" s="122"/>
      <c r="I99" s="123"/>
      <c r="J99" s="122" t="s">
        <v>96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'D.1.4.4 - elektrické rozvody'!J30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82</v>
      </c>
      <c r="AR99" s="126"/>
      <c r="AS99" s="127">
        <v>0</v>
      </c>
      <c r="AT99" s="128">
        <f>ROUND(SUM(AV99:AW99),2)</f>
        <v>0</v>
      </c>
      <c r="AU99" s="129">
        <f>'D.1.4.4 - elektrické rozvody'!P132</f>
        <v>0</v>
      </c>
      <c r="AV99" s="128">
        <f>'D.1.4.4 - elektrické rozvody'!J33</f>
        <v>0</v>
      </c>
      <c r="AW99" s="128">
        <f>'D.1.4.4 - elektrické rozvody'!J34</f>
        <v>0</v>
      </c>
      <c r="AX99" s="128">
        <f>'D.1.4.4 - elektrické rozvody'!J35</f>
        <v>0</v>
      </c>
      <c r="AY99" s="128">
        <f>'D.1.4.4 - elektrické rozvody'!J36</f>
        <v>0</v>
      </c>
      <c r="AZ99" s="128">
        <f>'D.1.4.4 - elektrické rozvody'!F33</f>
        <v>0</v>
      </c>
      <c r="BA99" s="128">
        <f>'D.1.4.4 - elektrické rozvody'!F34</f>
        <v>0</v>
      </c>
      <c r="BB99" s="128">
        <f>'D.1.4.4 - elektrické rozvody'!F35</f>
        <v>0</v>
      </c>
      <c r="BC99" s="128">
        <f>'D.1.4.4 - elektrické rozvody'!F36</f>
        <v>0</v>
      </c>
      <c r="BD99" s="130">
        <f>'D.1.4.4 - elektrické rozvody'!F37</f>
        <v>0</v>
      </c>
      <c r="BE99" s="7"/>
      <c r="BT99" s="131" t="s">
        <v>83</v>
      </c>
      <c r="BV99" s="131" t="s">
        <v>77</v>
      </c>
      <c r="BW99" s="131" t="s">
        <v>97</v>
      </c>
      <c r="BX99" s="131" t="s">
        <v>5</v>
      </c>
      <c r="CL99" s="131" t="s">
        <v>1</v>
      </c>
      <c r="CM99" s="131" t="s">
        <v>85</v>
      </c>
    </row>
    <row r="100" s="7" customFormat="1" ht="16.5" customHeight="1">
      <c r="A100" s="119" t="s">
        <v>79</v>
      </c>
      <c r="B100" s="120"/>
      <c r="C100" s="121"/>
      <c r="D100" s="122" t="s">
        <v>98</v>
      </c>
      <c r="E100" s="122"/>
      <c r="F100" s="122"/>
      <c r="G100" s="122"/>
      <c r="H100" s="122"/>
      <c r="I100" s="123"/>
      <c r="J100" s="122" t="s">
        <v>99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'D.1.4 - ostatní a vedlejš...'!J30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82</v>
      </c>
      <c r="AR100" s="126"/>
      <c r="AS100" s="132">
        <v>0</v>
      </c>
      <c r="AT100" s="133">
        <f>ROUND(SUM(AV100:AW100),2)</f>
        <v>0</v>
      </c>
      <c r="AU100" s="134">
        <f>'D.1.4 - ostatní a vedlejš...'!P119</f>
        <v>0</v>
      </c>
      <c r="AV100" s="133">
        <f>'D.1.4 - ostatní a vedlejš...'!J33</f>
        <v>0</v>
      </c>
      <c r="AW100" s="133">
        <f>'D.1.4 - ostatní a vedlejš...'!J34</f>
        <v>0</v>
      </c>
      <c r="AX100" s="133">
        <f>'D.1.4 - ostatní a vedlejš...'!J35</f>
        <v>0</v>
      </c>
      <c r="AY100" s="133">
        <f>'D.1.4 - ostatní a vedlejš...'!J36</f>
        <v>0</v>
      </c>
      <c r="AZ100" s="133">
        <f>'D.1.4 - ostatní a vedlejš...'!F33</f>
        <v>0</v>
      </c>
      <c r="BA100" s="133">
        <f>'D.1.4 - ostatní a vedlejš...'!F34</f>
        <v>0</v>
      </c>
      <c r="BB100" s="133">
        <f>'D.1.4 - ostatní a vedlejš...'!F35</f>
        <v>0</v>
      </c>
      <c r="BC100" s="133">
        <f>'D.1.4 - ostatní a vedlejš...'!F36</f>
        <v>0</v>
      </c>
      <c r="BD100" s="135">
        <f>'D.1.4 - ostatní a vedlejš...'!F37</f>
        <v>0</v>
      </c>
      <c r="BE100" s="7"/>
      <c r="BT100" s="131" t="s">
        <v>83</v>
      </c>
      <c r="BV100" s="131" t="s">
        <v>77</v>
      </c>
      <c r="BW100" s="131" t="s">
        <v>100</v>
      </c>
      <c r="BX100" s="131" t="s">
        <v>5</v>
      </c>
      <c r="CL100" s="131" t="s">
        <v>1</v>
      </c>
      <c r="CM100" s="131" t="s">
        <v>85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gUq9dRFcL28xvGSWQLFyEUu/k31yy/6bMWTT2/n2xrjjJJsWA6O9LWPouwPLtyBNFUMT67ncDIzhMTEc7QUaNA==" hashValue="ZKR+mgUp59vBmAgL6i92NMQevP1PpiZZ5VNHb1vRd/LLFWQkmK+vn/wEFqHkHY+V/d+646QURntYnNh8tBvnGA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 - SO 01 - architekt...'!C2" display="/"/>
    <hyperlink ref="A96" location="'D.1.4.1 - vodovod, kanali...'!C2" display="/"/>
    <hyperlink ref="A97" location="'D.1.4.2 - ústřední vytápění'!C2" display="/"/>
    <hyperlink ref="A98" location="'D.1.4.3 - vzduchotechnika'!C2" display="/"/>
    <hyperlink ref="A99" location="'D.1.4.4 - elektrické rozvody'!C2" display="/"/>
    <hyperlink ref="A100" location="'D.1.4 - ostatní a vedlej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ROUND(J141,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ROUND((SUM(BE141:BE1576)),  2)</f>
        <v>0</v>
      </c>
      <c r="G33" s="38"/>
      <c r="H33" s="38"/>
      <c r="I33" s="155">
        <v>0.20999999999999999</v>
      </c>
      <c r="J33" s="154">
        <f>ROUND(((SUM(BE141:BE1576))*I33),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ROUND((SUM(BF141:BF1576)),  2)</f>
        <v>0</v>
      </c>
      <c r="G34" s="38"/>
      <c r="H34" s="38"/>
      <c r="I34" s="155">
        <v>0.12</v>
      </c>
      <c r="J34" s="154">
        <f>ROUND(((SUM(BF141:BF1576))*I34),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ROUND((SUM(BG141:BG1576)),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ROUND((SUM(BH141:BH1576)),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ROUND((SUM(BI141:BI1576)),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D.1.1 - SO 01 - architektonické a stavebně technické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J141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J142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110</v>
      </c>
      <c r="E98" s="182"/>
      <c r="F98" s="182"/>
      <c r="G98" s="182"/>
      <c r="H98" s="182"/>
      <c r="I98" s="182"/>
      <c r="J98" s="183">
        <f>J143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111</v>
      </c>
      <c r="E99" s="182"/>
      <c r="F99" s="182"/>
      <c r="G99" s="182"/>
      <c r="H99" s="182"/>
      <c r="I99" s="182"/>
      <c r="J99" s="183">
        <f>J355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112</v>
      </c>
      <c r="E100" s="182"/>
      <c r="F100" s="182"/>
      <c r="G100" s="182"/>
      <c r="H100" s="182"/>
      <c r="I100" s="182"/>
      <c r="J100" s="183">
        <f>J422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113</v>
      </c>
      <c r="E101" s="182"/>
      <c r="F101" s="182"/>
      <c r="G101" s="182"/>
      <c r="H101" s="182"/>
      <c r="I101" s="182"/>
      <c r="J101" s="183">
        <f>J445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114</v>
      </c>
      <c r="E102" s="182"/>
      <c r="F102" s="182"/>
      <c r="G102" s="182"/>
      <c r="H102" s="182"/>
      <c r="I102" s="182"/>
      <c r="J102" s="183">
        <f>J458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115</v>
      </c>
      <c r="E103" s="182"/>
      <c r="F103" s="182"/>
      <c r="G103" s="182"/>
      <c r="H103" s="182"/>
      <c r="I103" s="182"/>
      <c r="J103" s="183">
        <f>J482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116</v>
      </c>
      <c r="E104" s="188"/>
      <c r="F104" s="188"/>
      <c r="G104" s="188"/>
      <c r="H104" s="188"/>
      <c r="I104" s="188"/>
      <c r="J104" s="189">
        <f>J483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117</v>
      </c>
      <c r="E105" s="188"/>
      <c r="F105" s="188"/>
      <c r="G105" s="188"/>
      <c r="H105" s="188"/>
      <c r="I105" s="188"/>
      <c r="J105" s="189">
        <f>J495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118</v>
      </c>
      <c r="E106" s="188"/>
      <c r="F106" s="188"/>
      <c r="G106" s="188"/>
      <c r="H106" s="188"/>
      <c r="I106" s="188"/>
      <c r="J106" s="189">
        <f>J652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119</v>
      </c>
      <c r="E107" s="188"/>
      <c r="F107" s="188"/>
      <c r="G107" s="188"/>
      <c r="H107" s="188"/>
      <c r="I107" s="188"/>
      <c r="J107" s="189">
        <f>J800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120</v>
      </c>
      <c r="E108" s="182"/>
      <c r="F108" s="182"/>
      <c r="G108" s="182"/>
      <c r="H108" s="182"/>
      <c r="I108" s="182"/>
      <c r="J108" s="183">
        <f>J818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9"/>
      <c r="C109" s="180"/>
      <c r="D109" s="181" t="s">
        <v>121</v>
      </c>
      <c r="E109" s="182"/>
      <c r="F109" s="182"/>
      <c r="G109" s="182"/>
      <c r="H109" s="182"/>
      <c r="I109" s="182"/>
      <c r="J109" s="183">
        <f>J850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9"/>
      <c r="C110" s="180"/>
      <c r="D110" s="181" t="s">
        <v>122</v>
      </c>
      <c r="E110" s="182"/>
      <c r="F110" s="182"/>
      <c r="G110" s="182"/>
      <c r="H110" s="182"/>
      <c r="I110" s="182"/>
      <c r="J110" s="183">
        <f>J955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9"/>
      <c r="C111" s="180"/>
      <c r="D111" s="181" t="s">
        <v>123</v>
      </c>
      <c r="E111" s="182"/>
      <c r="F111" s="182"/>
      <c r="G111" s="182"/>
      <c r="H111" s="182"/>
      <c r="I111" s="182"/>
      <c r="J111" s="183">
        <f>J1019</f>
        <v>0</v>
      </c>
      <c r="K111" s="180"/>
      <c r="L111" s="18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9"/>
      <c r="C112" s="180"/>
      <c r="D112" s="181" t="s">
        <v>124</v>
      </c>
      <c r="E112" s="182"/>
      <c r="F112" s="182"/>
      <c r="G112" s="182"/>
      <c r="H112" s="182"/>
      <c r="I112" s="182"/>
      <c r="J112" s="183">
        <f>J1102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9"/>
      <c r="C113" s="180"/>
      <c r="D113" s="181" t="s">
        <v>125</v>
      </c>
      <c r="E113" s="182"/>
      <c r="F113" s="182"/>
      <c r="G113" s="182"/>
      <c r="H113" s="182"/>
      <c r="I113" s="182"/>
      <c r="J113" s="183">
        <f>J1133</f>
        <v>0</v>
      </c>
      <c r="K113" s="180"/>
      <c r="L113" s="184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79"/>
      <c r="C114" s="180"/>
      <c r="D114" s="181" t="s">
        <v>126</v>
      </c>
      <c r="E114" s="182"/>
      <c r="F114" s="182"/>
      <c r="G114" s="182"/>
      <c r="H114" s="182"/>
      <c r="I114" s="182"/>
      <c r="J114" s="183">
        <f>J1183</f>
        <v>0</v>
      </c>
      <c r="K114" s="180"/>
      <c r="L114" s="184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79"/>
      <c r="C115" s="180"/>
      <c r="D115" s="181" t="s">
        <v>127</v>
      </c>
      <c r="E115" s="182"/>
      <c r="F115" s="182"/>
      <c r="G115" s="182"/>
      <c r="H115" s="182"/>
      <c r="I115" s="182"/>
      <c r="J115" s="183">
        <f>J1228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85"/>
      <c r="C116" s="186"/>
      <c r="D116" s="187" t="s">
        <v>128</v>
      </c>
      <c r="E116" s="188"/>
      <c r="F116" s="188"/>
      <c r="G116" s="188"/>
      <c r="H116" s="188"/>
      <c r="I116" s="188"/>
      <c r="J116" s="189">
        <f>J1229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129</v>
      </c>
      <c r="E117" s="188"/>
      <c r="F117" s="188"/>
      <c r="G117" s="188"/>
      <c r="H117" s="188"/>
      <c r="I117" s="188"/>
      <c r="J117" s="189">
        <f>J1238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130</v>
      </c>
      <c r="E118" s="188"/>
      <c r="F118" s="188"/>
      <c r="G118" s="188"/>
      <c r="H118" s="188"/>
      <c r="I118" s="188"/>
      <c r="J118" s="189">
        <f>J1240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131</v>
      </c>
      <c r="E119" s="188"/>
      <c r="F119" s="188"/>
      <c r="G119" s="188"/>
      <c r="H119" s="188"/>
      <c r="I119" s="188"/>
      <c r="J119" s="189">
        <f>J1354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132</v>
      </c>
      <c r="E120" s="188"/>
      <c r="F120" s="188"/>
      <c r="G120" s="188"/>
      <c r="H120" s="188"/>
      <c r="I120" s="188"/>
      <c r="J120" s="189">
        <f>J1364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5"/>
      <c r="C121" s="186"/>
      <c r="D121" s="187" t="s">
        <v>133</v>
      </c>
      <c r="E121" s="188"/>
      <c r="F121" s="188"/>
      <c r="G121" s="188"/>
      <c r="H121" s="188"/>
      <c r="I121" s="188"/>
      <c r="J121" s="189">
        <f>J1417</f>
        <v>0</v>
      </c>
      <c r="K121" s="186"/>
      <c r="L121" s="19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66"/>
      <c r="C123" s="67"/>
      <c r="D123" s="67"/>
      <c r="E123" s="67"/>
      <c r="F123" s="67"/>
      <c r="G123" s="67"/>
      <c r="H123" s="67"/>
      <c r="I123" s="67"/>
      <c r="J123" s="67"/>
      <c r="K123" s="67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7" s="2" customFormat="1" ht="6.96" customHeight="1">
      <c r="A127" s="38"/>
      <c r="B127" s="68"/>
      <c r="C127" s="69"/>
      <c r="D127" s="69"/>
      <c r="E127" s="69"/>
      <c r="F127" s="69"/>
      <c r="G127" s="69"/>
      <c r="H127" s="69"/>
      <c r="I127" s="69"/>
      <c r="J127" s="69"/>
      <c r="K127" s="69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4.96" customHeight="1">
      <c r="A128" s="38"/>
      <c r="B128" s="39"/>
      <c r="C128" s="23" t="s">
        <v>134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16</v>
      </c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6.5" customHeight="1">
      <c r="A131" s="38"/>
      <c r="B131" s="39"/>
      <c r="C131" s="40"/>
      <c r="D131" s="40"/>
      <c r="E131" s="174" t="str">
        <f>E7</f>
        <v>HŠ a SOŠŘ Velké Meziříčí - Rekonstrukce ZTI Světlá</v>
      </c>
      <c r="F131" s="32"/>
      <c r="G131" s="32"/>
      <c r="H131" s="32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102</v>
      </c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30" customHeight="1">
      <c r="A133" s="38"/>
      <c r="B133" s="39"/>
      <c r="C133" s="40"/>
      <c r="D133" s="40"/>
      <c r="E133" s="76" t="str">
        <f>E9</f>
        <v>D.1.1 - SO 01 - architektonické a stavebně technické řešení</v>
      </c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20</v>
      </c>
      <c r="D135" s="40"/>
      <c r="E135" s="40"/>
      <c r="F135" s="27" t="str">
        <f>F12</f>
        <v>ga-te, Velké Meziříčí</v>
      </c>
      <c r="G135" s="40"/>
      <c r="H135" s="40"/>
      <c r="I135" s="32" t="s">
        <v>22</v>
      </c>
      <c r="J135" s="79" t="str">
        <f>IF(J12="","",J12)</f>
        <v>1. 3. 2025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40.05" customHeight="1">
      <c r="A137" s="38"/>
      <c r="B137" s="39"/>
      <c r="C137" s="32" t="s">
        <v>24</v>
      </c>
      <c r="D137" s="40"/>
      <c r="E137" s="40"/>
      <c r="F137" s="27" t="str">
        <f>E15</f>
        <v>Kraj Vysočina, Žižkova 1882/87, Jihlava</v>
      </c>
      <c r="G137" s="40"/>
      <c r="H137" s="40"/>
      <c r="I137" s="32" t="s">
        <v>30</v>
      </c>
      <c r="J137" s="36" t="str">
        <f>E21</f>
        <v>Filip Marek, Brněnská 326/34, Žďár nad Sázavou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40.05" customHeight="1">
      <c r="A138" s="38"/>
      <c r="B138" s="39"/>
      <c r="C138" s="32" t="s">
        <v>28</v>
      </c>
      <c r="D138" s="40"/>
      <c r="E138" s="40"/>
      <c r="F138" s="27" t="str">
        <f>IF(E18="","",E18)</f>
        <v>Vyplň údaj</v>
      </c>
      <c r="G138" s="40"/>
      <c r="H138" s="40"/>
      <c r="I138" s="32" t="s">
        <v>33</v>
      </c>
      <c r="J138" s="36" t="str">
        <f>E24</f>
        <v>Filip Marek, Brněnská 326/34, Žďár nad Sázavou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0.32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11" customFormat="1" ht="29.28" customHeight="1">
      <c r="A140" s="191"/>
      <c r="B140" s="192"/>
      <c r="C140" s="193" t="s">
        <v>135</v>
      </c>
      <c r="D140" s="194" t="s">
        <v>60</v>
      </c>
      <c r="E140" s="194" t="s">
        <v>56</v>
      </c>
      <c r="F140" s="194" t="s">
        <v>57</v>
      </c>
      <c r="G140" s="194" t="s">
        <v>136</v>
      </c>
      <c r="H140" s="194" t="s">
        <v>137</v>
      </c>
      <c r="I140" s="194" t="s">
        <v>138</v>
      </c>
      <c r="J140" s="195" t="s">
        <v>106</v>
      </c>
      <c r="K140" s="196" t="s">
        <v>139</v>
      </c>
      <c r="L140" s="197"/>
      <c r="M140" s="100" t="s">
        <v>1</v>
      </c>
      <c r="N140" s="101" t="s">
        <v>39</v>
      </c>
      <c r="O140" s="101" t="s">
        <v>140</v>
      </c>
      <c r="P140" s="101" t="s">
        <v>141</v>
      </c>
      <c r="Q140" s="101" t="s">
        <v>142</v>
      </c>
      <c r="R140" s="101" t="s">
        <v>143</v>
      </c>
      <c r="S140" s="101" t="s">
        <v>144</v>
      </c>
      <c r="T140" s="102" t="s">
        <v>145</v>
      </c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</row>
    <row r="141" s="2" customFormat="1" ht="22.8" customHeight="1">
      <c r="A141" s="38"/>
      <c r="B141" s="39"/>
      <c r="C141" s="107" t="s">
        <v>146</v>
      </c>
      <c r="D141" s="40"/>
      <c r="E141" s="40"/>
      <c r="F141" s="40"/>
      <c r="G141" s="40"/>
      <c r="H141" s="40"/>
      <c r="I141" s="40"/>
      <c r="J141" s="198">
        <f>BK141</f>
        <v>0</v>
      </c>
      <c r="K141" s="40"/>
      <c r="L141" s="44"/>
      <c r="M141" s="103"/>
      <c r="N141" s="199"/>
      <c r="O141" s="104"/>
      <c r="P141" s="200">
        <f>P142+P143+P355+P422+P445+P458+P482+P818+P850+P955+P1019+P1102+P1133+P1183+P1228</f>
        <v>0</v>
      </c>
      <c r="Q141" s="104"/>
      <c r="R141" s="200">
        <f>R142+R143+R355+R422+R445+R458+R482+R818+R850+R955+R1019+R1102+R1133+R1183+R1228</f>
        <v>37.957884768100001</v>
      </c>
      <c r="S141" s="104"/>
      <c r="T141" s="201">
        <f>T142+T143+T355+T422+T445+T458+T482+T818+T850+T955+T1019+T1102+T1133+T1183+T1228</f>
        <v>95.885560000000027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74</v>
      </c>
      <c r="AU141" s="17" t="s">
        <v>108</v>
      </c>
      <c r="BK141" s="202">
        <f>BK142+BK143+BK355+BK422+BK445+BK458+BK482+BK818+BK850+BK955+BK1019+BK1102+BK1133+BK1183+BK1228</f>
        <v>0</v>
      </c>
    </row>
    <row r="142" s="12" customFormat="1" ht="25.92" customHeight="1">
      <c r="A142" s="12"/>
      <c r="B142" s="203"/>
      <c r="C142" s="204"/>
      <c r="D142" s="205" t="s">
        <v>74</v>
      </c>
      <c r="E142" s="206" t="s">
        <v>147</v>
      </c>
      <c r="F142" s="206" t="s">
        <v>148</v>
      </c>
      <c r="G142" s="204"/>
      <c r="H142" s="204"/>
      <c r="I142" s="207"/>
      <c r="J142" s="208">
        <f>BK142</f>
        <v>0</v>
      </c>
      <c r="K142" s="204"/>
      <c r="L142" s="209"/>
      <c r="M142" s="210"/>
      <c r="N142" s="211"/>
      <c r="O142" s="211"/>
      <c r="P142" s="212">
        <v>0</v>
      </c>
      <c r="Q142" s="211"/>
      <c r="R142" s="212">
        <v>0</v>
      </c>
      <c r="S142" s="211"/>
      <c r="T142" s="213"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83</v>
      </c>
      <c r="AT142" s="215" t="s">
        <v>74</v>
      </c>
      <c r="AU142" s="215" t="s">
        <v>75</v>
      </c>
      <c r="AY142" s="214" t="s">
        <v>149</v>
      </c>
      <c r="BK142" s="216">
        <v>0</v>
      </c>
    </row>
    <row r="143" s="12" customFormat="1" ht="25.92" customHeight="1">
      <c r="A143" s="12"/>
      <c r="B143" s="203"/>
      <c r="C143" s="204"/>
      <c r="D143" s="205" t="s">
        <v>74</v>
      </c>
      <c r="E143" s="206" t="s">
        <v>150</v>
      </c>
      <c r="F143" s="206" t="s">
        <v>151</v>
      </c>
      <c r="G143" s="204"/>
      <c r="H143" s="204"/>
      <c r="I143" s="207"/>
      <c r="J143" s="208">
        <f>BK143</f>
        <v>0</v>
      </c>
      <c r="K143" s="204"/>
      <c r="L143" s="209"/>
      <c r="M143" s="210"/>
      <c r="N143" s="211"/>
      <c r="O143" s="211"/>
      <c r="P143" s="212">
        <f>SUM(P144:P354)</f>
        <v>0</v>
      </c>
      <c r="Q143" s="211"/>
      <c r="R143" s="212">
        <f>SUM(R144:R354)</f>
        <v>0.35636400000000007</v>
      </c>
      <c r="S143" s="211"/>
      <c r="T143" s="213">
        <f>SUM(T144:T354)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83</v>
      </c>
      <c r="AT143" s="215" t="s">
        <v>74</v>
      </c>
      <c r="AU143" s="215" t="s">
        <v>75</v>
      </c>
      <c r="AY143" s="214" t="s">
        <v>149</v>
      </c>
      <c r="BK143" s="216">
        <f>SUM(BK144:BK354)</f>
        <v>0</v>
      </c>
    </row>
    <row r="144" s="2" customFormat="1" ht="16.5" customHeight="1">
      <c r="A144" s="38"/>
      <c r="B144" s="39"/>
      <c r="C144" s="217" t="s">
        <v>83</v>
      </c>
      <c r="D144" s="217" t="s">
        <v>152</v>
      </c>
      <c r="E144" s="218" t="s">
        <v>153</v>
      </c>
      <c r="F144" s="219" t="s">
        <v>154</v>
      </c>
      <c r="G144" s="220" t="s">
        <v>155</v>
      </c>
      <c r="H144" s="221">
        <v>2404.5059999999999</v>
      </c>
      <c r="I144" s="222"/>
      <c r="J144" s="223">
        <f>ROUND(I144*H144,2)</f>
        <v>0</v>
      </c>
      <c r="K144" s="224"/>
      <c r="L144" s="44"/>
      <c r="M144" s="225" t="s">
        <v>1</v>
      </c>
      <c r="N144" s="226" t="s">
        <v>40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156</v>
      </c>
      <c r="AT144" s="229" t="s">
        <v>152</v>
      </c>
      <c r="AU144" s="229" t="s">
        <v>83</v>
      </c>
      <c r="AY144" s="17" t="s">
        <v>149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156</v>
      </c>
      <c r="BM144" s="229" t="s">
        <v>157</v>
      </c>
    </row>
    <row r="145" s="13" customFormat="1">
      <c r="A145" s="13"/>
      <c r="B145" s="231"/>
      <c r="C145" s="232"/>
      <c r="D145" s="233" t="s">
        <v>158</v>
      </c>
      <c r="E145" s="234" t="s">
        <v>1</v>
      </c>
      <c r="F145" s="235" t="s">
        <v>159</v>
      </c>
      <c r="G145" s="232"/>
      <c r="H145" s="236">
        <v>329.5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158</v>
      </c>
      <c r="AU145" s="242" t="s">
        <v>83</v>
      </c>
      <c r="AV145" s="13" t="s">
        <v>85</v>
      </c>
      <c r="AW145" s="13" t="s">
        <v>32</v>
      </c>
      <c r="AX145" s="13" t="s">
        <v>75</v>
      </c>
      <c r="AY145" s="242" t="s">
        <v>149</v>
      </c>
    </row>
    <row r="146" s="13" customFormat="1">
      <c r="A146" s="13"/>
      <c r="B146" s="231"/>
      <c r="C146" s="232"/>
      <c r="D146" s="233" t="s">
        <v>158</v>
      </c>
      <c r="E146" s="234" t="s">
        <v>1</v>
      </c>
      <c r="F146" s="235" t="s">
        <v>160</v>
      </c>
      <c r="G146" s="232"/>
      <c r="H146" s="236">
        <v>3.2999999999999998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158</v>
      </c>
      <c r="AU146" s="242" t="s">
        <v>83</v>
      </c>
      <c r="AV146" s="13" t="s">
        <v>85</v>
      </c>
      <c r="AW146" s="13" t="s">
        <v>32</v>
      </c>
      <c r="AX146" s="13" t="s">
        <v>75</v>
      </c>
      <c r="AY146" s="242" t="s">
        <v>149</v>
      </c>
    </row>
    <row r="147" s="13" customFormat="1">
      <c r="A147" s="13"/>
      <c r="B147" s="231"/>
      <c r="C147" s="232"/>
      <c r="D147" s="233" t="s">
        <v>158</v>
      </c>
      <c r="E147" s="234" t="s">
        <v>1</v>
      </c>
      <c r="F147" s="235" t="s">
        <v>161</v>
      </c>
      <c r="G147" s="232"/>
      <c r="H147" s="236">
        <v>3.96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158</v>
      </c>
      <c r="AU147" s="242" t="s">
        <v>83</v>
      </c>
      <c r="AV147" s="13" t="s">
        <v>85</v>
      </c>
      <c r="AW147" s="13" t="s">
        <v>32</v>
      </c>
      <c r="AX147" s="13" t="s">
        <v>75</v>
      </c>
      <c r="AY147" s="242" t="s">
        <v>149</v>
      </c>
    </row>
    <row r="148" s="13" customFormat="1">
      <c r="A148" s="13"/>
      <c r="B148" s="231"/>
      <c r="C148" s="232"/>
      <c r="D148" s="233" t="s">
        <v>158</v>
      </c>
      <c r="E148" s="234" t="s">
        <v>1</v>
      </c>
      <c r="F148" s="235" t="s">
        <v>162</v>
      </c>
      <c r="G148" s="232"/>
      <c r="H148" s="236">
        <v>32.240000000000002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158</v>
      </c>
      <c r="AU148" s="242" t="s">
        <v>83</v>
      </c>
      <c r="AV148" s="13" t="s">
        <v>85</v>
      </c>
      <c r="AW148" s="13" t="s">
        <v>32</v>
      </c>
      <c r="AX148" s="13" t="s">
        <v>75</v>
      </c>
      <c r="AY148" s="242" t="s">
        <v>149</v>
      </c>
    </row>
    <row r="149" s="13" customFormat="1">
      <c r="A149" s="13"/>
      <c r="B149" s="231"/>
      <c r="C149" s="232"/>
      <c r="D149" s="233" t="s">
        <v>158</v>
      </c>
      <c r="E149" s="234" t="s">
        <v>1</v>
      </c>
      <c r="F149" s="235" t="s">
        <v>163</v>
      </c>
      <c r="G149" s="232"/>
      <c r="H149" s="236">
        <v>4.9199999999999999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158</v>
      </c>
      <c r="AU149" s="242" t="s">
        <v>83</v>
      </c>
      <c r="AV149" s="13" t="s">
        <v>85</v>
      </c>
      <c r="AW149" s="13" t="s">
        <v>32</v>
      </c>
      <c r="AX149" s="13" t="s">
        <v>75</v>
      </c>
      <c r="AY149" s="242" t="s">
        <v>149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164</v>
      </c>
      <c r="G150" s="232"/>
      <c r="H150" s="236">
        <v>16.800000000000001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83</v>
      </c>
      <c r="AV150" s="13" t="s">
        <v>85</v>
      </c>
      <c r="AW150" s="13" t="s">
        <v>32</v>
      </c>
      <c r="AX150" s="13" t="s">
        <v>75</v>
      </c>
      <c r="AY150" s="242" t="s">
        <v>149</v>
      </c>
    </row>
    <row r="151" s="13" customFormat="1">
      <c r="A151" s="13"/>
      <c r="B151" s="231"/>
      <c r="C151" s="232"/>
      <c r="D151" s="233" t="s">
        <v>158</v>
      </c>
      <c r="E151" s="234" t="s">
        <v>1</v>
      </c>
      <c r="F151" s="235" t="s">
        <v>165</v>
      </c>
      <c r="G151" s="232"/>
      <c r="H151" s="236">
        <v>16.399999999999999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158</v>
      </c>
      <c r="AU151" s="242" t="s">
        <v>83</v>
      </c>
      <c r="AV151" s="13" t="s">
        <v>85</v>
      </c>
      <c r="AW151" s="13" t="s">
        <v>32</v>
      </c>
      <c r="AX151" s="13" t="s">
        <v>75</v>
      </c>
      <c r="AY151" s="242" t="s">
        <v>149</v>
      </c>
    </row>
    <row r="152" s="13" customFormat="1">
      <c r="A152" s="13"/>
      <c r="B152" s="231"/>
      <c r="C152" s="232"/>
      <c r="D152" s="233" t="s">
        <v>158</v>
      </c>
      <c r="E152" s="234" t="s">
        <v>1</v>
      </c>
      <c r="F152" s="235" t="s">
        <v>166</v>
      </c>
      <c r="G152" s="232"/>
      <c r="H152" s="236">
        <v>7.1200000000000001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158</v>
      </c>
      <c r="AU152" s="242" t="s">
        <v>83</v>
      </c>
      <c r="AV152" s="13" t="s">
        <v>85</v>
      </c>
      <c r="AW152" s="13" t="s">
        <v>32</v>
      </c>
      <c r="AX152" s="13" t="s">
        <v>75</v>
      </c>
      <c r="AY152" s="242" t="s">
        <v>149</v>
      </c>
    </row>
    <row r="153" s="13" customFormat="1">
      <c r="A153" s="13"/>
      <c r="B153" s="231"/>
      <c r="C153" s="232"/>
      <c r="D153" s="233" t="s">
        <v>158</v>
      </c>
      <c r="E153" s="234" t="s">
        <v>1</v>
      </c>
      <c r="F153" s="235" t="s">
        <v>167</v>
      </c>
      <c r="G153" s="232"/>
      <c r="H153" s="236">
        <v>34.5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158</v>
      </c>
      <c r="AU153" s="242" t="s">
        <v>83</v>
      </c>
      <c r="AV153" s="13" t="s">
        <v>85</v>
      </c>
      <c r="AW153" s="13" t="s">
        <v>32</v>
      </c>
      <c r="AX153" s="13" t="s">
        <v>75</v>
      </c>
      <c r="AY153" s="242" t="s">
        <v>149</v>
      </c>
    </row>
    <row r="154" s="13" customFormat="1">
      <c r="A154" s="13"/>
      <c r="B154" s="231"/>
      <c r="C154" s="232"/>
      <c r="D154" s="233" t="s">
        <v>158</v>
      </c>
      <c r="E154" s="234" t="s">
        <v>1</v>
      </c>
      <c r="F154" s="235" t="s">
        <v>168</v>
      </c>
      <c r="G154" s="232"/>
      <c r="H154" s="236">
        <v>13.630000000000001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158</v>
      </c>
      <c r="AU154" s="242" t="s">
        <v>83</v>
      </c>
      <c r="AV154" s="13" t="s">
        <v>85</v>
      </c>
      <c r="AW154" s="13" t="s">
        <v>32</v>
      </c>
      <c r="AX154" s="13" t="s">
        <v>75</v>
      </c>
      <c r="AY154" s="242" t="s">
        <v>149</v>
      </c>
    </row>
    <row r="155" s="13" customFormat="1">
      <c r="A155" s="13"/>
      <c r="B155" s="231"/>
      <c r="C155" s="232"/>
      <c r="D155" s="233" t="s">
        <v>158</v>
      </c>
      <c r="E155" s="234" t="s">
        <v>1</v>
      </c>
      <c r="F155" s="235" t="s">
        <v>169</v>
      </c>
      <c r="G155" s="232"/>
      <c r="H155" s="236">
        <v>34.674999999999997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158</v>
      </c>
      <c r="AU155" s="242" t="s">
        <v>83</v>
      </c>
      <c r="AV155" s="13" t="s">
        <v>85</v>
      </c>
      <c r="AW155" s="13" t="s">
        <v>32</v>
      </c>
      <c r="AX155" s="13" t="s">
        <v>75</v>
      </c>
      <c r="AY155" s="242" t="s">
        <v>149</v>
      </c>
    </row>
    <row r="156" s="13" customFormat="1">
      <c r="A156" s="13"/>
      <c r="B156" s="231"/>
      <c r="C156" s="232"/>
      <c r="D156" s="233" t="s">
        <v>158</v>
      </c>
      <c r="E156" s="234" t="s">
        <v>1</v>
      </c>
      <c r="F156" s="235" t="s">
        <v>170</v>
      </c>
      <c r="G156" s="232"/>
      <c r="H156" s="236">
        <v>13.664999999999999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158</v>
      </c>
      <c r="AU156" s="242" t="s">
        <v>83</v>
      </c>
      <c r="AV156" s="13" t="s">
        <v>85</v>
      </c>
      <c r="AW156" s="13" t="s">
        <v>32</v>
      </c>
      <c r="AX156" s="13" t="s">
        <v>75</v>
      </c>
      <c r="AY156" s="242" t="s">
        <v>149</v>
      </c>
    </row>
    <row r="157" s="13" customFormat="1">
      <c r="A157" s="13"/>
      <c r="B157" s="231"/>
      <c r="C157" s="232"/>
      <c r="D157" s="233" t="s">
        <v>158</v>
      </c>
      <c r="E157" s="234" t="s">
        <v>1</v>
      </c>
      <c r="F157" s="235" t="s">
        <v>171</v>
      </c>
      <c r="G157" s="232"/>
      <c r="H157" s="236">
        <v>327.17000000000002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158</v>
      </c>
      <c r="AU157" s="242" t="s">
        <v>83</v>
      </c>
      <c r="AV157" s="13" t="s">
        <v>85</v>
      </c>
      <c r="AW157" s="13" t="s">
        <v>32</v>
      </c>
      <c r="AX157" s="13" t="s">
        <v>75</v>
      </c>
      <c r="AY157" s="242" t="s">
        <v>149</v>
      </c>
    </row>
    <row r="158" s="13" customFormat="1">
      <c r="A158" s="13"/>
      <c r="B158" s="231"/>
      <c r="C158" s="232"/>
      <c r="D158" s="233" t="s">
        <v>158</v>
      </c>
      <c r="E158" s="234" t="s">
        <v>1</v>
      </c>
      <c r="F158" s="235" t="s">
        <v>172</v>
      </c>
      <c r="G158" s="232"/>
      <c r="H158" s="236">
        <v>12.074999999999999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158</v>
      </c>
      <c r="AU158" s="242" t="s">
        <v>83</v>
      </c>
      <c r="AV158" s="13" t="s">
        <v>85</v>
      </c>
      <c r="AW158" s="13" t="s">
        <v>32</v>
      </c>
      <c r="AX158" s="13" t="s">
        <v>75</v>
      </c>
      <c r="AY158" s="242" t="s">
        <v>149</v>
      </c>
    </row>
    <row r="159" s="13" customFormat="1">
      <c r="A159" s="13"/>
      <c r="B159" s="231"/>
      <c r="C159" s="232"/>
      <c r="D159" s="233" t="s">
        <v>158</v>
      </c>
      <c r="E159" s="234" t="s">
        <v>1</v>
      </c>
      <c r="F159" s="235" t="s">
        <v>173</v>
      </c>
      <c r="G159" s="232"/>
      <c r="H159" s="236">
        <v>21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158</v>
      </c>
      <c r="AU159" s="242" t="s">
        <v>83</v>
      </c>
      <c r="AV159" s="13" t="s">
        <v>85</v>
      </c>
      <c r="AW159" s="13" t="s">
        <v>32</v>
      </c>
      <c r="AX159" s="13" t="s">
        <v>75</v>
      </c>
      <c r="AY159" s="242" t="s">
        <v>149</v>
      </c>
    </row>
    <row r="160" s="13" customFormat="1">
      <c r="A160" s="13"/>
      <c r="B160" s="231"/>
      <c r="C160" s="232"/>
      <c r="D160" s="233" t="s">
        <v>158</v>
      </c>
      <c r="E160" s="234" t="s">
        <v>1</v>
      </c>
      <c r="F160" s="235" t="s">
        <v>174</v>
      </c>
      <c r="G160" s="232"/>
      <c r="H160" s="236">
        <v>10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158</v>
      </c>
      <c r="AU160" s="242" t="s">
        <v>83</v>
      </c>
      <c r="AV160" s="13" t="s">
        <v>85</v>
      </c>
      <c r="AW160" s="13" t="s">
        <v>32</v>
      </c>
      <c r="AX160" s="13" t="s">
        <v>75</v>
      </c>
      <c r="AY160" s="242" t="s">
        <v>149</v>
      </c>
    </row>
    <row r="161" s="13" customFormat="1">
      <c r="A161" s="13"/>
      <c r="B161" s="231"/>
      <c r="C161" s="232"/>
      <c r="D161" s="233" t="s">
        <v>158</v>
      </c>
      <c r="E161" s="234" t="s">
        <v>1</v>
      </c>
      <c r="F161" s="235" t="s">
        <v>175</v>
      </c>
      <c r="G161" s="232"/>
      <c r="H161" s="236">
        <v>17.5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158</v>
      </c>
      <c r="AU161" s="242" t="s">
        <v>83</v>
      </c>
      <c r="AV161" s="13" t="s">
        <v>85</v>
      </c>
      <c r="AW161" s="13" t="s">
        <v>32</v>
      </c>
      <c r="AX161" s="13" t="s">
        <v>75</v>
      </c>
      <c r="AY161" s="242" t="s">
        <v>149</v>
      </c>
    </row>
    <row r="162" s="13" customFormat="1">
      <c r="A162" s="13"/>
      <c r="B162" s="231"/>
      <c r="C162" s="232"/>
      <c r="D162" s="233" t="s">
        <v>158</v>
      </c>
      <c r="E162" s="234" t="s">
        <v>1</v>
      </c>
      <c r="F162" s="235" t="s">
        <v>176</v>
      </c>
      <c r="G162" s="232"/>
      <c r="H162" s="236">
        <v>8.3000000000000007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158</v>
      </c>
      <c r="AU162" s="242" t="s">
        <v>83</v>
      </c>
      <c r="AV162" s="13" t="s">
        <v>85</v>
      </c>
      <c r="AW162" s="13" t="s">
        <v>32</v>
      </c>
      <c r="AX162" s="13" t="s">
        <v>75</v>
      </c>
      <c r="AY162" s="242" t="s">
        <v>149</v>
      </c>
    </row>
    <row r="163" s="13" customFormat="1">
      <c r="A163" s="13"/>
      <c r="B163" s="231"/>
      <c r="C163" s="232"/>
      <c r="D163" s="233" t="s">
        <v>158</v>
      </c>
      <c r="E163" s="234" t="s">
        <v>1</v>
      </c>
      <c r="F163" s="235" t="s">
        <v>177</v>
      </c>
      <c r="G163" s="232"/>
      <c r="H163" s="236">
        <v>338.01999999999998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158</v>
      </c>
      <c r="AU163" s="242" t="s">
        <v>83</v>
      </c>
      <c r="AV163" s="13" t="s">
        <v>85</v>
      </c>
      <c r="AW163" s="13" t="s">
        <v>32</v>
      </c>
      <c r="AX163" s="13" t="s">
        <v>75</v>
      </c>
      <c r="AY163" s="242" t="s">
        <v>149</v>
      </c>
    </row>
    <row r="164" s="13" customFormat="1">
      <c r="A164" s="13"/>
      <c r="B164" s="231"/>
      <c r="C164" s="232"/>
      <c r="D164" s="233" t="s">
        <v>158</v>
      </c>
      <c r="E164" s="234" t="s">
        <v>1</v>
      </c>
      <c r="F164" s="235" t="s">
        <v>178</v>
      </c>
      <c r="G164" s="232"/>
      <c r="H164" s="236">
        <v>51.659999999999997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158</v>
      </c>
      <c r="AU164" s="242" t="s">
        <v>83</v>
      </c>
      <c r="AV164" s="13" t="s">
        <v>85</v>
      </c>
      <c r="AW164" s="13" t="s">
        <v>32</v>
      </c>
      <c r="AX164" s="13" t="s">
        <v>75</v>
      </c>
      <c r="AY164" s="242" t="s">
        <v>149</v>
      </c>
    </row>
    <row r="165" s="13" customFormat="1">
      <c r="A165" s="13"/>
      <c r="B165" s="231"/>
      <c r="C165" s="232"/>
      <c r="D165" s="233" t="s">
        <v>158</v>
      </c>
      <c r="E165" s="234" t="s">
        <v>1</v>
      </c>
      <c r="F165" s="235" t="s">
        <v>179</v>
      </c>
      <c r="G165" s="232"/>
      <c r="H165" s="236">
        <v>10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158</v>
      </c>
      <c r="AU165" s="242" t="s">
        <v>83</v>
      </c>
      <c r="AV165" s="13" t="s">
        <v>85</v>
      </c>
      <c r="AW165" s="13" t="s">
        <v>32</v>
      </c>
      <c r="AX165" s="13" t="s">
        <v>75</v>
      </c>
      <c r="AY165" s="242" t="s">
        <v>149</v>
      </c>
    </row>
    <row r="166" s="13" customFormat="1">
      <c r="A166" s="13"/>
      <c r="B166" s="231"/>
      <c r="C166" s="232"/>
      <c r="D166" s="233" t="s">
        <v>158</v>
      </c>
      <c r="E166" s="234" t="s">
        <v>1</v>
      </c>
      <c r="F166" s="235" t="s">
        <v>180</v>
      </c>
      <c r="G166" s="232"/>
      <c r="H166" s="236">
        <v>20.699999999999999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158</v>
      </c>
      <c r="AU166" s="242" t="s">
        <v>83</v>
      </c>
      <c r="AV166" s="13" t="s">
        <v>85</v>
      </c>
      <c r="AW166" s="13" t="s">
        <v>32</v>
      </c>
      <c r="AX166" s="13" t="s">
        <v>75</v>
      </c>
      <c r="AY166" s="242" t="s">
        <v>149</v>
      </c>
    </row>
    <row r="167" s="13" customFormat="1">
      <c r="A167" s="13"/>
      <c r="B167" s="231"/>
      <c r="C167" s="232"/>
      <c r="D167" s="233" t="s">
        <v>158</v>
      </c>
      <c r="E167" s="234" t="s">
        <v>1</v>
      </c>
      <c r="F167" s="235" t="s">
        <v>181</v>
      </c>
      <c r="G167" s="232"/>
      <c r="H167" s="236">
        <v>8.3000000000000007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158</v>
      </c>
      <c r="AU167" s="242" t="s">
        <v>83</v>
      </c>
      <c r="AV167" s="13" t="s">
        <v>85</v>
      </c>
      <c r="AW167" s="13" t="s">
        <v>32</v>
      </c>
      <c r="AX167" s="13" t="s">
        <v>75</v>
      </c>
      <c r="AY167" s="242" t="s">
        <v>149</v>
      </c>
    </row>
    <row r="168" s="13" customFormat="1">
      <c r="A168" s="13"/>
      <c r="B168" s="231"/>
      <c r="C168" s="232"/>
      <c r="D168" s="233" t="s">
        <v>158</v>
      </c>
      <c r="E168" s="234" t="s">
        <v>1</v>
      </c>
      <c r="F168" s="235" t="s">
        <v>182</v>
      </c>
      <c r="G168" s="232"/>
      <c r="H168" s="236">
        <v>314.565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158</v>
      </c>
      <c r="AU168" s="242" t="s">
        <v>83</v>
      </c>
      <c r="AV168" s="13" t="s">
        <v>85</v>
      </c>
      <c r="AW168" s="13" t="s">
        <v>32</v>
      </c>
      <c r="AX168" s="13" t="s">
        <v>75</v>
      </c>
      <c r="AY168" s="242" t="s">
        <v>149</v>
      </c>
    </row>
    <row r="169" s="13" customFormat="1">
      <c r="A169" s="13"/>
      <c r="B169" s="231"/>
      <c r="C169" s="232"/>
      <c r="D169" s="233" t="s">
        <v>158</v>
      </c>
      <c r="E169" s="234" t="s">
        <v>1</v>
      </c>
      <c r="F169" s="235" t="s">
        <v>183</v>
      </c>
      <c r="G169" s="232"/>
      <c r="H169" s="236">
        <v>48.579999999999998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158</v>
      </c>
      <c r="AU169" s="242" t="s">
        <v>83</v>
      </c>
      <c r="AV169" s="13" t="s">
        <v>85</v>
      </c>
      <c r="AW169" s="13" t="s">
        <v>32</v>
      </c>
      <c r="AX169" s="13" t="s">
        <v>75</v>
      </c>
      <c r="AY169" s="242" t="s">
        <v>149</v>
      </c>
    </row>
    <row r="170" s="13" customFormat="1">
      <c r="A170" s="13"/>
      <c r="B170" s="231"/>
      <c r="C170" s="232"/>
      <c r="D170" s="233" t="s">
        <v>158</v>
      </c>
      <c r="E170" s="234" t="s">
        <v>1</v>
      </c>
      <c r="F170" s="235" t="s">
        <v>184</v>
      </c>
      <c r="G170" s="232"/>
      <c r="H170" s="236">
        <v>4.9000000000000004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158</v>
      </c>
      <c r="AU170" s="242" t="s">
        <v>83</v>
      </c>
      <c r="AV170" s="13" t="s">
        <v>85</v>
      </c>
      <c r="AW170" s="13" t="s">
        <v>32</v>
      </c>
      <c r="AX170" s="13" t="s">
        <v>75</v>
      </c>
      <c r="AY170" s="242" t="s">
        <v>149</v>
      </c>
    </row>
    <row r="171" s="13" customFormat="1">
      <c r="A171" s="13"/>
      <c r="B171" s="231"/>
      <c r="C171" s="232"/>
      <c r="D171" s="233" t="s">
        <v>158</v>
      </c>
      <c r="E171" s="234" t="s">
        <v>1</v>
      </c>
      <c r="F171" s="235" t="s">
        <v>185</v>
      </c>
      <c r="G171" s="232"/>
      <c r="H171" s="236">
        <v>10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158</v>
      </c>
      <c r="AU171" s="242" t="s">
        <v>83</v>
      </c>
      <c r="AV171" s="13" t="s">
        <v>85</v>
      </c>
      <c r="AW171" s="13" t="s">
        <v>32</v>
      </c>
      <c r="AX171" s="13" t="s">
        <v>75</v>
      </c>
      <c r="AY171" s="242" t="s">
        <v>149</v>
      </c>
    </row>
    <row r="172" s="13" customFormat="1">
      <c r="A172" s="13"/>
      <c r="B172" s="231"/>
      <c r="C172" s="232"/>
      <c r="D172" s="233" t="s">
        <v>158</v>
      </c>
      <c r="E172" s="234" t="s">
        <v>1</v>
      </c>
      <c r="F172" s="235" t="s">
        <v>186</v>
      </c>
      <c r="G172" s="232"/>
      <c r="H172" s="236">
        <v>20.699999999999999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158</v>
      </c>
      <c r="AU172" s="242" t="s">
        <v>83</v>
      </c>
      <c r="AV172" s="13" t="s">
        <v>85</v>
      </c>
      <c r="AW172" s="13" t="s">
        <v>32</v>
      </c>
      <c r="AX172" s="13" t="s">
        <v>75</v>
      </c>
      <c r="AY172" s="242" t="s">
        <v>149</v>
      </c>
    </row>
    <row r="173" s="13" customFormat="1">
      <c r="A173" s="13"/>
      <c r="B173" s="231"/>
      <c r="C173" s="232"/>
      <c r="D173" s="233" t="s">
        <v>158</v>
      </c>
      <c r="E173" s="234" t="s">
        <v>1</v>
      </c>
      <c r="F173" s="235" t="s">
        <v>187</v>
      </c>
      <c r="G173" s="232"/>
      <c r="H173" s="236">
        <v>8.3000000000000007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158</v>
      </c>
      <c r="AU173" s="242" t="s">
        <v>83</v>
      </c>
      <c r="AV173" s="13" t="s">
        <v>85</v>
      </c>
      <c r="AW173" s="13" t="s">
        <v>32</v>
      </c>
      <c r="AX173" s="13" t="s">
        <v>75</v>
      </c>
      <c r="AY173" s="242" t="s">
        <v>149</v>
      </c>
    </row>
    <row r="174" s="13" customFormat="1">
      <c r="A174" s="13"/>
      <c r="B174" s="231"/>
      <c r="C174" s="232"/>
      <c r="D174" s="233" t="s">
        <v>158</v>
      </c>
      <c r="E174" s="234" t="s">
        <v>1</v>
      </c>
      <c r="F174" s="235" t="s">
        <v>188</v>
      </c>
      <c r="G174" s="232"/>
      <c r="H174" s="236">
        <v>47.399999999999999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158</v>
      </c>
      <c r="AU174" s="242" t="s">
        <v>83</v>
      </c>
      <c r="AV174" s="13" t="s">
        <v>85</v>
      </c>
      <c r="AW174" s="13" t="s">
        <v>32</v>
      </c>
      <c r="AX174" s="13" t="s">
        <v>75</v>
      </c>
      <c r="AY174" s="242" t="s">
        <v>149</v>
      </c>
    </row>
    <row r="175" s="13" customFormat="1">
      <c r="A175" s="13"/>
      <c r="B175" s="231"/>
      <c r="C175" s="232"/>
      <c r="D175" s="233" t="s">
        <v>158</v>
      </c>
      <c r="E175" s="234" t="s">
        <v>1</v>
      </c>
      <c r="F175" s="235" t="s">
        <v>189</v>
      </c>
      <c r="G175" s="232"/>
      <c r="H175" s="236">
        <v>5.4000000000000004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158</v>
      </c>
      <c r="AU175" s="242" t="s">
        <v>83</v>
      </c>
      <c r="AV175" s="13" t="s">
        <v>85</v>
      </c>
      <c r="AW175" s="13" t="s">
        <v>32</v>
      </c>
      <c r="AX175" s="13" t="s">
        <v>75</v>
      </c>
      <c r="AY175" s="242" t="s">
        <v>149</v>
      </c>
    </row>
    <row r="176" s="13" customFormat="1">
      <c r="A176" s="13"/>
      <c r="B176" s="231"/>
      <c r="C176" s="232"/>
      <c r="D176" s="233" t="s">
        <v>158</v>
      </c>
      <c r="E176" s="234" t="s">
        <v>1</v>
      </c>
      <c r="F176" s="235" t="s">
        <v>190</v>
      </c>
      <c r="G176" s="232"/>
      <c r="H176" s="236">
        <v>11.640000000000001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158</v>
      </c>
      <c r="AU176" s="242" t="s">
        <v>83</v>
      </c>
      <c r="AV176" s="13" t="s">
        <v>85</v>
      </c>
      <c r="AW176" s="13" t="s">
        <v>32</v>
      </c>
      <c r="AX176" s="13" t="s">
        <v>75</v>
      </c>
      <c r="AY176" s="242" t="s">
        <v>149</v>
      </c>
    </row>
    <row r="177" s="13" customFormat="1">
      <c r="A177" s="13"/>
      <c r="B177" s="231"/>
      <c r="C177" s="232"/>
      <c r="D177" s="233" t="s">
        <v>158</v>
      </c>
      <c r="E177" s="234" t="s">
        <v>1</v>
      </c>
      <c r="F177" s="235" t="s">
        <v>191</v>
      </c>
      <c r="G177" s="232"/>
      <c r="H177" s="236">
        <v>12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158</v>
      </c>
      <c r="AU177" s="242" t="s">
        <v>83</v>
      </c>
      <c r="AV177" s="13" t="s">
        <v>85</v>
      </c>
      <c r="AW177" s="13" t="s">
        <v>32</v>
      </c>
      <c r="AX177" s="13" t="s">
        <v>75</v>
      </c>
      <c r="AY177" s="242" t="s">
        <v>149</v>
      </c>
    </row>
    <row r="178" s="13" customFormat="1">
      <c r="A178" s="13"/>
      <c r="B178" s="231"/>
      <c r="C178" s="232"/>
      <c r="D178" s="233" t="s">
        <v>158</v>
      </c>
      <c r="E178" s="234" t="s">
        <v>1</v>
      </c>
      <c r="F178" s="235" t="s">
        <v>192</v>
      </c>
      <c r="G178" s="232"/>
      <c r="H178" s="236">
        <v>69.599999999999994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158</v>
      </c>
      <c r="AU178" s="242" t="s">
        <v>83</v>
      </c>
      <c r="AV178" s="13" t="s">
        <v>85</v>
      </c>
      <c r="AW178" s="13" t="s">
        <v>32</v>
      </c>
      <c r="AX178" s="13" t="s">
        <v>75</v>
      </c>
      <c r="AY178" s="242" t="s">
        <v>149</v>
      </c>
    </row>
    <row r="179" s="13" customFormat="1">
      <c r="A179" s="13"/>
      <c r="B179" s="231"/>
      <c r="C179" s="232"/>
      <c r="D179" s="233" t="s">
        <v>158</v>
      </c>
      <c r="E179" s="234" t="s">
        <v>1</v>
      </c>
      <c r="F179" s="235" t="s">
        <v>193</v>
      </c>
      <c r="G179" s="232"/>
      <c r="H179" s="236">
        <v>50.399999999999999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158</v>
      </c>
      <c r="AU179" s="242" t="s">
        <v>83</v>
      </c>
      <c r="AV179" s="13" t="s">
        <v>85</v>
      </c>
      <c r="AW179" s="13" t="s">
        <v>32</v>
      </c>
      <c r="AX179" s="13" t="s">
        <v>75</v>
      </c>
      <c r="AY179" s="242" t="s">
        <v>149</v>
      </c>
    </row>
    <row r="180" s="13" customFormat="1">
      <c r="A180" s="13"/>
      <c r="B180" s="231"/>
      <c r="C180" s="232"/>
      <c r="D180" s="233" t="s">
        <v>158</v>
      </c>
      <c r="E180" s="234" t="s">
        <v>1</v>
      </c>
      <c r="F180" s="235" t="s">
        <v>194</v>
      </c>
      <c r="G180" s="232"/>
      <c r="H180" s="236">
        <v>74.400000000000006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158</v>
      </c>
      <c r="AU180" s="242" t="s">
        <v>83</v>
      </c>
      <c r="AV180" s="13" t="s">
        <v>85</v>
      </c>
      <c r="AW180" s="13" t="s">
        <v>32</v>
      </c>
      <c r="AX180" s="13" t="s">
        <v>75</v>
      </c>
      <c r="AY180" s="242" t="s">
        <v>149</v>
      </c>
    </row>
    <row r="181" s="13" customFormat="1">
      <c r="A181" s="13"/>
      <c r="B181" s="231"/>
      <c r="C181" s="232"/>
      <c r="D181" s="233" t="s">
        <v>158</v>
      </c>
      <c r="E181" s="234" t="s">
        <v>1</v>
      </c>
      <c r="F181" s="235" t="s">
        <v>195</v>
      </c>
      <c r="G181" s="232"/>
      <c r="H181" s="236">
        <v>53.399999999999999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158</v>
      </c>
      <c r="AU181" s="242" t="s">
        <v>83</v>
      </c>
      <c r="AV181" s="13" t="s">
        <v>85</v>
      </c>
      <c r="AW181" s="13" t="s">
        <v>32</v>
      </c>
      <c r="AX181" s="13" t="s">
        <v>75</v>
      </c>
      <c r="AY181" s="242" t="s">
        <v>149</v>
      </c>
    </row>
    <row r="182" s="13" customFormat="1">
      <c r="A182" s="13"/>
      <c r="B182" s="231"/>
      <c r="C182" s="232"/>
      <c r="D182" s="233" t="s">
        <v>158</v>
      </c>
      <c r="E182" s="234" t="s">
        <v>1</v>
      </c>
      <c r="F182" s="235" t="s">
        <v>196</v>
      </c>
      <c r="G182" s="232"/>
      <c r="H182" s="236">
        <v>5.4000000000000004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158</v>
      </c>
      <c r="AU182" s="242" t="s">
        <v>83</v>
      </c>
      <c r="AV182" s="13" t="s">
        <v>85</v>
      </c>
      <c r="AW182" s="13" t="s">
        <v>32</v>
      </c>
      <c r="AX182" s="13" t="s">
        <v>75</v>
      </c>
      <c r="AY182" s="242" t="s">
        <v>149</v>
      </c>
    </row>
    <row r="183" s="13" customFormat="1">
      <c r="A183" s="13"/>
      <c r="B183" s="231"/>
      <c r="C183" s="232"/>
      <c r="D183" s="233" t="s">
        <v>158</v>
      </c>
      <c r="E183" s="234" t="s">
        <v>1</v>
      </c>
      <c r="F183" s="235" t="s">
        <v>197</v>
      </c>
      <c r="G183" s="232"/>
      <c r="H183" s="236">
        <v>11.640000000000001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158</v>
      </c>
      <c r="AU183" s="242" t="s">
        <v>83</v>
      </c>
      <c r="AV183" s="13" t="s">
        <v>85</v>
      </c>
      <c r="AW183" s="13" t="s">
        <v>32</v>
      </c>
      <c r="AX183" s="13" t="s">
        <v>75</v>
      </c>
      <c r="AY183" s="242" t="s">
        <v>149</v>
      </c>
    </row>
    <row r="184" s="13" customFormat="1">
      <c r="A184" s="13"/>
      <c r="B184" s="231"/>
      <c r="C184" s="232"/>
      <c r="D184" s="233" t="s">
        <v>158</v>
      </c>
      <c r="E184" s="234" t="s">
        <v>1</v>
      </c>
      <c r="F184" s="235" t="s">
        <v>198</v>
      </c>
      <c r="G184" s="232"/>
      <c r="H184" s="236">
        <v>12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158</v>
      </c>
      <c r="AU184" s="242" t="s">
        <v>83</v>
      </c>
      <c r="AV184" s="13" t="s">
        <v>85</v>
      </c>
      <c r="AW184" s="13" t="s">
        <v>32</v>
      </c>
      <c r="AX184" s="13" t="s">
        <v>75</v>
      </c>
      <c r="AY184" s="242" t="s">
        <v>149</v>
      </c>
    </row>
    <row r="185" s="13" customFormat="1">
      <c r="A185" s="13"/>
      <c r="B185" s="231"/>
      <c r="C185" s="232"/>
      <c r="D185" s="233" t="s">
        <v>158</v>
      </c>
      <c r="E185" s="234" t="s">
        <v>1</v>
      </c>
      <c r="F185" s="235" t="s">
        <v>199</v>
      </c>
      <c r="G185" s="232"/>
      <c r="H185" s="236">
        <v>31.800000000000001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158</v>
      </c>
      <c r="AU185" s="242" t="s">
        <v>83</v>
      </c>
      <c r="AV185" s="13" t="s">
        <v>85</v>
      </c>
      <c r="AW185" s="13" t="s">
        <v>32</v>
      </c>
      <c r="AX185" s="13" t="s">
        <v>75</v>
      </c>
      <c r="AY185" s="242" t="s">
        <v>149</v>
      </c>
    </row>
    <row r="186" s="13" customFormat="1">
      <c r="A186" s="13"/>
      <c r="B186" s="231"/>
      <c r="C186" s="232"/>
      <c r="D186" s="233" t="s">
        <v>158</v>
      </c>
      <c r="E186" s="234" t="s">
        <v>1</v>
      </c>
      <c r="F186" s="235" t="s">
        <v>200</v>
      </c>
      <c r="G186" s="232"/>
      <c r="H186" s="236">
        <v>72.299999999999997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158</v>
      </c>
      <c r="AU186" s="242" t="s">
        <v>83</v>
      </c>
      <c r="AV186" s="13" t="s">
        <v>85</v>
      </c>
      <c r="AW186" s="13" t="s">
        <v>32</v>
      </c>
      <c r="AX186" s="13" t="s">
        <v>75</v>
      </c>
      <c r="AY186" s="242" t="s">
        <v>149</v>
      </c>
    </row>
    <row r="187" s="13" customFormat="1">
      <c r="A187" s="13"/>
      <c r="B187" s="231"/>
      <c r="C187" s="232"/>
      <c r="D187" s="233" t="s">
        <v>158</v>
      </c>
      <c r="E187" s="234" t="s">
        <v>1</v>
      </c>
      <c r="F187" s="235" t="s">
        <v>201</v>
      </c>
      <c r="G187" s="232"/>
      <c r="H187" s="236">
        <v>6.3600000000000003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158</v>
      </c>
      <c r="AU187" s="242" t="s">
        <v>83</v>
      </c>
      <c r="AV187" s="13" t="s">
        <v>85</v>
      </c>
      <c r="AW187" s="13" t="s">
        <v>32</v>
      </c>
      <c r="AX187" s="13" t="s">
        <v>75</v>
      </c>
      <c r="AY187" s="242" t="s">
        <v>149</v>
      </c>
    </row>
    <row r="188" s="13" customFormat="1">
      <c r="A188" s="13"/>
      <c r="B188" s="231"/>
      <c r="C188" s="232"/>
      <c r="D188" s="233" t="s">
        <v>158</v>
      </c>
      <c r="E188" s="234" t="s">
        <v>1</v>
      </c>
      <c r="F188" s="235" t="s">
        <v>202</v>
      </c>
      <c r="G188" s="232"/>
      <c r="H188" s="236">
        <v>15.119999999999999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158</v>
      </c>
      <c r="AU188" s="242" t="s">
        <v>83</v>
      </c>
      <c r="AV188" s="13" t="s">
        <v>85</v>
      </c>
      <c r="AW188" s="13" t="s">
        <v>32</v>
      </c>
      <c r="AX188" s="13" t="s">
        <v>75</v>
      </c>
      <c r="AY188" s="242" t="s">
        <v>149</v>
      </c>
    </row>
    <row r="189" s="13" customFormat="1">
      <c r="A189" s="13"/>
      <c r="B189" s="231"/>
      <c r="C189" s="232"/>
      <c r="D189" s="233" t="s">
        <v>158</v>
      </c>
      <c r="E189" s="234" t="s">
        <v>1</v>
      </c>
      <c r="F189" s="235" t="s">
        <v>203</v>
      </c>
      <c r="G189" s="232"/>
      <c r="H189" s="236">
        <v>18.239999999999998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158</v>
      </c>
      <c r="AU189" s="242" t="s">
        <v>83</v>
      </c>
      <c r="AV189" s="13" t="s">
        <v>85</v>
      </c>
      <c r="AW189" s="13" t="s">
        <v>32</v>
      </c>
      <c r="AX189" s="13" t="s">
        <v>75</v>
      </c>
      <c r="AY189" s="242" t="s">
        <v>149</v>
      </c>
    </row>
    <row r="190" s="13" customFormat="1">
      <c r="A190" s="13"/>
      <c r="B190" s="231"/>
      <c r="C190" s="232"/>
      <c r="D190" s="233" t="s">
        <v>158</v>
      </c>
      <c r="E190" s="234" t="s">
        <v>1</v>
      </c>
      <c r="F190" s="235" t="s">
        <v>204</v>
      </c>
      <c r="G190" s="232"/>
      <c r="H190" s="236">
        <v>81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158</v>
      </c>
      <c r="AU190" s="242" t="s">
        <v>83</v>
      </c>
      <c r="AV190" s="13" t="s">
        <v>85</v>
      </c>
      <c r="AW190" s="13" t="s">
        <v>32</v>
      </c>
      <c r="AX190" s="13" t="s">
        <v>75</v>
      </c>
      <c r="AY190" s="242" t="s">
        <v>149</v>
      </c>
    </row>
    <row r="191" s="13" customFormat="1">
      <c r="A191" s="13"/>
      <c r="B191" s="231"/>
      <c r="C191" s="232"/>
      <c r="D191" s="233" t="s">
        <v>158</v>
      </c>
      <c r="E191" s="234" t="s">
        <v>1</v>
      </c>
      <c r="F191" s="235" t="s">
        <v>205</v>
      </c>
      <c r="G191" s="232"/>
      <c r="H191" s="236">
        <v>9.9600000000000009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158</v>
      </c>
      <c r="AU191" s="242" t="s">
        <v>83</v>
      </c>
      <c r="AV191" s="13" t="s">
        <v>85</v>
      </c>
      <c r="AW191" s="13" t="s">
        <v>32</v>
      </c>
      <c r="AX191" s="13" t="s">
        <v>75</v>
      </c>
      <c r="AY191" s="242" t="s">
        <v>149</v>
      </c>
    </row>
    <row r="192" s="13" customFormat="1">
      <c r="A192" s="13"/>
      <c r="B192" s="231"/>
      <c r="C192" s="232"/>
      <c r="D192" s="233" t="s">
        <v>158</v>
      </c>
      <c r="E192" s="234" t="s">
        <v>1</v>
      </c>
      <c r="F192" s="235" t="s">
        <v>206</v>
      </c>
      <c r="G192" s="232"/>
      <c r="H192" s="236">
        <v>25.847999999999999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158</v>
      </c>
      <c r="AU192" s="242" t="s">
        <v>83</v>
      </c>
      <c r="AV192" s="13" t="s">
        <v>85</v>
      </c>
      <c r="AW192" s="13" t="s">
        <v>32</v>
      </c>
      <c r="AX192" s="13" t="s">
        <v>75</v>
      </c>
      <c r="AY192" s="242" t="s">
        <v>149</v>
      </c>
    </row>
    <row r="193" s="13" customFormat="1">
      <c r="A193" s="13"/>
      <c r="B193" s="231"/>
      <c r="C193" s="232"/>
      <c r="D193" s="233" t="s">
        <v>158</v>
      </c>
      <c r="E193" s="234" t="s">
        <v>1</v>
      </c>
      <c r="F193" s="235" t="s">
        <v>207</v>
      </c>
      <c r="G193" s="232"/>
      <c r="H193" s="236">
        <v>5.0800000000000001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158</v>
      </c>
      <c r="AU193" s="242" t="s">
        <v>83</v>
      </c>
      <c r="AV193" s="13" t="s">
        <v>85</v>
      </c>
      <c r="AW193" s="13" t="s">
        <v>32</v>
      </c>
      <c r="AX193" s="13" t="s">
        <v>75</v>
      </c>
      <c r="AY193" s="242" t="s">
        <v>149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208</v>
      </c>
      <c r="G194" s="232"/>
      <c r="H194" s="236">
        <v>19.998000000000001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83</v>
      </c>
      <c r="AV194" s="13" t="s">
        <v>85</v>
      </c>
      <c r="AW194" s="13" t="s">
        <v>32</v>
      </c>
      <c r="AX194" s="13" t="s">
        <v>75</v>
      </c>
      <c r="AY194" s="242" t="s">
        <v>149</v>
      </c>
    </row>
    <row r="195" s="13" customFormat="1">
      <c r="A195" s="13"/>
      <c r="B195" s="231"/>
      <c r="C195" s="232"/>
      <c r="D195" s="233" t="s">
        <v>158</v>
      </c>
      <c r="E195" s="234" t="s">
        <v>1</v>
      </c>
      <c r="F195" s="235" t="s">
        <v>209</v>
      </c>
      <c r="G195" s="232"/>
      <c r="H195" s="236">
        <v>10.32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158</v>
      </c>
      <c r="AU195" s="242" t="s">
        <v>83</v>
      </c>
      <c r="AV195" s="13" t="s">
        <v>85</v>
      </c>
      <c r="AW195" s="13" t="s">
        <v>32</v>
      </c>
      <c r="AX195" s="13" t="s">
        <v>75</v>
      </c>
      <c r="AY195" s="242" t="s">
        <v>149</v>
      </c>
    </row>
    <row r="196" s="13" customFormat="1">
      <c r="A196" s="13"/>
      <c r="B196" s="231"/>
      <c r="C196" s="232"/>
      <c r="D196" s="233" t="s">
        <v>158</v>
      </c>
      <c r="E196" s="234" t="s">
        <v>1</v>
      </c>
      <c r="F196" s="235" t="s">
        <v>210</v>
      </c>
      <c r="G196" s="232"/>
      <c r="H196" s="236">
        <v>6.96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158</v>
      </c>
      <c r="AU196" s="242" t="s">
        <v>83</v>
      </c>
      <c r="AV196" s="13" t="s">
        <v>85</v>
      </c>
      <c r="AW196" s="13" t="s">
        <v>32</v>
      </c>
      <c r="AX196" s="13" t="s">
        <v>75</v>
      </c>
      <c r="AY196" s="242" t="s">
        <v>149</v>
      </c>
    </row>
    <row r="197" s="13" customFormat="1">
      <c r="A197" s="13"/>
      <c r="B197" s="231"/>
      <c r="C197" s="232"/>
      <c r="D197" s="233" t="s">
        <v>158</v>
      </c>
      <c r="E197" s="234" t="s">
        <v>1</v>
      </c>
      <c r="F197" s="235" t="s">
        <v>211</v>
      </c>
      <c r="G197" s="232"/>
      <c r="H197" s="236">
        <v>5.7599999999999998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158</v>
      </c>
      <c r="AU197" s="242" t="s">
        <v>83</v>
      </c>
      <c r="AV197" s="13" t="s">
        <v>85</v>
      </c>
      <c r="AW197" s="13" t="s">
        <v>32</v>
      </c>
      <c r="AX197" s="13" t="s">
        <v>75</v>
      </c>
      <c r="AY197" s="242" t="s">
        <v>149</v>
      </c>
    </row>
    <row r="198" s="14" customFormat="1">
      <c r="A198" s="14"/>
      <c r="B198" s="243"/>
      <c r="C198" s="244"/>
      <c r="D198" s="233" t="s">
        <v>158</v>
      </c>
      <c r="E198" s="245" t="s">
        <v>1</v>
      </c>
      <c r="F198" s="246" t="s">
        <v>212</v>
      </c>
      <c r="G198" s="244"/>
      <c r="H198" s="247">
        <v>2404.5060000000012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158</v>
      </c>
      <c r="AU198" s="253" t="s">
        <v>83</v>
      </c>
      <c r="AV198" s="14" t="s">
        <v>156</v>
      </c>
      <c r="AW198" s="14" t="s">
        <v>32</v>
      </c>
      <c r="AX198" s="14" t="s">
        <v>83</v>
      </c>
      <c r="AY198" s="253" t="s">
        <v>149</v>
      </c>
    </row>
    <row r="199" s="2" customFormat="1" ht="16.5" customHeight="1">
      <c r="A199" s="38"/>
      <c r="B199" s="39"/>
      <c r="C199" s="217" t="s">
        <v>85</v>
      </c>
      <c r="D199" s="217" t="s">
        <v>152</v>
      </c>
      <c r="E199" s="218" t="s">
        <v>213</v>
      </c>
      <c r="F199" s="219" t="s">
        <v>214</v>
      </c>
      <c r="G199" s="220" t="s">
        <v>155</v>
      </c>
      <c r="H199" s="221">
        <v>84.915999999999997</v>
      </c>
      <c r="I199" s="222"/>
      <c r="J199" s="223">
        <f>ROUND(I199*H199,2)</f>
        <v>0</v>
      </c>
      <c r="K199" s="224"/>
      <c r="L199" s="44"/>
      <c r="M199" s="225" t="s">
        <v>1</v>
      </c>
      <c r="N199" s="226" t="s">
        <v>40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156</v>
      </c>
      <c r="AT199" s="229" t="s">
        <v>152</v>
      </c>
      <c r="AU199" s="229" t="s">
        <v>83</v>
      </c>
      <c r="AY199" s="17" t="s">
        <v>149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83</v>
      </c>
      <c r="BK199" s="230">
        <f>ROUND(I199*H199,2)</f>
        <v>0</v>
      </c>
      <c r="BL199" s="17" t="s">
        <v>156</v>
      </c>
      <c r="BM199" s="229" t="s">
        <v>215</v>
      </c>
    </row>
    <row r="200" s="13" customFormat="1">
      <c r="A200" s="13"/>
      <c r="B200" s="231"/>
      <c r="C200" s="232"/>
      <c r="D200" s="233" t="s">
        <v>158</v>
      </c>
      <c r="E200" s="234" t="s">
        <v>1</v>
      </c>
      <c r="F200" s="235" t="s">
        <v>216</v>
      </c>
      <c r="G200" s="232"/>
      <c r="H200" s="236">
        <v>2.6880000000000002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158</v>
      </c>
      <c r="AU200" s="242" t="s">
        <v>83</v>
      </c>
      <c r="AV200" s="13" t="s">
        <v>85</v>
      </c>
      <c r="AW200" s="13" t="s">
        <v>32</v>
      </c>
      <c r="AX200" s="13" t="s">
        <v>75</v>
      </c>
      <c r="AY200" s="242" t="s">
        <v>149</v>
      </c>
    </row>
    <row r="201" s="13" customFormat="1">
      <c r="A201" s="13"/>
      <c r="B201" s="231"/>
      <c r="C201" s="232"/>
      <c r="D201" s="233" t="s">
        <v>158</v>
      </c>
      <c r="E201" s="234" t="s">
        <v>1</v>
      </c>
      <c r="F201" s="235" t="s">
        <v>217</v>
      </c>
      <c r="G201" s="232"/>
      <c r="H201" s="236">
        <v>0.96899999999999997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158</v>
      </c>
      <c r="AU201" s="242" t="s">
        <v>83</v>
      </c>
      <c r="AV201" s="13" t="s">
        <v>85</v>
      </c>
      <c r="AW201" s="13" t="s">
        <v>32</v>
      </c>
      <c r="AX201" s="13" t="s">
        <v>75</v>
      </c>
      <c r="AY201" s="242" t="s">
        <v>149</v>
      </c>
    </row>
    <row r="202" s="13" customFormat="1">
      <c r="A202" s="13"/>
      <c r="B202" s="231"/>
      <c r="C202" s="232"/>
      <c r="D202" s="233" t="s">
        <v>158</v>
      </c>
      <c r="E202" s="234" t="s">
        <v>1</v>
      </c>
      <c r="F202" s="235" t="s">
        <v>218</v>
      </c>
      <c r="G202" s="232"/>
      <c r="H202" s="236">
        <v>3.2200000000000002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158</v>
      </c>
      <c r="AU202" s="242" t="s">
        <v>83</v>
      </c>
      <c r="AV202" s="13" t="s">
        <v>85</v>
      </c>
      <c r="AW202" s="13" t="s">
        <v>32</v>
      </c>
      <c r="AX202" s="13" t="s">
        <v>75</v>
      </c>
      <c r="AY202" s="242" t="s">
        <v>149</v>
      </c>
    </row>
    <row r="203" s="13" customFormat="1">
      <c r="A203" s="13"/>
      <c r="B203" s="231"/>
      <c r="C203" s="232"/>
      <c r="D203" s="233" t="s">
        <v>158</v>
      </c>
      <c r="E203" s="234" t="s">
        <v>1</v>
      </c>
      <c r="F203" s="235" t="s">
        <v>219</v>
      </c>
      <c r="G203" s="232"/>
      <c r="H203" s="236">
        <v>12.539999999999999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158</v>
      </c>
      <c r="AU203" s="242" t="s">
        <v>83</v>
      </c>
      <c r="AV203" s="13" t="s">
        <v>85</v>
      </c>
      <c r="AW203" s="13" t="s">
        <v>32</v>
      </c>
      <c r="AX203" s="13" t="s">
        <v>75</v>
      </c>
      <c r="AY203" s="242" t="s">
        <v>149</v>
      </c>
    </row>
    <row r="204" s="13" customFormat="1">
      <c r="A204" s="13"/>
      <c r="B204" s="231"/>
      <c r="C204" s="232"/>
      <c r="D204" s="233" t="s">
        <v>158</v>
      </c>
      <c r="E204" s="234" t="s">
        <v>1</v>
      </c>
      <c r="F204" s="235" t="s">
        <v>220</v>
      </c>
      <c r="G204" s="232"/>
      <c r="H204" s="236">
        <v>4.3920000000000003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158</v>
      </c>
      <c r="AU204" s="242" t="s">
        <v>83</v>
      </c>
      <c r="AV204" s="13" t="s">
        <v>85</v>
      </c>
      <c r="AW204" s="13" t="s">
        <v>32</v>
      </c>
      <c r="AX204" s="13" t="s">
        <v>75</v>
      </c>
      <c r="AY204" s="242" t="s">
        <v>149</v>
      </c>
    </row>
    <row r="205" s="13" customFormat="1">
      <c r="A205" s="13"/>
      <c r="B205" s="231"/>
      <c r="C205" s="232"/>
      <c r="D205" s="233" t="s">
        <v>158</v>
      </c>
      <c r="E205" s="234" t="s">
        <v>1</v>
      </c>
      <c r="F205" s="235" t="s">
        <v>221</v>
      </c>
      <c r="G205" s="232"/>
      <c r="H205" s="236">
        <v>6.2720000000000002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158</v>
      </c>
      <c r="AU205" s="242" t="s">
        <v>83</v>
      </c>
      <c r="AV205" s="13" t="s">
        <v>85</v>
      </c>
      <c r="AW205" s="13" t="s">
        <v>32</v>
      </c>
      <c r="AX205" s="13" t="s">
        <v>75</v>
      </c>
      <c r="AY205" s="242" t="s">
        <v>149</v>
      </c>
    </row>
    <row r="206" s="13" customFormat="1">
      <c r="A206" s="13"/>
      <c r="B206" s="231"/>
      <c r="C206" s="232"/>
      <c r="D206" s="233" t="s">
        <v>158</v>
      </c>
      <c r="E206" s="234" t="s">
        <v>1</v>
      </c>
      <c r="F206" s="235" t="s">
        <v>222</v>
      </c>
      <c r="G206" s="232"/>
      <c r="H206" s="236">
        <v>0.47499999999999998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158</v>
      </c>
      <c r="AU206" s="242" t="s">
        <v>83</v>
      </c>
      <c r="AV206" s="13" t="s">
        <v>85</v>
      </c>
      <c r="AW206" s="13" t="s">
        <v>32</v>
      </c>
      <c r="AX206" s="13" t="s">
        <v>75</v>
      </c>
      <c r="AY206" s="242" t="s">
        <v>149</v>
      </c>
    </row>
    <row r="207" s="13" customFormat="1">
      <c r="A207" s="13"/>
      <c r="B207" s="231"/>
      <c r="C207" s="232"/>
      <c r="D207" s="233" t="s">
        <v>158</v>
      </c>
      <c r="E207" s="234" t="s">
        <v>1</v>
      </c>
      <c r="F207" s="235" t="s">
        <v>223</v>
      </c>
      <c r="G207" s="232"/>
      <c r="H207" s="236">
        <v>6.375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158</v>
      </c>
      <c r="AU207" s="242" t="s">
        <v>83</v>
      </c>
      <c r="AV207" s="13" t="s">
        <v>85</v>
      </c>
      <c r="AW207" s="13" t="s">
        <v>32</v>
      </c>
      <c r="AX207" s="13" t="s">
        <v>75</v>
      </c>
      <c r="AY207" s="242" t="s">
        <v>149</v>
      </c>
    </row>
    <row r="208" s="13" customFormat="1">
      <c r="A208" s="13"/>
      <c r="B208" s="231"/>
      <c r="C208" s="232"/>
      <c r="D208" s="233" t="s">
        <v>158</v>
      </c>
      <c r="E208" s="234" t="s">
        <v>1</v>
      </c>
      <c r="F208" s="235" t="s">
        <v>224</v>
      </c>
      <c r="G208" s="232"/>
      <c r="H208" s="236">
        <v>4.5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158</v>
      </c>
      <c r="AU208" s="242" t="s">
        <v>83</v>
      </c>
      <c r="AV208" s="13" t="s">
        <v>85</v>
      </c>
      <c r="AW208" s="13" t="s">
        <v>32</v>
      </c>
      <c r="AX208" s="13" t="s">
        <v>75</v>
      </c>
      <c r="AY208" s="242" t="s">
        <v>149</v>
      </c>
    </row>
    <row r="209" s="13" customFormat="1">
      <c r="A209" s="13"/>
      <c r="B209" s="231"/>
      <c r="C209" s="232"/>
      <c r="D209" s="233" t="s">
        <v>158</v>
      </c>
      <c r="E209" s="234" t="s">
        <v>1</v>
      </c>
      <c r="F209" s="235" t="s">
        <v>225</v>
      </c>
      <c r="G209" s="232"/>
      <c r="H209" s="236">
        <v>2.52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158</v>
      </c>
      <c r="AU209" s="242" t="s">
        <v>83</v>
      </c>
      <c r="AV209" s="13" t="s">
        <v>85</v>
      </c>
      <c r="AW209" s="13" t="s">
        <v>32</v>
      </c>
      <c r="AX209" s="13" t="s">
        <v>75</v>
      </c>
      <c r="AY209" s="242" t="s">
        <v>149</v>
      </c>
    </row>
    <row r="210" s="13" customFormat="1">
      <c r="A210" s="13"/>
      <c r="B210" s="231"/>
      <c r="C210" s="232"/>
      <c r="D210" s="233" t="s">
        <v>158</v>
      </c>
      <c r="E210" s="234" t="s">
        <v>1</v>
      </c>
      <c r="F210" s="235" t="s">
        <v>226</v>
      </c>
      <c r="G210" s="232"/>
      <c r="H210" s="236">
        <v>6.7199999999999998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158</v>
      </c>
      <c r="AU210" s="242" t="s">
        <v>83</v>
      </c>
      <c r="AV210" s="13" t="s">
        <v>85</v>
      </c>
      <c r="AW210" s="13" t="s">
        <v>32</v>
      </c>
      <c r="AX210" s="13" t="s">
        <v>75</v>
      </c>
      <c r="AY210" s="242" t="s">
        <v>149</v>
      </c>
    </row>
    <row r="211" s="13" customFormat="1">
      <c r="A211" s="13"/>
      <c r="B211" s="231"/>
      <c r="C211" s="232"/>
      <c r="D211" s="233" t="s">
        <v>158</v>
      </c>
      <c r="E211" s="234" t="s">
        <v>1</v>
      </c>
      <c r="F211" s="235" t="s">
        <v>227</v>
      </c>
      <c r="G211" s="232"/>
      <c r="H211" s="236">
        <v>1.8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158</v>
      </c>
      <c r="AU211" s="242" t="s">
        <v>83</v>
      </c>
      <c r="AV211" s="13" t="s">
        <v>85</v>
      </c>
      <c r="AW211" s="13" t="s">
        <v>32</v>
      </c>
      <c r="AX211" s="13" t="s">
        <v>75</v>
      </c>
      <c r="AY211" s="242" t="s">
        <v>149</v>
      </c>
    </row>
    <row r="212" s="13" customFormat="1">
      <c r="A212" s="13"/>
      <c r="B212" s="231"/>
      <c r="C212" s="232"/>
      <c r="D212" s="233" t="s">
        <v>158</v>
      </c>
      <c r="E212" s="234" t="s">
        <v>1</v>
      </c>
      <c r="F212" s="235" t="s">
        <v>228</v>
      </c>
      <c r="G212" s="232"/>
      <c r="H212" s="236">
        <v>4.125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158</v>
      </c>
      <c r="AU212" s="242" t="s">
        <v>83</v>
      </c>
      <c r="AV212" s="13" t="s">
        <v>85</v>
      </c>
      <c r="AW212" s="13" t="s">
        <v>32</v>
      </c>
      <c r="AX212" s="13" t="s">
        <v>75</v>
      </c>
      <c r="AY212" s="242" t="s">
        <v>149</v>
      </c>
    </row>
    <row r="213" s="13" customFormat="1">
      <c r="A213" s="13"/>
      <c r="B213" s="231"/>
      <c r="C213" s="232"/>
      <c r="D213" s="233" t="s">
        <v>158</v>
      </c>
      <c r="E213" s="234" t="s">
        <v>1</v>
      </c>
      <c r="F213" s="235" t="s">
        <v>229</v>
      </c>
      <c r="G213" s="232"/>
      <c r="H213" s="236">
        <v>6.1600000000000001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158</v>
      </c>
      <c r="AU213" s="242" t="s">
        <v>83</v>
      </c>
      <c r="AV213" s="13" t="s">
        <v>85</v>
      </c>
      <c r="AW213" s="13" t="s">
        <v>32</v>
      </c>
      <c r="AX213" s="13" t="s">
        <v>75</v>
      </c>
      <c r="AY213" s="242" t="s">
        <v>149</v>
      </c>
    </row>
    <row r="214" s="13" customFormat="1">
      <c r="A214" s="13"/>
      <c r="B214" s="231"/>
      <c r="C214" s="232"/>
      <c r="D214" s="233" t="s">
        <v>158</v>
      </c>
      <c r="E214" s="234" t="s">
        <v>1</v>
      </c>
      <c r="F214" s="235" t="s">
        <v>230</v>
      </c>
      <c r="G214" s="232"/>
      <c r="H214" s="236">
        <v>8.7599999999999998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158</v>
      </c>
      <c r="AU214" s="242" t="s">
        <v>83</v>
      </c>
      <c r="AV214" s="13" t="s">
        <v>85</v>
      </c>
      <c r="AW214" s="13" t="s">
        <v>32</v>
      </c>
      <c r="AX214" s="13" t="s">
        <v>75</v>
      </c>
      <c r="AY214" s="242" t="s">
        <v>149</v>
      </c>
    </row>
    <row r="215" s="13" customFormat="1">
      <c r="A215" s="13"/>
      <c r="B215" s="231"/>
      <c r="C215" s="232"/>
      <c r="D215" s="233" t="s">
        <v>158</v>
      </c>
      <c r="E215" s="234" t="s">
        <v>1</v>
      </c>
      <c r="F215" s="235" t="s">
        <v>231</v>
      </c>
      <c r="G215" s="232"/>
      <c r="H215" s="236">
        <v>3.6000000000000001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158</v>
      </c>
      <c r="AU215" s="242" t="s">
        <v>83</v>
      </c>
      <c r="AV215" s="13" t="s">
        <v>85</v>
      </c>
      <c r="AW215" s="13" t="s">
        <v>32</v>
      </c>
      <c r="AX215" s="13" t="s">
        <v>75</v>
      </c>
      <c r="AY215" s="242" t="s">
        <v>149</v>
      </c>
    </row>
    <row r="216" s="13" customFormat="1">
      <c r="A216" s="13"/>
      <c r="B216" s="231"/>
      <c r="C216" s="232"/>
      <c r="D216" s="233" t="s">
        <v>158</v>
      </c>
      <c r="E216" s="234" t="s">
        <v>1</v>
      </c>
      <c r="F216" s="235" t="s">
        <v>232</v>
      </c>
      <c r="G216" s="232"/>
      <c r="H216" s="236">
        <v>7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158</v>
      </c>
      <c r="AU216" s="242" t="s">
        <v>83</v>
      </c>
      <c r="AV216" s="13" t="s">
        <v>85</v>
      </c>
      <c r="AW216" s="13" t="s">
        <v>32</v>
      </c>
      <c r="AX216" s="13" t="s">
        <v>75</v>
      </c>
      <c r="AY216" s="242" t="s">
        <v>149</v>
      </c>
    </row>
    <row r="217" s="13" customFormat="1">
      <c r="A217" s="13"/>
      <c r="B217" s="231"/>
      <c r="C217" s="232"/>
      <c r="D217" s="233" t="s">
        <v>158</v>
      </c>
      <c r="E217" s="234" t="s">
        <v>1</v>
      </c>
      <c r="F217" s="235" t="s">
        <v>233</v>
      </c>
      <c r="G217" s="232"/>
      <c r="H217" s="236">
        <v>2.7999999999999998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158</v>
      </c>
      <c r="AU217" s="242" t="s">
        <v>83</v>
      </c>
      <c r="AV217" s="13" t="s">
        <v>85</v>
      </c>
      <c r="AW217" s="13" t="s">
        <v>32</v>
      </c>
      <c r="AX217" s="13" t="s">
        <v>75</v>
      </c>
      <c r="AY217" s="242" t="s">
        <v>149</v>
      </c>
    </row>
    <row r="218" s="14" customFormat="1">
      <c r="A218" s="14"/>
      <c r="B218" s="243"/>
      <c r="C218" s="244"/>
      <c r="D218" s="233" t="s">
        <v>158</v>
      </c>
      <c r="E218" s="245" t="s">
        <v>1</v>
      </c>
      <c r="F218" s="246" t="s">
        <v>212</v>
      </c>
      <c r="G218" s="244"/>
      <c r="H218" s="247">
        <v>84.915999999999997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158</v>
      </c>
      <c r="AU218" s="253" t="s">
        <v>83</v>
      </c>
      <c r="AV218" s="14" t="s">
        <v>156</v>
      </c>
      <c r="AW218" s="14" t="s">
        <v>32</v>
      </c>
      <c r="AX218" s="14" t="s">
        <v>83</v>
      </c>
      <c r="AY218" s="253" t="s">
        <v>149</v>
      </c>
    </row>
    <row r="219" s="2" customFormat="1" ht="16.5" customHeight="1">
      <c r="A219" s="38"/>
      <c r="B219" s="39"/>
      <c r="C219" s="217" t="s">
        <v>234</v>
      </c>
      <c r="D219" s="217" t="s">
        <v>152</v>
      </c>
      <c r="E219" s="218" t="s">
        <v>235</v>
      </c>
      <c r="F219" s="219" t="s">
        <v>236</v>
      </c>
      <c r="G219" s="220" t="s">
        <v>155</v>
      </c>
      <c r="H219" s="221">
        <v>81.129999999999995</v>
      </c>
      <c r="I219" s="222"/>
      <c r="J219" s="223">
        <f>ROUND(I219*H219,2)</f>
        <v>0</v>
      </c>
      <c r="K219" s="224"/>
      <c r="L219" s="44"/>
      <c r="M219" s="225" t="s">
        <v>1</v>
      </c>
      <c r="N219" s="226" t="s">
        <v>40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156</v>
      </c>
      <c r="AT219" s="229" t="s">
        <v>152</v>
      </c>
      <c r="AU219" s="229" t="s">
        <v>83</v>
      </c>
      <c r="AY219" s="17" t="s">
        <v>149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83</v>
      </c>
      <c r="BK219" s="230">
        <f>ROUND(I219*H219,2)</f>
        <v>0</v>
      </c>
      <c r="BL219" s="17" t="s">
        <v>156</v>
      </c>
      <c r="BM219" s="229" t="s">
        <v>237</v>
      </c>
    </row>
    <row r="220" s="13" customFormat="1">
      <c r="A220" s="13"/>
      <c r="B220" s="231"/>
      <c r="C220" s="232"/>
      <c r="D220" s="233" t="s">
        <v>158</v>
      </c>
      <c r="E220" s="234" t="s">
        <v>1</v>
      </c>
      <c r="F220" s="235" t="s">
        <v>238</v>
      </c>
      <c r="G220" s="232"/>
      <c r="H220" s="236">
        <v>7.5599999999999996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158</v>
      </c>
      <c r="AU220" s="242" t="s">
        <v>83</v>
      </c>
      <c r="AV220" s="13" t="s">
        <v>85</v>
      </c>
      <c r="AW220" s="13" t="s">
        <v>32</v>
      </c>
      <c r="AX220" s="13" t="s">
        <v>75</v>
      </c>
      <c r="AY220" s="242" t="s">
        <v>149</v>
      </c>
    </row>
    <row r="221" s="13" customFormat="1">
      <c r="A221" s="13"/>
      <c r="B221" s="231"/>
      <c r="C221" s="232"/>
      <c r="D221" s="233" t="s">
        <v>158</v>
      </c>
      <c r="E221" s="234" t="s">
        <v>1</v>
      </c>
      <c r="F221" s="235" t="s">
        <v>239</v>
      </c>
      <c r="G221" s="232"/>
      <c r="H221" s="236">
        <v>15.4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158</v>
      </c>
      <c r="AU221" s="242" t="s">
        <v>83</v>
      </c>
      <c r="AV221" s="13" t="s">
        <v>85</v>
      </c>
      <c r="AW221" s="13" t="s">
        <v>32</v>
      </c>
      <c r="AX221" s="13" t="s">
        <v>75</v>
      </c>
      <c r="AY221" s="242" t="s">
        <v>149</v>
      </c>
    </row>
    <row r="222" s="13" customFormat="1">
      <c r="A222" s="13"/>
      <c r="B222" s="231"/>
      <c r="C222" s="232"/>
      <c r="D222" s="233" t="s">
        <v>158</v>
      </c>
      <c r="E222" s="234" t="s">
        <v>1</v>
      </c>
      <c r="F222" s="235" t="s">
        <v>240</v>
      </c>
      <c r="G222" s="232"/>
      <c r="H222" s="236">
        <v>33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158</v>
      </c>
      <c r="AU222" s="242" t="s">
        <v>83</v>
      </c>
      <c r="AV222" s="13" t="s">
        <v>85</v>
      </c>
      <c r="AW222" s="13" t="s">
        <v>32</v>
      </c>
      <c r="AX222" s="13" t="s">
        <v>75</v>
      </c>
      <c r="AY222" s="242" t="s">
        <v>149</v>
      </c>
    </row>
    <row r="223" s="13" customFormat="1">
      <c r="A223" s="13"/>
      <c r="B223" s="231"/>
      <c r="C223" s="232"/>
      <c r="D223" s="233" t="s">
        <v>158</v>
      </c>
      <c r="E223" s="234" t="s">
        <v>1</v>
      </c>
      <c r="F223" s="235" t="s">
        <v>241</v>
      </c>
      <c r="G223" s="232"/>
      <c r="H223" s="236">
        <v>13.1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158</v>
      </c>
      <c r="AU223" s="242" t="s">
        <v>83</v>
      </c>
      <c r="AV223" s="13" t="s">
        <v>85</v>
      </c>
      <c r="AW223" s="13" t="s">
        <v>32</v>
      </c>
      <c r="AX223" s="13" t="s">
        <v>75</v>
      </c>
      <c r="AY223" s="242" t="s">
        <v>149</v>
      </c>
    </row>
    <row r="224" s="13" customFormat="1">
      <c r="A224" s="13"/>
      <c r="B224" s="231"/>
      <c r="C224" s="232"/>
      <c r="D224" s="233" t="s">
        <v>158</v>
      </c>
      <c r="E224" s="234" t="s">
        <v>1</v>
      </c>
      <c r="F224" s="235" t="s">
        <v>242</v>
      </c>
      <c r="G224" s="232"/>
      <c r="H224" s="236">
        <v>2.1899999999999999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158</v>
      </c>
      <c r="AU224" s="242" t="s">
        <v>83</v>
      </c>
      <c r="AV224" s="13" t="s">
        <v>85</v>
      </c>
      <c r="AW224" s="13" t="s">
        <v>32</v>
      </c>
      <c r="AX224" s="13" t="s">
        <v>75</v>
      </c>
      <c r="AY224" s="242" t="s">
        <v>149</v>
      </c>
    </row>
    <row r="225" s="13" customFormat="1">
      <c r="A225" s="13"/>
      <c r="B225" s="231"/>
      <c r="C225" s="232"/>
      <c r="D225" s="233" t="s">
        <v>158</v>
      </c>
      <c r="E225" s="234" t="s">
        <v>1</v>
      </c>
      <c r="F225" s="235" t="s">
        <v>243</v>
      </c>
      <c r="G225" s="232"/>
      <c r="H225" s="236">
        <v>0.20000000000000001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158</v>
      </c>
      <c r="AU225" s="242" t="s">
        <v>83</v>
      </c>
      <c r="AV225" s="13" t="s">
        <v>85</v>
      </c>
      <c r="AW225" s="13" t="s">
        <v>32</v>
      </c>
      <c r="AX225" s="13" t="s">
        <v>75</v>
      </c>
      <c r="AY225" s="242" t="s">
        <v>149</v>
      </c>
    </row>
    <row r="226" s="13" customFormat="1">
      <c r="A226" s="13"/>
      <c r="B226" s="231"/>
      <c r="C226" s="232"/>
      <c r="D226" s="233" t="s">
        <v>158</v>
      </c>
      <c r="E226" s="234" t="s">
        <v>1</v>
      </c>
      <c r="F226" s="235" t="s">
        <v>244</v>
      </c>
      <c r="G226" s="232"/>
      <c r="H226" s="236">
        <v>0.59999999999999998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158</v>
      </c>
      <c r="AU226" s="242" t="s">
        <v>83</v>
      </c>
      <c r="AV226" s="13" t="s">
        <v>85</v>
      </c>
      <c r="AW226" s="13" t="s">
        <v>32</v>
      </c>
      <c r="AX226" s="13" t="s">
        <v>75</v>
      </c>
      <c r="AY226" s="242" t="s">
        <v>149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245</v>
      </c>
      <c r="G227" s="232"/>
      <c r="H227" s="236">
        <v>7.2800000000000002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83</v>
      </c>
      <c r="AV227" s="13" t="s">
        <v>85</v>
      </c>
      <c r="AW227" s="13" t="s">
        <v>32</v>
      </c>
      <c r="AX227" s="13" t="s">
        <v>75</v>
      </c>
      <c r="AY227" s="242" t="s">
        <v>149</v>
      </c>
    </row>
    <row r="228" s="13" customFormat="1">
      <c r="A228" s="13"/>
      <c r="B228" s="231"/>
      <c r="C228" s="232"/>
      <c r="D228" s="233" t="s">
        <v>158</v>
      </c>
      <c r="E228" s="234" t="s">
        <v>1</v>
      </c>
      <c r="F228" s="235" t="s">
        <v>246</v>
      </c>
      <c r="G228" s="232"/>
      <c r="H228" s="236">
        <v>1.2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158</v>
      </c>
      <c r="AU228" s="242" t="s">
        <v>83</v>
      </c>
      <c r="AV228" s="13" t="s">
        <v>85</v>
      </c>
      <c r="AW228" s="13" t="s">
        <v>32</v>
      </c>
      <c r="AX228" s="13" t="s">
        <v>75</v>
      </c>
      <c r="AY228" s="242" t="s">
        <v>149</v>
      </c>
    </row>
    <row r="229" s="13" customFormat="1">
      <c r="A229" s="13"/>
      <c r="B229" s="231"/>
      <c r="C229" s="232"/>
      <c r="D229" s="233" t="s">
        <v>158</v>
      </c>
      <c r="E229" s="234" t="s">
        <v>1</v>
      </c>
      <c r="F229" s="235" t="s">
        <v>247</v>
      </c>
      <c r="G229" s="232"/>
      <c r="H229" s="236">
        <v>0.59999999999999998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158</v>
      </c>
      <c r="AU229" s="242" t="s">
        <v>83</v>
      </c>
      <c r="AV229" s="13" t="s">
        <v>85</v>
      </c>
      <c r="AW229" s="13" t="s">
        <v>32</v>
      </c>
      <c r="AX229" s="13" t="s">
        <v>75</v>
      </c>
      <c r="AY229" s="242" t="s">
        <v>149</v>
      </c>
    </row>
    <row r="230" s="14" customFormat="1">
      <c r="A230" s="14"/>
      <c r="B230" s="243"/>
      <c r="C230" s="244"/>
      <c r="D230" s="233" t="s">
        <v>158</v>
      </c>
      <c r="E230" s="245" t="s">
        <v>1</v>
      </c>
      <c r="F230" s="246" t="s">
        <v>212</v>
      </c>
      <c r="G230" s="244"/>
      <c r="H230" s="247">
        <v>81.129999999999995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158</v>
      </c>
      <c r="AU230" s="253" t="s">
        <v>83</v>
      </c>
      <c r="AV230" s="14" t="s">
        <v>156</v>
      </c>
      <c r="AW230" s="14" t="s">
        <v>32</v>
      </c>
      <c r="AX230" s="14" t="s">
        <v>83</v>
      </c>
      <c r="AY230" s="253" t="s">
        <v>149</v>
      </c>
    </row>
    <row r="231" s="2" customFormat="1" ht="21.75" customHeight="1">
      <c r="A231" s="38"/>
      <c r="B231" s="39"/>
      <c r="C231" s="217" t="s">
        <v>156</v>
      </c>
      <c r="D231" s="217" t="s">
        <v>152</v>
      </c>
      <c r="E231" s="218" t="s">
        <v>248</v>
      </c>
      <c r="F231" s="219" t="s">
        <v>249</v>
      </c>
      <c r="G231" s="220" t="s">
        <v>250</v>
      </c>
      <c r="H231" s="221">
        <v>449.92500000000001</v>
      </c>
      <c r="I231" s="222"/>
      <c r="J231" s="223">
        <f>ROUND(I231*H231,2)</f>
        <v>0</v>
      </c>
      <c r="K231" s="224"/>
      <c r="L231" s="44"/>
      <c r="M231" s="225" t="s">
        <v>1</v>
      </c>
      <c r="N231" s="226" t="s">
        <v>40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156</v>
      </c>
      <c r="AT231" s="229" t="s">
        <v>152</v>
      </c>
      <c r="AU231" s="229" t="s">
        <v>83</v>
      </c>
      <c r="AY231" s="17" t="s">
        <v>149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83</v>
      </c>
      <c r="BK231" s="230">
        <f>ROUND(I231*H231,2)</f>
        <v>0</v>
      </c>
      <c r="BL231" s="17" t="s">
        <v>156</v>
      </c>
      <c r="BM231" s="229" t="s">
        <v>251</v>
      </c>
    </row>
    <row r="232" s="13" customFormat="1">
      <c r="A232" s="13"/>
      <c r="B232" s="231"/>
      <c r="C232" s="232"/>
      <c r="D232" s="233" t="s">
        <v>158</v>
      </c>
      <c r="E232" s="234" t="s">
        <v>1</v>
      </c>
      <c r="F232" s="235" t="s">
        <v>252</v>
      </c>
      <c r="G232" s="232"/>
      <c r="H232" s="236">
        <v>5.5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158</v>
      </c>
      <c r="AU232" s="242" t="s">
        <v>83</v>
      </c>
      <c r="AV232" s="13" t="s">
        <v>85</v>
      </c>
      <c r="AW232" s="13" t="s">
        <v>32</v>
      </c>
      <c r="AX232" s="13" t="s">
        <v>75</v>
      </c>
      <c r="AY232" s="242" t="s">
        <v>149</v>
      </c>
    </row>
    <row r="233" s="13" customFormat="1">
      <c r="A233" s="13"/>
      <c r="B233" s="231"/>
      <c r="C233" s="232"/>
      <c r="D233" s="233" t="s">
        <v>158</v>
      </c>
      <c r="E233" s="234" t="s">
        <v>1</v>
      </c>
      <c r="F233" s="235" t="s">
        <v>253</v>
      </c>
      <c r="G233" s="232"/>
      <c r="H233" s="236">
        <v>6.5999999999999996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158</v>
      </c>
      <c r="AU233" s="242" t="s">
        <v>83</v>
      </c>
      <c r="AV233" s="13" t="s">
        <v>85</v>
      </c>
      <c r="AW233" s="13" t="s">
        <v>32</v>
      </c>
      <c r="AX233" s="13" t="s">
        <v>75</v>
      </c>
      <c r="AY233" s="242" t="s">
        <v>149</v>
      </c>
    </row>
    <row r="234" s="13" customFormat="1">
      <c r="A234" s="13"/>
      <c r="B234" s="231"/>
      <c r="C234" s="232"/>
      <c r="D234" s="233" t="s">
        <v>158</v>
      </c>
      <c r="E234" s="234" t="s">
        <v>1</v>
      </c>
      <c r="F234" s="235" t="s">
        <v>254</v>
      </c>
      <c r="G234" s="232"/>
      <c r="H234" s="236">
        <v>12.4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158</v>
      </c>
      <c r="AU234" s="242" t="s">
        <v>83</v>
      </c>
      <c r="AV234" s="13" t="s">
        <v>85</v>
      </c>
      <c r="AW234" s="13" t="s">
        <v>32</v>
      </c>
      <c r="AX234" s="13" t="s">
        <v>75</v>
      </c>
      <c r="AY234" s="242" t="s">
        <v>149</v>
      </c>
    </row>
    <row r="235" s="13" customFormat="1">
      <c r="A235" s="13"/>
      <c r="B235" s="231"/>
      <c r="C235" s="232"/>
      <c r="D235" s="233" t="s">
        <v>158</v>
      </c>
      <c r="E235" s="234" t="s">
        <v>1</v>
      </c>
      <c r="F235" s="235" t="s">
        <v>255</v>
      </c>
      <c r="G235" s="232"/>
      <c r="H235" s="236">
        <v>6.1500000000000004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158</v>
      </c>
      <c r="AU235" s="242" t="s">
        <v>83</v>
      </c>
      <c r="AV235" s="13" t="s">
        <v>85</v>
      </c>
      <c r="AW235" s="13" t="s">
        <v>32</v>
      </c>
      <c r="AX235" s="13" t="s">
        <v>75</v>
      </c>
      <c r="AY235" s="242" t="s">
        <v>149</v>
      </c>
    </row>
    <row r="236" s="13" customFormat="1">
      <c r="A236" s="13"/>
      <c r="B236" s="231"/>
      <c r="C236" s="232"/>
      <c r="D236" s="233" t="s">
        <v>158</v>
      </c>
      <c r="E236" s="234" t="s">
        <v>1</v>
      </c>
      <c r="F236" s="235" t="s">
        <v>256</v>
      </c>
      <c r="G236" s="232"/>
      <c r="H236" s="236">
        <v>16.800000000000001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158</v>
      </c>
      <c r="AU236" s="242" t="s">
        <v>83</v>
      </c>
      <c r="AV236" s="13" t="s">
        <v>85</v>
      </c>
      <c r="AW236" s="13" t="s">
        <v>32</v>
      </c>
      <c r="AX236" s="13" t="s">
        <v>75</v>
      </c>
      <c r="AY236" s="242" t="s">
        <v>149</v>
      </c>
    </row>
    <row r="237" s="13" customFormat="1">
      <c r="A237" s="13"/>
      <c r="B237" s="231"/>
      <c r="C237" s="232"/>
      <c r="D237" s="233" t="s">
        <v>158</v>
      </c>
      <c r="E237" s="234" t="s">
        <v>1</v>
      </c>
      <c r="F237" s="235" t="s">
        <v>257</v>
      </c>
      <c r="G237" s="232"/>
      <c r="H237" s="236">
        <v>16.399999999999999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158</v>
      </c>
      <c r="AU237" s="242" t="s">
        <v>83</v>
      </c>
      <c r="AV237" s="13" t="s">
        <v>85</v>
      </c>
      <c r="AW237" s="13" t="s">
        <v>32</v>
      </c>
      <c r="AX237" s="13" t="s">
        <v>75</v>
      </c>
      <c r="AY237" s="242" t="s">
        <v>149</v>
      </c>
    </row>
    <row r="238" s="13" customFormat="1">
      <c r="A238" s="13"/>
      <c r="B238" s="231"/>
      <c r="C238" s="232"/>
      <c r="D238" s="233" t="s">
        <v>158</v>
      </c>
      <c r="E238" s="234" t="s">
        <v>1</v>
      </c>
      <c r="F238" s="235" t="s">
        <v>258</v>
      </c>
      <c r="G238" s="232"/>
      <c r="H238" s="236">
        <v>7.1200000000000001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158</v>
      </c>
      <c r="AU238" s="242" t="s">
        <v>83</v>
      </c>
      <c r="AV238" s="13" t="s">
        <v>85</v>
      </c>
      <c r="AW238" s="13" t="s">
        <v>32</v>
      </c>
      <c r="AX238" s="13" t="s">
        <v>75</v>
      </c>
      <c r="AY238" s="242" t="s">
        <v>149</v>
      </c>
    </row>
    <row r="239" s="13" customFormat="1">
      <c r="A239" s="13"/>
      <c r="B239" s="231"/>
      <c r="C239" s="232"/>
      <c r="D239" s="233" t="s">
        <v>158</v>
      </c>
      <c r="E239" s="234" t="s">
        <v>1</v>
      </c>
      <c r="F239" s="235" t="s">
        <v>259</v>
      </c>
      <c r="G239" s="232"/>
      <c r="H239" s="236">
        <v>13.800000000000001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158</v>
      </c>
      <c r="AU239" s="242" t="s">
        <v>83</v>
      </c>
      <c r="AV239" s="13" t="s">
        <v>85</v>
      </c>
      <c r="AW239" s="13" t="s">
        <v>32</v>
      </c>
      <c r="AX239" s="13" t="s">
        <v>75</v>
      </c>
      <c r="AY239" s="242" t="s">
        <v>149</v>
      </c>
    </row>
    <row r="240" s="13" customFormat="1">
      <c r="A240" s="13"/>
      <c r="B240" s="231"/>
      <c r="C240" s="232"/>
      <c r="D240" s="233" t="s">
        <v>158</v>
      </c>
      <c r="E240" s="234" t="s">
        <v>1</v>
      </c>
      <c r="F240" s="235" t="s">
        <v>260</v>
      </c>
      <c r="G240" s="232"/>
      <c r="H240" s="236">
        <v>13.630000000000001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158</v>
      </c>
      <c r="AU240" s="242" t="s">
        <v>83</v>
      </c>
      <c r="AV240" s="13" t="s">
        <v>85</v>
      </c>
      <c r="AW240" s="13" t="s">
        <v>32</v>
      </c>
      <c r="AX240" s="13" t="s">
        <v>75</v>
      </c>
      <c r="AY240" s="242" t="s">
        <v>149</v>
      </c>
    </row>
    <row r="241" s="13" customFormat="1">
      <c r="A241" s="13"/>
      <c r="B241" s="231"/>
      <c r="C241" s="232"/>
      <c r="D241" s="233" t="s">
        <v>158</v>
      </c>
      <c r="E241" s="234" t="s">
        <v>1</v>
      </c>
      <c r="F241" s="235" t="s">
        <v>261</v>
      </c>
      <c r="G241" s="232"/>
      <c r="H241" s="236">
        <v>13.869999999999999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158</v>
      </c>
      <c r="AU241" s="242" t="s">
        <v>83</v>
      </c>
      <c r="AV241" s="13" t="s">
        <v>85</v>
      </c>
      <c r="AW241" s="13" t="s">
        <v>32</v>
      </c>
      <c r="AX241" s="13" t="s">
        <v>75</v>
      </c>
      <c r="AY241" s="242" t="s">
        <v>149</v>
      </c>
    </row>
    <row r="242" s="13" customFormat="1">
      <c r="A242" s="13"/>
      <c r="B242" s="231"/>
      <c r="C242" s="232"/>
      <c r="D242" s="233" t="s">
        <v>158</v>
      </c>
      <c r="E242" s="234" t="s">
        <v>1</v>
      </c>
      <c r="F242" s="235" t="s">
        <v>262</v>
      </c>
      <c r="G242" s="232"/>
      <c r="H242" s="236">
        <v>13.664999999999999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158</v>
      </c>
      <c r="AU242" s="242" t="s">
        <v>83</v>
      </c>
      <c r="AV242" s="13" t="s">
        <v>85</v>
      </c>
      <c r="AW242" s="13" t="s">
        <v>32</v>
      </c>
      <c r="AX242" s="13" t="s">
        <v>75</v>
      </c>
      <c r="AY242" s="242" t="s">
        <v>149</v>
      </c>
    </row>
    <row r="243" s="13" customFormat="1">
      <c r="A243" s="13"/>
      <c r="B243" s="231"/>
      <c r="C243" s="232"/>
      <c r="D243" s="233" t="s">
        <v>158</v>
      </c>
      <c r="E243" s="234" t="s">
        <v>1</v>
      </c>
      <c r="F243" s="235" t="s">
        <v>263</v>
      </c>
      <c r="G243" s="232"/>
      <c r="H243" s="236">
        <v>3.4500000000000002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158</v>
      </c>
      <c r="AU243" s="242" t="s">
        <v>83</v>
      </c>
      <c r="AV243" s="13" t="s">
        <v>85</v>
      </c>
      <c r="AW243" s="13" t="s">
        <v>32</v>
      </c>
      <c r="AX243" s="13" t="s">
        <v>75</v>
      </c>
      <c r="AY243" s="242" t="s">
        <v>149</v>
      </c>
    </row>
    <row r="244" s="13" customFormat="1">
      <c r="A244" s="13"/>
      <c r="B244" s="231"/>
      <c r="C244" s="232"/>
      <c r="D244" s="233" t="s">
        <v>158</v>
      </c>
      <c r="E244" s="234" t="s">
        <v>1</v>
      </c>
      <c r="F244" s="235" t="s">
        <v>264</v>
      </c>
      <c r="G244" s="232"/>
      <c r="H244" s="236">
        <v>10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158</v>
      </c>
      <c r="AU244" s="242" t="s">
        <v>83</v>
      </c>
      <c r="AV244" s="13" t="s">
        <v>85</v>
      </c>
      <c r="AW244" s="13" t="s">
        <v>32</v>
      </c>
      <c r="AX244" s="13" t="s">
        <v>75</v>
      </c>
      <c r="AY244" s="242" t="s">
        <v>149</v>
      </c>
    </row>
    <row r="245" s="13" customFormat="1">
      <c r="A245" s="13"/>
      <c r="B245" s="231"/>
      <c r="C245" s="232"/>
      <c r="D245" s="233" t="s">
        <v>158</v>
      </c>
      <c r="E245" s="234" t="s">
        <v>1</v>
      </c>
      <c r="F245" s="235" t="s">
        <v>265</v>
      </c>
      <c r="G245" s="232"/>
      <c r="H245" s="236">
        <v>17.5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158</v>
      </c>
      <c r="AU245" s="242" t="s">
        <v>83</v>
      </c>
      <c r="AV245" s="13" t="s">
        <v>85</v>
      </c>
      <c r="AW245" s="13" t="s">
        <v>32</v>
      </c>
      <c r="AX245" s="13" t="s">
        <v>75</v>
      </c>
      <c r="AY245" s="242" t="s">
        <v>149</v>
      </c>
    </row>
    <row r="246" s="13" customFormat="1">
      <c r="A246" s="13"/>
      <c r="B246" s="231"/>
      <c r="C246" s="232"/>
      <c r="D246" s="233" t="s">
        <v>158</v>
      </c>
      <c r="E246" s="234" t="s">
        <v>1</v>
      </c>
      <c r="F246" s="235" t="s">
        <v>266</v>
      </c>
      <c r="G246" s="232"/>
      <c r="H246" s="236">
        <v>9.5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158</v>
      </c>
      <c r="AU246" s="242" t="s">
        <v>83</v>
      </c>
      <c r="AV246" s="13" t="s">
        <v>85</v>
      </c>
      <c r="AW246" s="13" t="s">
        <v>32</v>
      </c>
      <c r="AX246" s="13" t="s">
        <v>75</v>
      </c>
      <c r="AY246" s="242" t="s">
        <v>149</v>
      </c>
    </row>
    <row r="247" s="13" customFormat="1">
      <c r="A247" s="13"/>
      <c r="B247" s="231"/>
      <c r="C247" s="232"/>
      <c r="D247" s="233" t="s">
        <v>158</v>
      </c>
      <c r="E247" s="234" t="s">
        <v>1</v>
      </c>
      <c r="F247" s="235" t="s">
        <v>267</v>
      </c>
      <c r="G247" s="232"/>
      <c r="H247" s="236">
        <v>1.5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158</v>
      </c>
      <c r="AU247" s="242" t="s">
        <v>83</v>
      </c>
      <c r="AV247" s="13" t="s">
        <v>85</v>
      </c>
      <c r="AW247" s="13" t="s">
        <v>32</v>
      </c>
      <c r="AX247" s="13" t="s">
        <v>75</v>
      </c>
      <c r="AY247" s="242" t="s">
        <v>149</v>
      </c>
    </row>
    <row r="248" s="13" customFormat="1">
      <c r="A248" s="13"/>
      <c r="B248" s="231"/>
      <c r="C248" s="232"/>
      <c r="D248" s="233" t="s">
        <v>158</v>
      </c>
      <c r="E248" s="234" t="s">
        <v>1</v>
      </c>
      <c r="F248" s="235" t="s">
        <v>268</v>
      </c>
      <c r="G248" s="232"/>
      <c r="H248" s="236">
        <v>10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158</v>
      </c>
      <c r="AU248" s="242" t="s">
        <v>83</v>
      </c>
      <c r="AV248" s="13" t="s">
        <v>85</v>
      </c>
      <c r="AW248" s="13" t="s">
        <v>32</v>
      </c>
      <c r="AX248" s="13" t="s">
        <v>75</v>
      </c>
      <c r="AY248" s="242" t="s">
        <v>149</v>
      </c>
    </row>
    <row r="249" s="13" customFormat="1">
      <c r="A249" s="13"/>
      <c r="B249" s="231"/>
      <c r="C249" s="232"/>
      <c r="D249" s="233" t="s">
        <v>158</v>
      </c>
      <c r="E249" s="234" t="s">
        <v>1</v>
      </c>
      <c r="F249" s="235" t="s">
        <v>269</v>
      </c>
      <c r="G249" s="232"/>
      <c r="H249" s="236">
        <v>20.699999999999999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158</v>
      </c>
      <c r="AU249" s="242" t="s">
        <v>83</v>
      </c>
      <c r="AV249" s="13" t="s">
        <v>85</v>
      </c>
      <c r="AW249" s="13" t="s">
        <v>32</v>
      </c>
      <c r="AX249" s="13" t="s">
        <v>75</v>
      </c>
      <c r="AY249" s="242" t="s">
        <v>149</v>
      </c>
    </row>
    <row r="250" s="13" customFormat="1">
      <c r="A250" s="13"/>
      <c r="B250" s="231"/>
      <c r="C250" s="232"/>
      <c r="D250" s="233" t="s">
        <v>158</v>
      </c>
      <c r="E250" s="234" t="s">
        <v>1</v>
      </c>
      <c r="F250" s="235" t="s">
        <v>270</v>
      </c>
      <c r="G250" s="232"/>
      <c r="H250" s="236">
        <v>9.5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158</v>
      </c>
      <c r="AU250" s="242" t="s">
        <v>83</v>
      </c>
      <c r="AV250" s="13" t="s">
        <v>85</v>
      </c>
      <c r="AW250" s="13" t="s">
        <v>32</v>
      </c>
      <c r="AX250" s="13" t="s">
        <v>75</v>
      </c>
      <c r="AY250" s="242" t="s">
        <v>149</v>
      </c>
    </row>
    <row r="251" s="13" customFormat="1">
      <c r="A251" s="13"/>
      <c r="B251" s="231"/>
      <c r="C251" s="232"/>
      <c r="D251" s="233" t="s">
        <v>158</v>
      </c>
      <c r="E251" s="234" t="s">
        <v>1</v>
      </c>
      <c r="F251" s="235" t="s">
        <v>271</v>
      </c>
      <c r="G251" s="232"/>
      <c r="H251" s="236">
        <v>1.5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158</v>
      </c>
      <c r="AU251" s="242" t="s">
        <v>83</v>
      </c>
      <c r="AV251" s="13" t="s">
        <v>85</v>
      </c>
      <c r="AW251" s="13" t="s">
        <v>32</v>
      </c>
      <c r="AX251" s="13" t="s">
        <v>75</v>
      </c>
      <c r="AY251" s="242" t="s">
        <v>149</v>
      </c>
    </row>
    <row r="252" s="13" customFormat="1">
      <c r="A252" s="13"/>
      <c r="B252" s="231"/>
      <c r="C252" s="232"/>
      <c r="D252" s="233" t="s">
        <v>158</v>
      </c>
      <c r="E252" s="234" t="s">
        <v>1</v>
      </c>
      <c r="F252" s="235" t="s">
        <v>272</v>
      </c>
      <c r="G252" s="232"/>
      <c r="H252" s="236">
        <v>4.9000000000000004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158</v>
      </c>
      <c r="AU252" s="242" t="s">
        <v>83</v>
      </c>
      <c r="AV252" s="13" t="s">
        <v>85</v>
      </c>
      <c r="AW252" s="13" t="s">
        <v>32</v>
      </c>
      <c r="AX252" s="13" t="s">
        <v>75</v>
      </c>
      <c r="AY252" s="242" t="s">
        <v>149</v>
      </c>
    </row>
    <row r="253" s="13" customFormat="1">
      <c r="A253" s="13"/>
      <c r="B253" s="231"/>
      <c r="C253" s="232"/>
      <c r="D253" s="233" t="s">
        <v>158</v>
      </c>
      <c r="E253" s="234" t="s">
        <v>1</v>
      </c>
      <c r="F253" s="235" t="s">
        <v>273</v>
      </c>
      <c r="G253" s="232"/>
      <c r="H253" s="236">
        <v>10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158</v>
      </c>
      <c r="AU253" s="242" t="s">
        <v>83</v>
      </c>
      <c r="AV253" s="13" t="s">
        <v>85</v>
      </c>
      <c r="AW253" s="13" t="s">
        <v>32</v>
      </c>
      <c r="AX253" s="13" t="s">
        <v>75</v>
      </c>
      <c r="AY253" s="242" t="s">
        <v>149</v>
      </c>
    </row>
    <row r="254" s="13" customFormat="1">
      <c r="A254" s="13"/>
      <c r="B254" s="231"/>
      <c r="C254" s="232"/>
      <c r="D254" s="233" t="s">
        <v>158</v>
      </c>
      <c r="E254" s="234" t="s">
        <v>1</v>
      </c>
      <c r="F254" s="235" t="s">
        <v>274</v>
      </c>
      <c r="G254" s="232"/>
      <c r="H254" s="236">
        <v>20.699999999999999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158</v>
      </c>
      <c r="AU254" s="242" t="s">
        <v>83</v>
      </c>
      <c r="AV254" s="13" t="s">
        <v>85</v>
      </c>
      <c r="AW254" s="13" t="s">
        <v>32</v>
      </c>
      <c r="AX254" s="13" t="s">
        <v>75</v>
      </c>
      <c r="AY254" s="242" t="s">
        <v>149</v>
      </c>
    </row>
    <row r="255" s="13" customFormat="1">
      <c r="A255" s="13"/>
      <c r="B255" s="231"/>
      <c r="C255" s="232"/>
      <c r="D255" s="233" t="s">
        <v>158</v>
      </c>
      <c r="E255" s="234" t="s">
        <v>1</v>
      </c>
      <c r="F255" s="235" t="s">
        <v>275</v>
      </c>
      <c r="G255" s="232"/>
      <c r="H255" s="236">
        <v>9.5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158</v>
      </c>
      <c r="AU255" s="242" t="s">
        <v>83</v>
      </c>
      <c r="AV255" s="13" t="s">
        <v>85</v>
      </c>
      <c r="AW255" s="13" t="s">
        <v>32</v>
      </c>
      <c r="AX255" s="13" t="s">
        <v>75</v>
      </c>
      <c r="AY255" s="242" t="s">
        <v>149</v>
      </c>
    </row>
    <row r="256" s="13" customFormat="1">
      <c r="A256" s="13"/>
      <c r="B256" s="231"/>
      <c r="C256" s="232"/>
      <c r="D256" s="233" t="s">
        <v>158</v>
      </c>
      <c r="E256" s="234" t="s">
        <v>1</v>
      </c>
      <c r="F256" s="235" t="s">
        <v>276</v>
      </c>
      <c r="G256" s="232"/>
      <c r="H256" s="236">
        <v>4.5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158</v>
      </c>
      <c r="AU256" s="242" t="s">
        <v>83</v>
      </c>
      <c r="AV256" s="13" t="s">
        <v>85</v>
      </c>
      <c r="AW256" s="13" t="s">
        <v>32</v>
      </c>
      <c r="AX256" s="13" t="s">
        <v>75</v>
      </c>
      <c r="AY256" s="242" t="s">
        <v>149</v>
      </c>
    </row>
    <row r="257" s="13" customFormat="1">
      <c r="A257" s="13"/>
      <c r="B257" s="231"/>
      <c r="C257" s="232"/>
      <c r="D257" s="233" t="s">
        <v>158</v>
      </c>
      <c r="E257" s="234" t="s">
        <v>1</v>
      </c>
      <c r="F257" s="235" t="s">
        <v>277</v>
      </c>
      <c r="G257" s="232"/>
      <c r="H257" s="236">
        <v>4.5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158</v>
      </c>
      <c r="AU257" s="242" t="s">
        <v>83</v>
      </c>
      <c r="AV257" s="13" t="s">
        <v>85</v>
      </c>
      <c r="AW257" s="13" t="s">
        <v>32</v>
      </c>
      <c r="AX257" s="13" t="s">
        <v>75</v>
      </c>
      <c r="AY257" s="242" t="s">
        <v>149</v>
      </c>
    </row>
    <row r="258" s="13" customFormat="1">
      <c r="A258" s="13"/>
      <c r="B258" s="231"/>
      <c r="C258" s="232"/>
      <c r="D258" s="233" t="s">
        <v>158</v>
      </c>
      <c r="E258" s="234" t="s">
        <v>1</v>
      </c>
      <c r="F258" s="235" t="s">
        <v>278</v>
      </c>
      <c r="G258" s="232"/>
      <c r="H258" s="236">
        <v>10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158</v>
      </c>
      <c r="AU258" s="242" t="s">
        <v>83</v>
      </c>
      <c r="AV258" s="13" t="s">
        <v>85</v>
      </c>
      <c r="AW258" s="13" t="s">
        <v>32</v>
      </c>
      <c r="AX258" s="13" t="s">
        <v>75</v>
      </c>
      <c r="AY258" s="242" t="s">
        <v>149</v>
      </c>
    </row>
    <row r="259" s="13" customFormat="1">
      <c r="A259" s="13"/>
      <c r="B259" s="231"/>
      <c r="C259" s="232"/>
      <c r="D259" s="233" t="s">
        <v>158</v>
      </c>
      <c r="E259" s="234" t="s">
        <v>1</v>
      </c>
      <c r="F259" s="235" t="s">
        <v>279</v>
      </c>
      <c r="G259" s="232"/>
      <c r="H259" s="236">
        <v>4.5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158</v>
      </c>
      <c r="AU259" s="242" t="s">
        <v>83</v>
      </c>
      <c r="AV259" s="13" t="s">
        <v>85</v>
      </c>
      <c r="AW259" s="13" t="s">
        <v>32</v>
      </c>
      <c r="AX259" s="13" t="s">
        <v>75</v>
      </c>
      <c r="AY259" s="242" t="s">
        <v>149</v>
      </c>
    </row>
    <row r="260" s="13" customFormat="1">
      <c r="A260" s="13"/>
      <c r="B260" s="231"/>
      <c r="C260" s="232"/>
      <c r="D260" s="233" t="s">
        <v>158</v>
      </c>
      <c r="E260" s="234" t="s">
        <v>1</v>
      </c>
      <c r="F260" s="235" t="s">
        <v>280</v>
      </c>
      <c r="G260" s="232"/>
      <c r="H260" s="236">
        <v>9.6999999999999993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158</v>
      </c>
      <c r="AU260" s="242" t="s">
        <v>83</v>
      </c>
      <c r="AV260" s="13" t="s">
        <v>85</v>
      </c>
      <c r="AW260" s="13" t="s">
        <v>32</v>
      </c>
      <c r="AX260" s="13" t="s">
        <v>75</v>
      </c>
      <c r="AY260" s="242" t="s">
        <v>149</v>
      </c>
    </row>
    <row r="261" s="13" customFormat="1">
      <c r="A261" s="13"/>
      <c r="B261" s="231"/>
      <c r="C261" s="232"/>
      <c r="D261" s="233" t="s">
        <v>158</v>
      </c>
      <c r="E261" s="234" t="s">
        <v>1</v>
      </c>
      <c r="F261" s="235" t="s">
        <v>281</v>
      </c>
      <c r="G261" s="232"/>
      <c r="H261" s="236">
        <v>10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158</v>
      </c>
      <c r="AU261" s="242" t="s">
        <v>83</v>
      </c>
      <c r="AV261" s="13" t="s">
        <v>85</v>
      </c>
      <c r="AW261" s="13" t="s">
        <v>32</v>
      </c>
      <c r="AX261" s="13" t="s">
        <v>75</v>
      </c>
      <c r="AY261" s="242" t="s">
        <v>149</v>
      </c>
    </row>
    <row r="262" s="13" customFormat="1">
      <c r="A262" s="13"/>
      <c r="B262" s="231"/>
      <c r="C262" s="232"/>
      <c r="D262" s="233" t="s">
        <v>158</v>
      </c>
      <c r="E262" s="234" t="s">
        <v>1</v>
      </c>
      <c r="F262" s="235" t="s">
        <v>282</v>
      </c>
      <c r="G262" s="232"/>
      <c r="H262" s="236">
        <v>10.6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158</v>
      </c>
      <c r="AU262" s="242" t="s">
        <v>83</v>
      </c>
      <c r="AV262" s="13" t="s">
        <v>85</v>
      </c>
      <c r="AW262" s="13" t="s">
        <v>32</v>
      </c>
      <c r="AX262" s="13" t="s">
        <v>75</v>
      </c>
      <c r="AY262" s="242" t="s">
        <v>149</v>
      </c>
    </row>
    <row r="263" s="13" customFormat="1">
      <c r="A263" s="13"/>
      <c r="B263" s="231"/>
      <c r="C263" s="232"/>
      <c r="D263" s="233" t="s">
        <v>158</v>
      </c>
      <c r="E263" s="234" t="s">
        <v>1</v>
      </c>
      <c r="F263" s="235" t="s">
        <v>283</v>
      </c>
      <c r="G263" s="232"/>
      <c r="H263" s="236">
        <v>33.600000000000001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158</v>
      </c>
      <c r="AU263" s="242" t="s">
        <v>83</v>
      </c>
      <c r="AV263" s="13" t="s">
        <v>85</v>
      </c>
      <c r="AW263" s="13" t="s">
        <v>32</v>
      </c>
      <c r="AX263" s="13" t="s">
        <v>75</v>
      </c>
      <c r="AY263" s="242" t="s">
        <v>149</v>
      </c>
    </row>
    <row r="264" s="13" customFormat="1">
      <c r="A264" s="13"/>
      <c r="B264" s="231"/>
      <c r="C264" s="232"/>
      <c r="D264" s="233" t="s">
        <v>158</v>
      </c>
      <c r="E264" s="234" t="s">
        <v>1</v>
      </c>
      <c r="F264" s="235" t="s">
        <v>284</v>
      </c>
      <c r="G264" s="232"/>
      <c r="H264" s="236">
        <v>5.2999999999999998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158</v>
      </c>
      <c r="AU264" s="242" t="s">
        <v>83</v>
      </c>
      <c r="AV264" s="13" t="s">
        <v>85</v>
      </c>
      <c r="AW264" s="13" t="s">
        <v>32</v>
      </c>
      <c r="AX264" s="13" t="s">
        <v>75</v>
      </c>
      <c r="AY264" s="242" t="s">
        <v>149</v>
      </c>
    </row>
    <row r="265" s="13" customFormat="1">
      <c r="A265" s="13"/>
      <c r="B265" s="231"/>
      <c r="C265" s="232"/>
      <c r="D265" s="233" t="s">
        <v>158</v>
      </c>
      <c r="E265" s="234" t="s">
        <v>1</v>
      </c>
      <c r="F265" s="235" t="s">
        <v>285</v>
      </c>
      <c r="G265" s="232"/>
      <c r="H265" s="236">
        <v>12.6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158</v>
      </c>
      <c r="AU265" s="242" t="s">
        <v>83</v>
      </c>
      <c r="AV265" s="13" t="s">
        <v>85</v>
      </c>
      <c r="AW265" s="13" t="s">
        <v>32</v>
      </c>
      <c r="AX265" s="13" t="s">
        <v>75</v>
      </c>
      <c r="AY265" s="242" t="s">
        <v>149</v>
      </c>
    </row>
    <row r="266" s="13" customFormat="1">
      <c r="A266" s="13"/>
      <c r="B266" s="231"/>
      <c r="C266" s="232"/>
      <c r="D266" s="233" t="s">
        <v>158</v>
      </c>
      <c r="E266" s="234" t="s">
        <v>1</v>
      </c>
      <c r="F266" s="235" t="s">
        <v>286</v>
      </c>
      <c r="G266" s="232"/>
      <c r="H266" s="236">
        <v>15.199999999999999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158</v>
      </c>
      <c r="AU266" s="242" t="s">
        <v>83</v>
      </c>
      <c r="AV266" s="13" t="s">
        <v>85</v>
      </c>
      <c r="AW266" s="13" t="s">
        <v>32</v>
      </c>
      <c r="AX266" s="13" t="s">
        <v>75</v>
      </c>
      <c r="AY266" s="242" t="s">
        <v>149</v>
      </c>
    </row>
    <row r="267" s="13" customFormat="1">
      <c r="A267" s="13"/>
      <c r="B267" s="231"/>
      <c r="C267" s="232"/>
      <c r="D267" s="233" t="s">
        <v>158</v>
      </c>
      <c r="E267" s="234" t="s">
        <v>1</v>
      </c>
      <c r="F267" s="235" t="s">
        <v>287</v>
      </c>
      <c r="G267" s="232"/>
      <c r="H267" s="236">
        <v>8.3000000000000007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158</v>
      </c>
      <c r="AU267" s="242" t="s">
        <v>83</v>
      </c>
      <c r="AV267" s="13" t="s">
        <v>85</v>
      </c>
      <c r="AW267" s="13" t="s">
        <v>32</v>
      </c>
      <c r="AX267" s="13" t="s">
        <v>75</v>
      </c>
      <c r="AY267" s="242" t="s">
        <v>149</v>
      </c>
    </row>
    <row r="268" s="13" customFormat="1">
      <c r="A268" s="13"/>
      <c r="B268" s="231"/>
      <c r="C268" s="232"/>
      <c r="D268" s="233" t="s">
        <v>158</v>
      </c>
      <c r="E268" s="234" t="s">
        <v>1</v>
      </c>
      <c r="F268" s="235" t="s">
        <v>288</v>
      </c>
      <c r="G268" s="232"/>
      <c r="H268" s="236">
        <v>22.48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158</v>
      </c>
      <c r="AU268" s="242" t="s">
        <v>83</v>
      </c>
      <c r="AV268" s="13" t="s">
        <v>85</v>
      </c>
      <c r="AW268" s="13" t="s">
        <v>32</v>
      </c>
      <c r="AX268" s="13" t="s">
        <v>75</v>
      </c>
      <c r="AY268" s="242" t="s">
        <v>149</v>
      </c>
    </row>
    <row r="269" s="13" customFormat="1">
      <c r="A269" s="13"/>
      <c r="B269" s="231"/>
      <c r="C269" s="232"/>
      <c r="D269" s="233" t="s">
        <v>158</v>
      </c>
      <c r="E269" s="234" t="s">
        <v>1</v>
      </c>
      <c r="F269" s="235" t="s">
        <v>289</v>
      </c>
      <c r="G269" s="232"/>
      <c r="H269" s="236">
        <v>7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158</v>
      </c>
      <c r="AU269" s="242" t="s">
        <v>83</v>
      </c>
      <c r="AV269" s="13" t="s">
        <v>85</v>
      </c>
      <c r="AW269" s="13" t="s">
        <v>32</v>
      </c>
      <c r="AX269" s="13" t="s">
        <v>75</v>
      </c>
      <c r="AY269" s="242" t="s">
        <v>149</v>
      </c>
    </row>
    <row r="270" s="13" customFormat="1">
      <c r="A270" s="13"/>
      <c r="B270" s="231"/>
      <c r="C270" s="232"/>
      <c r="D270" s="233" t="s">
        <v>158</v>
      </c>
      <c r="E270" s="234" t="s">
        <v>1</v>
      </c>
      <c r="F270" s="235" t="s">
        <v>290</v>
      </c>
      <c r="G270" s="232"/>
      <c r="H270" s="236">
        <v>17.760000000000002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158</v>
      </c>
      <c r="AU270" s="242" t="s">
        <v>83</v>
      </c>
      <c r="AV270" s="13" t="s">
        <v>85</v>
      </c>
      <c r="AW270" s="13" t="s">
        <v>32</v>
      </c>
      <c r="AX270" s="13" t="s">
        <v>75</v>
      </c>
      <c r="AY270" s="242" t="s">
        <v>149</v>
      </c>
    </row>
    <row r="271" s="13" customFormat="1">
      <c r="A271" s="13"/>
      <c r="B271" s="231"/>
      <c r="C271" s="232"/>
      <c r="D271" s="233" t="s">
        <v>158</v>
      </c>
      <c r="E271" s="234" t="s">
        <v>1</v>
      </c>
      <c r="F271" s="235" t="s">
        <v>291</v>
      </c>
      <c r="G271" s="232"/>
      <c r="H271" s="236">
        <v>8.5999999999999996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158</v>
      </c>
      <c r="AU271" s="242" t="s">
        <v>83</v>
      </c>
      <c r="AV271" s="13" t="s">
        <v>85</v>
      </c>
      <c r="AW271" s="13" t="s">
        <v>32</v>
      </c>
      <c r="AX271" s="13" t="s">
        <v>75</v>
      </c>
      <c r="AY271" s="242" t="s">
        <v>149</v>
      </c>
    </row>
    <row r="272" s="13" customFormat="1">
      <c r="A272" s="13"/>
      <c r="B272" s="231"/>
      <c r="C272" s="232"/>
      <c r="D272" s="233" t="s">
        <v>158</v>
      </c>
      <c r="E272" s="234" t="s">
        <v>1</v>
      </c>
      <c r="F272" s="235" t="s">
        <v>292</v>
      </c>
      <c r="G272" s="232"/>
      <c r="H272" s="236">
        <v>5.7999999999999998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158</v>
      </c>
      <c r="AU272" s="242" t="s">
        <v>83</v>
      </c>
      <c r="AV272" s="13" t="s">
        <v>85</v>
      </c>
      <c r="AW272" s="13" t="s">
        <v>32</v>
      </c>
      <c r="AX272" s="13" t="s">
        <v>75</v>
      </c>
      <c r="AY272" s="242" t="s">
        <v>149</v>
      </c>
    </row>
    <row r="273" s="13" customFormat="1">
      <c r="A273" s="13"/>
      <c r="B273" s="231"/>
      <c r="C273" s="232"/>
      <c r="D273" s="233" t="s">
        <v>158</v>
      </c>
      <c r="E273" s="234" t="s">
        <v>1</v>
      </c>
      <c r="F273" s="235" t="s">
        <v>293</v>
      </c>
      <c r="G273" s="232"/>
      <c r="H273" s="236">
        <v>4.7999999999999998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158</v>
      </c>
      <c r="AU273" s="242" t="s">
        <v>83</v>
      </c>
      <c r="AV273" s="13" t="s">
        <v>85</v>
      </c>
      <c r="AW273" s="13" t="s">
        <v>32</v>
      </c>
      <c r="AX273" s="13" t="s">
        <v>75</v>
      </c>
      <c r="AY273" s="242" t="s">
        <v>149</v>
      </c>
    </row>
    <row r="274" s="14" customFormat="1">
      <c r="A274" s="14"/>
      <c r="B274" s="243"/>
      <c r="C274" s="244"/>
      <c r="D274" s="233" t="s">
        <v>158</v>
      </c>
      <c r="E274" s="245" t="s">
        <v>1</v>
      </c>
      <c r="F274" s="246" t="s">
        <v>212</v>
      </c>
      <c r="G274" s="244"/>
      <c r="H274" s="247">
        <v>449.92500000000007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158</v>
      </c>
      <c r="AU274" s="253" t="s">
        <v>83</v>
      </c>
      <c r="AV274" s="14" t="s">
        <v>156</v>
      </c>
      <c r="AW274" s="14" t="s">
        <v>32</v>
      </c>
      <c r="AX274" s="14" t="s">
        <v>83</v>
      </c>
      <c r="AY274" s="253" t="s">
        <v>149</v>
      </c>
    </row>
    <row r="275" s="2" customFormat="1" ht="16.5" customHeight="1">
      <c r="A275" s="38"/>
      <c r="B275" s="39"/>
      <c r="C275" s="217" t="s">
        <v>294</v>
      </c>
      <c r="D275" s="217" t="s">
        <v>152</v>
      </c>
      <c r="E275" s="218" t="s">
        <v>295</v>
      </c>
      <c r="F275" s="219" t="s">
        <v>296</v>
      </c>
      <c r="G275" s="220" t="s">
        <v>155</v>
      </c>
      <c r="H275" s="221">
        <v>364.82299999999998</v>
      </c>
      <c r="I275" s="222"/>
      <c r="J275" s="223">
        <f>ROUND(I275*H275,2)</f>
        <v>0</v>
      </c>
      <c r="K275" s="224"/>
      <c r="L275" s="44"/>
      <c r="M275" s="225" t="s">
        <v>1</v>
      </c>
      <c r="N275" s="226" t="s">
        <v>40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156</v>
      </c>
      <c r="AT275" s="229" t="s">
        <v>152</v>
      </c>
      <c r="AU275" s="229" t="s">
        <v>83</v>
      </c>
      <c r="AY275" s="17" t="s">
        <v>149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83</v>
      </c>
      <c r="BK275" s="230">
        <f>ROUND(I275*H275,2)</f>
        <v>0</v>
      </c>
      <c r="BL275" s="17" t="s">
        <v>156</v>
      </c>
      <c r="BM275" s="229" t="s">
        <v>297</v>
      </c>
    </row>
    <row r="276" s="2" customFormat="1">
      <c r="A276" s="38"/>
      <c r="B276" s="39"/>
      <c r="C276" s="40"/>
      <c r="D276" s="233" t="s">
        <v>298</v>
      </c>
      <c r="E276" s="40"/>
      <c r="F276" s="254" t="s">
        <v>299</v>
      </c>
      <c r="G276" s="40"/>
      <c r="H276" s="40"/>
      <c r="I276" s="255"/>
      <c r="J276" s="40"/>
      <c r="K276" s="40"/>
      <c r="L276" s="44"/>
      <c r="M276" s="256"/>
      <c r="N276" s="25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298</v>
      </c>
      <c r="AU276" s="17" t="s">
        <v>83</v>
      </c>
    </row>
    <row r="277" s="13" customFormat="1">
      <c r="A277" s="13"/>
      <c r="B277" s="231"/>
      <c r="C277" s="232"/>
      <c r="D277" s="233" t="s">
        <v>158</v>
      </c>
      <c r="E277" s="234" t="s">
        <v>1</v>
      </c>
      <c r="F277" s="235" t="s">
        <v>300</v>
      </c>
      <c r="G277" s="232"/>
      <c r="H277" s="236">
        <v>81.638999999999996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158</v>
      </c>
      <c r="AU277" s="242" t="s">
        <v>83</v>
      </c>
      <c r="AV277" s="13" t="s">
        <v>85</v>
      </c>
      <c r="AW277" s="13" t="s">
        <v>32</v>
      </c>
      <c r="AX277" s="13" t="s">
        <v>75</v>
      </c>
      <c r="AY277" s="242" t="s">
        <v>149</v>
      </c>
    </row>
    <row r="278" s="13" customFormat="1">
      <c r="A278" s="13"/>
      <c r="B278" s="231"/>
      <c r="C278" s="232"/>
      <c r="D278" s="233" t="s">
        <v>158</v>
      </c>
      <c r="E278" s="234" t="s">
        <v>1</v>
      </c>
      <c r="F278" s="235" t="s">
        <v>301</v>
      </c>
      <c r="G278" s="232"/>
      <c r="H278" s="236">
        <v>44.747999999999998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158</v>
      </c>
      <c r="AU278" s="242" t="s">
        <v>83</v>
      </c>
      <c r="AV278" s="13" t="s">
        <v>85</v>
      </c>
      <c r="AW278" s="13" t="s">
        <v>32</v>
      </c>
      <c r="AX278" s="13" t="s">
        <v>75</v>
      </c>
      <c r="AY278" s="242" t="s">
        <v>149</v>
      </c>
    </row>
    <row r="279" s="13" customFormat="1">
      <c r="A279" s="13"/>
      <c r="B279" s="231"/>
      <c r="C279" s="232"/>
      <c r="D279" s="233" t="s">
        <v>158</v>
      </c>
      <c r="E279" s="234" t="s">
        <v>1</v>
      </c>
      <c r="F279" s="235" t="s">
        <v>302</v>
      </c>
      <c r="G279" s="232"/>
      <c r="H279" s="236">
        <v>40.247999999999998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158</v>
      </c>
      <c r="AU279" s="242" t="s">
        <v>83</v>
      </c>
      <c r="AV279" s="13" t="s">
        <v>85</v>
      </c>
      <c r="AW279" s="13" t="s">
        <v>32</v>
      </c>
      <c r="AX279" s="13" t="s">
        <v>75</v>
      </c>
      <c r="AY279" s="242" t="s">
        <v>149</v>
      </c>
    </row>
    <row r="280" s="13" customFormat="1">
      <c r="A280" s="13"/>
      <c r="B280" s="231"/>
      <c r="C280" s="232"/>
      <c r="D280" s="233" t="s">
        <v>158</v>
      </c>
      <c r="E280" s="234" t="s">
        <v>1</v>
      </c>
      <c r="F280" s="235" t="s">
        <v>303</v>
      </c>
      <c r="G280" s="232"/>
      <c r="H280" s="236">
        <v>44.747999999999998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158</v>
      </c>
      <c r="AU280" s="242" t="s">
        <v>83</v>
      </c>
      <c r="AV280" s="13" t="s">
        <v>85</v>
      </c>
      <c r="AW280" s="13" t="s">
        <v>32</v>
      </c>
      <c r="AX280" s="13" t="s">
        <v>75</v>
      </c>
      <c r="AY280" s="242" t="s">
        <v>149</v>
      </c>
    </row>
    <row r="281" s="13" customFormat="1">
      <c r="A281" s="13"/>
      <c r="B281" s="231"/>
      <c r="C281" s="232"/>
      <c r="D281" s="233" t="s">
        <v>158</v>
      </c>
      <c r="E281" s="234" t="s">
        <v>1</v>
      </c>
      <c r="F281" s="235" t="s">
        <v>304</v>
      </c>
      <c r="G281" s="232"/>
      <c r="H281" s="236">
        <v>18.899999999999999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158</v>
      </c>
      <c r="AU281" s="242" t="s">
        <v>83</v>
      </c>
      <c r="AV281" s="13" t="s">
        <v>85</v>
      </c>
      <c r="AW281" s="13" t="s">
        <v>32</v>
      </c>
      <c r="AX281" s="13" t="s">
        <v>75</v>
      </c>
      <c r="AY281" s="242" t="s">
        <v>149</v>
      </c>
    </row>
    <row r="282" s="13" customFormat="1">
      <c r="A282" s="13"/>
      <c r="B282" s="231"/>
      <c r="C282" s="232"/>
      <c r="D282" s="233" t="s">
        <v>158</v>
      </c>
      <c r="E282" s="234" t="s">
        <v>1</v>
      </c>
      <c r="F282" s="235" t="s">
        <v>305</v>
      </c>
      <c r="G282" s="232"/>
      <c r="H282" s="236">
        <v>18.899999999999999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158</v>
      </c>
      <c r="AU282" s="242" t="s">
        <v>83</v>
      </c>
      <c r="AV282" s="13" t="s">
        <v>85</v>
      </c>
      <c r="AW282" s="13" t="s">
        <v>32</v>
      </c>
      <c r="AX282" s="13" t="s">
        <v>75</v>
      </c>
      <c r="AY282" s="242" t="s">
        <v>149</v>
      </c>
    </row>
    <row r="283" s="13" customFormat="1">
      <c r="A283" s="13"/>
      <c r="B283" s="231"/>
      <c r="C283" s="232"/>
      <c r="D283" s="233" t="s">
        <v>158</v>
      </c>
      <c r="E283" s="234" t="s">
        <v>1</v>
      </c>
      <c r="F283" s="235" t="s">
        <v>306</v>
      </c>
      <c r="G283" s="232"/>
      <c r="H283" s="236">
        <v>73.340000000000003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158</v>
      </c>
      <c r="AU283" s="242" t="s">
        <v>83</v>
      </c>
      <c r="AV283" s="13" t="s">
        <v>85</v>
      </c>
      <c r="AW283" s="13" t="s">
        <v>32</v>
      </c>
      <c r="AX283" s="13" t="s">
        <v>75</v>
      </c>
      <c r="AY283" s="242" t="s">
        <v>149</v>
      </c>
    </row>
    <row r="284" s="13" customFormat="1">
      <c r="A284" s="13"/>
      <c r="B284" s="231"/>
      <c r="C284" s="232"/>
      <c r="D284" s="233" t="s">
        <v>158</v>
      </c>
      <c r="E284" s="234" t="s">
        <v>1</v>
      </c>
      <c r="F284" s="235" t="s">
        <v>307</v>
      </c>
      <c r="G284" s="232"/>
      <c r="H284" s="236">
        <v>42.299999999999997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158</v>
      </c>
      <c r="AU284" s="242" t="s">
        <v>83</v>
      </c>
      <c r="AV284" s="13" t="s">
        <v>85</v>
      </c>
      <c r="AW284" s="13" t="s">
        <v>32</v>
      </c>
      <c r="AX284" s="13" t="s">
        <v>75</v>
      </c>
      <c r="AY284" s="242" t="s">
        <v>149</v>
      </c>
    </row>
    <row r="285" s="14" customFormat="1">
      <c r="A285" s="14"/>
      <c r="B285" s="243"/>
      <c r="C285" s="244"/>
      <c r="D285" s="233" t="s">
        <v>158</v>
      </c>
      <c r="E285" s="245" t="s">
        <v>1</v>
      </c>
      <c r="F285" s="246" t="s">
        <v>212</v>
      </c>
      <c r="G285" s="244"/>
      <c r="H285" s="247">
        <v>364.82300000000004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158</v>
      </c>
      <c r="AU285" s="253" t="s">
        <v>83</v>
      </c>
      <c r="AV285" s="14" t="s">
        <v>156</v>
      </c>
      <c r="AW285" s="14" t="s">
        <v>32</v>
      </c>
      <c r="AX285" s="14" t="s">
        <v>83</v>
      </c>
      <c r="AY285" s="253" t="s">
        <v>149</v>
      </c>
    </row>
    <row r="286" s="2" customFormat="1" ht="16.5" customHeight="1">
      <c r="A286" s="38"/>
      <c r="B286" s="39"/>
      <c r="C286" s="217" t="s">
        <v>308</v>
      </c>
      <c r="D286" s="217" t="s">
        <v>152</v>
      </c>
      <c r="E286" s="218" t="s">
        <v>309</v>
      </c>
      <c r="F286" s="219" t="s">
        <v>310</v>
      </c>
      <c r="G286" s="220" t="s">
        <v>155</v>
      </c>
      <c r="H286" s="221">
        <v>2404.5059999999999</v>
      </c>
      <c r="I286" s="222"/>
      <c r="J286" s="223">
        <f>ROUND(I286*H286,2)</f>
        <v>0</v>
      </c>
      <c r="K286" s="224"/>
      <c r="L286" s="44"/>
      <c r="M286" s="225" t="s">
        <v>1</v>
      </c>
      <c r="N286" s="226" t="s">
        <v>40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156</v>
      </c>
      <c r="AT286" s="229" t="s">
        <v>152</v>
      </c>
      <c r="AU286" s="229" t="s">
        <v>83</v>
      </c>
      <c r="AY286" s="17" t="s">
        <v>149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83</v>
      </c>
      <c r="BK286" s="230">
        <f>ROUND(I286*H286,2)</f>
        <v>0</v>
      </c>
      <c r="BL286" s="17" t="s">
        <v>156</v>
      </c>
      <c r="BM286" s="229" t="s">
        <v>311</v>
      </c>
    </row>
    <row r="287" s="13" customFormat="1">
      <c r="A287" s="13"/>
      <c r="B287" s="231"/>
      <c r="C287" s="232"/>
      <c r="D287" s="233" t="s">
        <v>158</v>
      </c>
      <c r="E287" s="234" t="s">
        <v>1</v>
      </c>
      <c r="F287" s="235" t="s">
        <v>159</v>
      </c>
      <c r="G287" s="232"/>
      <c r="H287" s="236">
        <v>329.5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158</v>
      </c>
      <c r="AU287" s="242" t="s">
        <v>83</v>
      </c>
      <c r="AV287" s="13" t="s">
        <v>85</v>
      </c>
      <c r="AW287" s="13" t="s">
        <v>32</v>
      </c>
      <c r="AX287" s="13" t="s">
        <v>75</v>
      </c>
      <c r="AY287" s="242" t="s">
        <v>149</v>
      </c>
    </row>
    <row r="288" s="13" customFormat="1">
      <c r="A288" s="13"/>
      <c r="B288" s="231"/>
      <c r="C288" s="232"/>
      <c r="D288" s="233" t="s">
        <v>158</v>
      </c>
      <c r="E288" s="234" t="s">
        <v>1</v>
      </c>
      <c r="F288" s="235" t="s">
        <v>160</v>
      </c>
      <c r="G288" s="232"/>
      <c r="H288" s="236">
        <v>3.2999999999999998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158</v>
      </c>
      <c r="AU288" s="242" t="s">
        <v>83</v>
      </c>
      <c r="AV288" s="13" t="s">
        <v>85</v>
      </c>
      <c r="AW288" s="13" t="s">
        <v>32</v>
      </c>
      <c r="AX288" s="13" t="s">
        <v>75</v>
      </c>
      <c r="AY288" s="242" t="s">
        <v>149</v>
      </c>
    </row>
    <row r="289" s="13" customFormat="1">
      <c r="A289" s="13"/>
      <c r="B289" s="231"/>
      <c r="C289" s="232"/>
      <c r="D289" s="233" t="s">
        <v>158</v>
      </c>
      <c r="E289" s="234" t="s">
        <v>1</v>
      </c>
      <c r="F289" s="235" t="s">
        <v>161</v>
      </c>
      <c r="G289" s="232"/>
      <c r="H289" s="236">
        <v>3.96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158</v>
      </c>
      <c r="AU289" s="242" t="s">
        <v>83</v>
      </c>
      <c r="AV289" s="13" t="s">
        <v>85</v>
      </c>
      <c r="AW289" s="13" t="s">
        <v>32</v>
      </c>
      <c r="AX289" s="13" t="s">
        <v>75</v>
      </c>
      <c r="AY289" s="242" t="s">
        <v>149</v>
      </c>
    </row>
    <row r="290" s="13" customFormat="1">
      <c r="A290" s="13"/>
      <c r="B290" s="231"/>
      <c r="C290" s="232"/>
      <c r="D290" s="233" t="s">
        <v>158</v>
      </c>
      <c r="E290" s="234" t="s">
        <v>1</v>
      </c>
      <c r="F290" s="235" t="s">
        <v>162</v>
      </c>
      <c r="G290" s="232"/>
      <c r="H290" s="236">
        <v>32.240000000000002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158</v>
      </c>
      <c r="AU290" s="242" t="s">
        <v>83</v>
      </c>
      <c r="AV290" s="13" t="s">
        <v>85</v>
      </c>
      <c r="AW290" s="13" t="s">
        <v>32</v>
      </c>
      <c r="AX290" s="13" t="s">
        <v>75</v>
      </c>
      <c r="AY290" s="242" t="s">
        <v>149</v>
      </c>
    </row>
    <row r="291" s="13" customFormat="1">
      <c r="A291" s="13"/>
      <c r="B291" s="231"/>
      <c r="C291" s="232"/>
      <c r="D291" s="233" t="s">
        <v>158</v>
      </c>
      <c r="E291" s="234" t="s">
        <v>1</v>
      </c>
      <c r="F291" s="235" t="s">
        <v>163</v>
      </c>
      <c r="G291" s="232"/>
      <c r="H291" s="236">
        <v>4.9199999999999999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158</v>
      </c>
      <c r="AU291" s="242" t="s">
        <v>83</v>
      </c>
      <c r="AV291" s="13" t="s">
        <v>85</v>
      </c>
      <c r="AW291" s="13" t="s">
        <v>32</v>
      </c>
      <c r="AX291" s="13" t="s">
        <v>75</v>
      </c>
      <c r="AY291" s="242" t="s">
        <v>149</v>
      </c>
    </row>
    <row r="292" s="13" customFormat="1">
      <c r="A292" s="13"/>
      <c r="B292" s="231"/>
      <c r="C292" s="232"/>
      <c r="D292" s="233" t="s">
        <v>158</v>
      </c>
      <c r="E292" s="234" t="s">
        <v>1</v>
      </c>
      <c r="F292" s="235" t="s">
        <v>164</v>
      </c>
      <c r="G292" s="232"/>
      <c r="H292" s="236">
        <v>16.800000000000001</v>
      </c>
      <c r="I292" s="237"/>
      <c r="J292" s="232"/>
      <c r="K292" s="232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158</v>
      </c>
      <c r="AU292" s="242" t="s">
        <v>83</v>
      </c>
      <c r="AV292" s="13" t="s">
        <v>85</v>
      </c>
      <c r="AW292" s="13" t="s">
        <v>32</v>
      </c>
      <c r="AX292" s="13" t="s">
        <v>75</v>
      </c>
      <c r="AY292" s="242" t="s">
        <v>149</v>
      </c>
    </row>
    <row r="293" s="13" customFormat="1">
      <c r="A293" s="13"/>
      <c r="B293" s="231"/>
      <c r="C293" s="232"/>
      <c r="D293" s="233" t="s">
        <v>158</v>
      </c>
      <c r="E293" s="234" t="s">
        <v>1</v>
      </c>
      <c r="F293" s="235" t="s">
        <v>165</v>
      </c>
      <c r="G293" s="232"/>
      <c r="H293" s="236">
        <v>16.399999999999999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158</v>
      </c>
      <c r="AU293" s="242" t="s">
        <v>83</v>
      </c>
      <c r="AV293" s="13" t="s">
        <v>85</v>
      </c>
      <c r="AW293" s="13" t="s">
        <v>32</v>
      </c>
      <c r="AX293" s="13" t="s">
        <v>75</v>
      </c>
      <c r="AY293" s="242" t="s">
        <v>149</v>
      </c>
    </row>
    <row r="294" s="13" customFormat="1">
      <c r="A294" s="13"/>
      <c r="B294" s="231"/>
      <c r="C294" s="232"/>
      <c r="D294" s="233" t="s">
        <v>158</v>
      </c>
      <c r="E294" s="234" t="s">
        <v>1</v>
      </c>
      <c r="F294" s="235" t="s">
        <v>166</v>
      </c>
      <c r="G294" s="232"/>
      <c r="H294" s="236">
        <v>7.1200000000000001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158</v>
      </c>
      <c r="AU294" s="242" t="s">
        <v>83</v>
      </c>
      <c r="AV294" s="13" t="s">
        <v>85</v>
      </c>
      <c r="AW294" s="13" t="s">
        <v>32</v>
      </c>
      <c r="AX294" s="13" t="s">
        <v>75</v>
      </c>
      <c r="AY294" s="242" t="s">
        <v>149</v>
      </c>
    </row>
    <row r="295" s="13" customFormat="1">
      <c r="A295" s="13"/>
      <c r="B295" s="231"/>
      <c r="C295" s="232"/>
      <c r="D295" s="233" t="s">
        <v>158</v>
      </c>
      <c r="E295" s="234" t="s">
        <v>1</v>
      </c>
      <c r="F295" s="235" t="s">
        <v>167</v>
      </c>
      <c r="G295" s="232"/>
      <c r="H295" s="236">
        <v>34.5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158</v>
      </c>
      <c r="AU295" s="242" t="s">
        <v>83</v>
      </c>
      <c r="AV295" s="13" t="s">
        <v>85</v>
      </c>
      <c r="AW295" s="13" t="s">
        <v>32</v>
      </c>
      <c r="AX295" s="13" t="s">
        <v>75</v>
      </c>
      <c r="AY295" s="242" t="s">
        <v>149</v>
      </c>
    </row>
    <row r="296" s="13" customFormat="1">
      <c r="A296" s="13"/>
      <c r="B296" s="231"/>
      <c r="C296" s="232"/>
      <c r="D296" s="233" t="s">
        <v>158</v>
      </c>
      <c r="E296" s="234" t="s">
        <v>1</v>
      </c>
      <c r="F296" s="235" t="s">
        <v>168</v>
      </c>
      <c r="G296" s="232"/>
      <c r="H296" s="236">
        <v>13.630000000000001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158</v>
      </c>
      <c r="AU296" s="242" t="s">
        <v>83</v>
      </c>
      <c r="AV296" s="13" t="s">
        <v>85</v>
      </c>
      <c r="AW296" s="13" t="s">
        <v>32</v>
      </c>
      <c r="AX296" s="13" t="s">
        <v>75</v>
      </c>
      <c r="AY296" s="242" t="s">
        <v>149</v>
      </c>
    </row>
    <row r="297" s="13" customFormat="1">
      <c r="A297" s="13"/>
      <c r="B297" s="231"/>
      <c r="C297" s="232"/>
      <c r="D297" s="233" t="s">
        <v>158</v>
      </c>
      <c r="E297" s="234" t="s">
        <v>1</v>
      </c>
      <c r="F297" s="235" t="s">
        <v>169</v>
      </c>
      <c r="G297" s="232"/>
      <c r="H297" s="236">
        <v>34.674999999999997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158</v>
      </c>
      <c r="AU297" s="242" t="s">
        <v>83</v>
      </c>
      <c r="AV297" s="13" t="s">
        <v>85</v>
      </c>
      <c r="AW297" s="13" t="s">
        <v>32</v>
      </c>
      <c r="AX297" s="13" t="s">
        <v>75</v>
      </c>
      <c r="AY297" s="242" t="s">
        <v>149</v>
      </c>
    </row>
    <row r="298" s="13" customFormat="1">
      <c r="A298" s="13"/>
      <c r="B298" s="231"/>
      <c r="C298" s="232"/>
      <c r="D298" s="233" t="s">
        <v>158</v>
      </c>
      <c r="E298" s="234" t="s">
        <v>1</v>
      </c>
      <c r="F298" s="235" t="s">
        <v>170</v>
      </c>
      <c r="G298" s="232"/>
      <c r="H298" s="236">
        <v>13.664999999999999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158</v>
      </c>
      <c r="AU298" s="242" t="s">
        <v>83</v>
      </c>
      <c r="AV298" s="13" t="s">
        <v>85</v>
      </c>
      <c r="AW298" s="13" t="s">
        <v>32</v>
      </c>
      <c r="AX298" s="13" t="s">
        <v>75</v>
      </c>
      <c r="AY298" s="242" t="s">
        <v>149</v>
      </c>
    </row>
    <row r="299" s="13" customFormat="1">
      <c r="A299" s="13"/>
      <c r="B299" s="231"/>
      <c r="C299" s="232"/>
      <c r="D299" s="233" t="s">
        <v>158</v>
      </c>
      <c r="E299" s="234" t="s">
        <v>1</v>
      </c>
      <c r="F299" s="235" t="s">
        <v>171</v>
      </c>
      <c r="G299" s="232"/>
      <c r="H299" s="236">
        <v>327.17000000000002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158</v>
      </c>
      <c r="AU299" s="242" t="s">
        <v>83</v>
      </c>
      <c r="AV299" s="13" t="s">
        <v>85</v>
      </c>
      <c r="AW299" s="13" t="s">
        <v>32</v>
      </c>
      <c r="AX299" s="13" t="s">
        <v>75</v>
      </c>
      <c r="AY299" s="242" t="s">
        <v>149</v>
      </c>
    </row>
    <row r="300" s="13" customFormat="1">
      <c r="A300" s="13"/>
      <c r="B300" s="231"/>
      <c r="C300" s="232"/>
      <c r="D300" s="233" t="s">
        <v>158</v>
      </c>
      <c r="E300" s="234" t="s">
        <v>1</v>
      </c>
      <c r="F300" s="235" t="s">
        <v>172</v>
      </c>
      <c r="G300" s="232"/>
      <c r="H300" s="236">
        <v>12.074999999999999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158</v>
      </c>
      <c r="AU300" s="242" t="s">
        <v>83</v>
      </c>
      <c r="AV300" s="13" t="s">
        <v>85</v>
      </c>
      <c r="AW300" s="13" t="s">
        <v>32</v>
      </c>
      <c r="AX300" s="13" t="s">
        <v>75</v>
      </c>
      <c r="AY300" s="242" t="s">
        <v>149</v>
      </c>
    </row>
    <row r="301" s="13" customFormat="1">
      <c r="A301" s="13"/>
      <c r="B301" s="231"/>
      <c r="C301" s="232"/>
      <c r="D301" s="233" t="s">
        <v>158</v>
      </c>
      <c r="E301" s="234" t="s">
        <v>1</v>
      </c>
      <c r="F301" s="235" t="s">
        <v>173</v>
      </c>
      <c r="G301" s="232"/>
      <c r="H301" s="236">
        <v>21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158</v>
      </c>
      <c r="AU301" s="242" t="s">
        <v>83</v>
      </c>
      <c r="AV301" s="13" t="s">
        <v>85</v>
      </c>
      <c r="AW301" s="13" t="s">
        <v>32</v>
      </c>
      <c r="AX301" s="13" t="s">
        <v>75</v>
      </c>
      <c r="AY301" s="242" t="s">
        <v>149</v>
      </c>
    </row>
    <row r="302" s="13" customFormat="1">
      <c r="A302" s="13"/>
      <c r="B302" s="231"/>
      <c r="C302" s="232"/>
      <c r="D302" s="233" t="s">
        <v>158</v>
      </c>
      <c r="E302" s="234" t="s">
        <v>1</v>
      </c>
      <c r="F302" s="235" t="s">
        <v>174</v>
      </c>
      <c r="G302" s="232"/>
      <c r="H302" s="236">
        <v>10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158</v>
      </c>
      <c r="AU302" s="242" t="s">
        <v>83</v>
      </c>
      <c r="AV302" s="13" t="s">
        <v>85</v>
      </c>
      <c r="AW302" s="13" t="s">
        <v>32</v>
      </c>
      <c r="AX302" s="13" t="s">
        <v>75</v>
      </c>
      <c r="AY302" s="242" t="s">
        <v>149</v>
      </c>
    </row>
    <row r="303" s="13" customFormat="1">
      <c r="A303" s="13"/>
      <c r="B303" s="231"/>
      <c r="C303" s="232"/>
      <c r="D303" s="233" t="s">
        <v>158</v>
      </c>
      <c r="E303" s="234" t="s">
        <v>1</v>
      </c>
      <c r="F303" s="235" t="s">
        <v>175</v>
      </c>
      <c r="G303" s="232"/>
      <c r="H303" s="236">
        <v>17.5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158</v>
      </c>
      <c r="AU303" s="242" t="s">
        <v>83</v>
      </c>
      <c r="AV303" s="13" t="s">
        <v>85</v>
      </c>
      <c r="AW303" s="13" t="s">
        <v>32</v>
      </c>
      <c r="AX303" s="13" t="s">
        <v>75</v>
      </c>
      <c r="AY303" s="242" t="s">
        <v>149</v>
      </c>
    </row>
    <row r="304" s="13" customFormat="1">
      <c r="A304" s="13"/>
      <c r="B304" s="231"/>
      <c r="C304" s="232"/>
      <c r="D304" s="233" t="s">
        <v>158</v>
      </c>
      <c r="E304" s="234" t="s">
        <v>1</v>
      </c>
      <c r="F304" s="235" t="s">
        <v>176</v>
      </c>
      <c r="G304" s="232"/>
      <c r="H304" s="236">
        <v>8.3000000000000007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158</v>
      </c>
      <c r="AU304" s="242" t="s">
        <v>83</v>
      </c>
      <c r="AV304" s="13" t="s">
        <v>85</v>
      </c>
      <c r="AW304" s="13" t="s">
        <v>32</v>
      </c>
      <c r="AX304" s="13" t="s">
        <v>75</v>
      </c>
      <c r="AY304" s="242" t="s">
        <v>149</v>
      </c>
    </row>
    <row r="305" s="13" customFormat="1">
      <c r="A305" s="13"/>
      <c r="B305" s="231"/>
      <c r="C305" s="232"/>
      <c r="D305" s="233" t="s">
        <v>158</v>
      </c>
      <c r="E305" s="234" t="s">
        <v>1</v>
      </c>
      <c r="F305" s="235" t="s">
        <v>177</v>
      </c>
      <c r="G305" s="232"/>
      <c r="H305" s="236">
        <v>338.01999999999998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158</v>
      </c>
      <c r="AU305" s="242" t="s">
        <v>83</v>
      </c>
      <c r="AV305" s="13" t="s">
        <v>85</v>
      </c>
      <c r="AW305" s="13" t="s">
        <v>32</v>
      </c>
      <c r="AX305" s="13" t="s">
        <v>75</v>
      </c>
      <c r="AY305" s="242" t="s">
        <v>149</v>
      </c>
    </row>
    <row r="306" s="13" customFormat="1">
      <c r="A306" s="13"/>
      <c r="B306" s="231"/>
      <c r="C306" s="232"/>
      <c r="D306" s="233" t="s">
        <v>158</v>
      </c>
      <c r="E306" s="234" t="s">
        <v>1</v>
      </c>
      <c r="F306" s="235" t="s">
        <v>178</v>
      </c>
      <c r="G306" s="232"/>
      <c r="H306" s="236">
        <v>51.659999999999997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158</v>
      </c>
      <c r="AU306" s="242" t="s">
        <v>83</v>
      </c>
      <c r="AV306" s="13" t="s">
        <v>85</v>
      </c>
      <c r="AW306" s="13" t="s">
        <v>32</v>
      </c>
      <c r="AX306" s="13" t="s">
        <v>75</v>
      </c>
      <c r="AY306" s="242" t="s">
        <v>149</v>
      </c>
    </row>
    <row r="307" s="13" customFormat="1">
      <c r="A307" s="13"/>
      <c r="B307" s="231"/>
      <c r="C307" s="232"/>
      <c r="D307" s="233" t="s">
        <v>158</v>
      </c>
      <c r="E307" s="234" t="s">
        <v>1</v>
      </c>
      <c r="F307" s="235" t="s">
        <v>179</v>
      </c>
      <c r="G307" s="232"/>
      <c r="H307" s="236">
        <v>10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158</v>
      </c>
      <c r="AU307" s="242" t="s">
        <v>83</v>
      </c>
      <c r="AV307" s="13" t="s">
        <v>85</v>
      </c>
      <c r="AW307" s="13" t="s">
        <v>32</v>
      </c>
      <c r="AX307" s="13" t="s">
        <v>75</v>
      </c>
      <c r="AY307" s="242" t="s">
        <v>149</v>
      </c>
    </row>
    <row r="308" s="13" customFormat="1">
      <c r="A308" s="13"/>
      <c r="B308" s="231"/>
      <c r="C308" s="232"/>
      <c r="D308" s="233" t="s">
        <v>158</v>
      </c>
      <c r="E308" s="234" t="s">
        <v>1</v>
      </c>
      <c r="F308" s="235" t="s">
        <v>180</v>
      </c>
      <c r="G308" s="232"/>
      <c r="H308" s="236">
        <v>20.699999999999999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158</v>
      </c>
      <c r="AU308" s="242" t="s">
        <v>83</v>
      </c>
      <c r="AV308" s="13" t="s">
        <v>85</v>
      </c>
      <c r="AW308" s="13" t="s">
        <v>32</v>
      </c>
      <c r="AX308" s="13" t="s">
        <v>75</v>
      </c>
      <c r="AY308" s="242" t="s">
        <v>149</v>
      </c>
    </row>
    <row r="309" s="13" customFormat="1">
      <c r="A309" s="13"/>
      <c r="B309" s="231"/>
      <c r="C309" s="232"/>
      <c r="D309" s="233" t="s">
        <v>158</v>
      </c>
      <c r="E309" s="234" t="s">
        <v>1</v>
      </c>
      <c r="F309" s="235" t="s">
        <v>181</v>
      </c>
      <c r="G309" s="232"/>
      <c r="H309" s="236">
        <v>8.3000000000000007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158</v>
      </c>
      <c r="AU309" s="242" t="s">
        <v>83</v>
      </c>
      <c r="AV309" s="13" t="s">
        <v>85</v>
      </c>
      <c r="AW309" s="13" t="s">
        <v>32</v>
      </c>
      <c r="AX309" s="13" t="s">
        <v>75</v>
      </c>
      <c r="AY309" s="242" t="s">
        <v>149</v>
      </c>
    </row>
    <row r="310" s="13" customFormat="1">
      <c r="A310" s="13"/>
      <c r="B310" s="231"/>
      <c r="C310" s="232"/>
      <c r="D310" s="233" t="s">
        <v>158</v>
      </c>
      <c r="E310" s="234" t="s">
        <v>1</v>
      </c>
      <c r="F310" s="235" t="s">
        <v>182</v>
      </c>
      <c r="G310" s="232"/>
      <c r="H310" s="236">
        <v>314.565</v>
      </c>
      <c r="I310" s="237"/>
      <c r="J310" s="232"/>
      <c r="K310" s="232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158</v>
      </c>
      <c r="AU310" s="242" t="s">
        <v>83</v>
      </c>
      <c r="AV310" s="13" t="s">
        <v>85</v>
      </c>
      <c r="AW310" s="13" t="s">
        <v>32</v>
      </c>
      <c r="AX310" s="13" t="s">
        <v>75</v>
      </c>
      <c r="AY310" s="242" t="s">
        <v>149</v>
      </c>
    </row>
    <row r="311" s="13" customFormat="1">
      <c r="A311" s="13"/>
      <c r="B311" s="231"/>
      <c r="C311" s="232"/>
      <c r="D311" s="233" t="s">
        <v>158</v>
      </c>
      <c r="E311" s="234" t="s">
        <v>1</v>
      </c>
      <c r="F311" s="235" t="s">
        <v>183</v>
      </c>
      <c r="G311" s="232"/>
      <c r="H311" s="236">
        <v>48.579999999999998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158</v>
      </c>
      <c r="AU311" s="242" t="s">
        <v>83</v>
      </c>
      <c r="AV311" s="13" t="s">
        <v>85</v>
      </c>
      <c r="AW311" s="13" t="s">
        <v>32</v>
      </c>
      <c r="AX311" s="13" t="s">
        <v>75</v>
      </c>
      <c r="AY311" s="242" t="s">
        <v>149</v>
      </c>
    </row>
    <row r="312" s="13" customFormat="1">
      <c r="A312" s="13"/>
      <c r="B312" s="231"/>
      <c r="C312" s="232"/>
      <c r="D312" s="233" t="s">
        <v>158</v>
      </c>
      <c r="E312" s="234" t="s">
        <v>1</v>
      </c>
      <c r="F312" s="235" t="s">
        <v>184</v>
      </c>
      <c r="G312" s="232"/>
      <c r="H312" s="236">
        <v>4.9000000000000004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158</v>
      </c>
      <c r="AU312" s="242" t="s">
        <v>83</v>
      </c>
      <c r="AV312" s="13" t="s">
        <v>85</v>
      </c>
      <c r="AW312" s="13" t="s">
        <v>32</v>
      </c>
      <c r="AX312" s="13" t="s">
        <v>75</v>
      </c>
      <c r="AY312" s="242" t="s">
        <v>149</v>
      </c>
    </row>
    <row r="313" s="13" customFormat="1">
      <c r="A313" s="13"/>
      <c r="B313" s="231"/>
      <c r="C313" s="232"/>
      <c r="D313" s="233" t="s">
        <v>158</v>
      </c>
      <c r="E313" s="234" t="s">
        <v>1</v>
      </c>
      <c r="F313" s="235" t="s">
        <v>185</v>
      </c>
      <c r="G313" s="232"/>
      <c r="H313" s="236">
        <v>10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158</v>
      </c>
      <c r="AU313" s="242" t="s">
        <v>83</v>
      </c>
      <c r="AV313" s="13" t="s">
        <v>85</v>
      </c>
      <c r="AW313" s="13" t="s">
        <v>32</v>
      </c>
      <c r="AX313" s="13" t="s">
        <v>75</v>
      </c>
      <c r="AY313" s="242" t="s">
        <v>149</v>
      </c>
    </row>
    <row r="314" s="13" customFormat="1">
      <c r="A314" s="13"/>
      <c r="B314" s="231"/>
      <c r="C314" s="232"/>
      <c r="D314" s="233" t="s">
        <v>158</v>
      </c>
      <c r="E314" s="234" t="s">
        <v>1</v>
      </c>
      <c r="F314" s="235" t="s">
        <v>186</v>
      </c>
      <c r="G314" s="232"/>
      <c r="H314" s="236">
        <v>20.699999999999999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158</v>
      </c>
      <c r="AU314" s="242" t="s">
        <v>83</v>
      </c>
      <c r="AV314" s="13" t="s">
        <v>85</v>
      </c>
      <c r="AW314" s="13" t="s">
        <v>32</v>
      </c>
      <c r="AX314" s="13" t="s">
        <v>75</v>
      </c>
      <c r="AY314" s="242" t="s">
        <v>149</v>
      </c>
    </row>
    <row r="315" s="13" customFormat="1">
      <c r="A315" s="13"/>
      <c r="B315" s="231"/>
      <c r="C315" s="232"/>
      <c r="D315" s="233" t="s">
        <v>158</v>
      </c>
      <c r="E315" s="234" t="s">
        <v>1</v>
      </c>
      <c r="F315" s="235" t="s">
        <v>187</v>
      </c>
      <c r="G315" s="232"/>
      <c r="H315" s="236">
        <v>8.3000000000000007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158</v>
      </c>
      <c r="AU315" s="242" t="s">
        <v>83</v>
      </c>
      <c r="AV315" s="13" t="s">
        <v>85</v>
      </c>
      <c r="AW315" s="13" t="s">
        <v>32</v>
      </c>
      <c r="AX315" s="13" t="s">
        <v>75</v>
      </c>
      <c r="AY315" s="242" t="s">
        <v>149</v>
      </c>
    </row>
    <row r="316" s="13" customFormat="1">
      <c r="A316" s="13"/>
      <c r="B316" s="231"/>
      <c r="C316" s="232"/>
      <c r="D316" s="233" t="s">
        <v>158</v>
      </c>
      <c r="E316" s="234" t="s">
        <v>1</v>
      </c>
      <c r="F316" s="235" t="s">
        <v>188</v>
      </c>
      <c r="G316" s="232"/>
      <c r="H316" s="236">
        <v>47.399999999999999</v>
      </c>
      <c r="I316" s="237"/>
      <c r="J316" s="232"/>
      <c r="K316" s="232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158</v>
      </c>
      <c r="AU316" s="242" t="s">
        <v>83</v>
      </c>
      <c r="AV316" s="13" t="s">
        <v>85</v>
      </c>
      <c r="AW316" s="13" t="s">
        <v>32</v>
      </c>
      <c r="AX316" s="13" t="s">
        <v>75</v>
      </c>
      <c r="AY316" s="242" t="s">
        <v>149</v>
      </c>
    </row>
    <row r="317" s="13" customFormat="1">
      <c r="A317" s="13"/>
      <c r="B317" s="231"/>
      <c r="C317" s="232"/>
      <c r="D317" s="233" t="s">
        <v>158</v>
      </c>
      <c r="E317" s="234" t="s">
        <v>1</v>
      </c>
      <c r="F317" s="235" t="s">
        <v>189</v>
      </c>
      <c r="G317" s="232"/>
      <c r="H317" s="236">
        <v>5.4000000000000004</v>
      </c>
      <c r="I317" s="237"/>
      <c r="J317" s="232"/>
      <c r="K317" s="232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158</v>
      </c>
      <c r="AU317" s="242" t="s">
        <v>83</v>
      </c>
      <c r="AV317" s="13" t="s">
        <v>85</v>
      </c>
      <c r="AW317" s="13" t="s">
        <v>32</v>
      </c>
      <c r="AX317" s="13" t="s">
        <v>75</v>
      </c>
      <c r="AY317" s="242" t="s">
        <v>149</v>
      </c>
    </row>
    <row r="318" s="13" customFormat="1">
      <c r="A318" s="13"/>
      <c r="B318" s="231"/>
      <c r="C318" s="232"/>
      <c r="D318" s="233" t="s">
        <v>158</v>
      </c>
      <c r="E318" s="234" t="s">
        <v>1</v>
      </c>
      <c r="F318" s="235" t="s">
        <v>190</v>
      </c>
      <c r="G318" s="232"/>
      <c r="H318" s="236">
        <v>11.640000000000001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158</v>
      </c>
      <c r="AU318" s="242" t="s">
        <v>83</v>
      </c>
      <c r="AV318" s="13" t="s">
        <v>85</v>
      </c>
      <c r="AW318" s="13" t="s">
        <v>32</v>
      </c>
      <c r="AX318" s="13" t="s">
        <v>75</v>
      </c>
      <c r="AY318" s="242" t="s">
        <v>149</v>
      </c>
    </row>
    <row r="319" s="13" customFormat="1">
      <c r="A319" s="13"/>
      <c r="B319" s="231"/>
      <c r="C319" s="232"/>
      <c r="D319" s="233" t="s">
        <v>158</v>
      </c>
      <c r="E319" s="234" t="s">
        <v>1</v>
      </c>
      <c r="F319" s="235" t="s">
        <v>191</v>
      </c>
      <c r="G319" s="232"/>
      <c r="H319" s="236">
        <v>12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158</v>
      </c>
      <c r="AU319" s="242" t="s">
        <v>83</v>
      </c>
      <c r="AV319" s="13" t="s">
        <v>85</v>
      </c>
      <c r="AW319" s="13" t="s">
        <v>32</v>
      </c>
      <c r="AX319" s="13" t="s">
        <v>75</v>
      </c>
      <c r="AY319" s="242" t="s">
        <v>149</v>
      </c>
    </row>
    <row r="320" s="13" customFormat="1">
      <c r="A320" s="13"/>
      <c r="B320" s="231"/>
      <c r="C320" s="232"/>
      <c r="D320" s="233" t="s">
        <v>158</v>
      </c>
      <c r="E320" s="234" t="s">
        <v>1</v>
      </c>
      <c r="F320" s="235" t="s">
        <v>192</v>
      </c>
      <c r="G320" s="232"/>
      <c r="H320" s="236">
        <v>69.599999999999994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158</v>
      </c>
      <c r="AU320" s="242" t="s">
        <v>83</v>
      </c>
      <c r="AV320" s="13" t="s">
        <v>85</v>
      </c>
      <c r="AW320" s="13" t="s">
        <v>32</v>
      </c>
      <c r="AX320" s="13" t="s">
        <v>75</v>
      </c>
      <c r="AY320" s="242" t="s">
        <v>149</v>
      </c>
    </row>
    <row r="321" s="13" customFormat="1">
      <c r="A321" s="13"/>
      <c r="B321" s="231"/>
      <c r="C321" s="232"/>
      <c r="D321" s="233" t="s">
        <v>158</v>
      </c>
      <c r="E321" s="234" t="s">
        <v>1</v>
      </c>
      <c r="F321" s="235" t="s">
        <v>193</v>
      </c>
      <c r="G321" s="232"/>
      <c r="H321" s="236">
        <v>50.399999999999999</v>
      </c>
      <c r="I321" s="237"/>
      <c r="J321" s="232"/>
      <c r="K321" s="232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158</v>
      </c>
      <c r="AU321" s="242" t="s">
        <v>83</v>
      </c>
      <c r="AV321" s="13" t="s">
        <v>85</v>
      </c>
      <c r="AW321" s="13" t="s">
        <v>32</v>
      </c>
      <c r="AX321" s="13" t="s">
        <v>75</v>
      </c>
      <c r="AY321" s="242" t="s">
        <v>149</v>
      </c>
    </row>
    <row r="322" s="13" customFormat="1">
      <c r="A322" s="13"/>
      <c r="B322" s="231"/>
      <c r="C322" s="232"/>
      <c r="D322" s="233" t="s">
        <v>158</v>
      </c>
      <c r="E322" s="234" t="s">
        <v>1</v>
      </c>
      <c r="F322" s="235" t="s">
        <v>194</v>
      </c>
      <c r="G322" s="232"/>
      <c r="H322" s="236">
        <v>74.400000000000006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158</v>
      </c>
      <c r="AU322" s="242" t="s">
        <v>83</v>
      </c>
      <c r="AV322" s="13" t="s">
        <v>85</v>
      </c>
      <c r="AW322" s="13" t="s">
        <v>32</v>
      </c>
      <c r="AX322" s="13" t="s">
        <v>75</v>
      </c>
      <c r="AY322" s="242" t="s">
        <v>149</v>
      </c>
    </row>
    <row r="323" s="13" customFormat="1">
      <c r="A323" s="13"/>
      <c r="B323" s="231"/>
      <c r="C323" s="232"/>
      <c r="D323" s="233" t="s">
        <v>158</v>
      </c>
      <c r="E323" s="234" t="s">
        <v>1</v>
      </c>
      <c r="F323" s="235" t="s">
        <v>195</v>
      </c>
      <c r="G323" s="232"/>
      <c r="H323" s="236">
        <v>53.399999999999999</v>
      </c>
      <c r="I323" s="237"/>
      <c r="J323" s="232"/>
      <c r="K323" s="232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158</v>
      </c>
      <c r="AU323" s="242" t="s">
        <v>83</v>
      </c>
      <c r="AV323" s="13" t="s">
        <v>85</v>
      </c>
      <c r="AW323" s="13" t="s">
        <v>32</v>
      </c>
      <c r="AX323" s="13" t="s">
        <v>75</v>
      </c>
      <c r="AY323" s="242" t="s">
        <v>149</v>
      </c>
    </row>
    <row r="324" s="13" customFormat="1">
      <c r="A324" s="13"/>
      <c r="B324" s="231"/>
      <c r="C324" s="232"/>
      <c r="D324" s="233" t="s">
        <v>158</v>
      </c>
      <c r="E324" s="234" t="s">
        <v>1</v>
      </c>
      <c r="F324" s="235" t="s">
        <v>196</v>
      </c>
      <c r="G324" s="232"/>
      <c r="H324" s="236">
        <v>5.4000000000000004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158</v>
      </c>
      <c r="AU324" s="242" t="s">
        <v>83</v>
      </c>
      <c r="AV324" s="13" t="s">
        <v>85</v>
      </c>
      <c r="AW324" s="13" t="s">
        <v>32</v>
      </c>
      <c r="AX324" s="13" t="s">
        <v>75</v>
      </c>
      <c r="AY324" s="242" t="s">
        <v>149</v>
      </c>
    </row>
    <row r="325" s="13" customFormat="1">
      <c r="A325" s="13"/>
      <c r="B325" s="231"/>
      <c r="C325" s="232"/>
      <c r="D325" s="233" t="s">
        <v>158</v>
      </c>
      <c r="E325" s="234" t="s">
        <v>1</v>
      </c>
      <c r="F325" s="235" t="s">
        <v>197</v>
      </c>
      <c r="G325" s="232"/>
      <c r="H325" s="236">
        <v>11.640000000000001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158</v>
      </c>
      <c r="AU325" s="242" t="s">
        <v>83</v>
      </c>
      <c r="AV325" s="13" t="s">
        <v>85</v>
      </c>
      <c r="AW325" s="13" t="s">
        <v>32</v>
      </c>
      <c r="AX325" s="13" t="s">
        <v>75</v>
      </c>
      <c r="AY325" s="242" t="s">
        <v>149</v>
      </c>
    </row>
    <row r="326" s="13" customFormat="1">
      <c r="A326" s="13"/>
      <c r="B326" s="231"/>
      <c r="C326" s="232"/>
      <c r="D326" s="233" t="s">
        <v>158</v>
      </c>
      <c r="E326" s="234" t="s">
        <v>1</v>
      </c>
      <c r="F326" s="235" t="s">
        <v>198</v>
      </c>
      <c r="G326" s="232"/>
      <c r="H326" s="236">
        <v>12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158</v>
      </c>
      <c r="AU326" s="242" t="s">
        <v>83</v>
      </c>
      <c r="AV326" s="13" t="s">
        <v>85</v>
      </c>
      <c r="AW326" s="13" t="s">
        <v>32</v>
      </c>
      <c r="AX326" s="13" t="s">
        <v>75</v>
      </c>
      <c r="AY326" s="242" t="s">
        <v>149</v>
      </c>
    </row>
    <row r="327" s="13" customFormat="1">
      <c r="A327" s="13"/>
      <c r="B327" s="231"/>
      <c r="C327" s="232"/>
      <c r="D327" s="233" t="s">
        <v>158</v>
      </c>
      <c r="E327" s="234" t="s">
        <v>1</v>
      </c>
      <c r="F327" s="235" t="s">
        <v>199</v>
      </c>
      <c r="G327" s="232"/>
      <c r="H327" s="236">
        <v>31.800000000000001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158</v>
      </c>
      <c r="AU327" s="242" t="s">
        <v>83</v>
      </c>
      <c r="AV327" s="13" t="s">
        <v>85</v>
      </c>
      <c r="AW327" s="13" t="s">
        <v>32</v>
      </c>
      <c r="AX327" s="13" t="s">
        <v>75</v>
      </c>
      <c r="AY327" s="242" t="s">
        <v>149</v>
      </c>
    </row>
    <row r="328" s="13" customFormat="1">
      <c r="A328" s="13"/>
      <c r="B328" s="231"/>
      <c r="C328" s="232"/>
      <c r="D328" s="233" t="s">
        <v>158</v>
      </c>
      <c r="E328" s="234" t="s">
        <v>1</v>
      </c>
      <c r="F328" s="235" t="s">
        <v>200</v>
      </c>
      <c r="G328" s="232"/>
      <c r="H328" s="236">
        <v>72.299999999999997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158</v>
      </c>
      <c r="AU328" s="242" t="s">
        <v>83</v>
      </c>
      <c r="AV328" s="13" t="s">
        <v>85</v>
      </c>
      <c r="AW328" s="13" t="s">
        <v>32</v>
      </c>
      <c r="AX328" s="13" t="s">
        <v>75</v>
      </c>
      <c r="AY328" s="242" t="s">
        <v>149</v>
      </c>
    </row>
    <row r="329" s="13" customFormat="1">
      <c r="A329" s="13"/>
      <c r="B329" s="231"/>
      <c r="C329" s="232"/>
      <c r="D329" s="233" t="s">
        <v>158</v>
      </c>
      <c r="E329" s="234" t="s">
        <v>1</v>
      </c>
      <c r="F329" s="235" t="s">
        <v>201</v>
      </c>
      <c r="G329" s="232"/>
      <c r="H329" s="236">
        <v>6.3600000000000003</v>
      </c>
      <c r="I329" s="237"/>
      <c r="J329" s="232"/>
      <c r="K329" s="232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158</v>
      </c>
      <c r="AU329" s="242" t="s">
        <v>83</v>
      </c>
      <c r="AV329" s="13" t="s">
        <v>85</v>
      </c>
      <c r="AW329" s="13" t="s">
        <v>32</v>
      </c>
      <c r="AX329" s="13" t="s">
        <v>75</v>
      </c>
      <c r="AY329" s="242" t="s">
        <v>149</v>
      </c>
    </row>
    <row r="330" s="13" customFormat="1">
      <c r="A330" s="13"/>
      <c r="B330" s="231"/>
      <c r="C330" s="232"/>
      <c r="D330" s="233" t="s">
        <v>158</v>
      </c>
      <c r="E330" s="234" t="s">
        <v>1</v>
      </c>
      <c r="F330" s="235" t="s">
        <v>202</v>
      </c>
      <c r="G330" s="232"/>
      <c r="H330" s="236">
        <v>15.119999999999999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158</v>
      </c>
      <c r="AU330" s="242" t="s">
        <v>83</v>
      </c>
      <c r="AV330" s="13" t="s">
        <v>85</v>
      </c>
      <c r="AW330" s="13" t="s">
        <v>32</v>
      </c>
      <c r="AX330" s="13" t="s">
        <v>75</v>
      </c>
      <c r="AY330" s="242" t="s">
        <v>149</v>
      </c>
    </row>
    <row r="331" s="13" customFormat="1">
      <c r="A331" s="13"/>
      <c r="B331" s="231"/>
      <c r="C331" s="232"/>
      <c r="D331" s="233" t="s">
        <v>158</v>
      </c>
      <c r="E331" s="234" t="s">
        <v>1</v>
      </c>
      <c r="F331" s="235" t="s">
        <v>203</v>
      </c>
      <c r="G331" s="232"/>
      <c r="H331" s="236">
        <v>18.239999999999998</v>
      </c>
      <c r="I331" s="237"/>
      <c r="J331" s="232"/>
      <c r="K331" s="232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158</v>
      </c>
      <c r="AU331" s="242" t="s">
        <v>83</v>
      </c>
      <c r="AV331" s="13" t="s">
        <v>85</v>
      </c>
      <c r="AW331" s="13" t="s">
        <v>32</v>
      </c>
      <c r="AX331" s="13" t="s">
        <v>75</v>
      </c>
      <c r="AY331" s="242" t="s">
        <v>149</v>
      </c>
    </row>
    <row r="332" s="13" customFormat="1">
      <c r="A332" s="13"/>
      <c r="B332" s="231"/>
      <c r="C332" s="232"/>
      <c r="D332" s="233" t="s">
        <v>158</v>
      </c>
      <c r="E332" s="234" t="s">
        <v>1</v>
      </c>
      <c r="F332" s="235" t="s">
        <v>204</v>
      </c>
      <c r="G332" s="232"/>
      <c r="H332" s="236">
        <v>81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158</v>
      </c>
      <c r="AU332" s="242" t="s">
        <v>83</v>
      </c>
      <c r="AV332" s="13" t="s">
        <v>85</v>
      </c>
      <c r="AW332" s="13" t="s">
        <v>32</v>
      </c>
      <c r="AX332" s="13" t="s">
        <v>75</v>
      </c>
      <c r="AY332" s="242" t="s">
        <v>149</v>
      </c>
    </row>
    <row r="333" s="13" customFormat="1">
      <c r="A333" s="13"/>
      <c r="B333" s="231"/>
      <c r="C333" s="232"/>
      <c r="D333" s="233" t="s">
        <v>158</v>
      </c>
      <c r="E333" s="234" t="s">
        <v>1</v>
      </c>
      <c r="F333" s="235" t="s">
        <v>205</v>
      </c>
      <c r="G333" s="232"/>
      <c r="H333" s="236">
        <v>9.9600000000000009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158</v>
      </c>
      <c r="AU333" s="242" t="s">
        <v>83</v>
      </c>
      <c r="AV333" s="13" t="s">
        <v>85</v>
      </c>
      <c r="AW333" s="13" t="s">
        <v>32</v>
      </c>
      <c r="AX333" s="13" t="s">
        <v>75</v>
      </c>
      <c r="AY333" s="242" t="s">
        <v>149</v>
      </c>
    </row>
    <row r="334" s="13" customFormat="1">
      <c r="A334" s="13"/>
      <c r="B334" s="231"/>
      <c r="C334" s="232"/>
      <c r="D334" s="233" t="s">
        <v>158</v>
      </c>
      <c r="E334" s="234" t="s">
        <v>1</v>
      </c>
      <c r="F334" s="235" t="s">
        <v>206</v>
      </c>
      <c r="G334" s="232"/>
      <c r="H334" s="236">
        <v>25.847999999999999</v>
      </c>
      <c r="I334" s="237"/>
      <c r="J334" s="232"/>
      <c r="K334" s="232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158</v>
      </c>
      <c r="AU334" s="242" t="s">
        <v>83</v>
      </c>
      <c r="AV334" s="13" t="s">
        <v>85</v>
      </c>
      <c r="AW334" s="13" t="s">
        <v>32</v>
      </c>
      <c r="AX334" s="13" t="s">
        <v>75</v>
      </c>
      <c r="AY334" s="242" t="s">
        <v>149</v>
      </c>
    </row>
    <row r="335" s="13" customFormat="1">
      <c r="A335" s="13"/>
      <c r="B335" s="231"/>
      <c r="C335" s="232"/>
      <c r="D335" s="233" t="s">
        <v>158</v>
      </c>
      <c r="E335" s="234" t="s">
        <v>1</v>
      </c>
      <c r="F335" s="235" t="s">
        <v>207</v>
      </c>
      <c r="G335" s="232"/>
      <c r="H335" s="236">
        <v>5.0800000000000001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158</v>
      </c>
      <c r="AU335" s="242" t="s">
        <v>83</v>
      </c>
      <c r="AV335" s="13" t="s">
        <v>85</v>
      </c>
      <c r="AW335" s="13" t="s">
        <v>32</v>
      </c>
      <c r="AX335" s="13" t="s">
        <v>75</v>
      </c>
      <c r="AY335" s="242" t="s">
        <v>149</v>
      </c>
    </row>
    <row r="336" s="13" customFormat="1">
      <c r="A336" s="13"/>
      <c r="B336" s="231"/>
      <c r="C336" s="232"/>
      <c r="D336" s="233" t="s">
        <v>158</v>
      </c>
      <c r="E336" s="234" t="s">
        <v>1</v>
      </c>
      <c r="F336" s="235" t="s">
        <v>208</v>
      </c>
      <c r="G336" s="232"/>
      <c r="H336" s="236">
        <v>19.998000000000001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158</v>
      </c>
      <c r="AU336" s="242" t="s">
        <v>83</v>
      </c>
      <c r="AV336" s="13" t="s">
        <v>85</v>
      </c>
      <c r="AW336" s="13" t="s">
        <v>32</v>
      </c>
      <c r="AX336" s="13" t="s">
        <v>75</v>
      </c>
      <c r="AY336" s="242" t="s">
        <v>149</v>
      </c>
    </row>
    <row r="337" s="13" customFormat="1">
      <c r="A337" s="13"/>
      <c r="B337" s="231"/>
      <c r="C337" s="232"/>
      <c r="D337" s="233" t="s">
        <v>158</v>
      </c>
      <c r="E337" s="234" t="s">
        <v>1</v>
      </c>
      <c r="F337" s="235" t="s">
        <v>209</v>
      </c>
      <c r="G337" s="232"/>
      <c r="H337" s="236">
        <v>10.32</v>
      </c>
      <c r="I337" s="237"/>
      <c r="J337" s="232"/>
      <c r="K337" s="232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158</v>
      </c>
      <c r="AU337" s="242" t="s">
        <v>83</v>
      </c>
      <c r="AV337" s="13" t="s">
        <v>85</v>
      </c>
      <c r="AW337" s="13" t="s">
        <v>32</v>
      </c>
      <c r="AX337" s="13" t="s">
        <v>75</v>
      </c>
      <c r="AY337" s="242" t="s">
        <v>149</v>
      </c>
    </row>
    <row r="338" s="13" customFormat="1">
      <c r="A338" s="13"/>
      <c r="B338" s="231"/>
      <c r="C338" s="232"/>
      <c r="D338" s="233" t="s">
        <v>158</v>
      </c>
      <c r="E338" s="234" t="s">
        <v>1</v>
      </c>
      <c r="F338" s="235" t="s">
        <v>210</v>
      </c>
      <c r="G338" s="232"/>
      <c r="H338" s="236">
        <v>6.96</v>
      </c>
      <c r="I338" s="237"/>
      <c r="J338" s="232"/>
      <c r="K338" s="232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158</v>
      </c>
      <c r="AU338" s="242" t="s">
        <v>83</v>
      </c>
      <c r="AV338" s="13" t="s">
        <v>85</v>
      </c>
      <c r="AW338" s="13" t="s">
        <v>32</v>
      </c>
      <c r="AX338" s="13" t="s">
        <v>75</v>
      </c>
      <c r="AY338" s="242" t="s">
        <v>149</v>
      </c>
    </row>
    <row r="339" s="13" customFormat="1">
      <c r="A339" s="13"/>
      <c r="B339" s="231"/>
      <c r="C339" s="232"/>
      <c r="D339" s="233" t="s">
        <v>158</v>
      </c>
      <c r="E339" s="234" t="s">
        <v>1</v>
      </c>
      <c r="F339" s="235" t="s">
        <v>211</v>
      </c>
      <c r="G339" s="232"/>
      <c r="H339" s="236">
        <v>5.7599999999999998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158</v>
      </c>
      <c r="AU339" s="242" t="s">
        <v>83</v>
      </c>
      <c r="AV339" s="13" t="s">
        <v>85</v>
      </c>
      <c r="AW339" s="13" t="s">
        <v>32</v>
      </c>
      <c r="AX339" s="13" t="s">
        <v>75</v>
      </c>
      <c r="AY339" s="242" t="s">
        <v>149</v>
      </c>
    </row>
    <row r="340" s="14" customFormat="1">
      <c r="A340" s="14"/>
      <c r="B340" s="243"/>
      <c r="C340" s="244"/>
      <c r="D340" s="233" t="s">
        <v>158</v>
      </c>
      <c r="E340" s="245" t="s">
        <v>1</v>
      </c>
      <c r="F340" s="246" t="s">
        <v>212</v>
      </c>
      <c r="G340" s="244"/>
      <c r="H340" s="247">
        <v>2404.5060000000012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158</v>
      </c>
      <c r="AU340" s="253" t="s">
        <v>83</v>
      </c>
      <c r="AV340" s="14" t="s">
        <v>156</v>
      </c>
      <c r="AW340" s="14" t="s">
        <v>32</v>
      </c>
      <c r="AX340" s="14" t="s">
        <v>83</v>
      </c>
      <c r="AY340" s="253" t="s">
        <v>149</v>
      </c>
    </row>
    <row r="341" s="2" customFormat="1" ht="24.15" customHeight="1">
      <c r="A341" s="38"/>
      <c r="B341" s="39"/>
      <c r="C341" s="217" t="s">
        <v>312</v>
      </c>
      <c r="D341" s="217" t="s">
        <v>152</v>
      </c>
      <c r="E341" s="218" t="s">
        <v>313</v>
      </c>
      <c r="F341" s="219" t="s">
        <v>314</v>
      </c>
      <c r="G341" s="220" t="s">
        <v>155</v>
      </c>
      <c r="H341" s="221">
        <v>591.42200000000003</v>
      </c>
      <c r="I341" s="222"/>
      <c r="J341" s="223">
        <f>ROUND(I341*H341,2)</f>
        <v>0</v>
      </c>
      <c r="K341" s="224"/>
      <c r="L341" s="44"/>
      <c r="M341" s="225" t="s">
        <v>1</v>
      </c>
      <c r="N341" s="226" t="s">
        <v>40</v>
      </c>
      <c r="O341" s="91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156</v>
      </c>
      <c r="AT341" s="229" t="s">
        <v>152</v>
      </c>
      <c r="AU341" s="229" t="s">
        <v>83</v>
      </c>
      <c r="AY341" s="17" t="s">
        <v>149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83</v>
      </c>
      <c r="BK341" s="230">
        <f>ROUND(I341*H341,2)</f>
        <v>0</v>
      </c>
      <c r="BL341" s="17" t="s">
        <v>156</v>
      </c>
      <c r="BM341" s="229" t="s">
        <v>315</v>
      </c>
    </row>
    <row r="342" s="13" customFormat="1">
      <c r="A342" s="13"/>
      <c r="B342" s="231"/>
      <c r="C342" s="232"/>
      <c r="D342" s="233" t="s">
        <v>158</v>
      </c>
      <c r="E342" s="234" t="s">
        <v>1</v>
      </c>
      <c r="F342" s="235" t="s">
        <v>316</v>
      </c>
      <c r="G342" s="232"/>
      <c r="H342" s="236">
        <v>68.331999999999994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158</v>
      </c>
      <c r="AU342" s="242" t="s">
        <v>83</v>
      </c>
      <c r="AV342" s="13" t="s">
        <v>85</v>
      </c>
      <c r="AW342" s="13" t="s">
        <v>32</v>
      </c>
      <c r="AX342" s="13" t="s">
        <v>75</v>
      </c>
      <c r="AY342" s="242" t="s">
        <v>149</v>
      </c>
    </row>
    <row r="343" s="13" customFormat="1">
      <c r="A343" s="13"/>
      <c r="B343" s="231"/>
      <c r="C343" s="232"/>
      <c r="D343" s="233" t="s">
        <v>158</v>
      </c>
      <c r="E343" s="234" t="s">
        <v>1</v>
      </c>
      <c r="F343" s="235" t="s">
        <v>317</v>
      </c>
      <c r="G343" s="232"/>
      <c r="H343" s="236">
        <v>523.09000000000003</v>
      </c>
      <c r="I343" s="237"/>
      <c r="J343" s="232"/>
      <c r="K343" s="232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158</v>
      </c>
      <c r="AU343" s="242" t="s">
        <v>83</v>
      </c>
      <c r="AV343" s="13" t="s">
        <v>85</v>
      </c>
      <c r="AW343" s="13" t="s">
        <v>32</v>
      </c>
      <c r="AX343" s="13" t="s">
        <v>75</v>
      </c>
      <c r="AY343" s="242" t="s">
        <v>149</v>
      </c>
    </row>
    <row r="344" s="14" customFormat="1">
      <c r="A344" s="14"/>
      <c r="B344" s="243"/>
      <c r="C344" s="244"/>
      <c r="D344" s="233" t="s">
        <v>158</v>
      </c>
      <c r="E344" s="245" t="s">
        <v>1</v>
      </c>
      <c r="F344" s="246" t="s">
        <v>212</v>
      </c>
      <c r="G344" s="244"/>
      <c r="H344" s="247">
        <v>591.42200000000003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158</v>
      </c>
      <c r="AU344" s="253" t="s">
        <v>83</v>
      </c>
      <c r="AV344" s="14" t="s">
        <v>156</v>
      </c>
      <c r="AW344" s="14" t="s">
        <v>32</v>
      </c>
      <c r="AX344" s="14" t="s">
        <v>83</v>
      </c>
      <c r="AY344" s="253" t="s">
        <v>149</v>
      </c>
    </row>
    <row r="345" s="2" customFormat="1" ht="24.15" customHeight="1">
      <c r="A345" s="38"/>
      <c r="B345" s="39"/>
      <c r="C345" s="217" t="s">
        <v>318</v>
      </c>
      <c r="D345" s="217" t="s">
        <v>152</v>
      </c>
      <c r="E345" s="218" t="s">
        <v>319</v>
      </c>
      <c r="F345" s="219" t="s">
        <v>320</v>
      </c>
      <c r="G345" s="220" t="s">
        <v>155</v>
      </c>
      <c r="H345" s="221">
        <v>68.400000000000006</v>
      </c>
      <c r="I345" s="222"/>
      <c r="J345" s="223">
        <f>ROUND(I345*H345,2)</f>
        <v>0</v>
      </c>
      <c r="K345" s="224"/>
      <c r="L345" s="44"/>
      <c r="M345" s="225" t="s">
        <v>1</v>
      </c>
      <c r="N345" s="226" t="s">
        <v>40</v>
      </c>
      <c r="O345" s="91"/>
      <c r="P345" s="227">
        <f>O345*H345</f>
        <v>0</v>
      </c>
      <c r="Q345" s="227">
        <v>0.0052100000000000002</v>
      </c>
      <c r="R345" s="227">
        <f>Q345*H345</f>
        <v>0.35636400000000007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156</v>
      </c>
      <c r="AT345" s="229" t="s">
        <v>152</v>
      </c>
      <c r="AU345" s="229" t="s">
        <v>83</v>
      </c>
      <c r="AY345" s="17" t="s">
        <v>149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83</v>
      </c>
      <c r="BK345" s="230">
        <f>ROUND(I345*H345,2)</f>
        <v>0</v>
      </c>
      <c r="BL345" s="17" t="s">
        <v>156</v>
      </c>
      <c r="BM345" s="229" t="s">
        <v>321</v>
      </c>
    </row>
    <row r="346" s="2" customFormat="1">
      <c r="A346" s="38"/>
      <c r="B346" s="39"/>
      <c r="C346" s="40"/>
      <c r="D346" s="233" t="s">
        <v>298</v>
      </c>
      <c r="E346" s="40"/>
      <c r="F346" s="254" t="s">
        <v>322</v>
      </c>
      <c r="G346" s="40"/>
      <c r="H346" s="40"/>
      <c r="I346" s="255"/>
      <c r="J346" s="40"/>
      <c r="K346" s="40"/>
      <c r="L346" s="44"/>
      <c r="M346" s="256"/>
      <c r="N346" s="257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298</v>
      </c>
      <c r="AU346" s="17" t="s">
        <v>83</v>
      </c>
    </row>
    <row r="347" s="13" customFormat="1">
      <c r="A347" s="13"/>
      <c r="B347" s="231"/>
      <c r="C347" s="232"/>
      <c r="D347" s="233" t="s">
        <v>158</v>
      </c>
      <c r="E347" s="234" t="s">
        <v>1</v>
      </c>
      <c r="F347" s="235" t="s">
        <v>323</v>
      </c>
      <c r="G347" s="232"/>
      <c r="H347" s="236">
        <v>10.5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158</v>
      </c>
      <c r="AU347" s="242" t="s">
        <v>83</v>
      </c>
      <c r="AV347" s="13" t="s">
        <v>85</v>
      </c>
      <c r="AW347" s="13" t="s">
        <v>32</v>
      </c>
      <c r="AX347" s="13" t="s">
        <v>75</v>
      </c>
      <c r="AY347" s="242" t="s">
        <v>149</v>
      </c>
    </row>
    <row r="348" s="13" customFormat="1">
      <c r="A348" s="13"/>
      <c r="B348" s="231"/>
      <c r="C348" s="232"/>
      <c r="D348" s="233" t="s">
        <v>158</v>
      </c>
      <c r="E348" s="234" t="s">
        <v>1</v>
      </c>
      <c r="F348" s="235" t="s">
        <v>324</v>
      </c>
      <c r="G348" s="232"/>
      <c r="H348" s="236">
        <v>12.9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158</v>
      </c>
      <c r="AU348" s="242" t="s">
        <v>83</v>
      </c>
      <c r="AV348" s="13" t="s">
        <v>85</v>
      </c>
      <c r="AW348" s="13" t="s">
        <v>32</v>
      </c>
      <c r="AX348" s="13" t="s">
        <v>75</v>
      </c>
      <c r="AY348" s="242" t="s">
        <v>149</v>
      </c>
    </row>
    <row r="349" s="13" customFormat="1">
      <c r="A349" s="13"/>
      <c r="B349" s="231"/>
      <c r="C349" s="232"/>
      <c r="D349" s="233" t="s">
        <v>158</v>
      </c>
      <c r="E349" s="234" t="s">
        <v>1</v>
      </c>
      <c r="F349" s="235" t="s">
        <v>325</v>
      </c>
      <c r="G349" s="232"/>
      <c r="H349" s="236">
        <v>16.199999999999999</v>
      </c>
      <c r="I349" s="237"/>
      <c r="J349" s="232"/>
      <c r="K349" s="232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158</v>
      </c>
      <c r="AU349" s="242" t="s">
        <v>83</v>
      </c>
      <c r="AV349" s="13" t="s">
        <v>85</v>
      </c>
      <c r="AW349" s="13" t="s">
        <v>32</v>
      </c>
      <c r="AX349" s="13" t="s">
        <v>75</v>
      </c>
      <c r="AY349" s="242" t="s">
        <v>149</v>
      </c>
    </row>
    <row r="350" s="13" customFormat="1">
      <c r="A350" s="13"/>
      <c r="B350" s="231"/>
      <c r="C350" s="232"/>
      <c r="D350" s="233" t="s">
        <v>158</v>
      </c>
      <c r="E350" s="234" t="s">
        <v>1</v>
      </c>
      <c r="F350" s="235" t="s">
        <v>326</v>
      </c>
      <c r="G350" s="232"/>
      <c r="H350" s="236">
        <v>16.199999999999999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158</v>
      </c>
      <c r="AU350" s="242" t="s">
        <v>83</v>
      </c>
      <c r="AV350" s="13" t="s">
        <v>85</v>
      </c>
      <c r="AW350" s="13" t="s">
        <v>32</v>
      </c>
      <c r="AX350" s="13" t="s">
        <v>75</v>
      </c>
      <c r="AY350" s="242" t="s">
        <v>149</v>
      </c>
    </row>
    <row r="351" s="13" customFormat="1">
      <c r="A351" s="13"/>
      <c r="B351" s="231"/>
      <c r="C351" s="232"/>
      <c r="D351" s="233" t="s">
        <v>158</v>
      </c>
      <c r="E351" s="234" t="s">
        <v>1</v>
      </c>
      <c r="F351" s="235" t="s">
        <v>327</v>
      </c>
      <c r="G351" s="232"/>
      <c r="H351" s="236">
        <v>7.0499999999999998</v>
      </c>
      <c r="I351" s="237"/>
      <c r="J351" s="232"/>
      <c r="K351" s="232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158</v>
      </c>
      <c r="AU351" s="242" t="s">
        <v>83</v>
      </c>
      <c r="AV351" s="13" t="s">
        <v>85</v>
      </c>
      <c r="AW351" s="13" t="s">
        <v>32</v>
      </c>
      <c r="AX351" s="13" t="s">
        <v>75</v>
      </c>
      <c r="AY351" s="242" t="s">
        <v>149</v>
      </c>
    </row>
    <row r="352" s="13" customFormat="1">
      <c r="A352" s="13"/>
      <c r="B352" s="231"/>
      <c r="C352" s="232"/>
      <c r="D352" s="233" t="s">
        <v>158</v>
      </c>
      <c r="E352" s="234" t="s">
        <v>1</v>
      </c>
      <c r="F352" s="235" t="s">
        <v>328</v>
      </c>
      <c r="G352" s="232"/>
      <c r="H352" s="236">
        <v>2.3999999999999999</v>
      </c>
      <c r="I352" s="237"/>
      <c r="J352" s="232"/>
      <c r="K352" s="232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158</v>
      </c>
      <c r="AU352" s="242" t="s">
        <v>83</v>
      </c>
      <c r="AV352" s="13" t="s">
        <v>85</v>
      </c>
      <c r="AW352" s="13" t="s">
        <v>32</v>
      </c>
      <c r="AX352" s="13" t="s">
        <v>75</v>
      </c>
      <c r="AY352" s="242" t="s">
        <v>149</v>
      </c>
    </row>
    <row r="353" s="13" customFormat="1">
      <c r="A353" s="13"/>
      <c r="B353" s="231"/>
      <c r="C353" s="232"/>
      <c r="D353" s="233" t="s">
        <v>158</v>
      </c>
      <c r="E353" s="234" t="s">
        <v>1</v>
      </c>
      <c r="F353" s="235" t="s">
        <v>329</v>
      </c>
      <c r="G353" s="232"/>
      <c r="H353" s="236">
        <v>3.1499999999999999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158</v>
      </c>
      <c r="AU353" s="242" t="s">
        <v>83</v>
      </c>
      <c r="AV353" s="13" t="s">
        <v>85</v>
      </c>
      <c r="AW353" s="13" t="s">
        <v>32</v>
      </c>
      <c r="AX353" s="13" t="s">
        <v>75</v>
      </c>
      <c r="AY353" s="242" t="s">
        <v>149</v>
      </c>
    </row>
    <row r="354" s="14" customFormat="1">
      <c r="A354" s="14"/>
      <c r="B354" s="243"/>
      <c r="C354" s="244"/>
      <c r="D354" s="233" t="s">
        <v>158</v>
      </c>
      <c r="E354" s="245" t="s">
        <v>1</v>
      </c>
      <c r="F354" s="246" t="s">
        <v>212</v>
      </c>
      <c r="G354" s="244"/>
      <c r="H354" s="247">
        <v>68.400000000000006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158</v>
      </c>
      <c r="AU354" s="253" t="s">
        <v>83</v>
      </c>
      <c r="AV354" s="14" t="s">
        <v>156</v>
      </c>
      <c r="AW354" s="14" t="s">
        <v>32</v>
      </c>
      <c r="AX354" s="14" t="s">
        <v>83</v>
      </c>
      <c r="AY354" s="253" t="s">
        <v>149</v>
      </c>
    </row>
    <row r="355" s="12" customFormat="1" ht="25.92" customHeight="1">
      <c r="A355" s="12"/>
      <c r="B355" s="203"/>
      <c r="C355" s="204"/>
      <c r="D355" s="205" t="s">
        <v>74</v>
      </c>
      <c r="E355" s="206" t="s">
        <v>330</v>
      </c>
      <c r="F355" s="206" t="s">
        <v>331</v>
      </c>
      <c r="G355" s="204"/>
      <c r="H355" s="204"/>
      <c r="I355" s="207"/>
      <c r="J355" s="208">
        <f>BK355</f>
        <v>0</v>
      </c>
      <c r="K355" s="204"/>
      <c r="L355" s="209"/>
      <c r="M355" s="210"/>
      <c r="N355" s="211"/>
      <c r="O355" s="211"/>
      <c r="P355" s="212">
        <f>SUM(P356:P421)</f>
        <v>0</v>
      </c>
      <c r="Q355" s="211"/>
      <c r="R355" s="212">
        <f>SUM(R356:R421)</f>
        <v>1.4239500000000001</v>
      </c>
      <c r="S355" s="211"/>
      <c r="T355" s="213">
        <f>SUM(T356:T421)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4" t="s">
        <v>83</v>
      </c>
      <c r="AT355" s="215" t="s">
        <v>74</v>
      </c>
      <c r="AU355" s="215" t="s">
        <v>75</v>
      </c>
      <c r="AY355" s="214" t="s">
        <v>149</v>
      </c>
      <c r="BK355" s="216">
        <f>SUM(BK356:BK421)</f>
        <v>0</v>
      </c>
    </row>
    <row r="356" s="2" customFormat="1" ht="21.75" customHeight="1">
      <c r="A356" s="38"/>
      <c r="B356" s="39"/>
      <c r="C356" s="217" t="s">
        <v>332</v>
      </c>
      <c r="D356" s="217" t="s">
        <v>152</v>
      </c>
      <c r="E356" s="218" t="s">
        <v>333</v>
      </c>
      <c r="F356" s="219" t="s">
        <v>334</v>
      </c>
      <c r="G356" s="220" t="s">
        <v>335</v>
      </c>
      <c r="H356" s="221">
        <v>7.6200000000000001</v>
      </c>
      <c r="I356" s="222"/>
      <c r="J356" s="223">
        <f>ROUND(I356*H356,2)</f>
        <v>0</v>
      </c>
      <c r="K356" s="224"/>
      <c r="L356" s="44"/>
      <c r="M356" s="225" t="s">
        <v>1</v>
      </c>
      <c r="N356" s="226" t="s">
        <v>40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156</v>
      </c>
      <c r="AT356" s="229" t="s">
        <v>152</v>
      </c>
      <c r="AU356" s="229" t="s">
        <v>83</v>
      </c>
      <c r="AY356" s="17" t="s">
        <v>149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83</v>
      </c>
      <c r="BK356" s="230">
        <f>ROUND(I356*H356,2)</f>
        <v>0</v>
      </c>
      <c r="BL356" s="17" t="s">
        <v>156</v>
      </c>
      <c r="BM356" s="229" t="s">
        <v>336</v>
      </c>
    </row>
    <row r="357" s="13" customFormat="1">
      <c r="A357" s="13"/>
      <c r="B357" s="231"/>
      <c r="C357" s="232"/>
      <c r="D357" s="233" t="s">
        <v>158</v>
      </c>
      <c r="E357" s="234" t="s">
        <v>1</v>
      </c>
      <c r="F357" s="235" t="s">
        <v>337</v>
      </c>
      <c r="G357" s="232"/>
      <c r="H357" s="236">
        <v>4.3799999999999999</v>
      </c>
      <c r="I357" s="237"/>
      <c r="J357" s="232"/>
      <c r="K357" s="232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158</v>
      </c>
      <c r="AU357" s="242" t="s">
        <v>83</v>
      </c>
      <c r="AV357" s="13" t="s">
        <v>85</v>
      </c>
      <c r="AW357" s="13" t="s">
        <v>32</v>
      </c>
      <c r="AX357" s="13" t="s">
        <v>75</v>
      </c>
      <c r="AY357" s="242" t="s">
        <v>149</v>
      </c>
    </row>
    <row r="358" s="13" customFormat="1">
      <c r="A358" s="13"/>
      <c r="B358" s="231"/>
      <c r="C358" s="232"/>
      <c r="D358" s="233" t="s">
        <v>158</v>
      </c>
      <c r="E358" s="234" t="s">
        <v>1</v>
      </c>
      <c r="F358" s="235" t="s">
        <v>338</v>
      </c>
      <c r="G358" s="232"/>
      <c r="H358" s="236">
        <v>3.2400000000000002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158</v>
      </c>
      <c r="AU358" s="242" t="s">
        <v>83</v>
      </c>
      <c r="AV358" s="13" t="s">
        <v>85</v>
      </c>
      <c r="AW358" s="13" t="s">
        <v>32</v>
      </c>
      <c r="AX358" s="13" t="s">
        <v>75</v>
      </c>
      <c r="AY358" s="242" t="s">
        <v>149</v>
      </c>
    </row>
    <row r="359" s="14" customFormat="1">
      <c r="A359" s="14"/>
      <c r="B359" s="243"/>
      <c r="C359" s="244"/>
      <c r="D359" s="233" t="s">
        <v>158</v>
      </c>
      <c r="E359" s="245" t="s">
        <v>1</v>
      </c>
      <c r="F359" s="246" t="s">
        <v>212</v>
      </c>
      <c r="G359" s="244"/>
      <c r="H359" s="247">
        <v>7.6200000000000001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158</v>
      </c>
      <c r="AU359" s="253" t="s">
        <v>83</v>
      </c>
      <c r="AV359" s="14" t="s">
        <v>156</v>
      </c>
      <c r="AW359" s="14" t="s">
        <v>32</v>
      </c>
      <c r="AX359" s="14" t="s">
        <v>83</v>
      </c>
      <c r="AY359" s="253" t="s">
        <v>149</v>
      </c>
    </row>
    <row r="360" s="2" customFormat="1" ht="16.5" customHeight="1">
      <c r="A360" s="38"/>
      <c r="B360" s="39"/>
      <c r="C360" s="217" t="s">
        <v>339</v>
      </c>
      <c r="D360" s="217" t="s">
        <v>152</v>
      </c>
      <c r="E360" s="218" t="s">
        <v>340</v>
      </c>
      <c r="F360" s="219" t="s">
        <v>341</v>
      </c>
      <c r="G360" s="220" t="s">
        <v>335</v>
      </c>
      <c r="H360" s="221">
        <v>4.734</v>
      </c>
      <c r="I360" s="222"/>
      <c r="J360" s="223">
        <f>ROUND(I360*H360,2)</f>
        <v>0</v>
      </c>
      <c r="K360" s="224"/>
      <c r="L360" s="44"/>
      <c r="M360" s="225" t="s">
        <v>1</v>
      </c>
      <c r="N360" s="226" t="s">
        <v>40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156</v>
      </c>
      <c r="AT360" s="229" t="s">
        <v>152</v>
      </c>
      <c r="AU360" s="229" t="s">
        <v>83</v>
      </c>
      <c r="AY360" s="17" t="s">
        <v>149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83</v>
      </c>
      <c r="BK360" s="230">
        <f>ROUND(I360*H360,2)</f>
        <v>0</v>
      </c>
      <c r="BL360" s="17" t="s">
        <v>156</v>
      </c>
      <c r="BM360" s="229" t="s">
        <v>342</v>
      </c>
    </row>
    <row r="361" s="13" customFormat="1">
      <c r="A361" s="13"/>
      <c r="B361" s="231"/>
      <c r="C361" s="232"/>
      <c r="D361" s="233" t="s">
        <v>158</v>
      </c>
      <c r="E361" s="234" t="s">
        <v>1</v>
      </c>
      <c r="F361" s="235" t="s">
        <v>343</v>
      </c>
      <c r="G361" s="232"/>
      <c r="H361" s="236">
        <v>1.3560000000000001</v>
      </c>
      <c r="I361" s="237"/>
      <c r="J361" s="232"/>
      <c r="K361" s="232"/>
      <c r="L361" s="238"/>
      <c r="M361" s="239"/>
      <c r="N361" s="240"/>
      <c r="O361" s="240"/>
      <c r="P361" s="240"/>
      <c r="Q361" s="240"/>
      <c r="R361" s="240"/>
      <c r="S361" s="240"/>
      <c r="T361" s="24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2" t="s">
        <v>158</v>
      </c>
      <c r="AU361" s="242" t="s">
        <v>83</v>
      </c>
      <c r="AV361" s="13" t="s">
        <v>85</v>
      </c>
      <c r="AW361" s="13" t="s">
        <v>32</v>
      </c>
      <c r="AX361" s="13" t="s">
        <v>75</v>
      </c>
      <c r="AY361" s="242" t="s">
        <v>149</v>
      </c>
    </row>
    <row r="362" s="13" customFormat="1">
      <c r="A362" s="13"/>
      <c r="B362" s="231"/>
      <c r="C362" s="232"/>
      <c r="D362" s="233" t="s">
        <v>158</v>
      </c>
      <c r="E362" s="234" t="s">
        <v>1</v>
      </c>
      <c r="F362" s="235" t="s">
        <v>344</v>
      </c>
      <c r="G362" s="232"/>
      <c r="H362" s="236">
        <v>0.63600000000000001</v>
      </c>
      <c r="I362" s="237"/>
      <c r="J362" s="232"/>
      <c r="K362" s="232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158</v>
      </c>
      <c r="AU362" s="242" t="s">
        <v>83</v>
      </c>
      <c r="AV362" s="13" t="s">
        <v>85</v>
      </c>
      <c r="AW362" s="13" t="s">
        <v>32</v>
      </c>
      <c r="AX362" s="13" t="s">
        <v>75</v>
      </c>
      <c r="AY362" s="242" t="s">
        <v>149</v>
      </c>
    </row>
    <row r="363" s="13" customFormat="1">
      <c r="A363" s="13"/>
      <c r="B363" s="231"/>
      <c r="C363" s="232"/>
      <c r="D363" s="233" t="s">
        <v>158</v>
      </c>
      <c r="E363" s="234" t="s">
        <v>1</v>
      </c>
      <c r="F363" s="235" t="s">
        <v>345</v>
      </c>
      <c r="G363" s="232"/>
      <c r="H363" s="236">
        <v>1.3799999999999999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158</v>
      </c>
      <c r="AU363" s="242" t="s">
        <v>83</v>
      </c>
      <c r="AV363" s="13" t="s">
        <v>85</v>
      </c>
      <c r="AW363" s="13" t="s">
        <v>32</v>
      </c>
      <c r="AX363" s="13" t="s">
        <v>75</v>
      </c>
      <c r="AY363" s="242" t="s">
        <v>149</v>
      </c>
    </row>
    <row r="364" s="13" customFormat="1">
      <c r="A364" s="13"/>
      <c r="B364" s="231"/>
      <c r="C364" s="232"/>
      <c r="D364" s="233" t="s">
        <v>158</v>
      </c>
      <c r="E364" s="234" t="s">
        <v>1</v>
      </c>
      <c r="F364" s="235" t="s">
        <v>346</v>
      </c>
      <c r="G364" s="232"/>
      <c r="H364" s="236">
        <v>0.64800000000000002</v>
      </c>
      <c r="I364" s="237"/>
      <c r="J364" s="232"/>
      <c r="K364" s="232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158</v>
      </c>
      <c r="AU364" s="242" t="s">
        <v>83</v>
      </c>
      <c r="AV364" s="13" t="s">
        <v>85</v>
      </c>
      <c r="AW364" s="13" t="s">
        <v>32</v>
      </c>
      <c r="AX364" s="13" t="s">
        <v>75</v>
      </c>
      <c r="AY364" s="242" t="s">
        <v>149</v>
      </c>
    </row>
    <row r="365" s="13" customFormat="1">
      <c r="A365" s="13"/>
      <c r="B365" s="231"/>
      <c r="C365" s="232"/>
      <c r="D365" s="233" t="s">
        <v>158</v>
      </c>
      <c r="E365" s="234" t="s">
        <v>1</v>
      </c>
      <c r="F365" s="235" t="s">
        <v>347</v>
      </c>
      <c r="G365" s="232"/>
      <c r="H365" s="236">
        <v>0.13200000000000001</v>
      </c>
      <c r="I365" s="237"/>
      <c r="J365" s="232"/>
      <c r="K365" s="232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158</v>
      </c>
      <c r="AU365" s="242" t="s">
        <v>83</v>
      </c>
      <c r="AV365" s="13" t="s">
        <v>85</v>
      </c>
      <c r="AW365" s="13" t="s">
        <v>32</v>
      </c>
      <c r="AX365" s="13" t="s">
        <v>75</v>
      </c>
      <c r="AY365" s="242" t="s">
        <v>149</v>
      </c>
    </row>
    <row r="366" s="13" customFormat="1">
      <c r="A366" s="13"/>
      <c r="B366" s="231"/>
      <c r="C366" s="232"/>
      <c r="D366" s="233" t="s">
        <v>158</v>
      </c>
      <c r="E366" s="234" t="s">
        <v>1</v>
      </c>
      <c r="F366" s="235" t="s">
        <v>348</v>
      </c>
      <c r="G366" s="232"/>
      <c r="H366" s="236">
        <v>0.13200000000000001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158</v>
      </c>
      <c r="AU366" s="242" t="s">
        <v>83</v>
      </c>
      <c r="AV366" s="13" t="s">
        <v>85</v>
      </c>
      <c r="AW366" s="13" t="s">
        <v>32</v>
      </c>
      <c r="AX366" s="13" t="s">
        <v>75</v>
      </c>
      <c r="AY366" s="242" t="s">
        <v>149</v>
      </c>
    </row>
    <row r="367" s="13" customFormat="1">
      <c r="A367" s="13"/>
      <c r="B367" s="231"/>
      <c r="C367" s="232"/>
      <c r="D367" s="233" t="s">
        <v>158</v>
      </c>
      <c r="E367" s="234" t="s">
        <v>1</v>
      </c>
      <c r="F367" s="235" t="s">
        <v>349</v>
      </c>
      <c r="G367" s="232"/>
      <c r="H367" s="236">
        <v>0.45000000000000001</v>
      </c>
      <c r="I367" s="237"/>
      <c r="J367" s="232"/>
      <c r="K367" s="232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158</v>
      </c>
      <c r="AU367" s="242" t="s">
        <v>83</v>
      </c>
      <c r="AV367" s="13" t="s">
        <v>85</v>
      </c>
      <c r="AW367" s="13" t="s">
        <v>32</v>
      </c>
      <c r="AX367" s="13" t="s">
        <v>75</v>
      </c>
      <c r="AY367" s="242" t="s">
        <v>149</v>
      </c>
    </row>
    <row r="368" s="14" customFormat="1">
      <c r="A368" s="14"/>
      <c r="B368" s="243"/>
      <c r="C368" s="244"/>
      <c r="D368" s="233" t="s">
        <v>158</v>
      </c>
      <c r="E368" s="245" t="s">
        <v>1</v>
      </c>
      <c r="F368" s="246" t="s">
        <v>212</v>
      </c>
      <c r="G368" s="244"/>
      <c r="H368" s="247">
        <v>4.7339999999999991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158</v>
      </c>
      <c r="AU368" s="253" t="s">
        <v>83</v>
      </c>
      <c r="AV368" s="14" t="s">
        <v>156</v>
      </c>
      <c r="AW368" s="14" t="s">
        <v>32</v>
      </c>
      <c r="AX368" s="14" t="s">
        <v>83</v>
      </c>
      <c r="AY368" s="253" t="s">
        <v>149</v>
      </c>
    </row>
    <row r="369" s="2" customFormat="1" ht="21.75" customHeight="1">
      <c r="A369" s="38"/>
      <c r="B369" s="39"/>
      <c r="C369" s="217" t="s">
        <v>350</v>
      </c>
      <c r="D369" s="217" t="s">
        <v>152</v>
      </c>
      <c r="E369" s="218" t="s">
        <v>351</v>
      </c>
      <c r="F369" s="219" t="s">
        <v>352</v>
      </c>
      <c r="G369" s="220" t="s">
        <v>335</v>
      </c>
      <c r="H369" s="221">
        <v>12.353999999999999</v>
      </c>
      <c r="I369" s="222"/>
      <c r="J369" s="223">
        <f>ROUND(I369*H369,2)</f>
        <v>0</v>
      </c>
      <c r="K369" s="224"/>
      <c r="L369" s="44"/>
      <c r="M369" s="225" t="s">
        <v>1</v>
      </c>
      <c r="N369" s="226" t="s">
        <v>40</v>
      </c>
      <c r="O369" s="91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156</v>
      </c>
      <c r="AT369" s="229" t="s">
        <v>152</v>
      </c>
      <c r="AU369" s="229" t="s">
        <v>83</v>
      </c>
      <c r="AY369" s="17" t="s">
        <v>149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83</v>
      </c>
      <c r="BK369" s="230">
        <f>ROUND(I369*H369,2)</f>
        <v>0</v>
      </c>
      <c r="BL369" s="17" t="s">
        <v>156</v>
      </c>
      <c r="BM369" s="229" t="s">
        <v>353</v>
      </c>
    </row>
    <row r="370" s="13" customFormat="1">
      <c r="A370" s="13"/>
      <c r="B370" s="231"/>
      <c r="C370" s="232"/>
      <c r="D370" s="233" t="s">
        <v>158</v>
      </c>
      <c r="E370" s="234" t="s">
        <v>1</v>
      </c>
      <c r="F370" s="235" t="s">
        <v>343</v>
      </c>
      <c r="G370" s="232"/>
      <c r="H370" s="236">
        <v>1.3560000000000001</v>
      </c>
      <c r="I370" s="237"/>
      <c r="J370" s="232"/>
      <c r="K370" s="232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158</v>
      </c>
      <c r="AU370" s="242" t="s">
        <v>83</v>
      </c>
      <c r="AV370" s="13" t="s">
        <v>85</v>
      </c>
      <c r="AW370" s="13" t="s">
        <v>32</v>
      </c>
      <c r="AX370" s="13" t="s">
        <v>75</v>
      </c>
      <c r="AY370" s="242" t="s">
        <v>149</v>
      </c>
    </row>
    <row r="371" s="13" customFormat="1">
      <c r="A371" s="13"/>
      <c r="B371" s="231"/>
      <c r="C371" s="232"/>
      <c r="D371" s="233" t="s">
        <v>158</v>
      </c>
      <c r="E371" s="234" t="s">
        <v>1</v>
      </c>
      <c r="F371" s="235" t="s">
        <v>344</v>
      </c>
      <c r="G371" s="232"/>
      <c r="H371" s="236">
        <v>0.63600000000000001</v>
      </c>
      <c r="I371" s="237"/>
      <c r="J371" s="232"/>
      <c r="K371" s="232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158</v>
      </c>
      <c r="AU371" s="242" t="s">
        <v>83</v>
      </c>
      <c r="AV371" s="13" t="s">
        <v>85</v>
      </c>
      <c r="AW371" s="13" t="s">
        <v>32</v>
      </c>
      <c r="AX371" s="13" t="s">
        <v>75</v>
      </c>
      <c r="AY371" s="242" t="s">
        <v>149</v>
      </c>
    </row>
    <row r="372" s="13" customFormat="1">
      <c r="A372" s="13"/>
      <c r="B372" s="231"/>
      <c r="C372" s="232"/>
      <c r="D372" s="233" t="s">
        <v>158</v>
      </c>
      <c r="E372" s="234" t="s">
        <v>1</v>
      </c>
      <c r="F372" s="235" t="s">
        <v>345</v>
      </c>
      <c r="G372" s="232"/>
      <c r="H372" s="236">
        <v>1.3799999999999999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158</v>
      </c>
      <c r="AU372" s="242" t="s">
        <v>83</v>
      </c>
      <c r="AV372" s="13" t="s">
        <v>85</v>
      </c>
      <c r="AW372" s="13" t="s">
        <v>32</v>
      </c>
      <c r="AX372" s="13" t="s">
        <v>75</v>
      </c>
      <c r="AY372" s="242" t="s">
        <v>149</v>
      </c>
    </row>
    <row r="373" s="13" customFormat="1">
      <c r="A373" s="13"/>
      <c r="B373" s="231"/>
      <c r="C373" s="232"/>
      <c r="D373" s="233" t="s">
        <v>158</v>
      </c>
      <c r="E373" s="234" t="s">
        <v>1</v>
      </c>
      <c r="F373" s="235" t="s">
        <v>346</v>
      </c>
      <c r="G373" s="232"/>
      <c r="H373" s="236">
        <v>0.64800000000000002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158</v>
      </c>
      <c r="AU373" s="242" t="s">
        <v>83</v>
      </c>
      <c r="AV373" s="13" t="s">
        <v>85</v>
      </c>
      <c r="AW373" s="13" t="s">
        <v>32</v>
      </c>
      <c r="AX373" s="13" t="s">
        <v>75</v>
      </c>
      <c r="AY373" s="242" t="s">
        <v>149</v>
      </c>
    </row>
    <row r="374" s="13" customFormat="1">
      <c r="A374" s="13"/>
      <c r="B374" s="231"/>
      <c r="C374" s="232"/>
      <c r="D374" s="233" t="s">
        <v>158</v>
      </c>
      <c r="E374" s="234" t="s">
        <v>1</v>
      </c>
      <c r="F374" s="235" t="s">
        <v>347</v>
      </c>
      <c r="G374" s="232"/>
      <c r="H374" s="236">
        <v>0.13200000000000001</v>
      </c>
      <c r="I374" s="237"/>
      <c r="J374" s="232"/>
      <c r="K374" s="232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158</v>
      </c>
      <c r="AU374" s="242" t="s">
        <v>83</v>
      </c>
      <c r="AV374" s="13" t="s">
        <v>85</v>
      </c>
      <c r="AW374" s="13" t="s">
        <v>32</v>
      </c>
      <c r="AX374" s="13" t="s">
        <v>75</v>
      </c>
      <c r="AY374" s="242" t="s">
        <v>149</v>
      </c>
    </row>
    <row r="375" s="13" customFormat="1">
      <c r="A375" s="13"/>
      <c r="B375" s="231"/>
      <c r="C375" s="232"/>
      <c r="D375" s="233" t="s">
        <v>158</v>
      </c>
      <c r="E375" s="234" t="s">
        <v>1</v>
      </c>
      <c r="F375" s="235" t="s">
        <v>348</v>
      </c>
      <c r="G375" s="232"/>
      <c r="H375" s="236">
        <v>0.13200000000000001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158</v>
      </c>
      <c r="AU375" s="242" t="s">
        <v>83</v>
      </c>
      <c r="AV375" s="13" t="s">
        <v>85</v>
      </c>
      <c r="AW375" s="13" t="s">
        <v>32</v>
      </c>
      <c r="AX375" s="13" t="s">
        <v>75</v>
      </c>
      <c r="AY375" s="242" t="s">
        <v>149</v>
      </c>
    </row>
    <row r="376" s="13" customFormat="1">
      <c r="A376" s="13"/>
      <c r="B376" s="231"/>
      <c r="C376" s="232"/>
      <c r="D376" s="233" t="s">
        <v>158</v>
      </c>
      <c r="E376" s="234" t="s">
        <v>1</v>
      </c>
      <c r="F376" s="235" t="s">
        <v>349</v>
      </c>
      <c r="G376" s="232"/>
      <c r="H376" s="236">
        <v>0.45000000000000001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158</v>
      </c>
      <c r="AU376" s="242" t="s">
        <v>83</v>
      </c>
      <c r="AV376" s="13" t="s">
        <v>85</v>
      </c>
      <c r="AW376" s="13" t="s">
        <v>32</v>
      </c>
      <c r="AX376" s="13" t="s">
        <v>75</v>
      </c>
      <c r="AY376" s="242" t="s">
        <v>149</v>
      </c>
    </row>
    <row r="377" s="13" customFormat="1">
      <c r="A377" s="13"/>
      <c r="B377" s="231"/>
      <c r="C377" s="232"/>
      <c r="D377" s="233" t="s">
        <v>158</v>
      </c>
      <c r="E377" s="234" t="s">
        <v>1</v>
      </c>
      <c r="F377" s="235" t="s">
        <v>337</v>
      </c>
      <c r="G377" s="232"/>
      <c r="H377" s="236">
        <v>4.3799999999999999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158</v>
      </c>
      <c r="AU377" s="242" t="s">
        <v>83</v>
      </c>
      <c r="AV377" s="13" t="s">
        <v>85</v>
      </c>
      <c r="AW377" s="13" t="s">
        <v>32</v>
      </c>
      <c r="AX377" s="13" t="s">
        <v>75</v>
      </c>
      <c r="AY377" s="242" t="s">
        <v>149</v>
      </c>
    </row>
    <row r="378" s="13" customFormat="1">
      <c r="A378" s="13"/>
      <c r="B378" s="231"/>
      <c r="C378" s="232"/>
      <c r="D378" s="233" t="s">
        <v>158</v>
      </c>
      <c r="E378" s="234" t="s">
        <v>1</v>
      </c>
      <c r="F378" s="235" t="s">
        <v>338</v>
      </c>
      <c r="G378" s="232"/>
      <c r="H378" s="236">
        <v>3.2400000000000002</v>
      </c>
      <c r="I378" s="237"/>
      <c r="J378" s="232"/>
      <c r="K378" s="232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158</v>
      </c>
      <c r="AU378" s="242" t="s">
        <v>83</v>
      </c>
      <c r="AV378" s="13" t="s">
        <v>85</v>
      </c>
      <c r="AW378" s="13" t="s">
        <v>32</v>
      </c>
      <c r="AX378" s="13" t="s">
        <v>75</v>
      </c>
      <c r="AY378" s="242" t="s">
        <v>149</v>
      </c>
    </row>
    <row r="379" s="14" customFormat="1">
      <c r="A379" s="14"/>
      <c r="B379" s="243"/>
      <c r="C379" s="244"/>
      <c r="D379" s="233" t="s">
        <v>158</v>
      </c>
      <c r="E379" s="245" t="s">
        <v>1</v>
      </c>
      <c r="F379" s="246" t="s">
        <v>212</v>
      </c>
      <c r="G379" s="244"/>
      <c r="H379" s="247">
        <v>12.353999999999999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158</v>
      </c>
      <c r="AU379" s="253" t="s">
        <v>83</v>
      </c>
      <c r="AV379" s="14" t="s">
        <v>156</v>
      </c>
      <c r="AW379" s="14" t="s">
        <v>32</v>
      </c>
      <c r="AX379" s="14" t="s">
        <v>83</v>
      </c>
      <c r="AY379" s="253" t="s">
        <v>149</v>
      </c>
    </row>
    <row r="380" s="2" customFormat="1" ht="24.15" customHeight="1">
      <c r="A380" s="38"/>
      <c r="B380" s="39"/>
      <c r="C380" s="217" t="s">
        <v>8</v>
      </c>
      <c r="D380" s="217" t="s">
        <v>152</v>
      </c>
      <c r="E380" s="218" t="s">
        <v>354</v>
      </c>
      <c r="F380" s="219" t="s">
        <v>355</v>
      </c>
      <c r="G380" s="220" t="s">
        <v>356</v>
      </c>
      <c r="H380" s="221">
        <v>0.019</v>
      </c>
      <c r="I380" s="222"/>
      <c r="J380" s="223">
        <f>ROUND(I380*H380,2)</f>
        <v>0</v>
      </c>
      <c r="K380" s="224"/>
      <c r="L380" s="44"/>
      <c r="M380" s="225" t="s">
        <v>1</v>
      </c>
      <c r="N380" s="226" t="s">
        <v>40</v>
      </c>
      <c r="O380" s="91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156</v>
      </c>
      <c r="AT380" s="229" t="s">
        <v>152</v>
      </c>
      <c r="AU380" s="229" t="s">
        <v>83</v>
      </c>
      <c r="AY380" s="17" t="s">
        <v>149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83</v>
      </c>
      <c r="BK380" s="230">
        <f>ROUND(I380*H380,2)</f>
        <v>0</v>
      </c>
      <c r="BL380" s="17" t="s">
        <v>156</v>
      </c>
      <c r="BM380" s="229" t="s">
        <v>357</v>
      </c>
    </row>
    <row r="381" s="13" customFormat="1">
      <c r="A381" s="13"/>
      <c r="B381" s="231"/>
      <c r="C381" s="232"/>
      <c r="D381" s="233" t="s">
        <v>158</v>
      </c>
      <c r="E381" s="234" t="s">
        <v>1</v>
      </c>
      <c r="F381" s="235" t="s">
        <v>358</v>
      </c>
      <c r="G381" s="232"/>
      <c r="H381" s="236">
        <v>0.067000000000000004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158</v>
      </c>
      <c r="AU381" s="242" t="s">
        <v>83</v>
      </c>
      <c r="AV381" s="13" t="s">
        <v>85</v>
      </c>
      <c r="AW381" s="13" t="s">
        <v>32</v>
      </c>
      <c r="AX381" s="13" t="s">
        <v>75</v>
      </c>
      <c r="AY381" s="242" t="s">
        <v>149</v>
      </c>
    </row>
    <row r="382" s="13" customFormat="1">
      <c r="A382" s="13"/>
      <c r="B382" s="231"/>
      <c r="C382" s="232"/>
      <c r="D382" s="233" t="s">
        <v>158</v>
      </c>
      <c r="E382" s="234" t="s">
        <v>1</v>
      </c>
      <c r="F382" s="235" t="s">
        <v>359</v>
      </c>
      <c r="G382" s="232"/>
      <c r="H382" s="236">
        <v>0.031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158</v>
      </c>
      <c r="AU382" s="242" t="s">
        <v>83</v>
      </c>
      <c r="AV382" s="13" t="s">
        <v>85</v>
      </c>
      <c r="AW382" s="13" t="s">
        <v>32</v>
      </c>
      <c r="AX382" s="13" t="s">
        <v>75</v>
      </c>
      <c r="AY382" s="242" t="s">
        <v>149</v>
      </c>
    </row>
    <row r="383" s="13" customFormat="1">
      <c r="A383" s="13"/>
      <c r="B383" s="231"/>
      <c r="C383" s="232"/>
      <c r="D383" s="233" t="s">
        <v>158</v>
      </c>
      <c r="E383" s="234" t="s">
        <v>1</v>
      </c>
      <c r="F383" s="235" t="s">
        <v>360</v>
      </c>
      <c r="G383" s="232"/>
      <c r="H383" s="236">
        <v>0.068000000000000005</v>
      </c>
      <c r="I383" s="237"/>
      <c r="J383" s="232"/>
      <c r="K383" s="232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158</v>
      </c>
      <c r="AU383" s="242" t="s">
        <v>83</v>
      </c>
      <c r="AV383" s="13" t="s">
        <v>85</v>
      </c>
      <c r="AW383" s="13" t="s">
        <v>32</v>
      </c>
      <c r="AX383" s="13" t="s">
        <v>75</v>
      </c>
      <c r="AY383" s="242" t="s">
        <v>149</v>
      </c>
    </row>
    <row r="384" s="13" customFormat="1">
      <c r="A384" s="13"/>
      <c r="B384" s="231"/>
      <c r="C384" s="232"/>
      <c r="D384" s="233" t="s">
        <v>158</v>
      </c>
      <c r="E384" s="234" t="s">
        <v>1</v>
      </c>
      <c r="F384" s="235" t="s">
        <v>361</v>
      </c>
      <c r="G384" s="232"/>
      <c r="H384" s="236">
        <v>0.032000000000000001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158</v>
      </c>
      <c r="AU384" s="242" t="s">
        <v>83</v>
      </c>
      <c r="AV384" s="13" t="s">
        <v>85</v>
      </c>
      <c r="AW384" s="13" t="s">
        <v>32</v>
      </c>
      <c r="AX384" s="13" t="s">
        <v>75</v>
      </c>
      <c r="AY384" s="242" t="s">
        <v>149</v>
      </c>
    </row>
    <row r="385" s="13" customFormat="1">
      <c r="A385" s="13"/>
      <c r="B385" s="231"/>
      <c r="C385" s="232"/>
      <c r="D385" s="233" t="s">
        <v>158</v>
      </c>
      <c r="E385" s="234" t="s">
        <v>1</v>
      </c>
      <c r="F385" s="235" t="s">
        <v>362</v>
      </c>
      <c r="G385" s="232"/>
      <c r="H385" s="236">
        <v>0.012999999999999999</v>
      </c>
      <c r="I385" s="237"/>
      <c r="J385" s="232"/>
      <c r="K385" s="232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158</v>
      </c>
      <c r="AU385" s="242" t="s">
        <v>83</v>
      </c>
      <c r="AV385" s="13" t="s">
        <v>85</v>
      </c>
      <c r="AW385" s="13" t="s">
        <v>32</v>
      </c>
      <c r="AX385" s="13" t="s">
        <v>75</v>
      </c>
      <c r="AY385" s="242" t="s">
        <v>149</v>
      </c>
    </row>
    <row r="386" s="13" customFormat="1">
      <c r="A386" s="13"/>
      <c r="B386" s="231"/>
      <c r="C386" s="232"/>
      <c r="D386" s="233" t="s">
        <v>158</v>
      </c>
      <c r="E386" s="234" t="s">
        <v>1</v>
      </c>
      <c r="F386" s="235" t="s">
        <v>363</v>
      </c>
      <c r="G386" s="232"/>
      <c r="H386" s="236">
        <v>0.012999999999999999</v>
      </c>
      <c r="I386" s="237"/>
      <c r="J386" s="232"/>
      <c r="K386" s="232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158</v>
      </c>
      <c r="AU386" s="242" t="s">
        <v>83</v>
      </c>
      <c r="AV386" s="13" t="s">
        <v>85</v>
      </c>
      <c r="AW386" s="13" t="s">
        <v>32</v>
      </c>
      <c r="AX386" s="13" t="s">
        <v>75</v>
      </c>
      <c r="AY386" s="242" t="s">
        <v>149</v>
      </c>
    </row>
    <row r="387" s="13" customFormat="1">
      <c r="A387" s="13"/>
      <c r="B387" s="231"/>
      <c r="C387" s="232"/>
      <c r="D387" s="233" t="s">
        <v>158</v>
      </c>
      <c r="E387" s="234" t="s">
        <v>1</v>
      </c>
      <c r="F387" s="235" t="s">
        <v>364</v>
      </c>
      <c r="G387" s="232"/>
      <c r="H387" s="236">
        <v>0.044999999999999998</v>
      </c>
      <c r="I387" s="237"/>
      <c r="J387" s="232"/>
      <c r="K387" s="232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158</v>
      </c>
      <c r="AU387" s="242" t="s">
        <v>83</v>
      </c>
      <c r="AV387" s="13" t="s">
        <v>85</v>
      </c>
      <c r="AW387" s="13" t="s">
        <v>32</v>
      </c>
      <c r="AX387" s="13" t="s">
        <v>75</v>
      </c>
      <c r="AY387" s="242" t="s">
        <v>149</v>
      </c>
    </row>
    <row r="388" s="13" customFormat="1">
      <c r="A388" s="13"/>
      <c r="B388" s="231"/>
      <c r="C388" s="232"/>
      <c r="D388" s="233" t="s">
        <v>158</v>
      </c>
      <c r="E388" s="234" t="s">
        <v>1</v>
      </c>
      <c r="F388" s="235" t="s">
        <v>365</v>
      </c>
      <c r="G388" s="232"/>
      <c r="H388" s="236">
        <v>0.025999999999999999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158</v>
      </c>
      <c r="AU388" s="242" t="s">
        <v>83</v>
      </c>
      <c r="AV388" s="13" t="s">
        <v>85</v>
      </c>
      <c r="AW388" s="13" t="s">
        <v>32</v>
      </c>
      <c r="AX388" s="13" t="s">
        <v>75</v>
      </c>
      <c r="AY388" s="242" t="s">
        <v>149</v>
      </c>
    </row>
    <row r="389" s="13" customFormat="1">
      <c r="A389" s="13"/>
      <c r="B389" s="231"/>
      <c r="C389" s="232"/>
      <c r="D389" s="233" t="s">
        <v>158</v>
      </c>
      <c r="E389" s="234" t="s">
        <v>1</v>
      </c>
      <c r="F389" s="235" t="s">
        <v>366</v>
      </c>
      <c r="G389" s="232"/>
      <c r="H389" s="236">
        <v>0.019</v>
      </c>
      <c r="I389" s="237"/>
      <c r="J389" s="232"/>
      <c r="K389" s="232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158</v>
      </c>
      <c r="AU389" s="242" t="s">
        <v>83</v>
      </c>
      <c r="AV389" s="13" t="s">
        <v>85</v>
      </c>
      <c r="AW389" s="13" t="s">
        <v>32</v>
      </c>
      <c r="AX389" s="13" t="s">
        <v>83</v>
      </c>
      <c r="AY389" s="242" t="s">
        <v>149</v>
      </c>
    </row>
    <row r="390" s="2" customFormat="1" ht="16.5" customHeight="1">
      <c r="A390" s="38"/>
      <c r="B390" s="39"/>
      <c r="C390" s="217" t="s">
        <v>367</v>
      </c>
      <c r="D390" s="217" t="s">
        <v>152</v>
      </c>
      <c r="E390" s="218" t="s">
        <v>368</v>
      </c>
      <c r="F390" s="219" t="s">
        <v>369</v>
      </c>
      <c r="G390" s="220" t="s">
        <v>155</v>
      </c>
      <c r="H390" s="221">
        <v>77.5</v>
      </c>
      <c r="I390" s="222"/>
      <c r="J390" s="223">
        <f>ROUND(I390*H390,2)</f>
        <v>0</v>
      </c>
      <c r="K390" s="224"/>
      <c r="L390" s="44"/>
      <c r="M390" s="225" t="s">
        <v>1</v>
      </c>
      <c r="N390" s="226" t="s">
        <v>40</v>
      </c>
      <c r="O390" s="91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9" t="s">
        <v>370</v>
      </c>
      <c r="AT390" s="229" t="s">
        <v>152</v>
      </c>
      <c r="AU390" s="229" t="s">
        <v>83</v>
      </c>
      <c r="AY390" s="17" t="s">
        <v>149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7" t="s">
        <v>83</v>
      </c>
      <c r="BK390" s="230">
        <f>ROUND(I390*H390,2)</f>
        <v>0</v>
      </c>
      <c r="BL390" s="17" t="s">
        <v>370</v>
      </c>
      <c r="BM390" s="229" t="s">
        <v>371</v>
      </c>
    </row>
    <row r="391" s="13" customFormat="1">
      <c r="A391" s="13"/>
      <c r="B391" s="231"/>
      <c r="C391" s="232"/>
      <c r="D391" s="233" t="s">
        <v>158</v>
      </c>
      <c r="E391" s="234" t="s">
        <v>1</v>
      </c>
      <c r="F391" s="235" t="s">
        <v>372</v>
      </c>
      <c r="G391" s="232"/>
      <c r="H391" s="236">
        <v>44</v>
      </c>
      <c r="I391" s="237"/>
      <c r="J391" s="232"/>
      <c r="K391" s="232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158</v>
      </c>
      <c r="AU391" s="242" t="s">
        <v>83</v>
      </c>
      <c r="AV391" s="13" t="s">
        <v>85</v>
      </c>
      <c r="AW391" s="13" t="s">
        <v>32</v>
      </c>
      <c r="AX391" s="13" t="s">
        <v>75</v>
      </c>
      <c r="AY391" s="242" t="s">
        <v>149</v>
      </c>
    </row>
    <row r="392" s="13" customFormat="1">
      <c r="A392" s="13"/>
      <c r="B392" s="231"/>
      <c r="C392" s="232"/>
      <c r="D392" s="233" t="s">
        <v>158</v>
      </c>
      <c r="E392" s="234" t="s">
        <v>1</v>
      </c>
      <c r="F392" s="235" t="s">
        <v>373</v>
      </c>
      <c r="G392" s="232"/>
      <c r="H392" s="236">
        <v>11.300000000000001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158</v>
      </c>
      <c r="AU392" s="242" t="s">
        <v>83</v>
      </c>
      <c r="AV392" s="13" t="s">
        <v>85</v>
      </c>
      <c r="AW392" s="13" t="s">
        <v>32</v>
      </c>
      <c r="AX392" s="13" t="s">
        <v>75</v>
      </c>
      <c r="AY392" s="242" t="s">
        <v>149</v>
      </c>
    </row>
    <row r="393" s="13" customFormat="1">
      <c r="A393" s="13"/>
      <c r="B393" s="231"/>
      <c r="C393" s="232"/>
      <c r="D393" s="233" t="s">
        <v>158</v>
      </c>
      <c r="E393" s="234" t="s">
        <v>1</v>
      </c>
      <c r="F393" s="235" t="s">
        <v>374</v>
      </c>
      <c r="G393" s="232"/>
      <c r="H393" s="236">
        <v>5.2999999999999998</v>
      </c>
      <c r="I393" s="237"/>
      <c r="J393" s="232"/>
      <c r="K393" s="232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158</v>
      </c>
      <c r="AU393" s="242" t="s">
        <v>83</v>
      </c>
      <c r="AV393" s="13" t="s">
        <v>85</v>
      </c>
      <c r="AW393" s="13" t="s">
        <v>32</v>
      </c>
      <c r="AX393" s="13" t="s">
        <v>75</v>
      </c>
      <c r="AY393" s="242" t="s">
        <v>149</v>
      </c>
    </row>
    <row r="394" s="13" customFormat="1">
      <c r="A394" s="13"/>
      <c r="B394" s="231"/>
      <c r="C394" s="232"/>
      <c r="D394" s="233" t="s">
        <v>158</v>
      </c>
      <c r="E394" s="234" t="s">
        <v>1</v>
      </c>
      <c r="F394" s="235" t="s">
        <v>375</v>
      </c>
      <c r="G394" s="232"/>
      <c r="H394" s="236">
        <v>11.5</v>
      </c>
      <c r="I394" s="237"/>
      <c r="J394" s="232"/>
      <c r="K394" s="232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158</v>
      </c>
      <c r="AU394" s="242" t="s">
        <v>83</v>
      </c>
      <c r="AV394" s="13" t="s">
        <v>85</v>
      </c>
      <c r="AW394" s="13" t="s">
        <v>32</v>
      </c>
      <c r="AX394" s="13" t="s">
        <v>75</v>
      </c>
      <c r="AY394" s="242" t="s">
        <v>149</v>
      </c>
    </row>
    <row r="395" s="13" customFormat="1">
      <c r="A395" s="13"/>
      <c r="B395" s="231"/>
      <c r="C395" s="232"/>
      <c r="D395" s="233" t="s">
        <v>158</v>
      </c>
      <c r="E395" s="234" t="s">
        <v>1</v>
      </c>
      <c r="F395" s="235" t="s">
        <v>376</v>
      </c>
      <c r="G395" s="232"/>
      <c r="H395" s="236">
        <v>5.4000000000000004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158</v>
      </c>
      <c r="AU395" s="242" t="s">
        <v>83</v>
      </c>
      <c r="AV395" s="13" t="s">
        <v>85</v>
      </c>
      <c r="AW395" s="13" t="s">
        <v>32</v>
      </c>
      <c r="AX395" s="13" t="s">
        <v>75</v>
      </c>
      <c r="AY395" s="242" t="s">
        <v>149</v>
      </c>
    </row>
    <row r="396" s="14" customFormat="1">
      <c r="A396" s="14"/>
      <c r="B396" s="243"/>
      <c r="C396" s="244"/>
      <c r="D396" s="233" t="s">
        <v>158</v>
      </c>
      <c r="E396" s="245" t="s">
        <v>1</v>
      </c>
      <c r="F396" s="246" t="s">
        <v>212</v>
      </c>
      <c r="G396" s="244"/>
      <c r="H396" s="247">
        <v>77.5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158</v>
      </c>
      <c r="AU396" s="253" t="s">
        <v>83</v>
      </c>
      <c r="AV396" s="14" t="s">
        <v>156</v>
      </c>
      <c r="AW396" s="14" t="s">
        <v>32</v>
      </c>
      <c r="AX396" s="14" t="s">
        <v>83</v>
      </c>
      <c r="AY396" s="253" t="s">
        <v>149</v>
      </c>
    </row>
    <row r="397" s="2" customFormat="1" ht="24.15" customHeight="1">
      <c r="A397" s="38"/>
      <c r="B397" s="39"/>
      <c r="C397" s="217" t="s">
        <v>377</v>
      </c>
      <c r="D397" s="217" t="s">
        <v>152</v>
      </c>
      <c r="E397" s="218" t="s">
        <v>378</v>
      </c>
      <c r="F397" s="219" t="s">
        <v>379</v>
      </c>
      <c r="G397" s="220" t="s">
        <v>155</v>
      </c>
      <c r="H397" s="221">
        <v>44</v>
      </c>
      <c r="I397" s="222"/>
      <c r="J397" s="223">
        <f>ROUND(I397*H397,2)</f>
        <v>0</v>
      </c>
      <c r="K397" s="224"/>
      <c r="L397" s="44"/>
      <c r="M397" s="225" t="s">
        <v>1</v>
      </c>
      <c r="N397" s="226" t="s">
        <v>40</v>
      </c>
      <c r="O397" s="91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156</v>
      </c>
      <c r="AT397" s="229" t="s">
        <v>152</v>
      </c>
      <c r="AU397" s="229" t="s">
        <v>83</v>
      </c>
      <c r="AY397" s="17" t="s">
        <v>149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83</v>
      </c>
      <c r="BK397" s="230">
        <f>ROUND(I397*H397,2)</f>
        <v>0</v>
      </c>
      <c r="BL397" s="17" t="s">
        <v>156</v>
      </c>
      <c r="BM397" s="229" t="s">
        <v>380</v>
      </c>
    </row>
    <row r="398" s="13" customFormat="1">
      <c r="A398" s="13"/>
      <c r="B398" s="231"/>
      <c r="C398" s="232"/>
      <c r="D398" s="233" t="s">
        <v>158</v>
      </c>
      <c r="E398" s="234" t="s">
        <v>1</v>
      </c>
      <c r="F398" s="235" t="s">
        <v>372</v>
      </c>
      <c r="G398" s="232"/>
      <c r="H398" s="236">
        <v>44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158</v>
      </c>
      <c r="AU398" s="242" t="s">
        <v>83</v>
      </c>
      <c r="AV398" s="13" t="s">
        <v>85</v>
      </c>
      <c r="AW398" s="13" t="s">
        <v>32</v>
      </c>
      <c r="AX398" s="13" t="s">
        <v>83</v>
      </c>
      <c r="AY398" s="242" t="s">
        <v>149</v>
      </c>
    </row>
    <row r="399" s="2" customFormat="1" ht="37.8" customHeight="1">
      <c r="A399" s="38"/>
      <c r="B399" s="39"/>
      <c r="C399" s="217" t="s">
        <v>381</v>
      </c>
      <c r="D399" s="217" t="s">
        <v>152</v>
      </c>
      <c r="E399" s="218" t="s">
        <v>382</v>
      </c>
      <c r="F399" s="219" t="s">
        <v>383</v>
      </c>
      <c r="G399" s="220" t="s">
        <v>250</v>
      </c>
      <c r="H399" s="221">
        <v>79.799999999999997</v>
      </c>
      <c r="I399" s="222"/>
      <c r="J399" s="223">
        <f>ROUND(I399*H399,2)</f>
        <v>0</v>
      </c>
      <c r="K399" s="224"/>
      <c r="L399" s="44"/>
      <c r="M399" s="225" t="s">
        <v>1</v>
      </c>
      <c r="N399" s="226" t="s">
        <v>40</v>
      </c>
      <c r="O399" s="91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156</v>
      </c>
      <c r="AT399" s="229" t="s">
        <v>152</v>
      </c>
      <c r="AU399" s="229" t="s">
        <v>83</v>
      </c>
      <c r="AY399" s="17" t="s">
        <v>149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83</v>
      </c>
      <c r="BK399" s="230">
        <f>ROUND(I399*H399,2)</f>
        <v>0</v>
      </c>
      <c r="BL399" s="17" t="s">
        <v>156</v>
      </c>
      <c r="BM399" s="229" t="s">
        <v>384</v>
      </c>
    </row>
    <row r="400" s="13" customFormat="1">
      <c r="A400" s="13"/>
      <c r="B400" s="231"/>
      <c r="C400" s="232"/>
      <c r="D400" s="233" t="s">
        <v>158</v>
      </c>
      <c r="E400" s="234" t="s">
        <v>1</v>
      </c>
      <c r="F400" s="235" t="s">
        <v>385</v>
      </c>
      <c r="G400" s="232"/>
      <c r="H400" s="236">
        <v>15</v>
      </c>
      <c r="I400" s="237"/>
      <c r="J400" s="232"/>
      <c r="K400" s="232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158</v>
      </c>
      <c r="AU400" s="242" t="s">
        <v>83</v>
      </c>
      <c r="AV400" s="13" t="s">
        <v>85</v>
      </c>
      <c r="AW400" s="13" t="s">
        <v>32</v>
      </c>
      <c r="AX400" s="13" t="s">
        <v>75</v>
      </c>
      <c r="AY400" s="242" t="s">
        <v>149</v>
      </c>
    </row>
    <row r="401" s="13" customFormat="1">
      <c r="A401" s="13"/>
      <c r="B401" s="231"/>
      <c r="C401" s="232"/>
      <c r="D401" s="233" t="s">
        <v>158</v>
      </c>
      <c r="E401" s="234" t="s">
        <v>1</v>
      </c>
      <c r="F401" s="235" t="s">
        <v>386</v>
      </c>
      <c r="G401" s="232"/>
      <c r="H401" s="236">
        <v>13.4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158</v>
      </c>
      <c r="AU401" s="242" t="s">
        <v>83</v>
      </c>
      <c r="AV401" s="13" t="s">
        <v>85</v>
      </c>
      <c r="AW401" s="13" t="s">
        <v>32</v>
      </c>
      <c r="AX401" s="13" t="s">
        <v>75</v>
      </c>
      <c r="AY401" s="242" t="s">
        <v>149</v>
      </c>
    </row>
    <row r="402" s="13" customFormat="1">
      <c r="A402" s="13"/>
      <c r="B402" s="231"/>
      <c r="C402" s="232"/>
      <c r="D402" s="233" t="s">
        <v>158</v>
      </c>
      <c r="E402" s="234" t="s">
        <v>1</v>
      </c>
      <c r="F402" s="235" t="s">
        <v>387</v>
      </c>
      <c r="G402" s="232"/>
      <c r="H402" s="236">
        <v>15</v>
      </c>
      <c r="I402" s="237"/>
      <c r="J402" s="232"/>
      <c r="K402" s="232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158</v>
      </c>
      <c r="AU402" s="242" t="s">
        <v>83</v>
      </c>
      <c r="AV402" s="13" t="s">
        <v>85</v>
      </c>
      <c r="AW402" s="13" t="s">
        <v>32</v>
      </c>
      <c r="AX402" s="13" t="s">
        <v>75</v>
      </c>
      <c r="AY402" s="242" t="s">
        <v>149</v>
      </c>
    </row>
    <row r="403" s="13" customFormat="1">
      <c r="A403" s="13"/>
      <c r="B403" s="231"/>
      <c r="C403" s="232"/>
      <c r="D403" s="233" t="s">
        <v>158</v>
      </c>
      <c r="E403" s="234" t="s">
        <v>1</v>
      </c>
      <c r="F403" s="235" t="s">
        <v>388</v>
      </c>
      <c r="G403" s="232"/>
      <c r="H403" s="236">
        <v>13.4</v>
      </c>
      <c r="I403" s="237"/>
      <c r="J403" s="232"/>
      <c r="K403" s="232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158</v>
      </c>
      <c r="AU403" s="242" t="s">
        <v>83</v>
      </c>
      <c r="AV403" s="13" t="s">
        <v>85</v>
      </c>
      <c r="AW403" s="13" t="s">
        <v>32</v>
      </c>
      <c r="AX403" s="13" t="s">
        <v>75</v>
      </c>
      <c r="AY403" s="242" t="s">
        <v>149</v>
      </c>
    </row>
    <row r="404" s="13" customFormat="1">
      <c r="A404" s="13"/>
      <c r="B404" s="231"/>
      <c r="C404" s="232"/>
      <c r="D404" s="233" t="s">
        <v>158</v>
      </c>
      <c r="E404" s="234" t="s">
        <v>1</v>
      </c>
      <c r="F404" s="235" t="s">
        <v>389</v>
      </c>
      <c r="G404" s="232"/>
      <c r="H404" s="236">
        <v>6.5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158</v>
      </c>
      <c r="AU404" s="242" t="s">
        <v>83</v>
      </c>
      <c r="AV404" s="13" t="s">
        <v>85</v>
      </c>
      <c r="AW404" s="13" t="s">
        <v>32</v>
      </c>
      <c r="AX404" s="13" t="s">
        <v>75</v>
      </c>
      <c r="AY404" s="242" t="s">
        <v>149</v>
      </c>
    </row>
    <row r="405" s="13" customFormat="1">
      <c r="A405" s="13"/>
      <c r="B405" s="231"/>
      <c r="C405" s="232"/>
      <c r="D405" s="233" t="s">
        <v>158</v>
      </c>
      <c r="E405" s="234" t="s">
        <v>1</v>
      </c>
      <c r="F405" s="235" t="s">
        <v>390</v>
      </c>
      <c r="G405" s="232"/>
      <c r="H405" s="236">
        <v>6.5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158</v>
      </c>
      <c r="AU405" s="242" t="s">
        <v>83</v>
      </c>
      <c r="AV405" s="13" t="s">
        <v>85</v>
      </c>
      <c r="AW405" s="13" t="s">
        <v>32</v>
      </c>
      <c r="AX405" s="13" t="s">
        <v>75</v>
      </c>
      <c r="AY405" s="242" t="s">
        <v>149</v>
      </c>
    </row>
    <row r="406" s="13" customFormat="1">
      <c r="A406" s="13"/>
      <c r="B406" s="231"/>
      <c r="C406" s="232"/>
      <c r="D406" s="233" t="s">
        <v>158</v>
      </c>
      <c r="E406" s="234" t="s">
        <v>1</v>
      </c>
      <c r="F406" s="235" t="s">
        <v>391</v>
      </c>
      <c r="G406" s="232"/>
      <c r="H406" s="236">
        <v>10</v>
      </c>
      <c r="I406" s="237"/>
      <c r="J406" s="232"/>
      <c r="K406" s="232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158</v>
      </c>
      <c r="AU406" s="242" t="s">
        <v>83</v>
      </c>
      <c r="AV406" s="13" t="s">
        <v>85</v>
      </c>
      <c r="AW406" s="13" t="s">
        <v>32</v>
      </c>
      <c r="AX406" s="13" t="s">
        <v>75</v>
      </c>
      <c r="AY406" s="242" t="s">
        <v>149</v>
      </c>
    </row>
    <row r="407" s="14" customFormat="1">
      <c r="A407" s="14"/>
      <c r="B407" s="243"/>
      <c r="C407" s="244"/>
      <c r="D407" s="233" t="s">
        <v>158</v>
      </c>
      <c r="E407" s="245" t="s">
        <v>1</v>
      </c>
      <c r="F407" s="246" t="s">
        <v>212</v>
      </c>
      <c r="G407" s="244"/>
      <c r="H407" s="247">
        <v>79.799999999999997</v>
      </c>
      <c r="I407" s="248"/>
      <c r="J407" s="244"/>
      <c r="K407" s="244"/>
      <c r="L407" s="249"/>
      <c r="M407" s="250"/>
      <c r="N407" s="251"/>
      <c r="O407" s="251"/>
      <c r="P407" s="251"/>
      <c r="Q407" s="251"/>
      <c r="R407" s="251"/>
      <c r="S407" s="251"/>
      <c r="T407" s="25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3" t="s">
        <v>158</v>
      </c>
      <c r="AU407" s="253" t="s">
        <v>83</v>
      </c>
      <c r="AV407" s="14" t="s">
        <v>156</v>
      </c>
      <c r="AW407" s="14" t="s">
        <v>32</v>
      </c>
      <c r="AX407" s="14" t="s">
        <v>83</v>
      </c>
      <c r="AY407" s="253" t="s">
        <v>149</v>
      </c>
    </row>
    <row r="408" s="2" customFormat="1" ht="24.15" customHeight="1">
      <c r="A408" s="38"/>
      <c r="B408" s="39"/>
      <c r="C408" s="217" t="s">
        <v>370</v>
      </c>
      <c r="D408" s="217" t="s">
        <v>152</v>
      </c>
      <c r="E408" s="218" t="s">
        <v>392</v>
      </c>
      <c r="F408" s="219" t="s">
        <v>393</v>
      </c>
      <c r="G408" s="220" t="s">
        <v>394</v>
      </c>
      <c r="H408" s="221">
        <v>3</v>
      </c>
      <c r="I408" s="222"/>
      <c r="J408" s="223">
        <f>ROUND(I408*H408,2)</f>
        <v>0</v>
      </c>
      <c r="K408" s="224"/>
      <c r="L408" s="44"/>
      <c r="M408" s="225" t="s">
        <v>1</v>
      </c>
      <c r="N408" s="226" t="s">
        <v>40</v>
      </c>
      <c r="O408" s="91"/>
      <c r="P408" s="227">
        <f>O408*H408</f>
        <v>0</v>
      </c>
      <c r="Q408" s="227">
        <v>0.44</v>
      </c>
      <c r="R408" s="227">
        <f>Q408*H408</f>
        <v>1.3200000000000001</v>
      </c>
      <c r="S408" s="227">
        <v>0</v>
      </c>
      <c r="T408" s="22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9" t="s">
        <v>156</v>
      </c>
      <c r="AT408" s="229" t="s">
        <v>152</v>
      </c>
      <c r="AU408" s="229" t="s">
        <v>83</v>
      </c>
      <c r="AY408" s="17" t="s">
        <v>149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7" t="s">
        <v>83</v>
      </c>
      <c r="BK408" s="230">
        <f>ROUND(I408*H408,2)</f>
        <v>0</v>
      </c>
      <c r="BL408" s="17" t="s">
        <v>156</v>
      </c>
      <c r="BM408" s="229" t="s">
        <v>395</v>
      </c>
    </row>
    <row r="409" s="2" customFormat="1">
      <c r="A409" s="38"/>
      <c r="B409" s="39"/>
      <c r="C409" s="40"/>
      <c r="D409" s="233" t="s">
        <v>298</v>
      </c>
      <c r="E409" s="40"/>
      <c r="F409" s="254" t="s">
        <v>396</v>
      </c>
      <c r="G409" s="40"/>
      <c r="H409" s="40"/>
      <c r="I409" s="255"/>
      <c r="J409" s="40"/>
      <c r="K409" s="40"/>
      <c r="L409" s="44"/>
      <c r="M409" s="256"/>
      <c r="N409" s="257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298</v>
      </c>
      <c r="AU409" s="17" t="s">
        <v>83</v>
      </c>
    </row>
    <row r="410" s="13" customFormat="1">
      <c r="A410" s="13"/>
      <c r="B410" s="231"/>
      <c r="C410" s="232"/>
      <c r="D410" s="233" t="s">
        <v>158</v>
      </c>
      <c r="E410" s="234" t="s">
        <v>1</v>
      </c>
      <c r="F410" s="235" t="s">
        <v>397</v>
      </c>
      <c r="G410" s="232"/>
      <c r="H410" s="236">
        <v>1</v>
      </c>
      <c r="I410" s="237"/>
      <c r="J410" s="232"/>
      <c r="K410" s="232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158</v>
      </c>
      <c r="AU410" s="242" t="s">
        <v>83</v>
      </c>
      <c r="AV410" s="13" t="s">
        <v>85</v>
      </c>
      <c r="AW410" s="13" t="s">
        <v>32</v>
      </c>
      <c r="AX410" s="13" t="s">
        <v>75</v>
      </c>
      <c r="AY410" s="242" t="s">
        <v>149</v>
      </c>
    </row>
    <row r="411" s="13" customFormat="1">
      <c r="A411" s="13"/>
      <c r="B411" s="231"/>
      <c r="C411" s="232"/>
      <c r="D411" s="233" t="s">
        <v>158</v>
      </c>
      <c r="E411" s="234" t="s">
        <v>1</v>
      </c>
      <c r="F411" s="235" t="s">
        <v>398</v>
      </c>
      <c r="G411" s="232"/>
      <c r="H411" s="236">
        <v>1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158</v>
      </c>
      <c r="AU411" s="242" t="s">
        <v>83</v>
      </c>
      <c r="AV411" s="13" t="s">
        <v>85</v>
      </c>
      <c r="AW411" s="13" t="s">
        <v>32</v>
      </c>
      <c r="AX411" s="13" t="s">
        <v>75</v>
      </c>
      <c r="AY411" s="242" t="s">
        <v>149</v>
      </c>
    </row>
    <row r="412" s="13" customFormat="1">
      <c r="A412" s="13"/>
      <c r="B412" s="231"/>
      <c r="C412" s="232"/>
      <c r="D412" s="233" t="s">
        <v>158</v>
      </c>
      <c r="E412" s="234" t="s">
        <v>1</v>
      </c>
      <c r="F412" s="235" t="s">
        <v>399</v>
      </c>
      <c r="G412" s="232"/>
      <c r="H412" s="236">
        <v>1</v>
      </c>
      <c r="I412" s="237"/>
      <c r="J412" s="232"/>
      <c r="K412" s="232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158</v>
      </c>
      <c r="AU412" s="242" t="s">
        <v>83</v>
      </c>
      <c r="AV412" s="13" t="s">
        <v>85</v>
      </c>
      <c r="AW412" s="13" t="s">
        <v>32</v>
      </c>
      <c r="AX412" s="13" t="s">
        <v>75</v>
      </c>
      <c r="AY412" s="242" t="s">
        <v>149</v>
      </c>
    </row>
    <row r="413" s="14" customFormat="1">
      <c r="A413" s="14"/>
      <c r="B413" s="243"/>
      <c r="C413" s="244"/>
      <c r="D413" s="233" t="s">
        <v>158</v>
      </c>
      <c r="E413" s="245" t="s">
        <v>1</v>
      </c>
      <c r="F413" s="246" t="s">
        <v>212</v>
      </c>
      <c r="G413" s="244"/>
      <c r="H413" s="247">
        <v>3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158</v>
      </c>
      <c r="AU413" s="253" t="s">
        <v>83</v>
      </c>
      <c r="AV413" s="14" t="s">
        <v>156</v>
      </c>
      <c r="AW413" s="14" t="s">
        <v>32</v>
      </c>
      <c r="AX413" s="14" t="s">
        <v>83</v>
      </c>
      <c r="AY413" s="253" t="s">
        <v>149</v>
      </c>
    </row>
    <row r="414" s="2" customFormat="1" ht="24.15" customHeight="1">
      <c r="A414" s="38"/>
      <c r="B414" s="39"/>
      <c r="C414" s="258" t="s">
        <v>400</v>
      </c>
      <c r="D414" s="258" t="s">
        <v>401</v>
      </c>
      <c r="E414" s="259" t="s">
        <v>402</v>
      </c>
      <c r="F414" s="260" t="s">
        <v>403</v>
      </c>
      <c r="G414" s="261" t="s">
        <v>335</v>
      </c>
      <c r="H414" s="262">
        <v>0.11</v>
      </c>
      <c r="I414" s="263"/>
      <c r="J414" s="264">
        <f>ROUND(I414*H414,2)</f>
        <v>0</v>
      </c>
      <c r="K414" s="265"/>
      <c r="L414" s="266"/>
      <c r="M414" s="267" t="s">
        <v>1</v>
      </c>
      <c r="N414" s="268" t="s">
        <v>40</v>
      </c>
      <c r="O414" s="91"/>
      <c r="P414" s="227">
        <f>O414*H414</f>
        <v>0</v>
      </c>
      <c r="Q414" s="227">
        <v>0.44</v>
      </c>
      <c r="R414" s="227">
        <f>Q414*H414</f>
        <v>0.048399999999999999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318</v>
      </c>
      <c r="AT414" s="229" t="s">
        <v>401</v>
      </c>
      <c r="AU414" s="229" t="s">
        <v>83</v>
      </c>
      <c r="AY414" s="17" t="s">
        <v>149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83</v>
      </c>
      <c r="BK414" s="230">
        <f>ROUND(I414*H414,2)</f>
        <v>0</v>
      </c>
      <c r="BL414" s="17" t="s">
        <v>156</v>
      </c>
      <c r="BM414" s="229" t="s">
        <v>404</v>
      </c>
    </row>
    <row r="415" s="2" customFormat="1">
      <c r="A415" s="38"/>
      <c r="B415" s="39"/>
      <c r="C415" s="40"/>
      <c r="D415" s="233" t="s">
        <v>298</v>
      </c>
      <c r="E415" s="40"/>
      <c r="F415" s="254" t="s">
        <v>396</v>
      </c>
      <c r="G415" s="40"/>
      <c r="H415" s="40"/>
      <c r="I415" s="255"/>
      <c r="J415" s="40"/>
      <c r="K415" s="40"/>
      <c r="L415" s="44"/>
      <c r="M415" s="256"/>
      <c r="N415" s="257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298</v>
      </c>
      <c r="AU415" s="17" t="s">
        <v>83</v>
      </c>
    </row>
    <row r="416" s="13" customFormat="1">
      <c r="A416" s="13"/>
      <c r="B416" s="231"/>
      <c r="C416" s="232"/>
      <c r="D416" s="233" t="s">
        <v>158</v>
      </c>
      <c r="E416" s="234" t="s">
        <v>1</v>
      </c>
      <c r="F416" s="235" t="s">
        <v>405</v>
      </c>
      <c r="G416" s="232"/>
      <c r="H416" s="236">
        <v>0.055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158</v>
      </c>
      <c r="AU416" s="242" t="s">
        <v>83</v>
      </c>
      <c r="AV416" s="13" t="s">
        <v>85</v>
      </c>
      <c r="AW416" s="13" t="s">
        <v>32</v>
      </c>
      <c r="AX416" s="13" t="s">
        <v>75</v>
      </c>
      <c r="AY416" s="242" t="s">
        <v>149</v>
      </c>
    </row>
    <row r="417" s="13" customFormat="1">
      <c r="A417" s="13"/>
      <c r="B417" s="231"/>
      <c r="C417" s="232"/>
      <c r="D417" s="233" t="s">
        <v>158</v>
      </c>
      <c r="E417" s="234" t="s">
        <v>1</v>
      </c>
      <c r="F417" s="235" t="s">
        <v>406</v>
      </c>
      <c r="G417" s="232"/>
      <c r="H417" s="236">
        <v>0.055</v>
      </c>
      <c r="I417" s="237"/>
      <c r="J417" s="232"/>
      <c r="K417" s="232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158</v>
      </c>
      <c r="AU417" s="242" t="s">
        <v>83</v>
      </c>
      <c r="AV417" s="13" t="s">
        <v>85</v>
      </c>
      <c r="AW417" s="13" t="s">
        <v>32</v>
      </c>
      <c r="AX417" s="13" t="s">
        <v>75</v>
      </c>
      <c r="AY417" s="242" t="s">
        <v>149</v>
      </c>
    </row>
    <row r="418" s="14" customFormat="1">
      <c r="A418" s="14"/>
      <c r="B418" s="243"/>
      <c r="C418" s="244"/>
      <c r="D418" s="233" t="s">
        <v>158</v>
      </c>
      <c r="E418" s="245" t="s">
        <v>1</v>
      </c>
      <c r="F418" s="246" t="s">
        <v>212</v>
      </c>
      <c r="G418" s="244"/>
      <c r="H418" s="247">
        <v>0.11</v>
      </c>
      <c r="I418" s="248"/>
      <c r="J418" s="244"/>
      <c r="K418" s="244"/>
      <c r="L418" s="249"/>
      <c r="M418" s="250"/>
      <c r="N418" s="251"/>
      <c r="O418" s="251"/>
      <c r="P418" s="251"/>
      <c r="Q418" s="251"/>
      <c r="R418" s="251"/>
      <c r="S418" s="251"/>
      <c r="T418" s="25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3" t="s">
        <v>158</v>
      </c>
      <c r="AU418" s="253" t="s">
        <v>83</v>
      </c>
      <c r="AV418" s="14" t="s">
        <v>156</v>
      </c>
      <c r="AW418" s="14" t="s">
        <v>32</v>
      </c>
      <c r="AX418" s="14" t="s">
        <v>83</v>
      </c>
      <c r="AY418" s="253" t="s">
        <v>149</v>
      </c>
    </row>
    <row r="419" s="2" customFormat="1" ht="21.75" customHeight="1">
      <c r="A419" s="38"/>
      <c r="B419" s="39"/>
      <c r="C419" s="258" t="s">
        <v>407</v>
      </c>
      <c r="D419" s="258" t="s">
        <v>401</v>
      </c>
      <c r="E419" s="259" t="s">
        <v>408</v>
      </c>
      <c r="F419" s="260" t="s">
        <v>409</v>
      </c>
      <c r="G419" s="261" t="s">
        <v>335</v>
      </c>
      <c r="H419" s="262">
        <v>0.10100000000000001</v>
      </c>
      <c r="I419" s="263"/>
      <c r="J419" s="264">
        <f>ROUND(I419*H419,2)</f>
        <v>0</v>
      </c>
      <c r="K419" s="265"/>
      <c r="L419" s="266"/>
      <c r="M419" s="267" t="s">
        <v>1</v>
      </c>
      <c r="N419" s="268" t="s">
        <v>40</v>
      </c>
      <c r="O419" s="91"/>
      <c r="P419" s="227">
        <f>O419*H419</f>
        <v>0</v>
      </c>
      <c r="Q419" s="227">
        <v>0.55000000000000004</v>
      </c>
      <c r="R419" s="227">
        <f>Q419*H419</f>
        <v>0.055550000000000009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318</v>
      </c>
      <c r="AT419" s="229" t="s">
        <v>401</v>
      </c>
      <c r="AU419" s="229" t="s">
        <v>83</v>
      </c>
      <c r="AY419" s="17" t="s">
        <v>149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83</v>
      </c>
      <c r="BK419" s="230">
        <f>ROUND(I419*H419,2)</f>
        <v>0</v>
      </c>
      <c r="BL419" s="17" t="s">
        <v>156</v>
      </c>
      <c r="BM419" s="229" t="s">
        <v>410</v>
      </c>
    </row>
    <row r="420" s="2" customFormat="1">
      <c r="A420" s="38"/>
      <c r="B420" s="39"/>
      <c r="C420" s="40"/>
      <c r="D420" s="233" t="s">
        <v>298</v>
      </c>
      <c r="E420" s="40"/>
      <c r="F420" s="254" t="s">
        <v>396</v>
      </c>
      <c r="G420" s="40"/>
      <c r="H420" s="40"/>
      <c r="I420" s="255"/>
      <c r="J420" s="40"/>
      <c r="K420" s="40"/>
      <c r="L420" s="44"/>
      <c r="M420" s="256"/>
      <c r="N420" s="257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298</v>
      </c>
      <c r="AU420" s="17" t="s">
        <v>83</v>
      </c>
    </row>
    <row r="421" s="13" customFormat="1">
      <c r="A421" s="13"/>
      <c r="B421" s="231"/>
      <c r="C421" s="232"/>
      <c r="D421" s="233" t="s">
        <v>158</v>
      </c>
      <c r="E421" s="234" t="s">
        <v>1</v>
      </c>
      <c r="F421" s="235" t="s">
        <v>411</v>
      </c>
      <c r="G421" s="232"/>
      <c r="H421" s="236">
        <v>0.10100000000000001</v>
      </c>
      <c r="I421" s="237"/>
      <c r="J421" s="232"/>
      <c r="K421" s="232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158</v>
      </c>
      <c r="AU421" s="242" t="s">
        <v>83</v>
      </c>
      <c r="AV421" s="13" t="s">
        <v>85</v>
      </c>
      <c r="AW421" s="13" t="s">
        <v>32</v>
      </c>
      <c r="AX421" s="13" t="s">
        <v>83</v>
      </c>
      <c r="AY421" s="242" t="s">
        <v>149</v>
      </c>
    </row>
    <row r="422" s="12" customFormat="1" ht="25.92" customHeight="1">
      <c r="A422" s="12"/>
      <c r="B422" s="203"/>
      <c r="C422" s="204"/>
      <c r="D422" s="205" t="s">
        <v>74</v>
      </c>
      <c r="E422" s="206" t="s">
        <v>412</v>
      </c>
      <c r="F422" s="206" t="s">
        <v>413</v>
      </c>
      <c r="G422" s="204"/>
      <c r="H422" s="204"/>
      <c r="I422" s="207"/>
      <c r="J422" s="208">
        <f>BK422</f>
        <v>0</v>
      </c>
      <c r="K422" s="204"/>
      <c r="L422" s="209"/>
      <c r="M422" s="210"/>
      <c r="N422" s="211"/>
      <c r="O422" s="211"/>
      <c r="P422" s="212">
        <f>SUM(P423:P444)</f>
        <v>0</v>
      </c>
      <c r="Q422" s="211"/>
      <c r="R422" s="212">
        <f>SUM(R423:R444)</f>
        <v>3.6326399999999999</v>
      </c>
      <c r="S422" s="211"/>
      <c r="T422" s="213">
        <f>SUM(T423:T444)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83</v>
      </c>
      <c r="AT422" s="215" t="s">
        <v>74</v>
      </c>
      <c r="AU422" s="215" t="s">
        <v>75</v>
      </c>
      <c r="AY422" s="214" t="s">
        <v>149</v>
      </c>
      <c r="BK422" s="216">
        <f>SUM(BK423:BK444)</f>
        <v>0</v>
      </c>
    </row>
    <row r="423" s="2" customFormat="1" ht="21.75" customHeight="1">
      <c r="A423" s="38"/>
      <c r="B423" s="39"/>
      <c r="C423" s="217" t="s">
        <v>414</v>
      </c>
      <c r="D423" s="217" t="s">
        <v>152</v>
      </c>
      <c r="E423" s="218" t="s">
        <v>415</v>
      </c>
      <c r="F423" s="219" t="s">
        <v>416</v>
      </c>
      <c r="G423" s="220" t="s">
        <v>394</v>
      </c>
      <c r="H423" s="221">
        <v>49</v>
      </c>
      <c r="I423" s="222"/>
      <c r="J423" s="223">
        <f>ROUND(I423*H423,2)</f>
        <v>0</v>
      </c>
      <c r="K423" s="224"/>
      <c r="L423" s="44"/>
      <c r="M423" s="225" t="s">
        <v>1</v>
      </c>
      <c r="N423" s="226" t="s">
        <v>40</v>
      </c>
      <c r="O423" s="91"/>
      <c r="P423" s="227">
        <f>O423*H423</f>
        <v>0</v>
      </c>
      <c r="Q423" s="227">
        <v>0.056439999999999997</v>
      </c>
      <c r="R423" s="227">
        <f>Q423*H423</f>
        <v>2.7655599999999998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156</v>
      </c>
      <c r="AT423" s="229" t="s">
        <v>152</v>
      </c>
      <c r="AU423" s="229" t="s">
        <v>83</v>
      </c>
      <c r="AY423" s="17" t="s">
        <v>149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83</v>
      </c>
      <c r="BK423" s="230">
        <f>ROUND(I423*H423,2)</f>
        <v>0</v>
      </c>
      <c r="BL423" s="17" t="s">
        <v>156</v>
      </c>
      <c r="BM423" s="229" t="s">
        <v>417</v>
      </c>
    </row>
    <row r="424" s="13" customFormat="1">
      <c r="A424" s="13"/>
      <c r="B424" s="231"/>
      <c r="C424" s="232"/>
      <c r="D424" s="233" t="s">
        <v>158</v>
      </c>
      <c r="E424" s="234" t="s">
        <v>1</v>
      </c>
      <c r="F424" s="235" t="s">
        <v>418</v>
      </c>
      <c r="G424" s="232"/>
      <c r="H424" s="236">
        <v>49</v>
      </c>
      <c r="I424" s="237"/>
      <c r="J424" s="232"/>
      <c r="K424" s="232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158</v>
      </c>
      <c r="AU424" s="242" t="s">
        <v>83</v>
      </c>
      <c r="AV424" s="13" t="s">
        <v>85</v>
      </c>
      <c r="AW424" s="13" t="s">
        <v>32</v>
      </c>
      <c r="AX424" s="13" t="s">
        <v>83</v>
      </c>
      <c r="AY424" s="242" t="s">
        <v>149</v>
      </c>
    </row>
    <row r="425" s="2" customFormat="1" ht="33" customHeight="1">
      <c r="A425" s="38"/>
      <c r="B425" s="39"/>
      <c r="C425" s="258" t="s">
        <v>419</v>
      </c>
      <c r="D425" s="258" t="s">
        <v>401</v>
      </c>
      <c r="E425" s="259" t="s">
        <v>420</v>
      </c>
      <c r="F425" s="260" t="s">
        <v>421</v>
      </c>
      <c r="G425" s="261" t="s">
        <v>394</v>
      </c>
      <c r="H425" s="262">
        <v>1</v>
      </c>
      <c r="I425" s="263"/>
      <c r="J425" s="264">
        <f>ROUND(I425*H425,2)</f>
        <v>0</v>
      </c>
      <c r="K425" s="265"/>
      <c r="L425" s="266"/>
      <c r="M425" s="267" t="s">
        <v>1</v>
      </c>
      <c r="N425" s="268" t="s">
        <v>40</v>
      </c>
      <c r="O425" s="91"/>
      <c r="P425" s="227">
        <f>O425*H425</f>
        <v>0</v>
      </c>
      <c r="Q425" s="227">
        <v>0.01201</v>
      </c>
      <c r="R425" s="227">
        <f>Q425*H425</f>
        <v>0.01201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318</v>
      </c>
      <c r="AT425" s="229" t="s">
        <v>401</v>
      </c>
      <c r="AU425" s="229" t="s">
        <v>83</v>
      </c>
      <c r="AY425" s="17" t="s">
        <v>149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83</v>
      </c>
      <c r="BK425" s="230">
        <f>ROUND(I425*H425,2)</f>
        <v>0</v>
      </c>
      <c r="BL425" s="17" t="s">
        <v>156</v>
      </c>
      <c r="BM425" s="229" t="s">
        <v>422</v>
      </c>
    </row>
    <row r="426" s="2" customFormat="1">
      <c r="A426" s="38"/>
      <c r="B426" s="39"/>
      <c r="C426" s="40"/>
      <c r="D426" s="233" t="s">
        <v>298</v>
      </c>
      <c r="E426" s="40"/>
      <c r="F426" s="254" t="s">
        <v>423</v>
      </c>
      <c r="G426" s="40"/>
      <c r="H426" s="40"/>
      <c r="I426" s="255"/>
      <c r="J426" s="40"/>
      <c r="K426" s="40"/>
      <c r="L426" s="44"/>
      <c r="M426" s="256"/>
      <c r="N426" s="257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298</v>
      </c>
      <c r="AU426" s="17" t="s">
        <v>83</v>
      </c>
    </row>
    <row r="427" s="2" customFormat="1" ht="33" customHeight="1">
      <c r="A427" s="38"/>
      <c r="B427" s="39"/>
      <c r="C427" s="258" t="s">
        <v>7</v>
      </c>
      <c r="D427" s="258" t="s">
        <v>401</v>
      </c>
      <c r="E427" s="259" t="s">
        <v>424</v>
      </c>
      <c r="F427" s="260" t="s">
        <v>425</v>
      </c>
      <c r="G427" s="261" t="s">
        <v>394</v>
      </c>
      <c r="H427" s="262">
        <v>5</v>
      </c>
      <c r="I427" s="263"/>
      <c r="J427" s="264">
        <f>ROUND(I427*H427,2)</f>
        <v>0</v>
      </c>
      <c r="K427" s="265"/>
      <c r="L427" s="266"/>
      <c r="M427" s="267" t="s">
        <v>1</v>
      </c>
      <c r="N427" s="268" t="s">
        <v>40</v>
      </c>
      <c r="O427" s="91"/>
      <c r="P427" s="227">
        <f>O427*H427</f>
        <v>0</v>
      </c>
      <c r="Q427" s="227">
        <v>0.012250000000000001</v>
      </c>
      <c r="R427" s="227">
        <f>Q427*H427</f>
        <v>0.061249999999999999</v>
      </c>
      <c r="S427" s="227">
        <v>0</v>
      </c>
      <c r="T427" s="228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9" t="s">
        <v>318</v>
      </c>
      <c r="AT427" s="229" t="s">
        <v>401</v>
      </c>
      <c r="AU427" s="229" t="s">
        <v>83</v>
      </c>
      <c r="AY427" s="17" t="s">
        <v>149</v>
      </c>
      <c r="BE427" s="230">
        <f>IF(N427="základní",J427,0)</f>
        <v>0</v>
      </c>
      <c r="BF427" s="230">
        <f>IF(N427="snížená",J427,0)</f>
        <v>0</v>
      </c>
      <c r="BG427" s="230">
        <f>IF(N427="zákl. přenesená",J427,0)</f>
        <v>0</v>
      </c>
      <c r="BH427" s="230">
        <f>IF(N427="sníž. přenesená",J427,0)</f>
        <v>0</v>
      </c>
      <c r="BI427" s="230">
        <f>IF(N427="nulová",J427,0)</f>
        <v>0</v>
      </c>
      <c r="BJ427" s="17" t="s">
        <v>83</v>
      </c>
      <c r="BK427" s="230">
        <f>ROUND(I427*H427,2)</f>
        <v>0</v>
      </c>
      <c r="BL427" s="17" t="s">
        <v>156</v>
      </c>
      <c r="BM427" s="229" t="s">
        <v>426</v>
      </c>
    </row>
    <row r="428" s="2" customFormat="1">
      <c r="A428" s="38"/>
      <c r="B428" s="39"/>
      <c r="C428" s="40"/>
      <c r="D428" s="233" t="s">
        <v>298</v>
      </c>
      <c r="E428" s="40"/>
      <c r="F428" s="254" t="s">
        <v>423</v>
      </c>
      <c r="G428" s="40"/>
      <c r="H428" s="40"/>
      <c r="I428" s="255"/>
      <c r="J428" s="40"/>
      <c r="K428" s="40"/>
      <c r="L428" s="44"/>
      <c r="M428" s="256"/>
      <c r="N428" s="257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298</v>
      </c>
      <c r="AU428" s="17" t="s">
        <v>83</v>
      </c>
    </row>
    <row r="429" s="2" customFormat="1" ht="33" customHeight="1">
      <c r="A429" s="38"/>
      <c r="B429" s="39"/>
      <c r="C429" s="258" t="s">
        <v>427</v>
      </c>
      <c r="D429" s="258" t="s">
        <v>401</v>
      </c>
      <c r="E429" s="259" t="s">
        <v>428</v>
      </c>
      <c r="F429" s="260" t="s">
        <v>429</v>
      </c>
      <c r="G429" s="261" t="s">
        <v>394</v>
      </c>
      <c r="H429" s="262">
        <v>6</v>
      </c>
      <c r="I429" s="263"/>
      <c r="J429" s="264">
        <f>ROUND(I429*H429,2)</f>
        <v>0</v>
      </c>
      <c r="K429" s="265"/>
      <c r="L429" s="266"/>
      <c r="M429" s="267" t="s">
        <v>1</v>
      </c>
      <c r="N429" s="268" t="s">
        <v>40</v>
      </c>
      <c r="O429" s="91"/>
      <c r="P429" s="227">
        <f>O429*H429</f>
        <v>0</v>
      </c>
      <c r="Q429" s="227">
        <v>0.014890000000000001</v>
      </c>
      <c r="R429" s="227">
        <f>Q429*H429</f>
        <v>0.089340000000000003</v>
      </c>
      <c r="S429" s="227">
        <v>0</v>
      </c>
      <c r="T429" s="228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318</v>
      </c>
      <c r="AT429" s="229" t="s">
        <v>401</v>
      </c>
      <c r="AU429" s="229" t="s">
        <v>83</v>
      </c>
      <c r="AY429" s="17" t="s">
        <v>149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83</v>
      </c>
      <c r="BK429" s="230">
        <f>ROUND(I429*H429,2)</f>
        <v>0</v>
      </c>
      <c r="BL429" s="17" t="s">
        <v>156</v>
      </c>
      <c r="BM429" s="229" t="s">
        <v>430</v>
      </c>
    </row>
    <row r="430" s="2" customFormat="1">
      <c r="A430" s="38"/>
      <c r="B430" s="39"/>
      <c r="C430" s="40"/>
      <c r="D430" s="233" t="s">
        <v>298</v>
      </c>
      <c r="E430" s="40"/>
      <c r="F430" s="254" t="s">
        <v>423</v>
      </c>
      <c r="G430" s="40"/>
      <c r="H430" s="40"/>
      <c r="I430" s="255"/>
      <c r="J430" s="40"/>
      <c r="K430" s="40"/>
      <c r="L430" s="44"/>
      <c r="M430" s="256"/>
      <c r="N430" s="257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298</v>
      </c>
      <c r="AU430" s="17" t="s">
        <v>83</v>
      </c>
    </row>
    <row r="431" s="2" customFormat="1" ht="33" customHeight="1">
      <c r="A431" s="38"/>
      <c r="B431" s="39"/>
      <c r="C431" s="258" t="s">
        <v>431</v>
      </c>
      <c r="D431" s="258" t="s">
        <v>401</v>
      </c>
      <c r="E431" s="259" t="s">
        <v>432</v>
      </c>
      <c r="F431" s="260" t="s">
        <v>433</v>
      </c>
      <c r="G431" s="261" t="s">
        <v>394</v>
      </c>
      <c r="H431" s="262">
        <v>1</v>
      </c>
      <c r="I431" s="263"/>
      <c r="J431" s="264">
        <f>ROUND(I431*H431,2)</f>
        <v>0</v>
      </c>
      <c r="K431" s="265"/>
      <c r="L431" s="266"/>
      <c r="M431" s="267" t="s">
        <v>1</v>
      </c>
      <c r="N431" s="268" t="s">
        <v>40</v>
      </c>
      <c r="O431" s="91"/>
      <c r="P431" s="227">
        <f>O431*H431</f>
        <v>0</v>
      </c>
      <c r="Q431" s="227">
        <v>0.01521</v>
      </c>
      <c r="R431" s="227">
        <f>Q431*H431</f>
        <v>0.01521</v>
      </c>
      <c r="S431" s="227">
        <v>0</v>
      </c>
      <c r="T431" s="228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9" t="s">
        <v>318</v>
      </c>
      <c r="AT431" s="229" t="s">
        <v>401</v>
      </c>
      <c r="AU431" s="229" t="s">
        <v>83</v>
      </c>
      <c r="AY431" s="17" t="s">
        <v>149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17" t="s">
        <v>83</v>
      </c>
      <c r="BK431" s="230">
        <f>ROUND(I431*H431,2)</f>
        <v>0</v>
      </c>
      <c r="BL431" s="17" t="s">
        <v>156</v>
      </c>
      <c r="BM431" s="229" t="s">
        <v>434</v>
      </c>
    </row>
    <row r="432" s="2" customFormat="1">
      <c r="A432" s="38"/>
      <c r="B432" s="39"/>
      <c r="C432" s="40"/>
      <c r="D432" s="233" t="s">
        <v>298</v>
      </c>
      <c r="E432" s="40"/>
      <c r="F432" s="254" t="s">
        <v>423</v>
      </c>
      <c r="G432" s="40"/>
      <c r="H432" s="40"/>
      <c r="I432" s="255"/>
      <c r="J432" s="40"/>
      <c r="K432" s="40"/>
      <c r="L432" s="44"/>
      <c r="M432" s="256"/>
      <c r="N432" s="257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298</v>
      </c>
      <c r="AU432" s="17" t="s">
        <v>83</v>
      </c>
    </row>
    <row r="433" s="13" customFormat="1">
      <c r="A433" s="13"/>
      <c r="B433" s="231"/>
      <c r="C433" s="232"/>
      <c r="D433" s="233" t="s">
        <v>158</v>
      </c>
      <c r="E433" s="234" t="s">
        <v>1</v>
      </c>
      <c r="F433" s="235" t="s">
        <v>435</v>
      </c>
      <c r="G433" s="232"/>
      <c r="H433" s="236">
        <v>1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158</v>
      </c>
      <c r="AU433" s="242" t="s">
        <v>83</v>
      </c>
      <c r="AV433" s="13" t="s">
        <v>85</v>
      </c>
      <c r="AW433" s="13" t="s">
        <v>32</v>
      </c>
      <c r="AX433" s="13" t="s">
        <v>83</v>
      </c>
      <c r="AY433" s="242" t="s">
        <v>149</v>
      </c>
    </row>
    <row r="434" s="2" customFormat="1" ht="24.15" customHeight="1">
      <c r="A434" s="38"/>
      <c r="B434" s="39"/>
      <c r="C434" s="258" t="s">
        <v>436</v>
      </c>
      <c r="D434" s="258" t="s">
        <v>401</v>
      </c>
      <c r="E434" s="259" t="s">
        <v>437</v>
      </c>
      <c r="F434" s="260" t="s">
        <v>438</v>
      </c>
      <c r="G434" s="261" t="s">
        <v>394</v>
      </c>
      <c r="H434" s="262">
        <v>7</v>
      </c>
      <c r="I434" s="263"/>
      <c r="J434" s="264">
        <f>ROUND(I434*H434,2)</f>
        <v>0</v>
      </c>
      <c r="K434" s="265"/>
      <c r="L434" s="266"/>
      <c r="M434" s="267" t="s">
        <v>1</v>
      </c>
      <c r="N434" s="268" t="s">
        <v>40</v>
      </c>
      <c r="O434" s="91"/>
      <c r="P434" s="227">
        <f>O434*H434</f>
        <v>0</v>
      </c>
      <c r="Q434" s="227">
        <v>0.012489999999999999</v>
      </c>
      <c r="R434" s="227">
        <f>Q434*H434</f>
        <v>0.087429999999999994</v>
      </c>
      <c r="S434" s="227">
        <v>0</v>
      </c>
      <c r="T434" s="228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9" t="s">
        <v>318</v>
      </c>
      <c r="AT434" s="229" t="s">
        <v>401</v>
      </c>
      <c r="AU434" s="229" t="s">
        <v>83</v>
      </c>
      <c r="AY434" s="17" t="s">
        <v>149</v>
      </c>
      <c r="BE434" s="230">
        <f>IF(N434="základní",J434,0)</f>
        <v>0</v>
      </c>
      <c r="BF434" s="230">
        <f>IF(N434="snížená",J434,0)</f>
        <v>0</v>
      </c>
      <c r="BG434" s="230">
        <f>IF(N434="zákl. přenesená",J434,0)</f>
        <v>0</v>
      </c>
      <c r="BH434" s="230">
        <f>IF(N434="sníž. přenesená",J434,0)</f>
        <v>0</v>
      </c>
      <c r="BI434" s="230">
        <f>IF(N434="nulová",J434,0)</f>
        <v>0</v>
      </c>
      <c r="BJ434" s="17" t="s">
        <v>83</v>
      </c>
      <c r="BK434" s="230">
        <f>ROUND(I434*H434,2)</f>
        <v>0</v>
      </c>
      <c r="BL434" s="17" t="s">
        <v>156</v>
      </c>
      <c r="BM434" s="229" t="s">
        <v>439</v>
      </c>
    </row>
    <row r="435" s="2" customFormat="1">
      <c r="A435" s="38"/>
      <c r="B435" s="39"/>
      <c r="C435" s="40"/>
      <c r="D435" s="233" t="s">
        <v>298</v>
      </c>
      <c r="E435" s="40"/>
      <c r="F435" s="254" t="s">
        <v>440</v>
      </c>
      <c r="G435" s="40"/>
      <c r="H435" s="40"/>
      <c r="I435" s="255"/>
      <c r="J435" s="40"/>
      <c r="K435" s="40"/>
      <c r="L435" s="44"/>
      <c r="M435" s="256"/>
      <c r="N435" s="257"/>
      <c r="O435" s="91"/>
      <c r="P435" s="91"/>
      <c r="Q435" s="91"/>
      <c r="R435" s="91"/>
      <c r="S435" s="91"/>
      <c r="T435" s="92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298</v>
      </c>
      <c r="AU435" s="17" t="s">
        <v>83</v>
      </c>
    </row>
    <row r="436" s="2" customFormat="1" ht="24.15" customHeight="1">
      <c r="A436" s="38"/>
      <c r="B436" s="39"/>
      <c r="C436" s="258" t="s">
        <v>441</v>
      </c>
      <c r="D436" s="258" t="s">
        <v>401</v>
      </c>
      <c r="E436" s="259" t="s">
        <v>442</v>
      </c>
      <c r="F436" s="260" t="s">
        <v>443</v>
      </c>
      <c r="G436" s="261" t="s">
        <v>394</v>
      </c>
      <c r="H436" s="262">
        <v>1</v>
      </c>
      <c r="I436" s="263"/>
      <c r="J436" s="264">
        <f>ROUND(I436*H436,2)</f>
        <v>0</v>
      </c>
      <c r="K436" s="265"/>
      <c r="L436" s="266"/>
      <c r="M436" s="267" t="s">
        <v>1</v>
      </c>
      <c r="N436" s="268" t="s">
        <v>40</v>
      </c>
      <c r="O436" s="91"/>
      <c r="P436" s="227">
        <f>O436*H436</f>
        <v>0</v>
      </c>
      <c r="Q436" s="227">
        <v>0.012250000000000001</v>
      </c>
      <c r="R436" s="227">
        <f>Q436*H436</f>
        <v>0.012250000000000001</v>
      </c>
      <c r="S436" s="227">
        <v>0</v>
      </c>
      <c r="T436" s="22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318</v>
      </c>
      <c r="AT436" s="229" t="s">
        <v>401</v>
      </c>
      <c r="AU436" s="229" t="s">
        <v>83</v>
      </c>
      <c r="AY436" s="17" t="s">
        <v>149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83</v>
      </c>
      <c r="BK436" s="230">
        <f>ROUND(I436*H436,2)</f>
        <v>0</v>
      </c>
      <c r="BL436" s="17" t="s">
        <v>156</v>
      </c>
      <c r="BM436" s="229" t="s">
        <v>444</v>
      </c>
    </row>
    <row r="437" s="2" customFormat="1">
      <c r="A437" s="38"/>
      <c r="B437" s="39"/>
      <c r="C437" s="40"/>
      <c r="D437" s="233" t="s">
        <v>298</v>
      </c>
      <c r="E437" s="40"/>
      <c r="F437" s="254" t="s">
        <v>440</v>
      </c>
      <c r="G437" s="40"/>
      <c r="H437" s="40"/>
      <c r="I437" s="255"/>
      <c r="J437" s="40"/>
      <c r="K437" s="40"/>
      <c r="L437" s="44"/>
      <c r="M437" s="256"/>
      <c r="N437" s="257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298</v>
      </c>
      <c r="AU437" s="17" t="s">
        <v>83</v>
      </c>
    </row>
    <row r="438" s="2" customFormat="1" ht="24.15" customHeight="1">
      <c r="A438" s="38"/>
      <c r="B438" s="39"/>
      <c r="C438" s="258" t="s">
        <v>445</v>
      </c>
      <c r="D438" s="258" t="s">
        <v>401</v>
      </c>
      <c r="E438" s="259" t="s">
        <v>446</v>
      </c>
      <c r="F438" s="260" t="s">
        <v>447</v>
      </c>
      <c r="G438" s="261" t="s">
        <v>394</v>
      </c>
      <c r="H438" s="262">
        <v>27</v>
      </c>
      <c r="I438" s="263"/>
      <c r="J438" s="264">
        <f>ROUND(I438*H438,2)</f>
        <v>0</v>
      </c>
      <c r="K438" s="265"/>
      <c r="L438" s="266"/>
      <c r="M438" s="267" t="s">
        <v>1</v>
      </c>
      <c r="N438" s="268" t="s">
        <v>40</v>
      </c>
      <c r="O438" s="91"/>
      <c r="P438" s="227">
        <f>O438*H438</f>
        <v>0</v>
      </c>
      <c r="Q438" s="227">
        <v>0.01201</v>
      </c>
      <c r="R438" s="227">
        <f>Q438*H438</f>
        <v>0.32427</v>
      </c>
      <c r="S438" s="227">
        <v>0</v>
      </c>
      <c r="T438" s="228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9" t="s">
        <v>318</v>
      </c>
      <c r="AT438" s="229" t="s">
        <v>401</v>
      </c>
      <c r="AU438" s="229" t="s">
        <v>83</v>
      </c>
      <c r="AY438" s="17" t="s">
        <v>149</v>
      </c>
      <c r="BE438" s="230">
        <f>IF(N438="základní",J438,0)</f>
        <v>0</v>
      </c>
      <c r="BF438" s="230">
        <f>IF(N438="snížená",J438,0)</f>
        <v>0</v>
      </c>
      <c r="BG438" s="230">
        <f>IF(N438="zákl. přenesená",J438,0)</f>
        <v>0</v>
      </c>
      <c r="BH438" s="230">
        <f>IF(N438="sníž. přenesená",J438,0)</f>
        <v>0</v>
      </c>
      <c r="BI438" s="230">
        <f>IF(N438="nulová",J438,0)</f>
        <v>0</v>
      </c>
      <c r="BJ438" s="17" t="s">
        <v>83</v>
      </c>
      <c r="BK438" s="230">
        <f>ROUND(I438*H438,2)</f>
        <v>0</v>
      </c>
      <c r="BL438" s="17" t="s">
        <v>156</v>
      </c>
      <c r="BM438" s="229" t="s">
        <v>448</v>
      </c>
    </row>
    <row r="439" s="2" customFormat="1">
      <c r="A439" s="38"/>
      <c r="B439" s="39"/>
      <c r="C439" s="40"/>
      <c r="D439" s="233" t="s">
        <v>298</v>
      </c>
      <c r="E439" s="40"/>
      <c r="F439" s="254" t="s">
        <v>440</v>
      </c>
      <c r="G439" s="40"/>
      <c r="H439" s="40"/>
      <c r="I439" s="255"/>
      <c r="J439" s="40"/>
      <c r="K439" s="40"/>
      <c r="L439" s="44"/>
      <c r="M439" s="256"/>
      <c r="N439" s="257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298</v>
      </c>
      <c r="AU439" s="17" t="s">
        <v>83</v>
      </c>
    </row>
    <row r="440" s="2" customFormat="1" ht="24.15" customHeight="1">
      <c r="A440" s="38"/>
      <c r="B440" s="39"/>
      <c r="C440" s="258" t="s">
        <v>449</v>
      </c>
      <c r="D440" s="258" t="s">
        <v>401</v>
      </c>
      <c r="E440" s="259" t="s">
        <v>450</v>
      </c>
      <c r="F440" s="260" t="s">
        <v>451</v>
      </c>
      <c r="G440" s="261" t="s">
        <v>394</v>
      </c>
      <c r="H440" s="262">
        <v>1</v>
      </c>
      <c r="I440" s="263"/>
      <c r="J440" s="264">
        <f>ROUND(I440*H440,2)</f>
        <v>0</v>
      </c>
      <c r="K440" s="265"/>
      <c r="L440" s="266"/>
      <c r="M440" s="267" t="s">
        <v>1</v>
      </c>
      <c r="N440" s="268" t="s">
        <v>40</v>
      </c>
      <c r="O440" s="91"/>
      <c r="P440" s="227">
        <f>O440*H440</f>
        <v>0</v>
      </c>
      <c r="Q440" s="227">
        <v>0</v>
      </c>
      <c r="R440" s="227">
        <f>Q440*H440</f>
        <v>0</v>
      </c>
      <c r="S440" s="227">
        <v>0</v>
      </c>
      <c r="T440" s="228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9" t="s">
        <v>318</v>
      </c>
      <c r="AT440" s="229" t="s">
        <v>401</v>
      </c>
      <c r="AU440" s="229" t="s">
        <v>83</v>
      </c>
      <c r="AY440" s="17" t="s">
        <v>149</v>
      </c>
      <c r="BE440" s="230">
        <f>IF(N440="základní",J440,0)</f>
        <v>0</v>
      </c>
      <c r="BF440" s="230">
        <f>IF(N440="snížená",J440,0)</f>
        <v>0</v>
      </c>
      <c r="BG440" s="230">
        <f>IF(N440="zákl. přenesená",J440,0)</f>
        <v>0</v>
      </c>
      <c r="BH440" s="230">
        <f>IF(N440="sníž. přenesená",J440,0)</f>
        <v>0</v>
      </c>
      <c r="BI440" s="230">
        <f>IF(N440="nulová",J440,0)</f>
        <v>0</v>
      </c>
      <c r="BJ440" s="17" t="s">
        <v>83</v>
      </c>
      <c r="BK440" s="230">
        <f>ROUND(I440*H440,2)</f>
        <v>0</v>
      </c>
      <c r="BL440" s="17" t="s">
        <v>156</v>
      </c>
      <c r="BM440" s="229" t="s">
        <v>452</v>
      </c>
    </row>
    <row r="441" s="2" customFormat="1" ht="16.5" customHeight="1">
      <c r="A441" s="38"/>
      <c r="B441" s="39"/>
      <c r="C441" s="217" t="s">
        <v>453</v>
      </c>
      <c r="D441" s="217" t="s">
        <v>152</v>
      </c>
      <c r="E441" s="218" t="s">
        <v>454</v>
      </c>
      <c r="F441" s="219" t="s">
        <v>455</v>
      </c>
      <c r="G441" s="220" t="s">
        <v>394</v>
      </c>
      <c r="H441" s="221">
        <v>3</v>
      </c>
      <c r="I441" s="222"/>
      <c r="J441" s="223">
        <f>ROUND(I441*H441,2)</f>
        <v>0</v>
      </c>
      <c r="K441" s="224"/>
      <c r="L441" s="44"/>
      <c r="M441" s="225" t="s">
        <v>1</v>
      </c>
      <c r="N441" s="226" t="s">
        <v>40</v>
      </c>
      <c r="O441" s="91"/>
      <c r="P441" s="227">
        <f>O441*H441</f>
        <v>0</v>
      </c>
      <c r="Q441" s="227">
        <v>0.056439999999999997</v>
      </c>
      <c r="R441" s="227">
        <f>Q441*H441</f>
        <v>0.16932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156</v>
      </c>
      <c r="AT441" s="229" t="s">
        <v>152</v>
      </c>
      <c r="AU441" s="229" t="s">
        <v>83</v>
      </c>
      <c r="AY441" s="17" t="s">
        <v>149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83</v>
      </c>
      <c r="BK441" s="230">
        <f>ROUND(I441*H441,2)</f>
        <v>0</v>
      </c>
      <c r="BL441" s="17" t="s">
        <v>156</v>
      </c>
      <c r="BM441" s="229" t="s">
        <v>456</v>
      </c>
    </row>
    <row r="442" s="13" customFormat="1">
      <c r="A442" s="13"/>
      <c r="B442" s="231"/>
      <c r="C442" s="232"/>
      <c r="D442" s="233" t="s">
        <v>158</v>
      </c>
      <c r="E442" s="234" t="s">
        <v>1</v>
      </c>
      <c r="F442" s="235" t="s">
        <v>457</v>
      </c>
      <c r="G442" s="232"/>
      <c r="H442" s="236">
        <v>3</v>
      </c>
      <c r="I442" s="237"/>
      <c r="J442" s="232"/>
      <c r="K442" s="232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158</v>
      </c>
      <c r="AU442" s="242" t="s">
        <v>83</v>
      </c>
      <c r="AV442" s="13" t="s">
        <v>85</v>
      </c>
      <c r="AW442" s="13" t="s">
        <v>32</v>
      </c>
      <c r="AX442" s="13" t="s">
        <v>83</v>
      </c>
      <c r="AY442" s="242" t="s">
        <v>149</v>
      </c>
    </row>
    <row r="443" s="2" customFormat="1" ht="24.15" customHeight="1">
      <c r="A443" s="38"/>
      <c r="B443" s="39"/>
      <c r="C443" s="258" t="s">
        <v>458</v>
      </c>
      <c r="D443" s="258" t="s">
        <v>401</v>
      </c>
      <c r="E443" s="259" t="s">
        <v>459</v>
      </c>
      <c r="F443" s="260" t="s">
        <v>460</v>
      </c>
      <c r="G443" s="261" t="s">
        <v>394</v>
      </c>
      <c r="H443" s="262">
        <v>3</v>
      </c>
      <c r="I443" s="263"/>
      <c r="J443" s="264">
        <f>ROUND(I443*H443,2)</f>
        <v>0</v>
      </c>
      <c r="K443" s="265"/>
      <c r="L443" s="266"/>
      <c r="M443" s="267" t="s">
        <v>1</v>
      </c>
      <c r="N443" s="268" t="s">
        <v>40</v>
      </c>
      <c r="O443" s="91"/>
      <c r="P443" s="227">
        <f>O443*H443</f>
        <v>0</v>
      </c>
      <c r="Q443" s="227">
        <v>0.032000000000000001</v>
      </c>
      <c r="R443" s="227">
        <f>Q443*H443</f>
        <v>0.096000000000000002</v>
      </c>
      <c r="S443" s="227">
        <v>0</v>
      </c>
      <c r="T443" s="228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9" t="s">
        <v>318</v>
      </c>
      <c r="AT443" s="229" t="s">
        <v>401</v>
      </c>
      <c r="AU443" s="229" t="s">
        <v>83</v>
      </c>
      <c r="AY443" s="17" t="s">
        <v>149</v>
      </c>
      <c r="BE443" s="230">
        <f>IF(N443="základní",J443,0)</f>
        <v>0</v>
      </c>
      <c r="BF443" s="230">
        <f>IF(N443="snížená",J443,0)</f>
        <v>0</v>
      </c>
      <c r="BG443" s="230">
        <f>IF(N443="zákl. přenesená",J443,0)</f>
        <v>0</v>
      </c>
      <c r="BH443" s="230">
        <f>IF(N443="sníž. přenesená",J443,0)</f>
        <v>0</v>
      </c>
      <c r="BI443" s="230">
        <f>IF(N443="nulová",J443,0)</f>
        <v>0</v>
      </c>
      <c r="BJ443" s="17" t="s">
        <v>83</v>
      </c>
      <c r="BK443" s="230">
        <f>ROUND(I443*H443,2)</f>
        <v>0</v>
      </c>
      <c r="BL443" s="17" t="s">
        <v>156</v>
      </c>
      <c r="BM443" s="229" t="s">
        <v>461</v>
      </c>
    </row>
    <row r="444" s="13" customFormat="1">
      <c r="A444" s="13"/>
      <c r="B444" s="231"/>
      <c r="C444" s="232"/>
      <c r="D444" s="233" t="s">
        <v>158</v>
      </c>
      <c r="E444" s="234" t="s">
        <v>1</v>
      </c>
      <c r="F444" s="235" t="s">
        <v>462</v>
      </c>
      <c r="G444" s="232"/>
      <c r="H444" s="236">
        <v>3</v>
      </c>
      <c r="I444" s="237"/>
      <c r="J444" s="232"/>
      <c r="K444" s="232"/>
      <c r="L444" s="238"/>
      <c r="M444" s="239"/>
      <c r="N444" s="240"/>
      <c r="O444" s="240"/>
      <c r="P444" s="240"/>
      <c r="Q444" s="240"/>
      <c r="R444" s="240"/>
      <c r="S444" s="240"/>
      <c r="T444" s="24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2" t="s">
        <v>158</v>
      </c>
      <c r="AU444" s="242" t="s">
        <v>83</v>
      </c>
      <c r="AV444" s="13" t="s">
        <v>85</v>
      </c>
      <c r="AW444" s="13" t="s">
        <v>32</v>
      </c>
      <c r="AX444" s="13" t="s">
        <v>83</v>
      </c>
      <c r="AY444" s="242" t="s">
        <v>149</v>
      </c>
    </row>
    <row r="445" s="12" customFormat="1" ht="25.92" customHeight="1">
      <c r="A445" s="12"/>
      <c r="B445" s="203"/>
      <c r="C445" s="204"/>
      <c r="D445" s="205" t="s">
        <v>74</v>
      </c>
      <c r="E445" s="206" t="s">
        <v>463</v>
      </c>
      <c r="F445" s="206" t="s">
        <v>464</v>
      </c>
      <c r="G445" s="204"/>
      <c r="H445" s="204"/>
      <c r="I445" s="207"/>
      <c r="J445" s="208">
        <f>BK445</f>
        <v>0</v>
      </c>
      <c r="K445" s="204"/>
      <c r="L445" s="209"/>
      <c r="M445" s="210"/>
      <c r="N445" s="211"/>
      <c r="O445" s="211"/>
      <c r="P445" s="212">
        <f>SUM(P446:P457)</f>
        <v>0</v>
      </c>
      <c r="Q445" s="211"/>
      <c r="R445" s="212">
        <f>SUM(R446:R457)</f>
        <v>0</v>
      </c>
      <c r="S445" s="211"/>
      <c r="T445" s="213">
        <f>SUM(T446:T457)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14" t="s">
        <v>83</v>
      </c>
      <c r="AT445" s="215" t="s">
        <v>74</v>
      </c>
      <c r="AU445" s="215" t="s">
        <v>75</v>
      </c>
      <c r="AY445" s="214" t="s">
        <v>149</v>
      </c>
      <c r="BK445" s="216">
        <f>SUM(BK446:BK457)</f>
        <v>0</v>
      </c>
    </row>
    <row r="446" s="2" customFormat="1" ht="16.5" customHeight="1">
      <c r="A446" s="38"/>
      <c r="B446" s="39"/>
      <c r="C446" s="217" t="s">
        <v>465</v>
      </c>
      <c r="D446" s="217" t="s">
        <v>152</v>
      </c>
      <c r="E446" s="218" t="s">
        <v>466</v>
      </c>
      <c r="F446" s="219" t="s">
        <v>467</v>
      </c>
      <c r="G446" s="220" t="s">
        <v>155</v>
      </c>
      <c r="H446" s="221">
        <v>1135</v>
      </c>
      <c r="I446" s="222"/>
      <c r="J446" s="223">
        <f>ROUND(I446*H446,2)</f>
        <v>0</v>
      </c>
      <c r="K446" s="224"/>
      <c r="L446" s="44"/>
      <c r="M446" s="225" t="s">
        <v>1</v>
      </c>
      <c r="N446" s="226" t="s">
        <v>40</v>
      </c>
      <c r="O446" s="91"/>
      <c r="P446" s="227">
        <f>O446*H446</f>
        <v>0</v>
      </c>
      <c r="Q446" s="227">
        <v>0</v>
      </c>
      <c r="R446" s="227">
        <f>Q446*H446</f>
        <v>0</v>
      </c>
      <c r="S446" s="227">
        <v>0</v>
      </c>
      <c r="T446" s="22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9" t="s">
        <v>370</v>
      </c>
      <c r="AT446" s="229" t="s">
        <v>152</v>
      </c>
      <c r="AU446" s="229" t="s">
        <v>83</v>
      </c>
      <c r="AY446" s="17" t="s">
        <v>149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7" t="s">
        <v>83</v>
      </c>
      <c r="BK446" s="230">
        <f>ROUND(I446*H446,2)</f>
        <v>0</v>
      </c>
      <c r="BL446" s="17" t="s">
        <v>370</v>
      </c>
      <c r="BM446" s="229" t="s">
        <v>468</v>
      </c>
    </row>
    <row r="447" s="13" customFormat="1">
      <c r="A447" s="13"/>
      <c r="B447" s="231"/>
      <c r="C447" s="232"/>
      <c r="D447" s="233" t="s">
        <v>158</v>
      </c>
      <c r="E447" s="234" t="s">
        <v>1</v>
      </c>
      <c r="F447" s="235" t="s">
        <v>469</v>
      </c>
      <c r="G447" s="232"/>
      <c r="H447" s="236">
        <v>245</v>
      </c>
      <c r="I447" s="237"/>
      <c r="J447" s="232"/>
      <c r="K447" s="232"/>
      <c r="L447" s="238"/>
      <c r="M447" s="239"/>
      <c r="N447" s="240"/>
      <c r="O447" s="240"/>
      <c r="P447" s="240"/>
      <c r="Q447" s="240"/>
      <c r="R447" s="240"/>
      <c r="S447" s="240"/>
      <c r="T447" s="24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2" t="s">
        <v>158</v>
      </c>
      <c r="AU447" s="242" t="s">
        <v>83</v>
      </c>
      <c r="AV447" s="13" t="s">
        <v>85</v>
      </c>
      <c r="AW447" s="13" t="s">
        <v>32</v>
      </c>
      <c r="AX447" s="13" t="s">
        <v>75</v>
      </c>
      <c r="AY447" s="242" t="s">
        <v>149</v>
      </c>
    </row>
    <row r="448" s="13" customFormat="1">
      <c r="A448" s="13"/>
      <c r="B448" s="231"/>
      <c r="C448" s="232"/>
      <c r="D448" s="233" t="s">
        <v>158</v>
      </c>
      <c r="E448" s="234" t="s">
        <v>1</v>
      </c>
      <c r="F448" s="235" t="s">
        <v>470</v>
      </c>
      <c r="G448" s="232"/>
      <c r="H448" s="236">
        <v>154</v>
      </c>
      <c r="I448" s="237"/>
      <c r="J448" s="232"/>
      <c r="K448" s="232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158</v>
      </c>
      <c r="AU448" s="242" t="s">
        <v>83</v>
      </c>
      <c r="AV448" s="13" t="s">
        <v>85</v>
      </c>
      <c r="AW448" s="13" t="s">
        <v>32</v>
      </c>
      <c r="AX448" s="13" t="s">
        <v>75</v>
      </c>
      <c r="AY448" s="242" t="s">
        <v>149</v>
      </c>
    </row>
    <row r="449" s="13" customFormat="1">
      <c r="A449" s="13"/>
      <c r="B449" s="231"/>
      <c r="C449" s="232"/>
      <c r="D449" s="233" t="s">
        <v>158</v>
      </c>
      <c r="E449" s="234" t="s">
        <v>1</v>
      </c>
      <c r="F449" s="235" t="s">
        <v>471</v>
      </c>
      <c r="G449" s="232"/>
      <c r="H449" s="236">
        <v>183</v>
      </c>
      <c r="I449" s="237"/>
      <c r="J449" s="232"/>
      <c r="K449" s="232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158</v>
      </c>
      <c r="AU449" s="242" t="s">
        <v>83</v>
      </c>
      <c r="AV449" s="13" t="s">
        <v>85</v>
      </c>
      <c r="AW449" s="13" t="s">
        <v>32</v>
      </c>
      <c r="AX449" s="13" t="s">
        <v>75</v>
      </c>
      <c r="AY449" s="242" t="s">
        <v>149</v>
      </c>
    </row>
    <row r="450" s="13" customFormat="1">
      <c r="A450" s="13"/>
      <c r="B450" s="231"/>
      <c r="C450" s="232"/>
      <c r="D450" s="233" t="s">
        <v>158</v>
      </c>
      <c r="E450" s="234" t="s">
        <v>1</v>
      </c>
      <c r="F450" s="235" t="s">
        <v>472</v>
      </c>
      <c r="G450" s="232"/>
      <c r="H450" s="236">
        <v>170</v>
      </c>
      <c r="I450" s="237"/>
      <c r="J450" s="232"/>
      <c r="K450" s="232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158</v>
      </c>
      <c r="AU450" s="242" t="s">
        <v>83</v>
      </c>
      <c r="AV450" s="13" t="s">
        <v>85</v>
      </c>
      <c r="AW450" s="13" t="s">
        <v>32</v>
      </c>
      <c r="AX450" s="13" t="s">
        <v>75</v>
      </c>
      <c r="AY450" s="242" t="s">
        <v>149</v>
      </c>
    </row>
    <row r="451" s="13" customFormat="1">
      <c r="A451" s="13"/>
      <c r="B451" s="231"/>
      <c r="C451" s="232"/>
      <c r="D451" s="233" t="s">
        <v>158</v>
      </c>
      <c r="E451" s="234" t="s">
        <v>1</v>
      </c>
      <c r="F451" s="235" t="s">
        <v>473</v>
      </c>
      <c r="G451" s="232"/>
      <c r="H451" s="236">
        <v>79</v>
      </c>
      <c r="I451" s="237"/>
      <c r="J451" s="232"/>
      <c r="K451" s="232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158</v>
      </c>
      <c r="AU451" s="242" t="s">
        <v>83</v>
      </c>
      <c r="AV451" s="13" t="s">
        <v>85</v>
      </c>
      <c r="AW451" s="13" t="s">
        <v>32</v>
      </c>
      <c r="AX451" s="13" t="s">
        <v>75</v>
      </c>
      <c r="AY451" s="242" t="s">
        <v>149</v>
      </c>
    </row>
    <row r="452" s="13" customFormat="1">
      <c r="A452" s="13"/>
      <c r="B452" s="231"/>
      <c r="C452" s="232"/>
      <c r="D452" s="233" t="s">
        <v>158</v>
      </c>
      <c r="E452" s="234" t="s">
        <v>1</v>
      </c>
      <c r="F452" s="235" t="s">
        <v>474</v>
      </c>
      <c r="G452" s="232"/>
      <c r="H452" s="236">
        <v>81</v>
      </c>
      <c r="I452" s="237"/>
      <c r="J452" s="232"/>
      <c r="K452" s="232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158</v>
      </c>
      <c r="AU452" s="242" t="s">
        <v>83</v>
      </c>
      <c r="AV452" s="13" t="s">
        <v>85</v>
      </c>
      <c r="AW452" s="13" t="s">
        <v>32</v>
      </c>
      <c r="AX452" s="13" t="s">
        <v>75</v>
      </c>
      <c r="AY452" s="242" t="s">
        <v>149</v>
      </c>
    </row>
    <row r="453" s="13" customFormat="1">
      <c r="A453" s="13"/>
      <c r="B453" s="231"/>
      <c r="C453" s="232"/>
      <c r="D453" s="233" t="s">
        <v>158</v>
      </c>
      <c r="E453" s="234" t="s">
        <v>1</v>
      </c>
      <c r="F453" s="235" t="s">
        <v>475</v>
      </c>
      <c r="G453" s="232"/>
      <c r="H453" s="236">
        <v>122</v>
      </c>
      <c r="I453" s="237"/>
      <c r="J453" s="232"/>
      <c r="K453" s="232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158</v>
      </c>
      <c r="AU453" s="242" t="s">
        <v>83</v>
      </c>
      <c r="AV453" s="13" t="s">
        <v>85</v>
      </c>
      <c r="AW453" s="13" t="s">
        <v>32</v>
      </c>
      <c r="AX453" s="13" t="s">
        <v>75</v>
      </c>
      <c r="AY453" s="242" t="s">
        <v>149</v>
      </c>
    </row>
    <row r="454" s="13" customFormat="1">
      <c r="A454" s="13"/>
      <c r="B454" s="231"/>
      <c r="C454" s="232"/>
      <c r="D454" s="233" t="s">
        <v>158</v>
      </c>
      <c r="E454" s="234" t="s">
        <v>1</v>
      </c>
      <c r="F454" s="235" t="s">
        <v>476</v>
      </c>
      <c r="G454" s="232"/>
      <c r="H454" s="236">
        <v>101</v>
      </c>
      <c r="I454" s="237"/>
      <c r="J454" s="232"/>
      <c r="K454" s="232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158</v>
      </c>
      <c r="AU454" s="242" t="s">
        <v>83</v>
      </c>
      <c r="AV454" s="13" t="s">
        <v>85</v>
      </c>
      <c r="AW454" s="13" t="s">
        <v>32</v>
      </c>
      <c r="AX454" s="13" t="s">
        <v>75</v>
      </c>
      <c r="AY454" s="242" t="s">
        <v>149</v>
      </c>
    </row>
    <row r="455" s="14" customFormat="1">
      <c r="A455" s="14"/>
      <c r="B455" s="243"/>
      <c r="C455" s="244"/>
      <c r="D455" s="233" t="s">
        <v>158</v>
      </c>
      <c r="E455" s="245" t="s">
        <v>1</v>
      </c>
      <c r="F455" s="246" t="s">
        <v>212</v>
      </c>
      <c r="G455" s="244"/>
      <c r="H455" s="247">
        <v>1135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158</v>
      </c>
      <c r="AU455" s="253" t="s">
        <v>83</v>
      </c>
      <c r="AV455" s="14" t="s">
        <v>156</v>
      </c>
      <c r="AW455" s="14" t="s">
        <v>32</v>
      </c>
      <c r="AX455" s="14" t="s">
        <v>83</v>
      </c>
      <c r="AY455" s="253" t="s">
        <v>149</v>
      </c>
    </row>
    <row r="456" s="2" customFormat="1" ht="24.15" customHeight="1">
      <c r="A456" s="38"/>
      <c r="B456" s="39"/>
      <c r="C456" s="217" t="s">
        <v>477</v>
      </c>
      <c r="D456" s="217" t="s">
        <v>152</v>
      </c>
      <c r="E456" s="218" t="s">
        <v>478</v>
      </c>
      <c r="F456" s="219" t="s">
        <v>479</v>
      </c>
      <c r="G456" s="220" t="s">
        <v>480</v>
      </c>
      <c r="H456" s="221">
        <v>1</v>
      </c>
      <c r="I456" s="222"/>
      <c r="J456" s="223">
        <f>ROUND(I456*H456,2)</f>
        <v>0</v>
      </c>
      <c r="K456" s="224"/>
      <c r="L456" s="44"/>
      <c r="M456" s="225" t="s">
        <v>1</v>
      </c>
      <c r="N456" s="226" t="s">
        <v>40</v>
      </c>
      <c r="O456" s="91"/>
      <c r="P456" s="227">
        <f>O456*H456</f>
        <v>0</v>
      </c>
      <c r="Q456" s="227">
        <v>0</v>
      </c>
      <c r="R456" s="227">
        <f>Q456*H456</f>
        <v>0</v>
      </c>
      <c r="S456" s="227">
        <v>0</v>
      </c>
      <c r="T456" s="228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9" t="s">
        <v>156</v>
      </c>
      <c r="AT456" s="229" t="s">
        <v>152</v>
      </c>
      <c r="AU456" s="229" t="s">
        <v>83</v>
      </c>
      <c r="AY456" s="17" t="s">
        <v>149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17" t="s">
        <v>83</v>
      </c>
      <c r="BK456" s="230">
        <f>ROUND(I456*H456,2)</f>
        <v>0</v>
      </c>
      <c r="BL456" s="17" t="s">
        <v>156</v>
      </c>
      <c r="BM456" s="229" t="s">
        <v>481</v>
      </c>
    </row>
    <row r="457" s="2" customFormat="1">
      <c r="A457" s="38"/>
      <c r="B457" s="39"/>
      <c r="C457" s="40"/>
      <c r="D457" s="233" t="s">
        <v>298</v>
      </c>
      <c r="E457" s="40"/>
      <c r="F457" s="254" t="s">
        <v>482</v>
      </c>
      <c r="G457" s="40"/>
      <c r="H457" s="40"/>
      <c r="I457" s="255"/>
      <c r="J457" s="40"/>
      <c r="K457" s="40"/>
      <c r="L457" s="44"/>
      <c r="M457" s="256"/>
      <c r="N457" s="257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298</v>
      </c>
      <c r="AU457" s="17" t="s">
        <v>83</v>
      </c>
    </row>
    <row r="458" s="12" customFormat="1" ht="25.92" customHeight="1">
      <c r="A458" s="12"/>
      <c r="B458" s="203"/>
      <c r="C458" s="204"/>
      <c r="D458" s="205" t="s">
        <v>74</v>
      </c>
      <c r="E458" s="206" t="s">
        <v>483</v>
      </c>
      <c r="F458" s="206" t="s">
        <v>484</v>
      </c>
      <c r="G458" s="204"/>
      <c r="H458" s="204"/>
      <c r="I458" s="207"/>
      <c r="J458" s="208">
        <f>BK458</f>
        <v>0</v>
      </c>
      <c r="K458" s="204"/>
      <c r="L458" s="209"/>
      <c r="M458" s="210"/>
      <c r="N458" s="211"/>
      <c r="O458" s="211"/>
      <c r="P458" s="212">
        <f>SUM(P459:P481)</f>
        <v>0</v>
      </c>
      <c r="Q458" s="211"/>
      <c r="R458" s="212">
        <f>SUM(R459:R481)</f>
        <v>0</v>
      </c>
      <c r="S458" s="211"/>
      <c r="T458" s="213">
        <f>SUM(T459:T481)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14" t="s">
        <v>83</v>
      </c>
      <c r="AT458" s="215" t="s">
        <v>74</v>
      </c>
      <c r="AU458" s="215" t="s">
        <v>75</v>
      </c>
      <c r="AY458" s="214" t="s">
        <v>149</v>
      </c>
      <c r="BK458" s="216">
        <f>SUM(BK459:BK481)</f>
        <v>0</v>
      </c>
    </row>
    <row r="459" s="2" customFormat="1" ht="16.5" customHeight="1">
      <c r="A459" s="38"/>
      <c r="B459" s="39"/>
      <c r="C459" s="217" t="s">
        <v>485</v>
      </c>
      <c r="D459" s="217" t="s">
        <v>152</v>
      </c>
      <c r="E459" s="218" t="s">
        <v>486</v>
      </c>
      <c r="F459" s="219" t="s">
        <v>487</v>
      </c>
      <c r="G459" s="220" t="s">
        <v>155</v>
      </c>
      <c r="H459" s="221">
        <v>1173</v>
      </c>
      <c r="I459" s="222"/>
      <c r="J459" s="223">
        <f>ROUND(I459*H459,2)</f>
        <v>0</v>
      </c>
      <c r="K459" s="224"/>
      <c r="L459" s="44"/>
      <c r="M459" s="225" t="s">
        <v>1</v>
      </c>
      <c r="N459" s="226" t="s">
        <v>40</v>
      </c>
      <c r="O459" s="91"/>
      <c r="P459" s="227">
        <f>O459*H459</f>
        <v>0</v>
      </c>
      <c r="Q459" s="227">
        <v>0</v>
      </c>
      <c r="R459" s="227">
        <f>Q459*H459</f>
        <v>0</v>
      </c>
      <c r="S459" s="227">
        <v>0</v>
      </c>
      <c r="T459" s="228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9" t="s">
        <v>156</v>
      </c>
      <c r="AT459" s="229" t="s">
        <v>152</v>
      </c>
      <c r="AU459" s="229" t="s">
        <v>83</v>
      </c>
      <c r="AY459" s="17" t="s">
        <v>149</v>
      </c>
      <c r="BE459" s="230">
        <f>IF(N459="základní",J459,0)</f>
        <v>0</v>
      </c>
      <c r="BF459" s="230">
        <f>IF(N459="snížená",J459,0)</f>
        <v>0</v>
      </c>
      <c r="BG459" s="230">
        <f>IF(N459="zákl. přenesená",J459,0)</f>
        <v>0</v>
      </c>
      <c r="BH459" s="230">
        <f>IF(N459="sníž. přenesená",J459,0)</f>
        <v>0</v>
      </c>
      <c r="BI459" s="230">
        <f>IF(N459="nulová",J459,0)</f>
        <v>0</v>
      </c>
      <c r="BJ459" s="17" t="s">
        <v>83</v>
      </c>
      <c r="BK459" s="230">
        <f>ROUND(I459*H459,2)</f>
        <v>0</v>
      </c>
      <c r="BL459" s="17" t="s">
        <v>156</v>
      </c>
      <c r="BM459" s="229" t="s">
        <v>488</v>
      </c>
    </row>
    <row r="460" s="2" customFormat="1">
      <c r="A460" s="38"/>
      <c r="B460" s="39"/>
      <c r="C460" s="40"/>
      <c r="D460" s="233" t="s">
        <v>298</v>
      </c>
      <c r="E460" s="40"/>
      <c r="F460" s="254" t="s">
        <v>489</v>
      </c>
      <c r="G460" s="40"/>
      <c r="H460" s="40"/>
      <c r="I460" s="255"/>
      <c r="J460" s="40"/>
      <c r="K460" s="40"/>
      <c r="L460" s="44"/>
      <c r="M460" s="256"/>
      <c r="N460" s="257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298</v>
      </c>
      <c r="AU460" s="17" t="s">
        <v>83</v>
      </c>
    </row>
    <row r="461" s="13" customFormat="1">
      <c r="A461" s="13"/>
      <c r="B461" s="231"/>
      <c r="C461" s="232"/>
      <c r="D461" s="233" t="s">
        <v>158</v>
      </c>
      <c r="E461" s="234" t="s">
        <v>1</v>
      </c>
      <c r="F461" s="235" t="s">
        <v>469</v>
      </c>
      <c r="G461" s="232"/>
      <c r="H461" s="236">
        <v>245</v>
      </c>
      <c r="I461" s="237"/>
      <c r="J461" s="232"/>
      <c r="K461" s="232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158</v>
      </c>
      <c r="AU461" s="242" t="s">
        <v>83</v>
      </c>
      <c r="AV461" s="13" t="s">
        <v>85</v>
      </c>
      <c r="AW461" s="13" t="s">
        <v>32</v>
      </c>
      <c r="AX461" s="13" t="s">
        <v>75</v>
      </c>
      <c r="AY461" s="242" t="s">
        <v>149</v>
      </c>
    </row>
    <row r="462" s="13" customFormat="1">
      <c r="A462" s="13"/>
      <c r="B462" s="231"/>
      <c r="C462" s="232"/>
      <c r="D462" s="233" t="s">
        <v>158</v>
      </c>
      <c r="E462" s="234" t="s">
        <v>1</v>
      </c>
      <c r="F462" s="235" t="s">
        <v>470</v>
      </c>
      <c r="G462" s="232"/>
      <c r="H462" s="236">
        <v>154</v>
      </c>
      <c r="I462" s="237"/>
      <c r="J462" s="232"/>
      <c r="K462" s="232"/>
      <c r="L462" s="238"/>
      <c r="M462" s="239"/>
      <c r="N462" s="240"/>
      <c r="O462" s="240"/>
      <c r="P462" s="240"/>
      <c r="Q462" s="240"/>
      <c r="R462" s="240"/>
      <c r="S462" s="240"/>
      <c r="T462" s="24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2" t="s">
        <v>158</v>
      </c>
      <c r="AU462" s="242" t="s">
        <v>83</v>
      </c>
      <c r="AV462" s="13" t="s">
        <v>85</v>
      </c>
      <c r="AW462" s="13" t="s">
        <v>32</v>
      </c>
      <c r="AX462" s="13" t="s">
        <v>75</v>
      </c>
      <c r="AY462" s="242" t="s">
        <v>149</v>
      </c>
    </row>
    <row r="463" s="13" customFormat="1">
      <c r="A463" s="13"/>
      <c r="B463" s="231"/>
      <c r="C463" s="232"/>
      <c r="D463" s="233" t="s">
        <v>158</v>
      </c>
      <c r="E463" s="234" t="s">
        <v>1</v>
      </c>
      <c r="F463" s="235" t="s">
        <v>471</v>
      </c>
      <c r="G463" s="232"/>
      <c r="H463" s="236">
        <v>183</v>
      </c>
      <c r="I463" s="237"/>
      <c r="J463" s="232"/>
      <c r="K463" s="232"/>
      <c r="L463" s="238"/>
      <c r="M463" s="239"/>
      <c r="N463" s="240"/>
      <c r="O463" s="240"/>
      <c r="P463" s="240"/>
      <c r="Q463" s="240"/>
      <c r="R463" s="240"/>
      <c r="S463" s="240"/>
      <c r="T463" s="24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2" t="s">
        <v>158</v>
      </c>
      <c r="AU463" s="242" t="s">
        <v>83</v>
      </c>
      <c r="AV463" s="13" t="s">
        <v>85</v>
      </c>
      <c r="AW463" s="13" t="s">
        <v>32</v>
      </c>
      <c r="AX463" s="13" t="s">
        <v>75</v>
      </c>
      <c r="AY463" s="242" t="s">
        <v>149</v>
      </c>
    </row>
    <row r="464" s="13" customFormat="1">
      <c r="A464" s="13"/>
      <c r="B464" s="231"/>
      <c r="C464" s="232"/>
      <c r="D464" s="233" t="s">
        <v>158</v>
      </c>
      <c r="E464" s="234" t="s">
        <v>1</v>
      </c>
      <c r="F464" s="235" t="s">
        <v>472</v>
      </c>
      <c r="G464" s="232"/>
      <c r="H464" s="236">
        <v>170</v>
      </c>
      <c r="I464" s="237"/>
      <c r="J464" s="232"/>
      <c r="K464" s="232"/>
      <c r="L464" s="238"/>
      <c r="M464" s="239"/>
      <c r="N464" s="240"/>
      <c r="O464" s="240"/>
      <c r="P464" s="240"/>
      <c r="Q464" s="240"/>
      <c r="R464" s="240"/>
      <c r="S464" s="240"/>
      <c r="T464" s="24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2" t="s">
        <v>158</v>
      </c>
      <c r="AU464" s="242" t="s">
        <v>83</v>
      </c>
      <c r="AV464" s="13" t="s">
        <v>85</v>
      </c>
      <c r="AW464" s="13" t="s">
        <v>32</v>
      </c>
      <c r="AX464" s="13" t="s">
        <v>75</v>
      </c>
      <c r="AY464" s="242" t="s">
        <v>149</v>
      </c>
    </row>
    <row r="465" s="13" customFormat="1">
      <c r="A465" s="13"/>
      <c r="B465" s="231"/>
      <c r="C465" s="232"/>
      <c r="D465" s="233" t="s">
        <v>158</v>
      </c>
      <c r="E465" s="234" t="s">
        <v>1</v>
      </c>
      <c r="F465" s="235" t="s">
        <v>473</v>
      </c>
      <c r="G465" s="232"/>
      <c r="H465" s="236">
        <v>79</v>
      </c>
      <c r="I465" s="237"/>
      <c r="J465" s="232"/>
      <c r="K465" s="232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158</v>
      </c>
      <c r="AU465" s="242" t="s">
        <v>83</v>
      </c>
      <c r="AV465" s="13" t="s">
        <v>85</v>
      </c>
      <c r="AW465" s="13" t="s">
        <v>32</v>
      </c>
      <c r="AX465" s="13" t="s">
        <v>75</v>
      </c>
      <c r="AY465" s="242" t="s">
        <v>149</v>
      </c>
    </row>
    <row r="466" s="13" customFormat="1">
      <c r="A466" s="13"/>
      <c r="B466" s="231"/>
      <c r="C466" s="232"/>
      <c r="D466" s="233" t="s">
        <v>158</v>
      </c>
      <c r="E466" s="234" t="s">
        <v>1</v>
      </c>
      <c r="F466" s="235" t="s">
        <v>474</v>
      </c>
      <c r="G466" s="232"/>
      <c r="H466" s="236">
        <v>81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158</v>
      </c>
      <c r="AU466" s="242" t="s">
        <v>83</v>
      </c>
      <c r="AV466" s="13" t="s">
        <v>85</v>
      </c>
      <c r="AW466" s="13" t="s">
        <v>32</v>
      </c>
      <c r="AX466" s="13" t="s">
        <v>75</v>
      </c>
      <c r="AY466" s="242" t="s">
        <v>149</v>
      </c>
    </row>
    <row r="467" s="13" customFormat="1">
      <c r="A467" s="13"/>
      <c r="B467" s="231"/>
      <c r="C467" s="232"/>
      <c r="D467" s="233" t="s">
        <v>158</v>
      </c>
      <c r="E467" s="234" t="s">
        <v>1</v>
      </c>
      <c r="F467" s="235" t="s">
        <v>475</v>
      </c>
      <c r="G467" s="232"/>
      <c r="H467" s="236">
        <v>122</v>
      </c>
      <c r="I467" s="237"/>
      <c r="J467" s="232"/>
      <c r="K467" s="232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158</v>
      </c>
      <c r="AU467" s="242" t="s">
        <v>83</v>
      </c>
      <c r="AV467" s="13" t="s">
        <v>85</v>
      </c>
      <c r="AW467" s="13" t="s">
        <v>32</v>
      </c>
      <c r="AX467" s="13" t="s">
        <v>75</v>
      </c>
      <c r="AY467" s="242" t="s">
        <v>149</v>
      </c>
    </row>
    <row r="468" s="13" customFormat="1">
      <c r="A468" s="13"/>
      <c r="B468" s="231"/>
      <c r="C468" s="232"/>
      <c r="D468" s="233" t="s">
        <v>158</v>
      </c>
      <c r="E468" s="234" t="s">
        <v>1</v>
      </c>
      <c r="F468" s="235" t="s">
        <v>490</v>
      </c>
      <c r="G468" s="232"/>
      <c r="H468" s="236">
        <v>38</v>
      </c>
      <c r="I468" s="237"/>
      <c r="J468" s="232"/>
      <c r="K468" s="232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158</v>
      </c>
      <c r="AU468" s="242" t="s">
        <v>83</v>
      </c>
      <c r="AV468" s="13" t="s">
        <v>85</v>
      </c>
      <c r="AW468" s="13" t="s">
        <v>32</v>
      </c>
      <c r="AX468" s="13" t="s">
        <v>75</v>
      </c>
      <c r="AY468" s="242" t="s">
        <v>149</v>
      </c>
    </row>
    <row r="469" s="13" customFormat="1">
      <c r="A469" s="13"/>
      <c r="B469" s="231"/>
      <c r="C469" s="232"/>
      <c r="D469" s="233" t="s">
        <v>158</v>
      </c>
      <c r="E469" s="234" t="s">
        <v>1</v>
      </c>
      <c r="F469" s="235" t="s">
        <v>476</v>
      </c>
      <c r="G469" s="232"/>
      <c r="H469" s="236">
        <v>101</v>
      </c>
      <c r="I469" s="237"/>
      <c r="J469" s="232"/>
      <c r="K469" s="232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158</v>
      </c>
      <c r="AU469" s="242" t="s">
        <v>83</v>
      </c>
      <c r="AV469" s="13" t="s">
        <v>85</v>
      </c>
      <c r="AW469" s="13" t="s">
        <v>32</v>
      </c>
      <c r="AX469" s="13" t="s">
        <v>75</v>
      </c>
      <c r="AY469" s="242" t="s">
        <v>149</v>
      </c>
    </row>
    <row r="470" s="14" customFormat="1">
      <c r="A470" s="14"/>
      <c r="B470" s="243"/>
      <c r="C470" s="244"/>
      <c r="D470" s="233" t="s">
        <v>158</v>
      </c>
      <c r="E470" s="245" t="s">
        <v>1</v>
      </c>
      <c r="F470" s="246" t="s">
        <v>212</v>
      </c>
      <c r="G470" s="244"/>
      <c r="H470" s="247">
        <v>1173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3" t="s">
        <v>158</v>
      </c>
      <c r="AU470" s="253" t="s">
        <v>83</v>
      </c>
      <c r="AV470" s="14" t="s">
        <v>156</v>
      </c>
      <c r="AW470" s="14" t="s">
        <v>32</v>
      </c>
      <c r="AX470" s="14" t="s">
        <v>83</v>
      </c>
      <c r="AY470" s="253" t="s">
        <v>149</v>
      </c>
    </row>
    <row r="471" s="2" customFormat="1" ht="16.5" customHeight="1">
      <c r="A471" s="38"/>
      <c r="B471" s="39"/>
      <c r="C471" s="217" t="s">
        <v>491</v>
      </c>
      <c r="D471" s="217" t="s">
        <v>152</v>
      </c>
      <c r="E471" s="218" t="s">
        <v>492</v>
      </c>
      <c r="F471" s="219" t="s">
        <v>493</v>
      </c>
      <c r="G471" s="220" t="s">
        <v>155</v>
      </c>
      <c r="H471" s="221">
        <v>699.29999999999995</v>
      </c>
      <c r="I471" s="222"/>
      <c r="J471" s="223">
        <f>ROUND(I471*H471,2)</f>
        <v>0</v>
      </c>
      <c r="K471" s="224"/>
      <c r="L471" s="44"/>
      <c r="M471" s="225" t="s">
        <v>1</v>
      </c>
      <c r="N471" s="226" t="s">
        <v>40</v>
      </c>
      <c r="O471" s="91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9" t="s">
        <v>156</v>
      </c>
      <c r="AT471" s="229" t="s">
        <v>152</v>
      </c>
      <c r="AU471" s="229" t="s">
        <v>83</v>
      </c>
      <c r="AY471" s="17" t="s">
        <v>149</v>
      </c>
      <c r="BE471" s="230">
        <f>IF(N471="základní",J471,0)</f>
        <v>0</v>
      </c>
      <c r="BF471" s="230">
        <f>IF(N471="snížená",J471,0)</f>
        <v>0</v>
      </c>
      <c r="BG471" s="230">
        <f>IF(N471="zákl. přenesená",J471,0)</f>
        <v>0</v>
      </c>
      <c r="BH471" s="230">
        <f>IF(N471="sníž. přenesená",J471,0)</f>
        <v>0</v>
      </c>
      <c r="BI471" s="230">
        <f>IF(N471="nulová",J471,0)</f>
        <v>0</v>
      </c>
      <c r="BJ471" s="17" t="s">
        <v>83</v>
      </c>
      <c r="BK471" s="230">
        <f>ROUND(I471*H471,2)</f>
        <v>0</v>
      </c>
      <c r="BL471" s="17" t="s">
        <v>156</v>
      </c>
      <c r="BM471" s="229" t="s">
        <v>494</v>
      </c>
    </row>
    <row r="472" s="13" customFormat="1">
      <c r="A472" s="13"/>
      <c r="B472" s="231"/>
      <c r="C472" s="232"/>
      <c r="D472" s="233" t="s">
        <v>158</v>
      </c>
      <c r="E472" s="234" t="s">
        <v>1</v>
      </c>
      <c r="F472" s="235" t="s">
        <v>495</v>
      </c>
      <c r="G472" s="232"/>
      <c r="H472" s="236">
        <v>147</v>
      </c>
      <c r="I472" s="237"/>
      <c r="J472" s="232"/>
      <c r="K472" s="232"/>
      <c r="L472" s="238"/>
      <c r="M472" s="239"/>
      <c r="N472" s="240"/>
      <c r="O472" s="240"/>
      <c r="P472" s="240"/>
      <c r="Q472" s="240"/>
      <c r="R472" s="240"/>
      <c r="S472" s="240"/>
      <c r="T472" s="24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2" t="s">
        <v>158</v>
      </c>
      <c r="AU472" s="242" t="s">
        <v>83</v>
      </c>
      <c r="AV472" s="13" t="s">
        <v>85</v>
      </c>
      <c r="AW472" s="13" t="s">
        <v>32</v>
      </c>
      <c r="AX472" s="13" t="s">
        <v>75</v>
      </c>
      <c r="AY472" s="242" t="s">
        <v>149</v>
      </c>
    </row>
    <row r="473" s="13" customFormat="1">
      <c r="A473" s="13"/>
      <c r="B473" s="231"/>
      <c r="C473" s="232"/>
      <c r="D473" s="233" t="s">
        <v>158</v>
      </c>
      <c r="E473" s="234" t="s">
        <v>1</v>
      </c>
      <c r="F473" s="235" t="s">
        <v>496</v>
      </c>
      <c r="G473" s="232"/>
      <c r="H473" s="236">
        <v>135</v>
      </c>
      <c r="I473" s="237"/>
      <c r="J473" s="232"/>
      <c r="K473" s="232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158</v>
      </c>
      <c r="AU473" s="242" t="s">
        <v>83</v>
      </c>
      <c r="AV473" s="13" t="s">
        <v>85</v>
      </c>
      <c r="AW473" s="13" t="s">
        <v>32</v>
      </c>
      <c r="AX473" s="13" t="s">
        <v>75</v>
      </c>
      <c r="AY473" s="242" t="s">
        <v>149</v>
      </c>
    </row>
    <row r="474" s="13" customFormat="1">
      <c r="A474" s="13"/>
      <c r="B474" s="231"/>
      <c r="C474" s="232"/>
      <c r="D474" s="233" t="s">
        <v>158</v>
      </c>
      <c r="E474" s="234" t="s">
        <v>1</v>
      </c>
      <c r="F474" s="235" t="s">
        <v>497</v>
      </c>
      <c r="G474" s="232"/>
      <c r="H474" s="236">
        <v>15.300000000000001</v>
      </c>
      <c r="I474" s="237"/>
      <c r="J474" s="232"/>
      <c r="K474" s="232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158</v>
      </c>
      <c r="AU474" s="242" t="s">
        <v>83</v>
      </c>
      <c r="AV474" s="13" t="s">
        <v>85</v>
      </c>
      <c r="AW474" s="13" t="s">
        <v>32</v>
      </c>
      <c r="AX474" s="13" t="s">
        <v>75</v>
      </c>
      <c r="AY474" s="242" t="s">
        <v>149</v>
      </c>
    </row>
    <row r="475" s="13" customFormat="1">
      <c r="A475" s="13"/>
      <c r="B475" s="231"/>
      <c r="C475" s="232"/>
      <c r="D475" s="233" t="s">
        <v>158</v>
      </c>
      <c r="E475" s="234" t="s">
        <v>1</v>
      </c>
      <c r="F475" s="235" t="s">
        <v>498</v>
      </c>
      <c r="G475" s="232"/>
      <c r="H475" s="236">
        <v>144</v>
      </c>
      <c r="I475" s="237"/>
      <c r="J475" s="232"/>
      <c r="K475" s="232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158</v>
      </c>
      <c r="AU475" s="242" t="s">
        <v>83</v>
      </c>
      <c r="AV475" s="13" t="s">
        <v>85</v>
      </c>
      <c r="AW475" s="13" t="s">
        <v>32</v>
      </c>
      <c r="AX475" s="13" t="s">
        <v>75</v>
      </c>
      <c r="AY475" s="242" t="s">
        <v>149</v>
      </c>
    </row>
    <row r="476" s="13" customFormat="1">
      <c r="A476" s="13"/>
      <c r="B476" s="231"/>
      <c r="C476" s="232"/>
      <c r="D476" s="233" t="s">
        <v>158</v>
      </c>
      <c r="E476" s="234" t="s">
        <v>1</v>
      </c>
      <c r="F476" s="235" t="s">
        <v>499</v>
      </c>
      <c r="G476" s="232"/>
      <c r="H476" s="236">
        <v>131</v>
      </c>
      <c r="I476" s="237"/>
      <c r="J476" s="232"/>
      <c r="K476" s="232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158</v>
      </c>
      <c r="AU476" s="242" t="s">
        <v>83</v>
      </c>
      <c r="AV476" s="13" t="s">
        <v>85</v>
      </c>
      <c r="AW476" s="13" t="s">
        <v>32</v>
      </c>
      <c r="AX476" s="13" t="s">
        <v>75</v>
      </c>
      <c r="AY476" s="242" t="s">
        <v>149</v>
      </c>
    </row>
    <row r="477" s="13" customFormat="1">
      <c r="A477" s="13"/>
      <c r="B477" s="231"/>
      <c r="C477" s="232"/>
      <c r="D477" s="233" t="s">
        <v>158</v>
      </c>
      <c r="E477" s="234" t="s">
        <v>1</v>
      </c>
      <c r="F477" s="235" t="s">
        <v>500</v>
      </c>
      <c r="G477" s="232"/>
      <c r="H477" s="236">
        <v>35</v>
      </c>
      <c r="I477" s="237"/>
      <c r="J477" s="232"/>
      <c r="K477" s="232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158</v>
      </c>
      <c r="AU477" s="242" t="s">
        <v>83</v>
      </c>
      <c r="AV477" s="13" t="s">
        <v>85</v>
      </c>
      <c r="AW477" s="13" t="s">
        <v>32</v>
      </c>
      <c r="AX477" s="13" t="s">
        <v>75</v>
      </c>
      <c r="AY477" s="242" t="s">
        <v>149</v>
      </c>
    </row>
    <row r="478" s="13" customFormat="1">
      <c r="A478" s="13"/>
      <c r="B478" s="231"/>
      <c r="C478" s="232"/>
      <c r="D478" s="233" t="s">
        <v>158</v>
      </c>
      <c r="E478" s="234" t="s">
        <v>1</v>
      </c>
      <c r="F478" s="235" t="s">
        <v>501</v>
      </c>
      <c r="G478" s="232"/>
      <c r="H478" s="236">
        <v>39</v>
      </c>
      <c r="I478" s="237"/>
      <c r="J478" s="232"/>
      <c r="K478" s="232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158</v>
      </c>
      <c r="AU478" s="242" t="s">
        <v>83</v>
      </c>
      <c r="AV478" s="13" t="s">
        <v>85</v>
      </c>
      <c r="AW478" s="13" t="s">
        <v>32</v>
      </c>
      <c r="AX478" s="13" t="s">
        <v>75</v>
      </c>
      <c r="AY478" s="242" t="s">
        <v>149</v>
      </c>
    </row>
    <row r="479" s="13" customFormat="1">
      <c r="A479" s="13"/>
      <c r="B479" s="231"/>
      <c r="C479" s="232"/>
      <c r="D479" s="233" t="s">
        <v>158</v>
      </c>
      <c r="E479" s="234" t="s">
        <v>1</v>
      </c>
      <c r="F479" s="235" t="s">
        <v>502</v>
      </c>
      <c r="G479" s="232"/>
      <c r="H479" s="236">
        <v>33</v>
      </c>
      <c r="I479" s="237"/>
      <c r="J479" s="232"/>
      <c r="K479" s="232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158</v>
      </c>
      <c r="AU479" s="242" t="s">
        <v>83</v>
      </c>
      <c r="AV479" s="13" t="s">
        <v>85</v>
      </c>
      <c r="AW479" s="13" t="s">
        <v>32</v>
      </c>
      <c r="AX479" s="13" t="s">
        <v>75</v>
      </c>
      <c r="AY479" s="242" t="s">
        <v>149</v>
      </c>
    </row>
    <row r="480" s="13" customFormat="1">
      <c r="A480" s="13"/>
      <c r="B480" s="231"/>
      <c r="C480" s="232"/>
      <c r="D480" s="233" t="s">
        <v>158</v>
      </c>
      <c r="E480" s="234" t="s">
        <v>1</v>
      </c>
      <c r="F480" s="235" t="s">
        <v>503</v>
      </c>
      <c r="G480" s="232"/>
      <c r="H480" s="236">
        <v>20</v>
      </c>
      <c r="I480" s="237"/>
      <c r="J480" s="232"/>
      <c r="K480" s="232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158</v>
      </c>
      <c r="AU480" s="242" t="s">
        <v>83</v>
      </c>
      <c r="AV480" s="13" t="s">
        <v>85</v>
      </c>
      <c r="AW480" s="13" t="s">
        <v>32</v>
      </c>
      <c r="AX480" s="13" t="s">
        <v>75</v>
      </c>
      <c r="AY480" s="242" t="s">
        <v>149</v>
      </c>
    </row>
    <row r="481" s="14" customFormat="1">
      <c r="A481" s="14"/>
      <c r="B481" s="243"/>
      <c r="C481" s="244"/>
      <c r="D481" s="233" t="s">
        <v>158</v>
      </c>
      <c r="E481" s="245" t="s">
        <v>1</v>
      </c>
      <c r="F481" s="246" t="s">
        <v>212</v>
      </c>
      <c r="G481" s="244"/>
      <c r="H481" s="247">
        <v>699.29999999999995</v>
      </c>
      <c r="I481" s="248"/>
      <c r="J481" s="244"/>
      <c r="K481" s="244"/>
      <c r="L481" s="249"/>
      <c r="M481" s="250"/>
      <c r="N481" s="251"/>
      <c r="O481" s="251"/>
      <c r="P481" s="251"/>
      <c r="Q481" s="251"/>
      <c r="R481" s="251"/>
      <c r="S481" s="251"/>
      <c r="T481" s="25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3" t="s">
        <v>158</v>
      </c>
      <c r="AU481" s="253" t="s">
        <v>83</v>
      </c>
      <c r="AV481" s="14" t="s">
        <v>156</v>
      </c>
      <c r="AW481" s="14" t="s">
        <v>32</v>
      </c>
      <c r="AX481" s="14" t="s">
        <v>83</v>
      </c>
      <c r="AY481" s="253" t="s">
        <v>149</v>
      </c>
    </row>
    <row r="482" s="12" customFormat="1" ht="25.92" customHeight="1">
      <c r="A482" s="12"/>
      <c r="B482" s="203"/>
      <c r="C482" s="204"/>
      <c r="D482" s="205" t="s">
        <v>74</v>
      </c>
      <c r="E482" s="206" t="s">
        <v>504</v>
      </c>
      <c r="F482" s="206" t="s">
        <v>505</v>
      </c>
      <c r="G482" s="204"/>
      <c r="H482" s="204"/>
      <c r="I482" s="207"/>
      <c r="J482" s="208">
        <f>BK482</f>
        <v>0</v>
      </c>
      <c r="K482" s="204"/>
      <c r="L482" s="209"/>
      <c r="M482" s="210"/>
      <c r="N482" s="211"/>
      <c r="O482" s="211"/>
      <c r="P482" s="212">
        <f>P483+P495+P652+P800</f>
        <v>0</v>
      </c>
      <c r="Q482" s="211"/>
      <c r="R482" s="212">
        <f>R483+R495+R652+R800</f>
        <v>3.9976013999999997</v>
      </c>
      <c r="S482" s="211"/>
      <c r="T482" s="213">
        <f>T483+T495+T652+T800</f>
        <v>86.990560000000016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14" t="s">
        <v>83</v>
      </c>
      <c r="AT482" s="215" t="s">
        <v>74</v>
      </c>
      <c r="AU482" s="215" t="s">
        <v>75</v>
      </c>
      <c r="AY482" s="214" t="s">
        <v>149</v>
      </c>
      <c r="BK482" s="216">
        <f>BK483+BK495+BK652+BK800</f>
        <v>0</v>
      </c>
    </row>
    <row r="483" s="12" customFormat="1" ht="22.8" customHeight="1">
      <c r="A483" s="12"/>
      <c r="B483" s="203"/>
      <c r="C483" s="204"/>
      <c r="D483" s="205" t="s">
        <v>74</v>
      </c>
      <c r="E483" s="269" t="s">
        <v>83</v>
      </c>
      <c r="F483" s="269" t="s">
        <v>506</v>
      </c>
      <c r="G483" s="204"/>
      <c r="H483" s="204"/>
      <c r="I483" s="207"/>
      <c r="J483" s="270">
        <f>BK483</f>
        <v>0</v>
      </c>
      <c r="K483" s="204"/>
      <c r="L483" s="209"/>
      <c r="M483" s="210"/>
      <c r="N483" s="211"/>
      <c r="O483" s="211"/>
      <c r="P483" s="212">
        <f>SUM(P484:P494)</f>
        <v>0</v>
      </c>
      <c r="Q483" s="211"/>
      <c r="R483" s="212">
        <f>SUM(R484:R494)</f>
        <v>0</v>
      </c>
      <c r="S483" s="211"/>
      <c r="T483" s="213">
        <f>SUM(T484:T494)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14" t="s">
        <v>83</v>
      </c>
      <c r="AT483" s="215" t="s">
        <v>74</v>
      </c>
      <c r="AU483" s="215" t="s">
        <v>83</v>
      </c>
      <c r="AY483" s="214" t="s">
        <v>149</v>
      </c>
      <c r="BK483" s="216">
        <f>SUM(BK484:BK494)</f>
        <v>0</v>
      </c>
    </row>
    <row r="484" s="2" customFormat="1" ht="24.15" customHeight="1">
      <c r="A484" s="38"/>
      <c r="B484" s="39"/>
      <c r="C484" s="217" t="s">
        <v>147</v>
      </c>
      <c r="D484" s="217" t="s">
        <v>152</v>
      </c>
      <c r="E484" s="218" t="s">
        <v>507</v>
      </c>
      <c r="F484" s="219" t="s">
        <v>508</v>
      </c>
      <c r="G484" s="220" t="s">
        <v>335</v>
      </c>
      <c r="H484" s="221">
        <v>52.68</v>
      </c>
      <c r="I484" s="222"/>
      <c r="J484" s="223">
        <f>ROUND(I484*H484,2)</f>
        <v>0</v>
      </c>
      <c r="K484" s="224"/>
      <c r="L484" s="44"/>
      <c r="M484" s="225" t="s">
        <v>1</v>
      </c>
      <c r="N484" s="226" t="s">
        <v>40</v>
      </c>
      <c r="O484" s="91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156</v>
      </c>
      <c r="AT484" s="229" t="s">
        <v>152</v>
      </c>
      <c r="AU484" s="229" t="s">
        <v>85</v>
      </c>
      <c r="AY484" s="17" t="s">
        <v>149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83</v>
      </c>
      <c r="BK484" s="230">
        <f>ROUND(I484*H484,2)</f>
        <v>0</v>
      </c>
      <c r="BL484" s="17" t="s">
        <v>156</v>
      </c>
      <c r="BM484" s="229" t="s">
        <v>509</v>
      </c>
    </row>
    <row r="485" s="13" customFormat="1">
      <c r="A485" s="13"/>
      <c r="B485" s="231"/>
      <c r="C485" s="232"/>
      <c r="D485" s="233" t="s">
        <v>158</v>
      </c>
      <c r="E485" s="234" t="s">
        <v>1</v>
      </c>
      <c r="F485" s="235" t="s">
        <v>510</v>
      </c>
      <c r="G485" s="232"/>
      <c r="H485" s="236">
        <v>22.440000000000001</v>
      </c>
      <c r="I485" s="237"/>
      <c r="J485" s="232"/>
      <c r="K485" s="232"/>
      <c r="L485" s="238"/>
      <c r="M485" s="239"/>
      <c r="N485" s="240"/>
      <c r="O485" s="240"/>
      <c r="P485" s="240"/>
      <c r="Q485" s="240"/>
      <c r="R485" s="240"/>
      <c r="S485" s="240"/>
      <c r="T485" s="24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2" t="s">
        <v>158</v>
      </c>
      <c r="AU485" s="242" t="s">
        <v>85</v>
      </c>
      <c r="AV485" s="13" t="s">
        <v>85</v>
      </c>
      <c r="AW485" s="13" t="s">
        <v>32</v>
      </c>
      <c r="AX485" s="13" t="s">
        <v>75</v>
      </c>
      <c r="AY485" s="242" t="s">
        <v>149</v>
      </c>
    </row>
    <row r="486" s="13" customFormat="1">
      <c r="A486" s="13"/>
      <c r="B486" s="231"/>
      <c r="C486" s="232"/>
      <c r="D486" s="233" t="s">
        <v>158</v>
      </c>
      <c r="E486" s="234" t="s">
        <v>1</v>
      </c>
      <c r="F486" s="235" t="s">
        <v>511</v>
      </c>
      <c r="G486" s="232"/>
      <c r="H486" s="236">
        <v>30.239999999999998</v>
      </c>
      <c r="I486" s="237"/>
      <c r="J486" s="232"/>
      <c r="K486" s="232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158</v>
      </c>
      <c r="AU486" s="242" t="s">
        <v>85</v>
      </c>
      <c r="AV486" s="13" t="s">
        <v>85</v>
      </c>
      <c r="AW486" s="13" t="s">
        <v>32</v>
      </c>
      <c r="AX486" s="13" t="s">
        <v>75</v>
      </c>
      <c r="AY486" s="242" t="s">
        <v>149</v>
      </c>
    </row>
    <row r="487" s="14" customFormat="1">
      <c r="A487" s="14"/>
      <c r="B487" s="243"/>
      <c r="C487" s="244"/>
      <c r="D487" s="233" t="s">
        <v>158</v>
      </c>
      <c r="E487" s="245" t="s">
        <v>1</v>
      </c>
      <c r="F487" s="246" t="s">
        <v>212</v>
      </c>
      <c r="G487" s="244"/>
      <c r="H487" s="247">
        <v>52.68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158</v>
      </c>
      <c r="AU487" s="253" t="s">
        <v>85</v>
      </c>
      <c r="AV487" s="14" t="s">
        <v>156</v>
      </c>
      <c r="AW487" s="14" t="s">
        <v>32</v>
      </c>
      <c r="AX487" s="14" t="s">
        <v>83</v>
      </c>
      <c r="AY487" s="253" t="s">
        <v>149</v>
      </c>
    </row>
    <row r="488" s="2" customFormat="1" ht="24.15" customHeight="1">
      <c r="A488" s="38"/>
      <c r="B488" s="39"/>
      <c r="C488" s="217" t="s">
        <v>512</v>
      </c>
      <c r="D488" s="217" t="s">
        <v>152</v>
      </c>
      <c r="E488" s="218" t="s">
        <v>513</v>
      </c>
      <c r="F488" s="219" t="s">
        <v>514</v>
      </c>
      <c r="G488" s="220" t="s">
        <v>335</v>
      </c>
      <c r="H488" s="221">
        <v>0.80000000000000004</v>
      </c>
      <c r="I488" s="222"/>
      <c r="J488" s="223">
        <f>ROUND(I488*H488,2)</f>
        <v>0</v>
      </c>
      <c r="K488" s="224"/>
      <c r="L488" s="44"/>
      <c r="M488" s="225" t="s">
        <v>1</v>
      </c>
      <c r="N488" s="226" t="s">
        <v>40</v>
      </c>
      <c r="O488" s="91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156</v>
      </c>
      <c r="AT488" s="229" t="s">
        <v>152</v>
      </c>
      <c r="AU488" s="229" t="s">
        <v>85</v>
      </c>
      <c r="AY488" s="17" t="s">
        <v>149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83</v>
      </c>
      <c r="BK488" s="230">
        <f>ROUND(I488*H488,2)</f>
        <v>0</v>
      </c>
      <c r="BL488" s="17" t="s">
        <v>156</v>
      </c>
      <c r="BM488" s="229" t="s">
        <v>515</v>
      </c>
    </row>
    <row r="489" s="2" customFormat="1" ht="37.8" customHeight="1">
      <c r="A489" s="38"/>
      <c r="B489" s="39"/>
      <c r="C489" s="217" t="s">
        <v>516</v>
      </c>
      <c r="D489" s="217" t="s">
        <v>152</v>
      </c>
      <c r="E489" s="218" t="s">
        <v>517</v>
      </c>
      <c r="F489" s="219" t="s">
        <v>518</v>
      </c>
      <c r="G489" s="220" t="s">
        <v>335</v>
      </c>
      <c r="H489" s="221">
        <v>19.640000000000001</v>
      </c>
      <c r="I489" s="222"/>
      <c r="J489" s="223">
        <f>ROUND(I489*H489,2)</f>
        <v>0</v>
      </c>
      <c r="K489" s="224"/>
      <c r="L489" s="44"/>
      <c r="M489" s="225" t="s">
        <v>1</v>
      </c>
      <c r="N489" s="226" t="s">
        <v>40</v>
      </c>
      <c r="O489" s="91"/>
      <c r="P489" s="227">
        <f>O489*H489</f>
        <v>0</v>
      </c>
      <c r="Q489" s="227">
        <v>0</v>
      </c>
      <c r="R489" s="227">
        <f>Q489*H489</f>
        <v>0</v>
      </c>
      <c r="S489" s="227">
        <v>0</v>
      </c>
      <c r="T489" s="228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9" t="s">
        <v>156</v>
      </c>
      <c r="AT489" s="229" t="s">
        <v>152</v>
      </c>
      <c r="AU489" s="229" t="s">
        <v>85</v>
      </c>
      <c r="AY489" s="17" t="s">
        <v>149</v>
      </c>
      <c r="BE489" s="230">
        <f>IF(N489="základní",J489,0)</f>
        <v>0</v>
      </c>
      <c r="BF489" s="230">
        <f>IF(N489="snížená",J489,0)</f>
        <v>0</v>
      </c>
      <c r="BG489" s="230">
        <f>IF(N489="zákl. přenesená",J489,0)</f>
        <v>0</v>
      </c>
      <c r="BH489" s="230">
        <f>IF(N489="sníž. přenesená",J489,0)</f>
        <v>0</v>
      </c>
      <c r="BI489" s="230">
        <f>IF(N489="nulová",J489,0)</f>
        <v>0</v>
      </c>
      <c r="BJ489" s="17" t="s">
        <v>83</v>
      </c>
      <c r="BK489" s="230">
        <f>ROUND(I489*H489,2)</f>
        <v>0</v>
      </c>
      <c r="BL489" s="17" t="s">
        <v>156</v>
      </c>
      <c r="BM489" s="229" t="s">
        <v>519</v>
      </c>
    </row>
    <row r="490" s="2" customFormat="1" ht="37.8" customHeight="1">
      <c r="A490" s="38"/>
      <c r="B490" s="39"/>
      <c r="C490" s="217" t="s">
        <v>520</v>
      </c>
      <c r="D490" s="217" t="s">
        <v>152</v>
      </c>
      <c r="E490" s="218" t="s">
        <v>521</v>
      </c>
      <c r="F490" s="219" t="s">
        <v>522</v>
      </c>
      <c r="G490" s="220" t="s">
        <v>335</v>
      </c>
      <c r="H490" s="221">
        <v>19.640000000000001</v>
      </c>
      <c r="I490" s="222"/>
      <c r="J490" s="223">
        <f>ROUND(I490*H490,2)</f>
        <v>0</v>
      </c>
      <c r="K490" s="224"/>
      <c r="L490" s="44"/>
      <c r="M490" s="225" t="s">
        <v>1</v>
      </c>
      <c r="N490" s="226" t="s">
        <v>40</v>
      </c>
      <c r="O490" s="91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156</v>
      </c>
      <c r="AT490" s="229" t="s">
        <v>152</v>
      </c>
      <c r="AU490" s="229" t="s">
        <v>85</v>
      </c>
      <c r="AY490" s="17" t="s">
        <v>149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83</v>
      </c>
      <c r="BK490" s="230">
        <f>ROUND(I490*H490,2)</f>
        <v>0</v>
      </c>
      <c r="BL490" s="17" t="s">
        <v>156</v>
      </c>
      <c r="BM490" s="229" t="s">
        <v>523</v>
      </c>
    </row>
    <row r="491" s="2" customFormat="1" ht="33" customHeight="1">
      <c r="A491" s="38"/>
      <c r="B491" s="39"/>
      <c r="C491" s="217" t="s">
        <v>524</v>
      </c>
      <c r="D491" s="217" t="s">
        <v>152</v>
      </c>
      <c r="E491" s="218" t="s">
        <v>525</v>
      </c>
      <c r="F491" s="219" t="s">
        <v>526</v>
      </c>
      <c r="G491" s="220" t="s">
        <v>335</v>
      </c>
      <c r="H491" s="221">
        <v>33.048000000000002</v>
      </c>
      <c r="I491" s="222"/>
      <c r="J491" s="223">
        <f>ROUND(I491*H491,2)</f>
        <v>0</v>
      </c>
      <c r="K491" s="224"/>
      <c r="L491" s="44"/>
      <c r="M491" s="225" t="s">
        <v>1</v>
      </c>
      <c r="N491" s="226" t="s">
        <v>40</v>
      </c>
      <c r="O491" s="91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9" t="s">
        <v>156</v>
      </c>
      <c r="AT491" s="229" t="s">
        <v>152</v>
      </c>
      <c r="AU491" s="229" t="s">
        <v>85</v>
      </c>
      <c r="AY491" s="17" t="s">
        <v>149</v>
      </c>
      <c r="BE491" s="230">
        <f>IF(N491="základní",J491,0)</f>
        <v>0</v>
      </c>
      <c r="BF491" s="230">
        <f>IF(N491="snížená",J491,0)</f>
        <v>0</v>
      </c>
      <c r="BG491" s="230">
        <f>IF(N491="zákl. přenesená",J491,0)</f>
        <v>0</v>
      </c>
      <c r="BH491" s="230">
        <f>IF(N491="sníž. přenesená",J491,0)</f>
        <v>0</v>
      </c>
      <c r="BI491" s="230">
        <f>IF(N491="nulová",J491,0)</f>
        <v>0</v>
      </c>
      <c r="BJ491" s="17" t="s">
        <v>83</v>
      </c>
      <c r="BK491" s="230">
        <f>ROUND(I491*H491,2)</f>
        <v>0</v>
      </c>
      <c r="BL491" s="17" t="s">
        <v>156</v>
      </c>
      <c r="BM491" s="229" t="s">
        <v>527</v>
      </c>
    </row>
    <row r="492" s="13" customFormat="1">
      <c r="A492" s="13"/>
      <c r="B492" s="231"/>
      <c r="C492" s="232"/>
      <c r="D492" s="233" t="s">
        <v>158</v>
      </c>
      <c r="E492" s="234" t="s">
        <v>1</v>
      </c>
      <c r="F492" s="235" t="s">
        <v>528</v>
      </c>
      <c r="G492" s="232"/>
      <c r="H492" s="236">
        <v>13.608000000000001</v>
      </c>
      <c r="I492" s="237"/>
      <c r="J492" s="232"/>
      <c r="K492" s="232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158</v>
      </c>
      <c r="AU492" s="242" t="s">
        <v>85</v>
      </c>
      <c r="AV492" s="13" t="s">
        <v>85</v>
      </c>
      <c r="AW492" s="13" t="s">
        <v>32</v>
      </c>
      <c r="AX492" s="13" t="s">
        <v>75</v>
      </c>
      <c r="AY492" s="242" t="s">
        <v>149</v>
      </c>
    </row>
    <row r="493" s="13" customFormat="1">
      <c r="A493" s="13"/>
      <c r="B493" s="231"/>
      <c r="C493" s="232"/>
      <c r="D493" s="233" t="s">
        <v>158</v>
      </c>
      <c r="E493" s="234" t="s">
        <v>1</v>
      </c>
      <c r="F493" s="235" t="s">
        <v>529</v>
      </c>
      <c r="G493" s="232"/>
      <c r="H493" s="236">
        <v>19.440000000000001</v>
      </c>
      <c r="I493" s="237"/>
      <c r="J493" s="232"/>
      <c r="K493" s="232"/>
      <c r="L493" s="238"/>
      <c r="M493" s="239"/>
      <c r="N493" s="240"/>
      <c r="O493" s="240"/>
      <c r="P493" s="240"/>
      <c r="Q493" s="240"/>
      <c r="R493" s="240"/>
      <c r="S493" s="240"/>
      <c r="T493" s="24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2" t="s">
        <v>158</v>
      </c>
      <c r="AU493" s="242" t="s">
        <v>85</v>
      </c>
      <c r="AV493" s="13" t="s">
        <v>85</v>
      </c>
      <c r="AW493" s="13" t="s">
        <v>32</v>
      </c>
      <c r="AX493" s="13" t="s">
        <v>75</v>
      </c>
      <c r="AY493" s="242" t="s">
        <v>149</v>
      </c>
    </row>
    <row r="494" s="14" customFormat="1">
      <c r="A494" s="14"/>
      <c r="B494" s="243"/>
      <c r="C494" s="244"/>
      <c r="D494" s="233" t="s">
        <v>158</v>
      </c>
      <c r="E494" s="245" t="s">
        <v>1</v>
      </c>
      <c r="F494" s="246" t="s">
        <v>212</v>
      </c>
      <c r="G494" s="244"/>
      <c r="H494" s="247">
        <v>33.048000000000002</v>
      </c>
      <c r="I494" s="248"/>
      <c r="J494" s="244"/>
      <c r="K494" s="244"/>
      <c r="L494" s="249"/>
      <c r="M494" s="250"/>
      <c r="N494" s="251"/>
      <c r="O494" s="251"/>
      <c r="P494" s="251"/>
      <c r="Q494" s="251"/>
      <c r="R494" s="251"/>
      <c r="S494" s="251"/>
      <c r="T494" s="25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3" t="s">
        <v>158</v>
      </c>
      <c r="AU494" s="253" t="s">
        <v>85</v>
      </c>
      <c r="AV494" s="14" t="s">
        <v>156</v>
      </c>
      <c r="AW494" s="14" t="s">
        <v>32</v>
      </c>
      <c r="AX494" s="14" t="s">
        <v>83</v>
      </c>
      <c r="AY494" s="253" t="s">
        <v>149</v>
      </c>
    </row>
    <row r="495" s="12" customFormat="1" ht="22.8" customHeight="1">
      <c r="A495" s="12"/>
      <c r="B495" s="203"/>
      <c r="C495" s="204"/>
      <c r="D495" s="205" t="s">
        <v>74</v>
      </c>
      <c r="E495" s="269" t="s">
        <v>234</v>
      </c>
      <c r="F495" s="269" t="s">
        <v>530</v>
      </c>
      <c r="G495" s="204"/>
      <c r="H495" s="204"/>
      <c r="I495" s="207"/>
      <c r="J495" s="270">
        <f>BK495</f>
        <v>0</v>
      </c>
      <c r="K495" s="204"/>
      <c r="L495" s="209"/>
      <c r="M495" s="210"/>
      <c r="N495" s="211"/>
      <c r="O495" s="211"/>
      <c r="P495" s="212">
        <f>SUM(P496:P651)</f>
        <v>0</v>
      </c>
      <c r="Q495" s="211"/>
      <c r="R495" s="212">
        <f>SUM(R496:R651)</f>
        <v>3.9976013999999997</v>
      </c>
      <c r="S495" s="211"/>
      <c r="T495" s="213">
        <f>SUM(T496:T651)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14" t="s">
        <v>83</v>
      </c>
      <c r="AT495" s="215" t="s">
        <v>74</v>
      </c>
      <c r="AU495" s="215" t="s">
        <v>83</v>
      </c>
      <c r="AY495" s="214" t="s">
        <v>149</v>
      </c>
      <c r="BK495" s="216">
        <f>SUM(BK496:BK651)</f>
        <v>0</v>
      </c>
    </row>
    <row r="496" s="2" customFormat="1" ht="37.8" customHeight="1">
      <c r="A496" s="38"/>
      <c r="B496" s="39"/>
      <c r="C496" s="217" t="s">
        <v>531</v>
      </c>
      <c r="D496" s="217" t="s">
        <v>152</v>
      </c>
      <c r="E496" s="218" t="s">
        <v>532</v>
      </c>
      <c r="F496" s="219" t="s">
        <v>533</v>
      </c>
      <c r="G496" s="220" t="s">
        <v>155</v>
      </c>
      <c r="H496" s="221">
        <v>1.8899999999999999</v>
      </c>
      <c r="I496" s="222"/>
      <c r="J496" s="223">
        <f>ROUND(I496*H496,2)</f>
        <v>0</v>
      </c>
      <c r="K496" s="224"/>
      <c r="L496" s="44"/>
      <c r="M496" s="225" t="s">
        <v>1</v>
      </c>
      <c r="N496" s="226" t="s">
        <v>40</v>
      </c>
      <c r="O496" s="91"/>
      <c r="P496" s="227">
        <f>O496*H496</f>
        <v>0</v>
      </c>
      <c r="Q496" s="227">
        <v>0.28133999999999998</v>
      </c>
      <c r="R496" s="227">
        <f>Q496*H496</f>
        <v>0.53173259999999989</v>
      </c>
      <c r="S496" s="227">
        <v>0</v>
      </c>
      <c r="T496" s="228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9" t="s">
        <v>156</v>
      </c>
      <c r="AT496" s="229" t="s">
        <v>152</v>
      </c>
      <c r="AU496" s="229" t="s">
        <v>85</v>
      </c>
      <c r="AY496" s="17" t="s">
        <v>149</v>
      </c>
      <c r="BE496" s="230">
        <f>IF(N496="základní",J496,0)</f>
        <v>0</v>
      </c>
      <c r="BF496" s="230">
        <f>IF(N496="snížená",J496,0)</f>
        <v>0</v>
      </c>
      <c r="BG496" s="230">
        <f>IF(N496="zákl. přenesená",J496,0)</f>
        <v>0</v>
      </c>
      <c r="BH496" s="230">
        <f>IF(N496="sníž. přenesená",J496,0)</f>
        <v>0</v>
      </c>
      <c r="BI496" s="230">
        <f>IF(N496="nulová",J496,0)</f>
        <v>0</v>
      </c>
      <c r="BJ496" s="17" t="s">
        <v>83</v>
      </c>
      <c r="BK496" s="230">
        <f>ROUND(I496*H496,2)</f>
        <v>0</v>
      </c>
      <c r="BL496" s="17" t="s">
        <v>156</v>
      </c>
      <c r="BM496" s="229" t="s">
        <v>534</v>
      </c>
    </row>
    <row r="497" s="13" customFormat="1">
      <c r="A497" s="13"/>
      <c r="B497" s="231"/>
      <c r="C497" s="232"/>
      <c r="D497" s="233" t="s">
        <v>158</v>
      </c>
      <c r="E497" s="234" t="s">
        <v>1</v>
      </c>
      <c r="F497" s="235" t="s">
        <v>535</v>
      </c>
      <c r="G497" s="232"/>
      <c r="H497" s="236">
        <v>1.8899999999999999</v>
      </c>
      <c r="I497" s="237"/>
      <c r="J497" s="232"/>
      <c r="K497" s="232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158</v>
      </c>
      <c r="AU497" s="242" t="s">
        <v>85</v>
      </c>
      <c r="AV497" s="13" t="s">
        <v>85</v>
      </c>
      <c r="AW497" s="13" t="s">
        <v>32</v>
      </c>
      <c r="AX497" s="13" t="s">
        <v>83</v>
      </c>
      <c r="AY497" s="242" t="s">
        <v>149</v>
      </c>
    </row>
    <row r="498" s="2" customFormat="1" ht="37.8" customHeight="1">
      <c r="A498" s="38"/>
      <c r="B498" s="39"/>
      <c r="C498" s="217" t="s">
        <v>536</v>
      </c>
      <c r="D498" s="217" t="s">
        <v>152</v>
      </c>
      <c r="E498" s="218" t="s">
        <v>537</v>
      </c>
      <c r="F498" s="219" t="s">
        <v>538</v>
      </c>
      <c r="G498" s="220" t="s">
        <v>155</v>
      </c>
      <c r="H498" s="221">
        <v>0.64000000000000001</v>
      </c>
      <c r="I498" s="222"/>
      <c r="J498" s="223">
        <f>ROUND(I498*H498,2)</f>
        <v>0</v>
      </c>
      <c r="K498" s="224"/>
      <c r="L498" s="44"/>
      <c r="M498" s="225" t="s">
        <v>1</v>
      </c>
      <c r="N498" s="226" t="s">
        <v>40</v>
      </c>
      <c r="O498" s="91"/>
      <c r="P498" s="227">
        <f>O498*H498</f>
        <v>0</v>
      </c>
      <c r="Q498" s="227">
        <v>0.36019000000000001</v>
      </c>
      <c r="R498" s="227">
        <f>Q498*H498</f>
        <v>0.23052160000000002</v>
      </c>
      <c r="S498" s="227">
        <v>0</v>
      </c>
      <c r="T498" s="228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9" t="s">
        <v>156</v>
      </c>
      <c r="AT498" s="229" t="s">
        <v>152</v>
      </c>
      <c r="AU498" s="229" t="s">
        <v>85</v>
      </c>
      <c r="AY498" s="17" t="s">
        <v>149</v>
      </c>
      <c r="BE498" s="230">
        <f>IF(N498="základní",J498,0)</f>
        <v>0</v>
      </c>
      <c r="BF498" s="230">
        <f>IF(N498="snížená",J498,0)</f>
        <v>0</v>
      </c>
      <c r="BG498" s="230">
        <f>IF(N498="zákl. přenesená",J498,0)</f>
        <v>0</v>
      </c>
      <c r="BH498" s="230">
        <f>IF(N498="sníž. přenesená",J498,0)</f>
        <v>0</v>
      </c>
      <c r="BI498" s="230">
        <f>IF(N498="nulová",J498,0)</f>
        <v>0</v>
      </c>
      <c r="BJ498" s="17" t="s">
        <v>83</v>
      </c>
      <c r="BK498" s="230">
        <f>ROUND(I498*H498,2)</f>
        <v>0</v>
      </c>
      <c r="BL498" s="17" t="s">
        <v>156</v>
      </c>
      <c r="BM498" s="229" t="s">
        <v>539</v>
      </c>
    </row>
    <row r="499" s="13" customFormat="1">
      <c r="A499" s="13"/>
      <c r="B499" s="231"/>
      <c r="C499" s="232"/>
      <c r="D499" s="233" t="s">
        <v>158</v>
      </c>
      <c r="E499" s="234" t="s">
        <v>1</v>
      </c>
      <c r="F499" s="235" t="s">
        <v>540</v>
      </c>
      <c r="G499" s="232"/>
      <c r="H499" s="236">
        <v>0.64000000000000001</v>
      </c>
      <c r="I499" s="237"/>
      <c r="J499" s="232"/>
      <c r="K499" s="232"/>
      <c r="L499" s="238"/>
      <c r="M499" s="239"/>
      <c r="N499" s="240"/>
      <c r="O499" s="240"/>
      <c r="P499" s="240"/>
      <c r="Q499" s="240"/>
      <c r="R499" s="240"/>
      <c r="S499" s="240"/>
      <c r="T499" s="24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2" t="s">
        <v>158</v>
      </c>
      <c r="AU499" s="242" t="s">
        <v>85</v>
      </c>
      <c r="AV499" s="13" t="s">
        <v>85</v>
      </c>
      <c r="AW499" s="13" t="s">
        <v>32</v>
      </c>
      <c r="AX499" s="13" t="s">
        <v>83</v>
      </c>
      <c r="AY499" s="242" t="s">
        <v>149</v>
      </c>
    </row>
    <row r="500" s="2" customFormat="1" ht="33" customHeight="1">
      <c r="A500" s="38"/>
      <c r="B500" s="39"/>
      <c r="C500" s="217" t="s">
        <v>541</v>
      </c>
      <c r="D500" s="217" t="s">
        <v>152</v>
      </c>
      <c r="E500" s="218" t="s">
        <v>542</v>
      </c>
      <c r="F500" s="219" t="s">
        <v>543</v>
      </c>
      <c r="G500" s="220" t="s">
        <v>394</v>
      </c>
      <c r="H500" s="221">
        <v>33</v>
      </c>
      <c r="I500" s="222"/>
      <c r="J500" s="223">
        <f>ROUND(I500*H500,2)</f>
        <v>0</v>
      </c>
      <c r="K500" s="224"/>
      <c r="L500" s="44"/>
      <c r="M500" s="225" t="s">
        <v>1</v>
      </c>
      <c r="N500" s="226" t="s">
        <v>40</v>
      </c>
      <c r="O500" s="91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9" t="s">
        <v>156</v>
      </c>
      <c r="AT500" s="229" t="s">
        <v>152</v>
      </c>
      <c r="AU500" s="229" t="s">
        <v>85</v>
      </c>
      <c r="AY500" s="17" t="s">
        <v>149</v>
      </c>
      <c r="BE500" s="230">
        <f>IF(N500="základní",J500,0)</f>
        <v>0</v>
      </c>
      <c r="BF500" s="230">
        <f>IF(N500="snížená",J500,0)</f>
        <v>0</v>
      </c>
      <c r="BG500" s="230">
        <f>IF(N500="zákl. přenesená",J500,0)</f>
        <v>0</v>
      </c>
      <c r="BH500" s="230">
        <f>IF(N500="sníž. přenesená",J500,0)</f>
        <v>0</v>
      </c>
      <c r="BI500" s="230">
        <f>IF(N500="nulová",J500,0)</f>
        <v>0</v>
      </c>
      <c r="BJ500" s="17" t="s">
        <v>83</v>
      </c>
      <c r="BK500" s="230">
        <f>ROUND(I500*H500,2)</f>
        <v>0</v>
      </c>
      <c r="BL500" s="17" t="s">
        <v>156</v>
      </c>
      <c r="BM500" s="229" t="s">
        <v>544</v>
      </c>
    </row>
    <row r="501" s="13" customFormat="1">
      <c r="A501" s="13"/>
      <c r="B501" s="231"/>
      <c r="C501" s="232"/>
      <c r="D501" s="233" t="s">
        <v>158</v>
      </c>
      <c r="E501" s="234" t="s">
        <v>1</v>
      </c>
      <c r="F501" s="235" t="s">
        <v>545</v>
      </c>
      <c r="G501" s="232"/>
      <c r="H501" s="236">
        <v>33</v>
      </c>
      <c r="I501" s="237"/>
      <c r="J501" s="232"/>
      <c r="K501" s="232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158</v>
      </c>
      <c r="AU501" s="242" t="s">
        <v>85</v>
      </c>
      <c r="AV501" s="13" t="s">
        <v>85</v>
      </c>
      <c r="AW501" s="13" t="s">
        <v>32</v>
      </c>
      <c r="AX501" s="13" t="s">
        <v>83</v>
      </c>
      <c r="AY501" s="242" t="s">
        <v>149</v>
      </c>
    </row>
    <row r="502" s="2" customFormat="1" ht="33" customHeight="1">
      <c r="A502" s="38"/>
      <c r="B502" s="39"/>
      <c r="C502" s="217" t="s">
        <v>546</v>
      </c>
      <c r="D502" s="217" t="s">
        <v>152</v>
      </c>
      <c r="E502" s="218" t="s">
        <v>547</v>
      </c>
      <c r="F502" s="219" t="s">
        <v>548</v>
      </c>
      <c r="G502" s="220" t="s">
        <v>394</v>
      </c>
      <c r="H502" s="221">
        <v>5</v>
      </c>
      <c r="I502" s="222"/>
      <c r="J502" s="223">
        <f>ROUND(I502*H502,2)</f>
        <v>0</v>
      </c>
      <c r="K502" s="224"/>
      <c r="L502" s="44"/>
      <c r="M502" s="225" t="s">
        <v>1</v>
      </c>
      <c r="N502" s="226" t="s">
        <v>40</v>
      </c>
      <c r="O502" s="91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9" t="s">
        <v>156</v>
      </c>
      <c r="AT502" s="229" t="s">
        <v>152</v>
      </c>
      <c r="AU502" s="229" t="s">
        <v>85</v>
      </c>
      <c r="AY502" s="17" t="s">
        <v>149</v>
      </c>
      <c r="BE502" s="230">
        <f>IF(N502="základní",J502,0)</f>
        <v>0</v>
      </c>
      <c r="BF502" s="230">
        <f>IF(N502="snížená",J502,0)</f>
        <v>0</v>
      </c>
      <c r="BG502" s="230">
        <f>IF(N502="zákl. přenesená",J502,0)</f>
        <v>0</v>
      </c>
      <c r="BH502" s="230">
        <f>IF(N502="sníž. přenesená",J502,0)</f>
        <v>0</v>
      </c>
      <c r="BI502" s="230">
        <f>IF(N502="nulová",J502,0)</f>
        <v>0</v>
      </c>
      <c r="BJ502" s="17" t="s">
        <v>83</v>
      </c>
      <c r="BK502" s="230">
        <f>ROUND(I502*H502,2)</f>
        <v>0</v>
      </c>
      <c r="BL502" s="17" t="s">
        <v>156</v>
      </c>
      <c r="BM502" s="229" t="s">
        <v>549</v>
      </c>
    </row>
    <row r="503" s="13" customFormat="1">
      <c r="A503" s="13"/>
      <c r="B503" s="231"/>
      <c r="C503" s="232"/>
      <c r="D503" s="233" t="s">
        <v>158</v>
      </c>
      <c r="E503" s="234" t="s">
        <v>1</v>
      </c>
      <c r="F503" s="235" t="s">
        <v>550</v>
      </c>
      <c r="G503" s="232"/>
      <c r="H503" s="236">
        <v>5</v>
      </c>
      <c r="I503" s="237"/>
      <c r="J503" s="232"/>
      <c r="K503" s="232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158</v>
      </c>
      <c r="AU503" s="242" t="s">
        <v>85</v>
      </c>
      <c r="AV503" s="13" t="s">
        <v>85</v>
      </c>
      <c r="AW503" s="13" t="s">
        <v>32</v>
      </c>
      <c r="AX503" s="13" t="s">
        <v>83</v>
      </c>
      <c r="AY503" s="242" t="s">
        <v>149</v>
      </c>
    </row>
    <row r="504" s="2" customFormat="1" ht="24.15" customHeight="1">
      <c r="A504" s="38"/>
      <c r="B504" s="39"/>
      <c r="C504" s="217" t="s">
        <v>551</v>
      </c>
      <c r="D504" s="217" t="s">
        <v>152</v>
      </c>
      <c r="E504" s="218" t="s">
        <v>552</v>
      </c>
      <c r="F504" s="219" t="s">
        <v>553</v>
      </c>
      <c r="G504" s="220" t="s">
        <v>394</v>
      </c>
      <c r="H504" s="221">
        <v>1</v>
      </c>
      <c r="I504" s="222"/>
      <c r="J504" s="223">
        <f>ROUND(I504*H504,2)</f>
        <v>0</v>
      </c>
      <c r="K504" s="224"/>
      <c r="L504" s="44"/>
      <c r="M504" s="225" t="s">
        <v>1</v>
      </c>
      <c r="N504" s="226" t="s">
        <v>40</v>
      </c>
      <c r="O504" s="91"/>
      <c r="P504" s="227">
        <f>O504*H504</f>
        <v>0</v>
      </c>
      <c r="Q504" s="227">
        <v>0.034000000000000002</v>
      </c>
      <c r="R504" s="227">
        <f>Q504*H504</f>
        <v>0.034000000000000002</v>
      </c>
      <c r="S504" s="227">
        <v>0</v>
      </c>
      <c r="T504" s="228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9" t="s">
        <v>156</v>
      </c>
      <c r="AT504" s="229" t="s">
        <v>152</v>
      </c>
      <c r="AU504" s="229" t="s">
        <v>85</v>
      </c>
      <c r="AY504" s="17" t="s">
        <v>149</v>
      </c>
      <c r="BE504" s="230">
        <f>IF(N504="základní",J504,0)</f>
        <v>0</v>
      </c>
      <c r="BF504" s="230">
        <f>IF(N504="snížená",J504,0)</f>
        <v>0</v>
      </c>
      <c r="BG504" s="230">
        <f>IF(N504="zákl. přenesená",J504,0)</f>
        <v>0</v>
      </c>
      <c r="BH504" s="230">
        <f>IF(N504="sníž. přenesená",J504,0)</f>
        <v>0</v>
      </c>
      <c r="BI504" s="230">
        <f>IF(N504="nulová",J504,0)</f>
        <v>0</v>
      </c>
      <c r="BJ504" s="17" t="s">
        <v>83</v>
      </c>
      <c r="BK504" s="230">
        <f>ROUND(I504*H504,2)</f>
        <v>0</v>
      </c>
      <c r="BL504" s="17" t="s">
        <v>156</v>
      </c>
      <c r="BM504" s="229" t="s">
        <v>554</v>
      </c>
    </row>
    <row r="505" s="2" customFormat="1" ht="24.15" customHeight="1">
      <c r="A505" s="38"/>
      <c r="B505" s="39"/>
      <c r="C505" s="217" t="s">
        <v>555</v>
      </c>
      <c r="D505" s="217" t="s">
        <v>152</v>
      </c>
      <c r="E505" s="218" t="s">
        <v>556</v>
      </c>
      <c r="F505" s="219" t="s">
        <v>557</v>
      </c>
      <c r="G505" s="220" t="s">
        <v>394</v>
      </c>
      <c r="H505" s="221">
        <v>41</v>
      </c>
      <c r="I505" s="222"/>
      <c r="J505" s="223">
        <f>ROUND(I505*H505,2)</f>
        <v>0</v>
      </c>
      <c r="K505" s="224"/>
      <c r="L505" s="44"/>
      <c r="M505" s="225" t="s">
        <v>1</v>
      </c>
      <c r="N505" s="226" t="s">
        <v>40</v>
      </c>
      <c r="O505" s="91"/>
      <c r="P505" s="227">
        <f>O505*H505</f>
        <v>0</v>
      </c>
      <c r="Q505" s="227">
        <v>0.02588</v>
      </c>
      <c r="R505" s="227">
        <f>Q505*H505</f>
        <v>1.06108</v>
      </c>
      <c r="S505" s="227">
        <v>0</v>
      </c>
      <c r="T505" s="228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9" t="s">
        <v>156</v>
      </c>
      <c r="AT505" s="229" t="s">
        <v>152</v>
      </c>
      <c r="AU505" s="229" t="s">
        <v>85</v>
      </c>
      <c r="AY505" s="17" t="s">
        <v>149</v>
      </c>
      <c r="BE505" s="230">
        <f>IF(N505="základní",J505,0)</f>
        <v>0</v>
      </c>
      <c r="BF505" s="230">
        <f>IF(N505="snížená",J505,0)</f>
        <v>0</v>
      </c>
      <c r="BG505" s="230">
        <f>IF(N505="zákl. přenesená",J505,0)</f>
        <v>0</v>
      </c>
      <c r="BH505" s="230">
        <f>IF(N505="sníž. přenesená",J505,0)</f>
        <v>0</v>
      </c>
      <c r="BI505" s="230">
        <f>IF(N505="nulová",J505,0)</f>
        <v>0</v>
      </c>
      <c r="BJ505" s="17" t="s">
        <v>83</v>
      </c>
      <c r="BK505" s="230">
        <f>ROUND(I505*H505,2)</f>
        <v>0</v>
      </c>
      <c r="BL505" s="17" t="s">
        <v>156</v>
      </c>
      <c r="BM505" s="229" t="s">
        <v>558</v>
      </c>
    </row>
    <row r="506" s="2" customFormat="1" ht="16.5" customHeight="1">
      <c r="A506" s="38"/>
      <c r="B506" s="39"/>
      <c r="C506" s="258" t="s">
        <v>559</v>
      </c>
      <c r="D506" s="258" t="s">
        <v>401</v>
      </c>
      <c r="E506" s="259" t="s">
        <v>560</v>
      </c>
      <c r="F506" s="260" t="s">
        <v>561</v>
      </c>
      <c r="G506" s="261" t="s">
        <v>394</v>
      </c>
      <c r="H506" s="262">
        <v>13</v>
      </c>
      <c r="I506" s="263"/>
      <c r="J506" s="264">
        <f>ROUND(I506*H506,2)</f>
        <v>0</v>
      </c>
      <c r="K506" s="265"/>
      <c r="L506" s="266"/>
      <c r="M506" s="267" t="s">
        <v>1</v>
      </c>
      <c r="N506" s="268" t="s">
        <v>40</v>
      </c>
      <c r="O506" s="91"/>
      <c r="P506" s="227">
        <f>O506*H506</f>
        <v>0</v>
      </c>
      <c r="Q506" s="227">
        <v>0.044999999999999998</v>
      </c>
      <c r="R506" s="227">
        <f>Q506*H506</f>
        <v>0.58499999999999996</v>
      </c>
      <c r="S506" s="227">
        <v>0</v>
      </c>
      <c r="T506" s="228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9" t="s">
        <v>318</v>
      </c>
      <c r="AT506" s="229" t="s">
        <v>401</v>
      </c>
      <c r="AU506" s="229" t="s">
        <v>85</v>
      </c>
      <c r="AY506" s="17" t="s">
        <v>149</v>
      </c>
      <c r="BE506" s="230">
        <f>IF(N506="základní",J506,0)</f>
        <v>0</v>
      </c>
      <c r="BF506" s="230">
        <f>IF(N506="snížená",J506,0)</f>
        <v>0</v>
      </c>
      <c r="BG506" s="230">
        <f>IF(N506="zákl. přenesená",J506,0)</f>
        <v>0</v>
      </c>
      <c r="BH506" s="230">
        <f>IF(N506="sníž. přenesená",J506,0)</f>
        <v>0</v>
      </c>
      <c r="BI506" s="230">
        <f>IF(N506="nulová",J506,0)</f>
        <v>0</v>
      </c>
      <c r="BJ506" s="17" t="s">
        <v>83</v>
      </c>
      <c r="BK506" s="230">
        <f>ROUND(I506*H506,2)</f>
        <v>0</v>
      </c>
      <c r="BL506" s="17" t="s">
        <v>156</v>
      </c>
      <c r="BM506" s="229" t="s">
        <v>562</v>
      </c>
    </row>
    <row r="507" s="13" customFormat="1">
      <c r="A507" s="13"/>
      <c r="B507" s="231"/>
      <c r="C507" s="232"/>
      <c r="D507" s="233" t="s">
        <v>158</v>
      </c>
      <c r="E507" s="234" t="s">
        <v>1</v>
      </c>
      <c r="F507" s="235" t="s">
        <v>563</v>
      </c>
      <c r="G507" s="232"/>
      <c r="H507" s="236">
        <v>8</v>
      </c>
      <c r="I507" s="237"/>
      <c r="J507" s="232"/>
      <c r="K507" s="232"/>
      <c r="L507" s="238"/>
      <c r="M507" s="239"/>
      <c r="N507" s="240"/>
      <c r="O507" s="240"/>
      <c r="P507" s="240"/>
      <c r="Q507" s="240"/>
      <c r="R507" s="240"/>
      <c r="S507" s="240"/>
      <c r="T507" s="24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2" t="s">
        <v>158</v>
      </c>
      <c r="AU507" s="242" t="s">
        <v>85</v>
      </c>
      <c r="AV507" s="13" t="s">
        <v>85</v>
      </c>
      <c r="AW507" s="13" t="s">
        <v>32</v>
      </c>
      <c r="AX507" s="13" t="s">
        <v>75</v>
      </c>
      <c r="AY507" s="242" t="s">
        <v>149</v>
      </c>
    </row>
    <row r="508" s="13" customFormat="1">
      <c r="A508" s="13"/>
      <c r="B508" s="231"/>
      <c r="C508" s="232"/>
      <c r="D508" s="233" t="s">
        <v>158</v>
      </c>
      <c r="E508" s="234" t="s">
        <v>1</v>
      </c>
      <c r="F508" s="235" t="s">
        <v>564</v>
      </c>
      <c r="G508" s="232"/>
      <c r="H508" s="236">
        <v>5</v>
      </c>
      <c r="I508" s="237"/>
      <c r="J508" s="232"/>
      <c r="K508" s="232"/>
      <c r="L508" s="238"/>
      <c r="M508" s="239"/>
      <c r="N508" s="240"/>
      <c r="O508" s="240"/>
      <c r="P508" s="240"/>
      <c r="Q508" s="240"/>
      <c r="R508" s="240"/>
      <c r="S508" s="240"/>
      <c r="T508" s="24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2" t="s">
        <v>158</v>
      </c>
      <c r="AU508" s="242" t="s">
        <v>85</v>
      </c>
      <c r="AV508" s="13" t="s">
        <v>85</v>
      </c>
      <c r="AW508" s="13" t="s">
        <v>32</v>
      </c>
      <c r="AX508" s="13" t="s">
        <v>75</v>
      </c>
      <c r="AY508" s="242" t="s">
        <v>149</v>
      </c>
    </row>
    <row r="509" s="14" customFormat="1">
      <c r="A509" s="14"/>
      <c r="B509" s="243"/>
      <c r="C509" s="244"/>
      <c r="D509" s="233" t="s">
        <v>158</v>
      </c>
      <c r="E509" s="245" t="s">
        <v>1</v>
      </c>
      <c r="F509" s="246" t="s">
        <v>212</v>
      </c>
      <c r="G509" s="244"/>
      <c r="H509" s="247">
        <v>13</v>
      </c>
      <c r="I509" s="248"/>
      <c r="J509" s="244"/>
      <c r="K509" s="244"/>
      <c r="L509" s="249"/>
      <c r="M509" s="250"/>
      <c r="N509" s="251"/>
      <c r="O509" s="251"/>
      <c r="P509" s="251"/>
      <c r="Q509" s="251"/>
      <c r="R509" s="251"/>
      <c r="S509" s="251"/>
      <c r="T509" s="252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3" t="s">
        <v>158</v>
      </c>
      <c r="AU509" s="253" t="s">
        <v>85</v>
      </c>
      <c r="AV509" s="14" t="s">
        <v>156</v>
      </c>
      <c r="AW509" s="14" t="s">
        <v>32</v>
      </c>
      <c r="AX509" s="14" t="s">
        <v>83</v>
      </c>
      <c r="AY509" s="253" t="s">
        <v>149</v>
      </c>
    </row>
    <row r="510" s="2" customFormat="1" ht="16.5" customHeight="1">
      <c r="A510" s="38"/>
      <c r="B510" s="39"/>
      <c r="C510" s="258" t="s">
        <v>565</v>
      </c>
      <c r="D510" s="258" t="s">
        <v>401</v>
      </c>
      <c r="E510" s="259" t="s">
        <v>566</v>
      </c>
      <c r="F510" s="260" t="s">
        <v>567</v>
      </c>
      <c r="G510" s="261" t="s">
        <v>394</v>
      </c>
      <c r="H510" s="262">
        <v>28</v>
      </c>
      <c r="I510" s="263"/>
      <c r="J510" s="264">
        <f>ROUND(I510*H510,2)</f>
        <v>0</v>
      </c>
      <c r="K510" s="265"/>
      <c r="L510" s="266"/>
      <c r="M510" s="267" t="s">
        <v>1</v>
      </c>
      <c r="N510" s="268" t="s">
        <v>40</v>
      </c>
      <c r="O510" s="91"/>
      <c r="P510" s="227">
        <f>O510*H510</f>
        <v>0</v>
      </c>
      <c r="Q510" s="227">
        <v>0.035999999999999997</v>
      </c>
      <c r="R510" s="227">
        <f>Q510*H510</f>
        <v>1.008</v>
      </c>
      <c r="S510" s="227">
        <v>0</v>
      </c>
      <c r="T510" s="228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9" t="s">
        <v>318</v>
      </c>
      <c r="AT510" s="229" t="s">
        <v>401</v>
      </c>
      <c r="AU510" s="229" t="s">
        <v>85</v>
      </c>
      <c r="AY510" s="17" t="s">
        <v>149</v>
      </c>
      <c r="BE510" s="230">
        <f>IF(N510="základní",J510,0)</f>
        <v>0</v>
      </c>
      <c r="BF510" s="230">
        <f>IF(N510="snížená",J510,0)</f>
        <v>0</v>
      </c>
      <c r="BG510" s="230">
        <f>IF(N510="zákl. přenesená",J510,0)</f>
        <v>0</v>
      </c>
      <c r="BH510" s="230">
        <f>IF(N510="sníž. přenesená",J510,0)</f>
        <v>0</v>
      </c>
      <c r="BI510" s="230">
        <f>IF(N510="nulová",J510,0)</f>
        <v>0</v>
      </c>
      <c r="BJ510" s="17" t="s">
        <v>83</v>
      </c>
      <c r="BK510" s="230">
        <f>ROUND(I510*H510,2)</f>
        <v>0</v>
      </c>
      <c r="BL510" s="17" t="s">
        <v>156</v>
      </c>
      <c r="BM510" s="229" t="s">
        <v>568</v>
      </c>
    </row>
    <row r="511" s="13" customFormat="1">
      <c r="A511" s="13"/>
      <c r="B511" s="231"/>
      <c r="C511" s="232"/>
      <c r="D511" s="233" t="s">
        <v>158</v>
      </c>
      <c r="E511" s="234" t="s">
        <v>1</v>
      </c>
      <c r="F511" s="235" t="s">
        <v>569</v>
      </c>
      <c r="G511" s="232"/>
      <c r="H511" s="236">
        <v>7</v>
      </c>
      <c r="I511" s="237"/>
      <c r="J511" s="232"/>
      <c r="K511" s="232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158</v>
      </c>
      <c r="AU511" s="242" t="s">
        <v>85</v>
      </c>
      <c r="AV511" s="13" t="s">
        <v>85</v>
      </c>
      <c r="AW511" s="13" t="s">
        <v>32</v>
      </c>
      <c r="AX511" s="13" t="s">
        <v>75</v>
      </c>
      <c r="AY511" s="242" t="s">
        <v>149</v>
      </c>
    </row>
    <row r="512" s="13" customFormat="1">
      <c r="A512" s="13"/>
      <c r="B512" s="231"/>
      <c r="C512" s="232"/>
      <c r="D512" s="233" t="s">
        <v>158</v>
      </c>
      <c r="E512" s="234" t="s">
        <v>1</v>
      </c>
      <c r="F512" s="235" t="s">
        <v>570</v>
      </c>
      <c r="G512" s="232"/>
      <c r="H512" s="236">
        <v>7</v>
      </c>
      <c r="I512" s="237"/>
      <c r="J512" s="232"/>
      <c r="K512" s="232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158</v>
      </c>
      <c r="AU512" s="242" t="s">
        <v>85</v>
      </c>
      <c r="AV512" s="13" t="s">
        <v>85</v>
      </c>
      <c r="AW512" s="13" t="s">
        <v>32</v>
      </c>
      <c r="AX512" s="13" t="s">
        <v>75</v>
      </c>
      <c r="AY512" s="242" t="s">
        <v>149</v>
      </c>
    </row>
    <row r="513" s="13" customFormat="1">
      <c r="A513" s="13"/>
      <c r="B513" s="231"/>
      <c r="C513" s="232"/>
      <c r="D513" s="233" t="s">
        <v>158</v>
      </c>
      <c r="E513" s="234" t="s">
        <v>1</v>
      </c>
      <c r="F513" s="235" t="s">
        <v>571</v>
      </c>
      <c r="G513" s="232"/>
      <c r="H513" s="236">
        <v>14</v>
      </c>
      <c r="I513" s="237"/>
      <c r="J513" s="232"/>
      <c r="K513" s="232"/>
      <c r="L513" s="238"/>
      <c r="M513" s="239"/>
      <c r="N513" s="240"/>
      <c r="O513" s="240"/>
      <c r="P513" s="240"/>
      <c r="Q513" s="240"/>
      <c r="R513" s="240"/>
      <c r="S513" s="240"/>
      <c r="T513" s="24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2" t="s">
        <v>158</v>
      </c>
      <c r="AU513" s="242" t="s">
        <v>85</v>
      </c>
      <c r="AV513" s="13" t="s">
        <v>85</v>
      </c>
      <c r="AW513" s="13" t="s">
        <v>32</v>
      </c>
      <c r="AX513" s="13" t="s">
        <v>75</v>
      </c>
      <c r="AY513" s="242" t="s">
        <v>149</v>
      </c>
    </row>
    <row r="514" s="14" customFormat="1">
      <c r="A514" s="14"/>
      <c r="B514" s="243"/>
      <c r="C514" s="244"/>
      <c r="D514" s="233" t="s">
        <v>158</v>
      </c>
      <c r="E514" s="245" t="s">
        <v>1</v>
      </c>
      <c r="F514" s="246" t="s">
        <v>212</v>
      </c>
      <c r="G514" s="244"/>
      <c r="H514" s="247">
        <v>28</v>
      </c>
      <c r="I514" s="248"/>
      <c r="J514" s="244"/>
      <c r="K514" s="244"/>
      <c r="L514" s="249"/>
      <c r="M514" s="250"/>
      <c r="N514" s="251"/>
      <c r="O514" s="251"/>
      <c r="P514" s="251"/>
      <c r="Q514" s="251"/>
      <c r="R514" s="251"/>
      <c r="S514" s="251"/>
      <c r="T514" s="25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3" t="s">
        <v>158</v>
      </c>
      <c r="AU514" s="253" t="s">
        <v>85</v>
      </c>
      <c r="AV514" s="14" t="s">
        <v>156</v>
      </c>
      <c r="AW514" s="14" t="s">
        <v>32</v>
      </c>
      <c r="AX514" s="14" t="s">
        <v>83</v>
      </c>
      <c r="AY514" s="253" t="s">
        <v>149</v>
      </c>
    </row>
    <row r="515" s="2" customFormat="1" ht="33" customHeight="1">
      <c r="A515" s="38"/>
      <c r="B515" s="39"/>
      <c r="C515" s="217" t="s">
        <v>572</v>
      </c>
      <c r="D515" s="217" t="s">
        <v>152</v>
      </c>
      <c r="E515" s="218" t="s">
        <v>573</v>
      </c>
      <c r="F515" s="219" t="s">
        <v>574</v>
      </c>
      <c r="G515" s="220" t="s">
        <v>155</v>
      </c>
      <c r="H515" s="221">
        <v>2.3599999999999999</v>
      </c>
      <c r="I515" s="222"/>
      <c r="J515" s="223">
        <f>ROUND(I515*H515,2)</f>
        <v>0</v>
      </c>
      <c r="K515" s="224"/>
      <c r="L515" s="44"/>
      <c r="M515" s="225" t="s">
        <v>1</v>
      </c>
      <c r="N515" s="226" t="s">
        <v>40</v>
      </c>
      <c r="O515" s="91"/>
      <c r="P515" s="227">
        <f>O515*H515</f>
        <v>0</v>
      </c>
      <c r="Q515" s="227">
        <v>0.053800000000000001</v>
      </c>
      <c r="R515" s="227">
        <f>Q515*H515</f>
        <v>0.126968</v>
      </c>
      <c r="S515" s="227">
        <v>0</v>
      </c>
      <c r="T515" s="228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9" t="s">
        <v>156</v>
      </c>
      <c r="AT515" s="229" t="s">
        <v>152</v>
      </c>
      <c r="AU515" s="229" t="s">
        <v>85</v>
      </c>
      <c r="AY515" s="17" t="s">
        <v>149</v>
      </c>
      <c r="BE515" s="230">
        <f>IF(N515="základní",J515,0)</f>
        <v>0</v>
      </c>
      <c r="BF515" s="230">
        <f>IF(N515="snížená",J515,0)</f>
        <v>0</v>
      </c>
      <c r="BG515" s="230">
        <f>IF(N515="zákl. přenesená",J515,0)</f>
        <v>0</v>
      </c>
      <c r="BH515" s="230">
        <f>IF(N515="sníž. přenesená",J515,0)</f>
        <v>0</v>
      </c>
      <c r="BI515" s="230">
        <f>IF(N515="nulová",J515,0)</f>
        <v>0</v>
      </c>
      <c r="BJ515" s="17" t="s">
        <v>83</v>
      </c>
      <c r="BK515" s="230">
        <f>ROUND(I515*H515,2)</f>
        <v>0</v>
      </c>
      <c r="BL515" s="17" t="s">
        <v>156</v>
      </c>
      <c r="BM515" s="229" t="s">
        <v>575</v>
      </c>
    </row>
    <row r="516" s="13" customFormat="1">
      <c r="A516" s="13"/>
      <c r="B516" s="231"/>
      <c r="C516" s="232"/>
      <c r="D516" s="233" t="s">
        <v>158</v>
      </c>
      <c r="E516" s="234" t="s">
        <v>1</v>
      </c>
      <c r="F516" s="235" t="s">
        <v>576</v>
      </c>
      <c r="G516" s="232"/>
      <c r="H516" s="236">
        <v>0.56000000000000005</v>
      </c>
      <c r="I516" s="237"/>
      <c r="J516" s="232"/>
      <c r="K516" s="232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158</v>
      </c>
      <c r="AU516" s="242" t="s">
        <v>85</v>
      </c>
      <c r="AV516" s="13" t="s">
        <v>85</v>
      </c>
      <c r="AW516" s="13" t="s">
        <v>32</v>
      </c>
      <c r="AX516" s="13" t="s">
        <v>75</v>
      </c>
      <c r="AY516" s="242" t="s">
        <v>149</v>
      </c>
    </row>
    <row r="517" s="13" customFormat="1">
      <c r="A517" s="13"/>
      <c r="B517" s="231"/>
      <c r="C517" s="232"/>
      <c r="D517" s="233" t="s">
        <v>158</v>
      </c>
      <c r="E517" s="234" t="s">
        <v>1</v>
      </c>
      <c r="F517" s="235" t="s">
        <v>577</v>
      </c>
      <c r="G517" s="232"/>
      <c r="H517" s="236">
        <v>1.8</v>
      </c>
      <c r="I517" s="237"/>
      <c r="J517" s="232"/>
      <c r="K517" s="232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158</v>
      </c>
      <c r="AU517" s="242" t="s">
        <v>85</v>
      </c>
      <c r="AV517" s="13" t="s">
        <v>85</v>
      </c>
      <c r="AW517" s="13" t="s">
        <v>32</v>
      </c>
      <c r="AX517" s="13" t="s">
        <v>75</v>
      </c>
      <c r="AY517" s="242" t="s">
        <v>149</v>
      </c>
    </row>
    <row r="518" s="14" customFormat="1">
      <c r="A518" s="14"/>
      <c r="B518" s="243"/>
      <c r="C518" s="244"/>
      <c r="D518" s="233" t="s">
        <v>158</v>
      </c>
      <c r="E518" s="245" t="s">
        <v>1</v>
      </c>
      <c r="F518" s="246" t="s">
        <v>212</v>
      </c>
      <c r="G518" s="244"/>
      <c r="H518" s="247">
        <v>2.3600000000000003</v>
      </c>
      <c r="I518" s="248"/>
      <c r="J518" s="244"/>
      <c r="K518" s="244"/>
      <c r="L518" s="249"/>
      <c r="M518" s="250"/>
      <c r="N518" s="251"/>
      <c r="O518" s="251"/>
      <c r="P518" s="251"/>
      <c r="Q518" s="251"/>
      <c r="R518" s="251"/>
      <c r="S518" s="251"/>
      <c r="T518" s="252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3" t="s">
        <v>158</v>
      </c>
      <c r="AU518" s="253" t="s">
        <v>85</v>
      </c>
      <c r="AV518" s="14" t="s">
        <v>156</v>
      </c>
      <c r="AW518" s="14" t="s">
        <v>32</v>
      </c>
      <c r="AX518" s="14" t="s">
        <v>83</v>
      </c>
      <c r="AY518" s="253" t="s">
        <v>149</v>
      </c>
    </row>
    <row r="519" s="2" customFormat="1" ht="33" customHeight="1">
      <c r="A519" s="38"/>
      <c r="B519" s="39"/>
      <c r="C519" s="217" t="s">
        <v>578</v>
      </c>
      <c r="D519" s="217" t="s">
        <v>152</v>
      </c>
      <c r="E519" s="218" t="s">
        <v>579</v>
      </c>
      <c r="F519" s="219" t="s">
        <v>580</v>
      </c>
      <c r="G519" s="220" t="s">
        <v>155</v>
      </c>
      <c r="H519" s="221">
        <v>5.04</v>
      </c>
      <c r="I519" s="222"/>
      <c r="J519" s="223">
        <f>ROUND(I519*H519,2)</f>
        <v>0</v>
      </c>
      <c r="K519" s="224"/>
      <c r="L519" s="44"/>
      <c r="M519" s="225" t="s">
        <v>1</v>
      </c>
      <c r="N519" s="226" t="s">
        <v>40</v>
      </c>
      <c r="O519" s="91"/>
      <c r="P519" s="227">
        <f>O519*H519</f>
        <v>0</v>
      </c>
      <c r="Q519" s="227">
        <v>0.079210000000000003</v>
      </c>
      <c r="R519" s="227">
        <f>Q519*H519</f>
        <v>0.39921840000000003</v>
      </c>
      <c r="S519" s="227">
        <v>0</v>
      </c>
      <c r="T519" s="228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9" t="s">
        <v>156</v>
      </c>
      <c r="AT519" s="229" t="s">
        <v>152</v>
      </c>
      <c r="AU519" s="229" t="s">
        <v>85</v>
      </c>
      <c r="AY519" s="17" t="s">
        <v>149</v>
      </c>
      <c r="BE519" s="230">
        <f>IF(N519="základní",J519,0)</f>
        <v>0</v>
      </c>
      <c r="BF519" s="230">
        <f>IF(N519="snížená",J519,0)</f>
        <v>0</v>
      </c>
      <c r="BG519" s="230">
        <f>IF(N519="zákl. přenesená",J519,0)</f>
        <v>0</v>
      </c>
      <c r="BH519" s="230">
        <f>IF(N519="sníž. přenesená",J519,0)</f>
        <v>0</v>
      </c>
      <c r="BI519" s="230">
        <f>IF(N519="nulová",J519,0)</f>
        <v>0</v>
      </c>
      <c r="BJ519" s="17" t="s">
        <v>83</v>
      </c>
      <c r="BK519" s="230">
        <f>ROUND(I519*H519,2)</f>
        <v>0</v>
      </c>
      <c r="BL519" s="17" t="s">
        <v>156</v>
      </c>
      <c r="BM519" s="229" t="s">
        <v>581</v>
      </c>
    </row>
    <row r="520" s="13" customFormat="1">
      <c r="A520" s="13"/>
      <c r="B520" s="231"/>
      <c r="C520" s="232"/>
      <c r="D520" s="233" t="s">
        <v>158</v>
      </c>
      <c r="E520" s="234" t="s">
        <v>1</v>
      </c>
      <c r="F520" s="235" t="s">
        <v>582</v>
      </c>
      <c r="G520" s="232"/>
      <c r="H520" s="236">
        <v>1.6799999999999999</v>
      </c>
      <c r="I520" s="237"/>
      <c r="J520" s="232"/>
      <c r="K520" s="232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158</v>
      </c>
      <c r="AU520" s="242" t="s">
        <v>85</v>
      </c>
      <c r="AV520" s="13" t="s">
        <v>85</v>
      </c>
      <c r="AW520" s="13" t="s">
        <v>32</v>
      </c>
      <c r="AX520" s="13" t="s">
        <v>75</v>
      </c>
      <c r="AY520" s="242" t="s">
        <v>149</v>
      </c>
    </row>
    <row r="521" s="13" customFormat="1">
      <c r="A521" s="13"/>
      <c r="B521" s="231"/>
      <c r="C521" s="232"/>
      <c r="D521" s="233" t="s">
        <v>158</v>
      </c>
      <c r="E521" s="234" t="s">
        <v>1</v>
      </c>
      <c r="F521" s="235" t="s">
        <v>583</v>
      </c>
      <c r="G521" s="232"/>
      <c r="H521" s="236">
        <v>1.6799999999999999</v>
      </c>
      <c r="I521" s="237"/>
      <c r="J521" s="232"/>
      <c r="K521" s="232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158</v>
      </c>
      <c r="AU521" s="242" t="s">
        <v>85</v>
      </c>
      <c r="AV521" s="13" t="s">
        <v>85</v>
      </c>
      <c r="AW521" s="13" t="s">
        <v>32</v>
      </c>
      <c r="AX521" s="13" t="s">
        <v>75</v>
      </c>
      <c r="AY521" s="242" t="s">
        <v>149</v>
      </c>
    </row>
    <row r="522" s="13" customFormat="1">
      <c r="A522" s="13"/>
      <c r="B522" s="231"/>
      <c r="C522" s="232"/>
      <c r="D522" s="233" t="s">
        <v>158</v>
      </c>
      <c r="E522" s="234" t="s">
        <v>1</v>
      </c>
      <c r="F522" s="235" t="s">
        <v>584</v>
      </c>
      <c r="G522" s="232"/>
      <c r="H522" s="236">
        <v>1.6799999999999999</v>
      </c>
      <c r="I522" s="237"/>
      <c r="J522" s="232"/>
      <c r="K522" s="232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158</v>
      </c>
      <c r="AU522" s="242" t="s">
        <v>85</v>
      </c>
      <c r="AV522" s="13" t="s">
        <v>85</v>
      </c>
      <c r="AW522" s="13" t="s">
        <v>32</v>
      </c>
      <c r="AX522" s="13" t="s">
        <v>75</v>
      </c>
      <c r="AY522" s="242" t="s">
        <v>149</v>
      </c>
    </row>
    <row r="523" s="14" customFormat="1">
      <c r="A523" s="14"/>
      <c r="B523" s="243"/>
      <c r="C523" s="244"/>
      <c r="D523" s="233" t="s">
        <v>158</v>
      </c>
      <c r="E523" s="245" t="s">
        <v>1</v>
      </c>
      <c r="F523" s="246" t="s">
        <v>212</v>
      </c>
      <c r="G523" s="244"/>
      <c r="H523" s="247">
        <v>5.04</v>
      </c>
      <c r="I523" s="248"/>
      <c r="J523" s="244"/>
      <c r="K523" s="244"/>
      <c r="L523" s="249"/>
      <c r="M523" s="250"/>
      <c r="N523" s="251"/>
      <c r="O523" s="251"/>
      <c r="P523" s="251"/>
      <c r="Q523" s="251"/>
      <c r="R523" s="251"/>
      <c r="S523" s="251"/>
      <c r="T523" s="252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3" t="s">
        <v>158</v>
      </c>
      <c r="AU523" s="253" t="s">
        <v>85</v>
      </c>
      <c r="AV523" s="14" t="s">
        <v>156</v>
      </c>
      <c r="AW523" s="14" t="s">
        <v>32</v>
      </c>
      <c r="AX523" s="14" t="s">
        <v>83</v>
      </c>
      <c r="AY523" s="253" t="s">
        <v>149</v>
      </c>
    </row>
    <row r="524" s="2" customFormat="1" ht="16.5" customHeight="1">
      <c r="A524" s="38"/>
      <c r="B524" s="39"/>
      <c r="C524" s="217" t="s">
        <v>585</v>
      </c>
      <c r="D524" s="217" t="s">
        <v>152</v>
      </c>
      <c r="E524" s="218" t="s">
        <v>586</v>
      </c>
      <c r="F524" s="219" t="s">
        <v>587</v>
      </c>
      <c r="G524" s="220" t="s">
        <v>155</v>
      </c>
      <c r="H524" s="221">
        <v>261.54500000000002</v>
      </c>
      <c r="I524" s="222"/>
      <c r="J524" s="223">
        <f>ROUND(I524*H524,2)</f>
        <v>0</v>
      </c>
      <c r="K524" s="224"/>
      <c r="L524" s="44"/>
      <c r="M524" s="225" t="s">
        <v>1</v>
      </c>
      <c r="N524" s="226" t="s">
        <v>40</v>
      </c>
      <c r="O524" s="91"/>
      <c r="P524" s="227">
        <f>O524*H524</f>
        <v>0</v>
      </c>
      <c r="Q524" s="227">
        <v>0</v>
      </c>
      <c r="R524" s="227">
        <f>Q524*H524</f>
        <v>0</v>
      </c>
      <c r="S524" s="227">
        <v>0</v>
      </c>
      <c r="T524" s="228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9" t="s">
        <v>156</v>
      </c>
      <c r="AT524" s="229" t="s">
        <v>152</v>
      </c>
      <c r="AU524" s="229" t="s">
        <v>85</v>
      </c>
      <c r="AY524" s="17" t="s">
        <v>149</v>
      </c>
      <c r="BE524" s="230">
        <f>IF(N524="základní",J524,0)</f>
        <v>0</v>
      </c>
      <c r="BF524" s="230">
        <f>IF(N524="snížená",J524,0)</f>
        <v>0</v>
      </c>
      <c r="BG524" s="230">
        <f>IF(N524="zákl. přenesená",J524,0)</f>
        <v>0</v>
      </c>
      <c r="BH524" s="230">
        <f>IF(N524="sníž. přenesená",J524,0)</f>
        <v>0</v>
      </c>
      <c r="BI524" s="230">
        <f>IF(N524="nulová",J524,0)</f>
        <v>0</v>
      </c>
      <c r="BJ524" s="17" t="s">
        <v>83</v>
      </c>
      <c r="BK524" s="230">
        <f>ROUND(I524*H524,2)</f>
        <v>0</v>
      </c>
      <c r="BL524" s="17" t="s">
        <v>156</v>
      </c>
      <c r="BM524" s="229" t="s">
        <v>588</v>
      </c>
    </row>
    <row r="525" s="13" customFormat="1">
      <c r="A525" s="13"/>
      <c r="B525" s="231"/>
      <c r="C525" s="232"/>
      <c r="D525" s="233" t="s">
        <v>158</v>
      </c>
      <c r="E525" s="234" t="s">
        <v>1</v>
      </c>
      <c r="F525" s="235" t="s">
        <v>589</v>
      </c>
      <c r="G525" s="232"/>
      <c r="H525" s="236">
        <v>6.8680000000000003</v>
      </c>
      <c r="I525" s="237"/>
      <c r="J525" s="232"/>
      <c r="K525" s="232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158</v>
      </c>
      <c r="AU525" s="242" t="s">
        <v>85</v>
      </c>
      <c r="AV525" s="13" t="s">
        <v>85</v>
      </c>
      <c r="AW525" s="13" t="s">
        <v>32</v>
      </c>
      <c r="AX525" s="13" t="s">
        <v>75</v>
      </c>
      <c r="AY525" s="242" t="s">
        <v>149</v>
      </c>
    </row>
    <row r="526" s="13" customFormat="1">
      <c r="A526" s="13"/>
      <c r="B526" s="231"/>
      <c r="C526" s="232"/>
      <c r="D526" s="233" t="s">
        <v>158</v>
      </c>
      <c r="E526" s="234" t="s">
        <v>1</v>
      </c>
      <c r="F526" s="235" t="s">
        <v>590</v>
      </c>
      <c r="G526" s="232"/>
      <c r="H526" s="236">
        <v>5.4080000000000004</v>
      </c>
      <c r="I526" s="237"/>
      <c r="J526" s="232"/>
      <c r="K526" s="232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158</v>
      </c>
      <c r="AU526" s="242" t="s">
        <v>85</v>
      </c>
      <c r="AV526" s="13" t="s">
        <v>85</v>
      </c>
      <c r="AW526" s="13" t="s">
        <v>32</v>
      </c>
      <c r="AX526" s="13" t="s">
        <v>75</v>
      </c>
      <c r="AY526" s="242" t="s">
        <v>149</v>
      </c>
    </row>
    <row r="527" s="13" customFormat="1">
      <c r="A527" s="13"/>
      <c r="B527" s="231"/>
      <c r="C527" s="232"/>
      <c r="D527" s="233" t="s">
        <v>158</v>
      </c>
      <c r="E527" s="234" t="s">
        <v>1</v>
      </c>
      <c r="F527" s="235" t="s">
        <v>591</v>
      </c>
      <c r="G527" s="232"/>
      <c r="H527" s="236">
        <v>11.714</v>
      </c>
      <c r="I527" s="237"/>
      <c r="J527" s="232"/>
      <c r="K527" s="232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158</v>
      </c>
      <c r="AU527" s="242" t="s">
        <v>85</v>
      </c>
      <c r="AV527" s="13" t="s">
        <v>85</v>
      </c>
      <c r="AW527" s="13" t="s">
        <v>32</v>
      </c>
      <c r="AX527" s="13" t="s">
        <v>75</v>
      </c>
      <c r="AY527" s="242" t="s">
        <v>149</v>
      </c>
    </row>
    <row r="528" s="13" customFormat="1">
      <c r="A528" s="13"/>
      <c r="B528" s="231"/>
      <c r="C528" s="232"/>
      <c r="D528" s="233" t="s">
        <v>158</v>
      </c>
      <c r="E528" s="234" t="s">
        <v>1</v>
      </c>
      <c r="F528" s="235" t="s">
        <v>592</v>
      </c>
      <c r="G528" s="232"/>
      <c r="H528" s="236">
        <v>10.887000000000001</v>
      </c>
      <c r="I528" s="237"/>
      <c r="J528" s="232"/>
      <c r="K528" s="232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158</v>
      </c>
      <c r="AU528" s="242" t="s">
        <v>85</v>
      </c>
      <c r="AV528" s="13" t="s">
        <v>85</v>
      </c>
      <c r="AW528" s="13" t="s">
        <v>32</v>
      </c>
      <c r="AX528" s="13" t="s">
        <v>75</v>
      </c>
      <c r="AY528" s="242" t="s">
        <v>149</v>
      </c>
    </row>
    <row r="529" s="13" customFormat="1">
      <c r="A529" s="13"/>
      <c r="B529" s="231"/>
      <c r="C529" s="232"/>
      <c r="D529" s="233" t="s">
        <v>158</v>
      </c>
      <c r="E529" s="234" t="s">
        <v>1</v>
      </c>
      <c r="F529" s="235" t="s">
        <v>593</v>
      </c>
      <c r="G529" s="232"/>
      <c r="H529" s="236">
        <v>7.2000000000000002</v>
      </c>
      <c r="I529" s="237"/>
      <c r="J529" s="232"/>
      <c r="K529" s="232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158</v>
      </c>
      <c r="AU529" s="242" t="s">
        <v>85</v>
      </c>
      <c r="AV529" s="13" t="s">
        <v>85</v>
      </c>
      <c r="AW529" s="13" t="s">
        <v>32</v>
      </c>
      <c r="AX529" s="13" t="s">
        <v>75</v>
      </c>
      <c r="AY529" s="242" t="s">
        <v>149</v>
      </c>
    </row>
    <row r="530" s="13" customFormat="1">
      <c r="A530" s="13"/>
      <c r="B530" s="231"/>
      <c r="C530" s="232"/>
      <c r="D530" s="233" t="s">
        <v>158</v>
      </c>
      <c r="E530" s="234" t="s">
        <v>1</v>
      </c>
      <c r="F530" s="235" t="s">
        <v>594</v>
      </c>
      <c r="G530" s="232"/>
      <c r="H530" s="236">
        <v>6.9000000000000004</v>
      </c>
      <c r="I530" s="237"/>
      <c r="J530" s="232"/>
      <c r="K530" s="232"/>
      <c r="L530" s="238"/>
      <c r="M530" s="239"/>
      <c r="N530" s="240"/>
      <c r="O530" s="240"/>
      <c r="P530" s="240"/>
      <c r="Q530" s="240"/>
      <c r="R530" s="240"/>
      <c r="S530" s="240"/>
      <c r="T530" s="241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2" t="s">
        <v>158</v>
      </c>
      <c r="AU530" s="242" t="s">
        <v>85</v>
      </c>
      <c r="AV530" s="13" t="s">
        <v>85</v>
      </c>
      <c r="AW530" s="13" t="s">
        <v>32</v>
      </c>
      <c r="AX530" s="13" t="s">
        <v>75</v>
      </c>
      <c r="AY530" s="242" t="s">
        <v>149</v>
      </c>
    </row>
    <row r="531" s="13" customFormat="1">
      <c r="A531" s="13"/>
      <c r="B531" s="231"/>
      <c r="C531" s="232"/>
      <c r="D531" s="233" t="s">
        <v>158</v>
      </c>
      <c r="E531" s="234" t="s">
        <v>1</v>
      </c>
      <c r="F531" s="235" t="s">
        <v>595</v>
      </c>
      <c r="G531" s="232"/>
      <c r="H531" s="236">
        <v>6.9000000000000004</v>
      </c>
      <c r="I531" s="237"/>
      <c r="J531" s="232"/>
      <c r="K531" s="232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158</v>
      </c>
      <c r="AU531" s="242" t="s">
        <v>85</v>
      </c>
      <c r="AV531" s="13" t="s">
        <v>85</v>
      </c>
      <c r="AW531" s="13" t="s">
        <v>32</v>
      </c>
      <c r="AX531" s="13" t="s">
        <v>75</v>
      </c>
      <c r="AY531" s="242" t="s">
        <v>149</v>
      </c>
    </row>
    <row r="532" s="13" customFormat="1">
      <c r="A532" s="13"/>
      <c r="B532" s="231"/>
      <c r="C532" s="232"/>
      <c r="D532" s="233" t="s">
        <v>158</v>
      </c>
      <c r="E532" s="234" t="s">
        <v>1</v>
      </c>
      <c r="F532" s="235" t="s">
        <v>596</v>
      </c>
      <c r="G532" s="232"/>
      <c r="H532" s="236">
        <v>7.3049999999999997</v>
      </c>
      <c r="I532" s="237"/>
      <c r="J532" s="232"/>
      <c r="K532" s="232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158</v>
      </c>
      <c r="AU532" s="242" t="s">
        <v>85</v>
      </c>
      <c r="AV532" s="13" t="s">
        <v>85</v>
      </c>
      <c r="AW532" s="13" t="s">
        <v>32</v>
      </c>
      <c r="AX532" s="13" t="s">
        <v>75</v>
      </c>
      <c r="AY532" s="242" t="s">
        <v>149</v>
      </c>
    </row>
    <row r="533" s="13" customFormat="1">
      <c r="A533" s="13"/>
      <c r="B533" s="231"/>
      <c r="C533" s="232"/>
      <c r="D533" s="233" t="s">
        <v>158</v>
      </c>
      <c r="E533" s="234" t="s">
        <v>1</v>
      </c>
      <c r="F533" s="235" t="s">
        <v>597</v>
      </c>
      <c r="G533" s="232"/>
      <c r="H533" s="236">
        <v>11.550000000000001</v>
      </c>
      <c r="I533" s="237"/>
      <c r="J533" s="232"/>
      <c r="K533" s="232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158</v>
      </c>
      <c r="AU533" s="242" t="s">
        <v>85</v>
      </c>
      <c r="AV533" s="13" t="s">
        <v>85</v>
      </c>
      <c r="AW533" s="13" t="s">
        <v>32</v>
      </c>
      <c r="AX533" s="13" t="s">
        <v>75</v>
      </c>
      <c r="AY533" s="242" t="s">
        <v>149</v>
      </c>
    </row>
    <row r="534" s="13" customFormat="1">
      <c r="A534" s="13"/>
      <c r="B534" s="231"/>
      <c r="C534" s="232"/>
      <c r="D534" s="233" t="s">
        <v>158</v>
      </c>
      <c r="E534" s="234" t="s">
        <v>1</v>
      </c>
      <c r="F534" s="235" t="s">
        <v>598</v>
      </c>
      <c r="G534" s="232"/>
      <c r="H534" s="236">
        <v>11.76</v>
      </c>
      <c r="I534" s="237"/>
      <c r="J534" s="232"/>
      <c r="K534" s="232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158</v>
      </c>
      <c r="AU534" s="242" t="s">
        <v>85</v>
      </c>
      <c r="AV534" s="13" t="s">
        <v>85</v>
      </c>
      <c r="AW534" s="13" t="s">
        <v>32</v>
      </c>
      <c r="AX534" s="13" t="s">
        <v>75</v>
      </c>
      <c r="AY534" s="242" t="s">
        <v>149</v>
      </c>
    </row>
    <row r="535" s="13" customFormat="1">
      <c r="A535" s="13"/>
      <c r="B535" s="231"/>
      <c r="C535" s="232"/>
      <c r="D535" s="233" t="s">
        <v>158</v>
      </c>
      <c r="E535" s="234" t="s">
        <v>1</v>
      </c>
      <c r="F535" s="235" t="s">
        <v>599</v>
      </c>
      <c r="G535" s="232"/>
      <c r="H535" s="236">
        <v>0.68999999999999995</v>
      </c>
      <c r="I535" s="237"/>
      <c r="J535" s="232"/>
      <c r="K535" s="232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158</v>
      </c>
      <c r="AU535" s="242" t="s">
        <v>85</v>
      </c>
      <c r="AV535" s="13" t="s">
        <v>85</v>
      </c>
      <c r="AW535" s="13" t="s">
        <v>32</v>
      </c>
      <c r="AX535" s="13" t="s">
        <v>75</v>
      </c>
      <c r="AY535" s="242" t="s">
        <v>149</v>
      </c>
    </row>
    <row r="536" s="13" customFormat="1">
      <c r="A536" s="13"/>
      <c r="B536" s="231"/>
      <c r="C536" s="232"/>
      <c r="D536" s="233" t="s">
        <v>158</v>
      </c>
      <c r="E536" s="234" t="s">
        <v>1</v>
      </c>
      <c r="F536" s="235" t="s">
        <v>600</v>
      </c>
      <c r="G536" s="232"/>
      <c r="H536" s="236">
        <v>9.0999999999999996</v>
      </c>
      <c r="I536" s="237"/>
      <c r="J536" s="232"/>
      <c r="K536" s="232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158</v>
      </c>
      <c r="AU536" s="242" t="s">
        <v>85</v>
      </c>
      <c r="AV536" s="13" t="s">
        <v>85</v>
      </c>
      <c r="AW536" s="13" t="s">
        <v>32</v>
      </c>
      <c r="AX536" s="13" t="s">
        <v>75</v>
      </c>
      <c r="AY536" s="242" t="s">
        <v>149</v>
      </c>
    </row>
    <row r="537" s="13" customFormat="1">
      <c r="A537" s="13"/>
      <c r="B537" s="231"/>
      <c r="C537" s="232"/>
      <c r="D537" s="233" t="s">
        <v>158</v>
      </c>
      <c r="E537" s="234" t="s">
        <v>1</v>
      </c>
      <c r="F537" s="235" t="s">
        <v>601</v>
      </c>
      <c r="G537" s="232"/>
      <c r="H537" s="236">
        <v>18.550000000000001</v>
      </c>
      <c r="I537" s="237"/>
      <c r="J537" s="232"/>
      <c r="K537" s="232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158</v>
      </c>
      <c r="AU537" s="242" t="s">
        <v>85</v>
      </c>
      <c r="AV537" s="13" t="s">
        <v>85</v>
      </c>
      <c r="AW537" s="13" t="s">
        <v>32</v>
      </c>
      <c r="AX537" s="13" t="s">
        <v>75</v>
      </c>
      <c r="AY537" s="242" t="s">
        <v>149</v>
      </c>
    </row>
    <row r="538" s="13" customFormat="1">
      <c r="A538" s="13"/>
      <c r="B538" s="231"/>
      <c r="C538" s="232"/>
      <c r="D538" s="233" t="s">
        <v>158</v>
      </c>
      <c r="E538" s="234" t="s">
        <v>1</v>
      </c>
      <c r="F538" s="235" t="s">
        <v>602</v>
      </c>
      <c r="G538" s="232"/>
      <c r="H538" s="236">
        <v>0.68999999999999995</v>
      </c>
      <c r="I538" s="237"/>
      <c r="J538" s="232"/>
      <c r="K538" s="232"/>
      <c r="L538" s="238"/>
      <c r="M538" s="239"/>
      <c r="N538" s="240"/>
      <c r="O538" s="240"/>
      <c r="P538" s="240"/>
      <c r="Q538" s="240"/>
      <c r="R538" s="240"/>
      <c r="S538" s="240"/>
      <c r="T538" s="24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2" t="s">
        <v>158</v>
      </c>
      <c r="AU538" s="242" t="s">
        <v>85</v>
      </c>
      <c r="AV538" s="13" t="s">
        <v>85</v>
      </c>
      <c r="AW538" s="13" t="s">
        <v>32</v>
      </c>
      <c r="AX538" s="13" t="s">
        <v>75</v>
      </c>
      <c r="AY538" s="242" t="s">
        <v>149</v>
      </c>
    </row>
    <row r="539" s="13" customFormat="1">
      <c r="A539" s="13"/>
      <c r="B539" s="231"/>
      <c r="C539" s="232"/>
      <c r="D539" s="233" t="s">
        <v>158</v>
      </c>
      <c r="E539" s="234" t="s">
        <v>1</v>
      </c>
      <c r="F539" s="235" t="s">
        <v>603</v>
      </c>
      <c r="G539" s="232"/>
      <c r="H539" s="236">
        <v>9.0999999999999996</v>
      </c>
      <c r="I539" s="237"/>
      <c r="J539" s="232"/>
      <c r="K539" s="232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158</v>
      </c>
      <c r="AU539" s="242" t="s">
        <v>85</v>
      </c>
      <c r="AV539" s="13" t="s">
        <v>85</v>
      </c>
      <c r="AW539" s="13" t="s">
        <v>32</v>
      </c>
      <c r="AX539" s="13" t="s">
        <v>75</v>
      </c>
      <c r="AY539" s="242" t="s">
        <v>149</v>
      </c>
    </row>
    <row r="540" s="13" customFormat="1">
      <c r="A540" s="13"/>
      <c r="B540" s="231"/>
      <c r="C540" s="232"/>
      <c r="D540" s="233" t="s">
        <v>158</v>
      </c>
      <c r="E540" s="234" t="s">
        <v>1</v>
      </c>
      <c r="F540" s="235" t="s">
        <v>604</v>
      </c>
      <c r="G540" s="232"/>
      <c r="H540" s="236">
        <v>18.550000000000001</v>
      </c>
      <c r="I540" s="237"/>
      <c r="J540" s="232"/>
      <c r="K540" s="232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158</v>
      </c>
      <c r="AU540" s="242" t="s">
        <v>85</v>
      </c>
      <c r="AV540" s="13" t="s">
        <v>85</v>
      </c>
      <c r="AW540" s="13" t="s">
        <v>32</v>
      </c>
      <c r="AX540" s="13" t="s">
        <v>75</v>
      </c>
      <c r="AY540" s="242" t="s">
        <v>149</v>
      </c>
    </row>
    <row r="541" s="13" customFormat="1">
      <c r="A541" s="13"/>
      <c r="B541" s="231"/>
      <c r="C541" s="232"/>
      <c r="D541" s="233" t="s">
        <v>158</v>
      </c>
      <c r="E541" s="234" t="s">
        <v>1</v>
      </c>
      <c r="F541" s="235" t="s">
        <v>605</v>
      </c>
      <c r="G541" s="232"/>
      <c r="H541" s="236">
        <v>0.68999999999999995</v>
      </c>
      <c r="I541" s="237"/>
      <c r="J541" s="232"/>
      <c r="K541" s="232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158</v>
      </c>
      <c r="AU541" s="242" t="s">
        <v>85</v>
      </c>
      <c r="AV541" s="13" t="s">
        <v>85</v>
      </c>
      <c r="AW541" s="13" t="s">
        <v>32</v>
      </c>
      <c r="AX541" s="13" t="s">
        <v>75</v>
      </c>
      <c r="AY541" s="242" t="s">
        <v>149</v>
      </c>
    </row>
    <row r="542" s="13" customFormat="1">
      <c r="A542" s="13"/>
      <c r="B542" s="231"/>
      <c r="C542" s="232"/>
      <c r="D542" s="233" t="s">
        <v>158</v>
      </c>
      <c r="E542" s="234" t="s">
        <v>1</v>
      </c>
      <c r="F542" s="235" t="s">
        <v>606</v>
      </c>
      <c r="G542" s="232"/>
      <c r="H542" s="236">
        <v>9.5999999999999996</v>
      </c>
      <c r="I542" s="237"/>
      <c r="J542" s="232"/>
      <c r="K542" s="232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158</v>
      </c>
      <c r="AU542" s="242" t="s">
        <v>85</v>
      </c>
      <c r="AV542" s="13" t="s">
        <v>85</v>
      </c>
      <c r="AW542" s="13" t="s">
        <v>32</v>
      </c>
      <c r="AX542" s="13" t="s">
        <v>75</v>
      </c>
      <c r="AY542" s="242" t="s">
        <v>149</v>
      </c>
    </row>
    <row r="543" s="13" customFormat="1">
      <c r="A543" s="13"/>
      <c r="B543" s="231"/>
      <c r="C543" s="232"/>
      <c r="D543" s="233" t="s">
        <v>158</v>
      </c>
      <c r="E543" s="234" t="s">
        <v>1</v>
      </c>
      <c r="F543" s="235" t="s">
        <v>607</v>
      </c>
      <c r="G543" s="232"/>
      <c r="H543" s="236">
        <v>9.5999999999999996</v>
      </c>
      <c r="I543" s="237"/>
      <c r="J543" s="232"/>
      <c r="K543" s="232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158</v>
      </c>
      <c r="AU543" s="242" t="s">
        <v>85</v>
      </c>
      <c r="AV543" s="13" t="s">
        <v>85</v>
      </c>
      <c r="AW543" s="13" t="s">
        <v>32</v>
      </c>
      <c r="AX543" s="13" t="s">
        <v>75</v>
      </c>
      <c r="AY543" s="242" t="s">
        <v>149</v>
      </c>
    </row>
    <row r="544" s="13" customFormat="1">
      <c r="A544" s="13"/>
      <c r="B544" s="231"/>
      <c r="C544" s="232"/>
      <c r="D544" s="233" t="s">
        <v>158</v>
      </c>
      <c r="E544" s="234" t="s">
        <v>1</v>
      </c>
      <c r="F544" s="235" t="s">
        <v>608</v>
      </c>
      <c r="G544" s="232"/>
      <c r="H544" s="236">
        <v>19.170000000000002</v>
      </c>
      <c r="I544" s="237"/>
      <c r="J544" s="232"/>
      <c r="K544" s="232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158</v>
      </c>
      <c r="AU544" s="242" t="s">
        <v>85</v>
      </c>
      <c r="AV544" s="13" t="s">
        <v>85</v>
      </c>
      <c r="AW544" s="13" t="s">
        <v>32</v>
      </c>
      <c r="AX544" s="13" t="s">
        <v>75</v>
      </c>
      <c r="AY544" s="242" t="s">
        <v>149</v>
      </c>
    </row>
    <row r="545" s="13" customFormat="1">
      <c r="A545" s="13"/>
      <c r="B545" s="231"/>
      <c r="C545" s="232"/>
      <c r="D545" s="233" t="s">
        <v>158</v>
      </c>
      <c r="E545" s="234" t="s">
        <v>1</v>
      </c>
      <c r="F545" s="235" t="s">
        <v>609</v>
      </c>
      <c r="G545" s="232"/>
      <c r="H545" s="236">
        <v>8.5429999999999993</v>
      </c>
      <c r="I545" s="237"/>
      <c r="J545" s="232"/>
      <c r="K545" s="232"/>
      <c r="L545" s="238"/>
      <c r="M545" s="239"/>
      <c r="N545" s="240"/>
      <c r="O545" s="240"/>
      <c r="P545" s="240"/>
      <c r="Q545" s="240"/>
      <c r="R545" s="240"/>
      <c r="S545" s="240"/>
      <c r="T545" s="24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2" t="s">
        <v>158</v>
      </c>
      <c r="AU545" s="242" t="s">
        <v>85</v>
      </c>
      <c r="AV545" s="13" t="s">
        <v>85</v>
      </c>
      <c r="AW545" s="13" t="s">
        <v>32</v>
      </c>
      <c r="AX545" s="13" t="s">
        <v>75</v>
      </c>
      <c r="AY545" s="242" t="s">
        <v>149</v>
      </c>
    </row>
    <row r="546" s="13" customFormat="1">
      <c r="A546" s="13"/>
      <c r="B546" s="231"/>
      <c r="C546" s="232"/>
      <c r="D546" s="233" t="s">
        <v>158</v>
      </c>
      <c r="E546" s="234" t="s">
        <v>1</v>
      </c>
      <c r="F546" s="235" t="s">
        <v>610</v>
      </c>
      <c r="G546" s="232"/>
      <c r="H546" s="236">
        <v>12.779999999999999</v>
      </c>
      <c r="I546" s="237"/>
      <c r="J546" s="232"/>
      <c r="K546" s="232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158</v>
      </c>
      <c r="AU546" s="242" t="s">
        <v>85</v>
      </c>
      <c r="AV546" s="13" t="s">
        <v>85</v>
      </c>
      <c r="AW546" s="13" t="s">
        <v>32</v>
      </c>
      <c r="AX546" s="13" t="s">
        <v>75</v>
      </c>
      <c r="AY546" s="242" t="s">
        <v>149</v>
      </c>
    </row>
    <row r="547" s="13" customFormat="1">
      <c r="A547" s="13"/>
      <c r="B547" s="231"/>
      <c r="C547" s="232"/>
      <c r="D547" s="233" t="s">
        <v>158</v>
      </c>
      <c r="E547" s="234" t="s">
        <v>1</v>
      </c>
      <c r="F547" s="235" t="s">
        <v>611</v>
      </c>
      <c r="G547" s="232"/>
      <c r="H547" s="236">
        <v>23.100000000000001</v>
      </c>
      <c r="I547" s="237"/>
      <c r="J547" s="232"/>
      <c r="K547" s="232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158</v>
      </c>
      <c r="AU547" s="242" t="s">
        <v>85</v>
      </c>
      <c r="AV547" s="13" t="s">
        <v>85</v>
      </c>
      <c r="AW547" s="13" t="s">
        <v>32</v>
      </c>
      <c r="AX547" s="13" t="s">
        <v>75</v>
      </c>
      <c r="AY547" s="242" t="s">
        <v>149</v>
      </c>
    </row>
    <row r="548" s="13" customFormat="1">
      <c r="A548" s="13"/>
      <c r="B548" s="231"/>
      <c r="C548" s="232"/>
      <c r="D548" s="233" t="s">
        <v>158</v>
      </c>
      <c r="E548" s="234" t="s">
        <v>1</v>
      </c>
      <c r="F548" s="235" t="s">
        <v>612</v>
      </c>
      <c r="G548" s="232"/>
      <c r="H548" s="236">
        <v>12.93</v>
      </c>
      <c r="I548" s="237"/>
      <c r="J548" s="232"/>
      <c r="K548" s="232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158</v>
      </c>
      <c r="AU548" s="242" t="s">
        <v>85</v>
      </c>
      <c r="AV548" s="13" t="s">
        <v>85</v>
      </c>
      <c r="AW548" s="13" t="s">
        <v>32</v>
      </c>
      <c r="AX548" s="13" t="s">
        <v>75</v>
      </c>
      <c r="AY548" s="242" t="s">
        <v>149</v>
      </c>
    </row>
    <row r="549" s="13" customFormat="1">
      <c r="A549" s="13"/>
      <c r="B549" s="231"/>
      <c r="C549" s="232"/>
      <c r="D549" s="233" t="s">
        <v>158</v>
      </c>
      <c r="E549" s="234" t="s">
        <v>1</v>
      </c>
      <c r="F549" s="235" t="s">
        <v>613</v>
      </c>
      <c r="G549" s="232"/>
      <c r="H549" s="236">
        <v>12.960000000000001</v>
      </c>
      <c r="I549" s="237"/>
      <c r="J549" s="232"/>
      <c r="K549" s="232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158</v>
      </c>
      <c r="AU549" s="242" t="s">
        <v>85</v>
      </c>
      <c r="AV549" s="13" t="s">
        <v>85</v>
      </c>
      <c r="AW549" s="13" t="s">
        <v>32</v>
      </c>
      <c r="AX549" s="13" t="s">
        <v>75</v>
      </c>
      <c r="AY549" s="242" t="s">
        <v>149</v>
      </c>
    </row>
    <row r="550" s="13" customFormat="1">
      <c r="A550" s="13"/>
      <c r="B550" s="231"/>
      <c r="C550" s="232"/>
      <c r="D550" s="233" t="s">
        <v>158</v>
      </c>
      <c r="E550" s="234" t="s">
        <v>1</v>
      </c>
      <c r="F550" s="235" t="s">
        <v>614</v>
      </c>
      <c r="G550" s="232"/>
      <c r="H550" s="236">
        <v>9</v>
      </c>
      <c r="I550" s="237"/>
      <c r="J550" s="232"/>
      <c r="K550" s="232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158</v>
      </c>
      <c r="AU550" s="242" t="s">
        <v>85</v>
      </c>
      <c r="AV550" s="13" t="s">
        <v>85</v>
      </c>
      <c r="AW550" s="13" t="s">
        <v>32</v>
      </c>
      <c r="AX550" s="13" t="s">
        <v>75</v>
      </c>
      <c r="AY550" s="242" t="s">
        <v>149</v>
      </c>
    </row>
    <row r="551" s="14" customFormat="1">
      <c r="A551" s="14"/>
      <c r="B551" s="243"/>
      <c r="C551" s="244"/>
      <c r="D551" s="233" t="s">
        <v>158</v>
      </c>
      <c r="E551" s="245" t="s">
        <v>1</v>
      </c>
      <c r="F551" s="246" t="s">
        <v>212</v>
      </c>
      <c r="G551" s="244"/>
      <c r="H551" s="247">
        <v>261.54499999999996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158</v>
      </c>
      <c r="AU551" s="253" t="s">
        <v>85</v>
      </c>
      <c r="AV551" s="14" t="s">
        <v>156</v>
      </c>
      <c r="AW551" s="14" t="s">
        <v>32</v>
      </c>
      <c r="AX551" s="14" t="s">
        <v>83</v>
      </c>
      <c r="AY551" s="253" t="s">
        <v>149</v>
      </c>
    </row>
    <row r="552" s="2" customFormat="1" ht="16.5" customHeight="1">
      <c r="A552" s="38"/>
      <c r="B552" s="39"/>
      <c r="C552" s="217" t="s">
        <v>615</v>
      </c>
      <c r="D552" s="217" t="s">
        <v>152</v>
      </c>
      <c r="E552" s="218" t="s">
        <v>616</v>
      </c>
      <c r="F552" s="219" t="s">
        <v>617</v>
      </c>
      <c r="G552" s="220" t="s">
        <v>155</v>
      </c>
      <c r="H552" s="221">
        <v>34.165999999999997</v>
      </c>
      <c r="I552" s="222"/>
      <c r="J552" s="223">
        <f>ROUND(I552*H552,2)</f>
        <v>0</v>
      </c>
      <c r="K552" s="224"/>
      <c r="L552" s="44"/>
      <c r="M552" s="225" t="s">
        <v>1</v>
      </c>
      <c r="N552" s="226" t="s">
        <v>40</v>
      </c>
      <c r="O552" s="91"/>
      <c r="P552" s="227">
        <f>O552*H552</f>
        <v>0</v>
      </c>
      <c r="Q552" s="227">
        <v>0</v>
      </c>
      <c r="R552" s="227">
        <f>Q552*H552</f>
        <v>0</v>
      </c>
      <c r="S552" s="227">
        <v>0</v>
      </c>
      <c r="T552" s="228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9" t="s">
        <v>156</v>
      </c>
      <c r="AT552" s="229" t="s">
        <v>152</v>
      </c>
      <c r="AU552" s="229" t="s">
        <v>85</v>
      </c>
      <c r="AY552" s="17" t="s">
        <v>149</v>
      </c>
      <c r="BE552" s="230">
        <f>IF(N552="základní",J552,0)</f>
        <v>0</v>
      </c>
      <c r="BF552" s="230">
        <f>IF(N552="snížená",J552,0)</f>
        <v>0</v>
      </c>
      <c r="BG552" s="230">
        <f>IF(N552="zákl. přenesená",J552,0)</f>
        <v>0</v>
      </c>
      <c r="BH552" s="230">
        <f>IF(N552="sníž. přenesená",J552,0)</f>
        <v>0</v>
      </c>
      <c r="BI552" s="230">
        <f>IF(N552="nulová",J552,0)</f>
        <v>0</v>
      </c>
      <c r="BJ552" s="17" t="s">
        <v>83</v>
      </c>
      <c r="BK552" s="230">
        <f>ROUND(I552*H552,2)</f>
        <v>0</v>
      </c>
      <c r="BL552" s="17" t="s">
        <v>156</v>
      </c>
      <c r="BM552" s="229" t="s">
        <v>618</v>
      </c>
    </row>
    <row r="553" s="13" customFormat="1">
      <c r="A553" s="13"/>
      <c r="B553" s="231"/>
      <c r="C553" s="232"/>
      <c r="D553" s="233" t="s">
        <v>158</v>
      </c>
      <c r="E553" s="234" t="s">
        <v>1</v>
      </c>
      <c r="F553" s="235" t="s">
        <v>619</v>
      </c>
      <c r="G553" s="232"/>
      <c r="H553" s="236">
        <v>7.125</v>
      </c>
      <c r="I553" s="237"/>
      <c r="J553" s="232"/>
      <c r="K553" s="232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158</v>
      </c>
      <c r="AU553" s="242" t="s">
        <v>85</v>
      </c>
      <c r="AV553" s="13" t="s">
        <v>85</v>
      </c>
      <c r="AW553" s="13" t="s">
        <v>32</v>
      </c>
      <c r="AX553" s="13" t="s">
        <v>75</v>
      </c>
      <c r="AY553" s="242" t="s">
        <v>149</v>
      </c>
    </row>
    <row r="554" s="13" customFormat="1">
      <c r="A554" s="13"/>
      <c r="B554" s="231"/>
      <c r="C554" s="232"/>
      <c r="D554" s="233" t="s">
        <v>158</v>
      </c>
      <c r="E554" s="234" t="s">
        <v>1</v>
      </c>
      <c r="F554" s="235" t="s">
        <v>620</v>
      </c>
      <c r="G554" s="232"/>
      <c r="H554" s="236">
        <v>7.8410000000000002</v>
      </c>
      <c r="I554" s="237"/>
      <c r="J554" s="232"/>
      <c r="K554" s="232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158</v>
      </c>
      <c r="AU554" s="242" t="s">
        <v>85</v>
      </c>
      <c r="AV554" s="13" t="s">
        <v>85</v>
      </c>
      <c r="AW554" s="13" t="s">
        <v>32</v>
      </c>
      <c r="AX554" s="13" t="s">
        <v>75</v>
      </c>
      <c r="AY554" s="242" t="s">
        <v>149</v>
      </c>
    </row>
    <row r="555" s="13" customFormat="1">
      <c r="A555" s="13"/>
      <c r="B555" s="231"/>
      <c r="C555" s="232"/>
      <c r="D555" s="233" t="s">
        <v>158</v>
      </c>
      <c r="E555" s="234" t="s">
        <v>1</v>
      </c>
      <c r="F555" s="235" t="s">
        <v>621</v>
      </c>
      <c r="G555" s="232"/>
      <c r="H555" s="236">
        <v>9.5999999999999996</v>
      </c>
      <c r="I555" s="237"/>
      <c r="J555" s="232"/>
      <c r="K555" s="232"/>
      <c r="L555" s="238"/>
      <c r="M555" s="239"/>
      <c r="N555" s="240"/>
      <c r="O555" s="240"/>
      <c r="P555" s="240"/>
      <c r="Q555" s="240"/>
      <c r="R555" s="240"/>
      <c r="S555" s="240"/>
      <c r="T555" s="24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2" t="s">
        <v>158</v>
      </c>
      <c r="AU555" s="242" t="s">
        <v>85</v>
      </c>
      <c r="AV555" s="13" t="s">
        <v>85</v>
      </c>
      <c r="AW555" s="13" t="s">
        <v>32</v>
      </c>
      <c r="AX555" s="13" t="s">
        <v>75</v>
      </c>
      <c r="AY555" s="242" t="s">
        <v>149</v>
      </c>
    </row>
    <row r="556" s="13" customFormat="1">
      <c r="A556" s="13"/>
      <c r="B556" s="231"/>
      <c r="C556" s="232"/>
      <c r="D556" s="233" t="s">
        <v>158</v>
      </c>
      <c r="E556" s="234" t="s">
        <v>1</v>
      </c>
      <c r="F556" s="235" t="s">
        <v>622</v>
      </c>
      <c r="G556" s="232"/>
      <c r="H556" s="236">
        <v>9.5999999999999996</v>
      </c>
      <c r="I556" s="237"/>
      <c r="J556" s="232"/>
      <c r="K556" s="232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158</v>
      </c>
      <c r="AU556" s="242" t="s">
        <v>85</v>
      </c>
      <c r="AV556" s="13" t="s">
        <v>85</v>
      </c>
      <c r="AW556" s="13" t="s">
        <v>32</v>
      </c>
      <c r="AX556" s="13" t="s">
        <v>75</v>
      </c>
      <c r="AY556" s="242" t="s">
        <v>149</v>
      </c>
    </row>
    <row r="557" s="14" customFormat="1">
      <c r="A557" s="14"/>
      <c r="B557" s="243"/>
      <c r="C557" s="244"/>
      <c r="D557" s="233" t="s">
        <v>158</v>
      </c>
      <c r="E557" s="245" t="s">
        <v>1</v>
      </c>
      <c r="F557" s="246" t="s">
        <v>212</v>
      </c>
      <c r="G557" s="244"/>
      <c r="H557" s="247">
        <v>34.166000000000004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158</v>
      </c>
      <c r="AU557" s="253" t="s">
        <v>85</v>
      </c>
      <c r="AV557" s="14" t="s">
        <v>156</v>
      </c>
      <c r="AW557" s="14" t="s">
        <v>32</v>
      </c>
      <c r="AX557" s="14" t="s">
        <v>83</v>
      </c>
      <c r="AY557" s="253" t="s">
        <v>149</v>
      </c>
    </row>
    <row r="558" s="2" customFormat="1" ht="24.15" customHeight="1">
      <c r="A558" s="38"/>
      <c r="B558" s="39"/>
      <c r="C558" s="217" t="s">
        <v>623</v>
      </c>
      <c r="D558" s="217" t="s">
        <v>152</v>
      </c>
      <c r="E558" s="218" t="s">
        <v>624</v>
      </c>
      <c r="F558" s="219" t="s">
        <v>625</v>
      </c>
      <c r="G558" s="220" t="s">
        <v>155</v>
      </c>
      <c r="H558" s="221">
        <v>17.800000000000001</v>
      </c>
      <c r="I558" s="222"/>
      <c r="J558" s="223">
        <f>ROUND(I558*H558,2)</f>
        <v>0</v>
      </c>
      <c r="K558" s="224"/>
      <c r="L558" s="44"/>
      <c r="M558" s="225" t="s">
        <v>1</v>
      </c>
      <c r="N558" s="226" t="s">
        <v>40</v>
      </c>
      <c r="O558" s="91"/>
      <c r="P558" s="227">
        <f>O558*H558</f>
        <v>0</v>
      </c>
      <c r="Q558" s="227">
        <v>0</v>
      </c>
      <c r="R558" s="227">
        <f>Q558*H558</f>
        <v>0</v>
      </c>
      <c r="S558" s="227">
        <v>0</v>
      </c>
      <c r="T558" s="228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9" t="s">
        <v>156</v>
      </c>
      <c r="AT558" s="229" t="s">
        <v>152</v>
      </c>
      <c r="AU558" s="229" t="s">
        <v>85</v>
      </c>
      <c r="AY558" s="17" t="s">
        <v>149</v>
      </c>
      <c r="BE558" s="230">
        <f>IF(N558="základní",J558,0)</f>
        <v>0</v>
      </c>
      <c r="BF558" s="230">
        <f>IF(N558="snížená",J558,0)</f>
        <v>0</v>
      </c>
      <c r="BG558" s="230">
        <f>IF(N558="zákl. přenesená",J558,0)</f>
        <v>0</v>
      </c>
      <c r="BH558" s="230">
        <f>IF(N558="sníž. přenesená",J558,0)</f>
        <v>0</v>
      </c>
      <c r="BI558" s="230">
        <f>IF(N558="nulová",J558,0)</f>
        <v>0</v>
      </c>
      <c r="BJ558" s="17" t="s">
        <v>83</v>
      </c>
      <c r="BK558" s="230">
        <f>ROUND(I558*H558,2)</f>
        <v>0</v>
      </c>
      <c r="BL558" s="17" t="s">
        <v>156</v>
      </c>
      <c r="BM558" s="229" t="s">
        <v>626</v>
      </c>
    </row>
    <row r="559" s="2" customFormat="1">
      <c r="A559" s="38"/>
      <c r="B559" s="39"/>
      <c r="C559" s="40"/>
      <c r="D559" s="233" t="s">
        <v>298</v>
      </c>
      <c r="E559" s="40"/>
      <c r="F559" s="254" t="s">
        <v>627</v>
      </c>
      <c r="G559" s="40"/>
      <c r="H559" s="40"/>
      <c r="I559" s="255"/>
      <c r="J559" s="40"/>
      <c r="K559" s="40"/>
      <c r="L559" s="44"/>
      <c r="M559" s="256"/>
      <c r="N559" s="257"/>
      <c r="O559" s="91"/>
      <c r="P559" s="91"/>
      <c r="Q559" s="91"/>
      <c r="R559" s="91"/>
      <c r="S559" s="91"/>
      <c r="T559" s="92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298</v>
      </c>
      <c r="AU559" s="17" t="s">
        <v>85</v>
      </c>
    </row>
    <row r="560" s="13" customFormat="1">
      <c r="A560" s="13"/>
      <c r="B560" s="231"/>
      <c r="C560" s="232"/>
      <c r="D560" s="233" t="s">
        <v>158</v>
      </c>
      <c r="E560" s="234" t="s">
        <v>1</v>
      </c>
      <c r="F560" s="235" t="s">
        <v>628</v>
      </c>
      <c r="G560" s="232"/>
      <c r="H560" s="236">
        <v>8.9000000000000004</v>
      </c>
      <c r="I560" s="237"/>
      <c r="J560" s="232"/>
      <c r="K560" s="232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158</v>
      </c>
      <c r="AU560" s="242" t="s">
        <v>85</v>
      </c>
      <c r="AV560" s="13" t="s">
        <v>85</v>
      </c>
      <c r="AW560" s="13" t="s">
        <v>32</v>
      </c>
      <c r="AX560" s="13" t="s">
        <v>75</v>
      </c>
      <c r="AY560" s="242" t="s">
        <v>149</v>
      </c>
    </row>
    <row r="561" s="13" customFormat="1">
      <c r="A561" s="13"/>
      <c r="B561" s="231"/>
      <c r="C561" s="232"/>
      <c r="D561" s="233" t="s">
        <v>158</v>
      </c>
      <c r="E561" s="234" t="s">
        <v>1</v>
      </c>
      <c r="F561" s="235" t="s">
        <v>629</v>
      </c>
      <c r="G561" s="232"/>
      <c r="H561" s="236">
        <v>8.9000000000000004</v>
      </c>
      <c r="I561" s="237"/>
      <c r="J561" s="232"/>
      <c r="K561" s="232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158</v>
      </c>
      <c r="AU561" s="242" t="s">
        <v>85</v>
      </c>
      <c r="AV561" s="13" t="s">
        <v>85</v>
      </c>
      <c r="AW561" s="13" t="s">
        <v>32</v>
      </c>
      <c r="AX561" s="13" t="s">
        <v>75</v>
      </c>
      <c r="AY561" s="242" t="s">
        <v>149</v>
      </c>
    </row>
    <row r="562" s="14" customFormat="1">
      <c r="A562" s="14"/>
      <c r="B562" s="243"/>
      <c r="C562" s="244"/>
      <c r="D562" s="233" t="s">
        <v>158</v>
      </c>
      <c r="E562" s="245" t="s">
        <v>1</v>
      </c>
      <c r="F562" s="246" t="s">
        <v>212</v>
      </c>
      <c r="G562" s="244"/>
      <c r="H562" s="247">
        <v>17.800000000000001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158</v>
      </c>
      <c r="AU562" s="253" t="s">
        <v>85</v>
      </c>
      <c r="AV562" s="14" t="s">
        <v>156</v>
      </c>
      <c r="AW562" s="14" t="s">
        <v>32</v>
      </c>
      <c r="AX562" s="14" t="s">
        <v>83</v>
      </c>
      <c r="AY562" s="253" t="s">
        <v>149</v>
      </c>
    </row>
    <row r="563" s="2" customFormat="1" ht="24.15" customHeight="1">
      <c r="A563" s="38"/>
      <c r="B563" s="39"/>
      <c r="C563" s="217" t="s">
        <v>630</v>
      </c>
      <c r="D563" s="217" t="s">
        <v>152</v>
      </c>
      <c r="E563" s="218" t="s">
        <v>631</v>
      </c>
      <c r="F563" s="219" t="s">
        <v>632</v>
      </c>
      <c r="G563" s="220" t="s">
        <v>155</v>
      </c>
      <c r="H563" s="221">
        <v>15.75</v>
      </c>
      <c r="I563" s="222"/>
      <c r="J563" s="223">
        <f>ROUND(I563*H563,2)</f>
        <v>0</v>
      </c>
      <c r="K563" s="224"/>
      <c r="L563" s="44"/>
      <c r="M563" s="225" t="s">
        <v>1</v>
      </c>
      <c r="N563" s="226" t="s">
        <v>40</v>
      </c>
      <c r="O563" s="91"/>
      <c r="P563" s="227">
        <f>O563*H563</f>
        <v>0</v>
      </c>
      <c r="Q563" s="227">
        <v>0</v>
      </c>
      <c r="R563" s="227">
        <f>Q563*H563</f>
        <v>0</v>
      </c>
      <c r="S563" s="227">
        <v>0</v>
      </c>
      <c r="T563" s="228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9" t="s">
        <v>156</v>
      </c>
      <c r="AT563" s="229" t="s">
        <v>152</v>
      </c>
      <c r="AU563" s="229" t="s">
        <v>85</v>
      </c>
      <c r="AY563" s="17" t="s">
        <v>149</v>
      </c>
      <c r="BE563" s="230">
        <f>IF(N563="základní",J563,0)</f>
        <v>0</v>
      </c>
      <c r="BF563" s="230">
        <f>IF(N563="snížená",J563,0)</f>
        <v>0</v>
      </c>
      <c r="BG563" s="230">
        <f>IF(N563="zákl. přenesená",J563,0)</f>
        <v>0</v>
      </c>
      <c r="BH563" s="230">
        <f>IF(N563="sníž. přenesená",J563,0)</f>
        <v>0</v>
      </c>
      <c r="BI563" s="230">
        <f>IF(N563="nulová",J563,0)</f>
        <v>0</v>
      </c>
      <c r="BJ563" s="17" t="s">
        <v>83</v>
      </c>
      <c r="BK563" s="230">
        <f>ROUND(I563*H563,2)</f>
        <v>0</v>
      </c>
      <c r="BL563" s="17" t="s">
        <v>156</v>
      </c>
      <c r="BM563" s="229" t="s">
        <v>633</v>
      </c>
    </row>
    <row r="564" s="2" customFormat="1">
      <c r="A564" s="38"/>
      <c r="B564" s="39"/>
      <c r="C564" s="40"/>
      <c r="D564" s="233" t="s">
        <v>298</v>
      </c>
      <c r="E564" s="40"/>
      <c r="F564" s="254" t="s">
        <v>634</v>
      </c>
      <c r="G564" s="40"/>
      <c r="H564" s="40"/>
      <c r="I564" s="255"/>
      <c r="J564" s="40"/>
      <c r="K564" s="40"/>
      <c r="L564" s="44"/>
      <c r="M564" s="256"/>
      <c r="N564" s="257"/>
      <c r="O564" s="91"/>
      <c r="P564" s="91"/>
      <c r="Q564" s="91"/>
      <c r="R564" s="91"/>
      <c r="S564" s="91"/>
      <c r="T564" s="92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298</v>
      </c>
      <c r="AU564" s="17" t="s">
        <v>85</v>
      </c>
    </row>
    <row r="565" s="13" customFormat="1">
      <c r="A565" s="13"/>
      <c r="B565" s="231"/>
      <c r="C565" s="232"/>
      <c r="D565" s="233" t="s">
        <v>158</v>
      </c>
      <c r="E565" s="234" t="s">
        <v>1</v>
      </c>
      <c r="F565" s="235" t="s">
        <v>635</v>
      </c>
      <c r="G565" s="232"/>
      <c r="H565" s="236">
        <v>5.25</v>
      </c>
      <c r="I565" s="237"/>
      <c r="J565" s="232"/>
      <c r="K565" s="232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158</v>
      </c>
      <c r="AU565" s="242" t="s">
        <v>85</v>
      </c>
      <c r="AV565" s="13" t="s">
        <v>85</v>
      </c>
      <c r="AW565" s="13" t="s">
        <v>32</v>
      </c>
      <c r="AX565" s="13" t="s">
        <v>75</v>
      </c>
      <c r="AY565" s="242" t="s">
        <v>149</v>
      </c>
    </row>
    <row r="566" s="13" customFormat="1">
      <c r="A566" s="13"/>
      <c r="B566" s="231"/>
      <c r="C566" s="232"/>
      <c r="D566" s="233" t="s">
        <v>158</v>
      </c>
      <c r="E566" s="234" t="s">
        <v>1</v>
      </c>
      <c r="F566" s="235" t="s">
        <v>636</v>
      </c>
      <c r="G566" s="232"/>
      <c r="H566" s="236">
        <v>5.25</v>
      </c>
      <c r="I566" s="237"/>
      <c r="J566" s="232"/>
      <c r="K566" s="232"/>
      <c r="L566" s="238"/>
      <c r="M566" s="239"/>
      <c r="N566" s="240"/>
      <c r="O566" s="240"/>
      <c r="P566" s="240"/>
      <c r="Q566" s="240"/>
      <c r="R566" s="240"/>
      <c r="S566" s="240"/>
      <c r="T566" s="24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2" t="s">
        <v>158</v>
      </c>
      <c r="AU566" s="242" t="s">
        <v>85</v>
      </c>
      <c r="AV566" s="13" t="s">
        <v>85</v>
      </c>
      <c r="AW566" s="13" t="s">
        <v>32</v>
      </c>
      <c r="AX566" s="13" t="s">
        <v>75</v>
      </c>
      <c r="AY566" s="242" t="s">
        <v>149</v>
      </c>
    </row>
    <row r="567" s="13" customFormat="1">
      <c r="A567" s="13"/>
      <c r="B567" s="231"/>
      <c r="C567" s="232"/>
      <c r="D567" s="233" t="s">
        <v>158</v>
      </c>
      <c r="E567" s="234" t="s">
        <v>1</v>
      </c>
      <c r="F567" s="235" t="s">
        <v>637</v>
      </c>
      <c r="G567" s="232"/>
      <c r="H567" s="236">
        <v>5.25</v>
      </c>
      <c r="I567" s="237"/>
      <c r="J567" s="232"/>
      <c r="K567" s="232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158</v>
      </c>
      <c r="AU567" s="242" t="s">
        <v>85</v>
      </c>
      <c r="AV567" s="13" t="s">
        <v>85</v>
      </c>
      <c r="AW567" s="13" t="s">
        <v>32</v>
      </c>
      <c r="AX567" s="13" t="s">
        <v>75</v>
      </c>
      <c r="AY567" s="242" t="s">
        <v>149</v>
      </c>
    </row>
    <row r="568" s="14" customFormat="1">
      <c r="A568" s="14"/>
      <c r="B568" s="243"/>
      <c r="C568" s="244"/>
      <c r="D568" s="233" t="s">
        <v>158</v>
      </c>
      <c r="E568" s="245" t="s">
        <v>1</v>
      </c>
      <c r="F568" s="246" t="s">
        <v>212</v>
      </c>
      <c r="G568" s="244"/>
      <c r="H568" s="247">
        <v>15.75</v>
      </c>
      <c r="I568" s="248"/>
      <c r="J568" s="244"/>
      <c r="K568" s="244"/>
      <c r="L568" s="249"/>
      <c r="M568" s="250"/>
      <c r="N568" s="251"/>
      <c r="O568" s="251"/>
      <c r="P568" s="251"/>
      <c r="Q568" s="251"/>
      <c r="R568" s="251"/>
      <c r="S568" s="251"/>
      <c r="T568" s="252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3" t="s">
        <v>158</v>
      </c>
      <c r="AU568" s="253" t="s">
        <v>85</v>
      </c>
      <c r="AV568" s="14" t="s">
        <v>156</v>
      </c>
      <c r="AW568" s="14" t="s">
        <v>32</v>
      </c>
      <c r="AX568" s="14" t="s">
        <v>83</v>
      </c>
      <c r="AY568" s="253" t="s">
        <v>149</v>
      </c>
    </row>
    <row r="569" s="2" customFormat="1" ht="33" customHeight="1">
      <c r="A569" s="38"/>
      <c r="B569" s="39"/>
      <c r="C569" s="217" t="s">
        <v>638</v>
      </c>
      <c r="D569" s="217" t="s">
        <v>152</v>
      </c>
      <c r="E569" s="218" t="s">
        <v>639</v>
      </c>
      <c r="F569" s="219" t="s">
        <v>640</v>
      </c>
      <c r="G569" s="220" t="s">
        <v>155</v>
      </c>
      <c r="H569" s="221">
        <v>118</v>
      </c>
      <c r="I569" s="222"/>
      <c r="J569" s="223">
        <f>ROUND(I569*H569,2)</f>
        <v>0</v>
      </c>
      <c r="K569" s="224"/>
      <c r="L569" s="44"/>
      <c r="M569" s="225" t="s">
        <v>1</v>
      </c>
      <c r="N569" s="226" t="s">
        <v>40</v>
      </c>
      <c r="O569" s="91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9" t="s">
        <v>156</v>
      </c>
      <c r="AT569" s="229" t="s">
        <v>152</v>
      </c>
      <c r="AU569" s="229" t="s">
        <v>85</v>
      </c>
      <c r="AY569" s="17" t="s">
        <v>149</v>
      </c>
      <c r="BE569" s="230">
        <f>IF(N569="základní",J569,0)</f>
        <v>0</v>
      </c>
      <c r="BF569" s="230">
        <f>IF(N569="snížená",J569,0)</f>
        <v>0</v>
      </c>
      <c r="BG569" s="230">
        <f>IF(N569="zákl. přenesená",J569,0)</f>
        <v>0</v>
      </c>
      <c r="BH569" s="230">
        <f>IF(N569="sníž. přenesená",J569,0)</f>
        <v>0</v>
      </c>
      <c r="BI569" s="230">
        <f>IF(N569="nulová",J569,0)</f>
        <v>0</v>
      </c>
      <c r="BJ569" s="17" t="s">
        <v>83</v>
      </c>
      <c r="BK569" s="230">
        <f>ROUND(I569*H569,2)</f>
        <v>0</v>
      </c>
      <c r="BL569" s="17" t="s">
        <v>156</v>
      </c>
      <c r="BM569" s="229" t="s">
        <v>641</v>
      </c>
    </row>
    <row r="570" s="13" customFormat="1">
      <c r="A570" s="13"/>
      <c r="B570" s="231"/>
      <c r="C570" s="232"/>
      <c r="D570" s="233" t="s">
        <v>158</v>
      </c>
      <c r="E570" s="234" t="s">
        <v>1</v>
      </c>
      <c r="F570" s="235" t="s">
        <v>642</v>
      </c>
      <c r="G570" s="232"/>
      <c r="H570" s="236">
        <v>5.5999999999999996</v>
      </c>
      <c r="I570" s="237"/>
      <c r="J570" s="232"/>
      <c r="K570" s="232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158</v>
      </c>
      <c r="AU570" s="242" t="s">
        <v>85</v>
      </c>
      <c r="AV570" s="13" t="s">
        <v>85</v>
      </c>
      <c r="AW570" s="13" t="s">
        <v>32</v>
      </c>
      <c r="AX570" s="13" t="s">
        <v>75</v>
      </c>
      <c r="AY570" s="242" t="s">
        <v>149</v>
      </c>
    </row>
    <row r="571" s="13" customFormat="1">
      <c r="A571" s="13"/>
      <c r="B571" s="231"/>
      <c r="C571" s="232"/>
      <c r="D571" s="233" t="s">
        <v>158</v>
      </c>
      <c r="E571" s="234" t="s">
        <v>1</v>
      </c>
      <c r="F571" s="235" t="s">
        <v>643</v>
      </c>
      <c r="G571" s="232"/>
      <c r="H571" s="236">
        <v>6.5</v>
      </c>
      <c r="I571" s="237"/>
      <c r="J571" s="232"/>
      <c r="K571" s="232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158</v>
      </c>
      <c r="AU571" s="242" t="s">
        <v>85</v>
      </c>
      <c r="AV571" s="13" t="s">
        <v>85</v>
      </c>
      <c r="AW571" s="13" t="s">
        <v>32</v>
      </c>
      <c r="AX571" s="13" t="s">
        <v>75</v>
      </c>
      <c r="AY571" s="242" t="s">
        <v>149</v>
      </c>
    </row>
    <row r="572" s="13" customFormat="1">
      <c r="A572" s="13"/>
      <c r="B572" s="231"/>
      <c r="C572" s="232"/>
      <c r="D572" s="233" t="s">
        <v>158</v>
      </c>
      <c r="E572" s="234" t="s">
        <v>1</v>
      </c>
      <c r="F572" s="235" t="s">
        <v>644</v>
      </c>
      <c r="G572" s="232"/>
      <c r="H572" s="236">
        <v>3.1400000000000001</v>
      </c>
      <c r="I572" s="237"/>
      <c r="J572" s="232"/>
      <c r="K572" s="232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158</v>
      </c>
      <c r="AU572" s="242" t="s">
        <v>85</v>
      </c>
      <c r="AV572" s="13" t="s">
        <v>85</v>
      </c>
      <c r="AW572" s="13" t="s">
        <v>32</v>
      </c>
      <c r="AX572" s="13" t="s">
        <v>75</v>
      </c>
      <c r="AY572" s="242" t="s">
        <v>149</v>
      </c>
    </row>
    <row r="573" s="13" customFormat="1">
      <c r="A573" s="13"/>
      <c r="B573" s="231"/>
      <c r="C573" s="232"/>
      <c r="D573" s="233" t="s">
        <v>158</v>
      </c>
      <c r="E573" s="234" t="s">
        <v>1</v>
      </c>
      <c r="F573" s="235" t="s">
        <v>645</v>
      </c>
      <c r="G573" s="232"/>
      <c r="H573" s="236">
        <v>5.4000000000000004</v>
      </c>
      <c r="I573" s="237"/>
      <c r="J573" s="232"/>
      <c r="K573" s="232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158</v>
      </c>
      <c r="AU573" s="242" t="s">
        <v>85</v>
      </c>
      <c r="AV573" s="13" t="s">
        <v>85</v>
      </c>
      <c r="AW573" s="13" t="s">
        <v>32</v>
      </c>
      <c r="AX573" s="13" t="s">
        <v>75</v>
      </c>
      <c r="AY573" s="242" t="s">
        <v>149</v>
      </c>
    </row>
    <row r="574" s="13" customFormat="1">
      <c r="A574" s="13"/>
      <c r="B574" s="231"/>
      <c r="C574" s="232"/>
      <c r="D574" s="233" t="s">
        <v>158</v>
      </c>
      <c r="E574" s="234" t="s">
        <v>1</v>
      </c>
      <c r="F574" s="235" t="s">
        <v>646</v>
      </c>
      <c r="G574" s="232"/>
      <c r="H574" s="236">
        <v>7.1500000000000004</v>
      </c>
      <c r="I574" s="237"/>
      <c r="J574" s="232"/>
      <c r="K574" s="232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158</v>
      </c>
      <c r="AU574" s="242" t="s">
        <v>85</v>
      </c>
      <c r="AV574" s="13" t="s">
        <v>85</v>
      </c>
      <c r="AW574" s="13" t="s">
        <v>32</v>
      </c>
      <c r="AX574" s="13" t="s">
        <v>75</v>
      </c>
      <c r="AY574" s="242" t="s">
        <v>149</v>
      </c>
    </row>
    <row r="575" s="13" customFormat="1">
      <c r="A575" s="13"/>
      <c r="B575" s="231"/>
      <c r="C575" s="232"/>
      <c r="D575" s="233" t="s">
        <v>158</v>
      </c>
      <c r="E575" s="234" t="s">
        <v>1</v>
      </c>
      <c r="F575" s="235" t="s">
        <v>647</v>
      </c>
      <c r="G575" s="232"/>
      <c r="H575" s="236">
        <v>2.8500000000000001</v>
      </c>
      <c r="I575" s="237"/>
      <c r="J575" s="232"/>
      <c r="K575" s="232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158</v>
      </c>
      <c r="AU575" s="242" t="s">
        <v>85</v>
      </c>
      <c r="AV575" s="13" t="s">
        <v>85</v>
      </c>
      <c r="AW575" s="13" t="s">
        <v>32</v>
      </c>
      <c r="AX575" s="13" t="s">
        <v>75</v>
      </c>
      <c r="AY575" s="242" t="s">
        <v>149</v>
      </c>
    </row>
    <row r="576" s="13" customFormat="1">
      <c r="A576" s="13"/>
      <c r="B576" s="231"/>
      <c r="C576" s="232"/>
      <c r="D576" s="233" t="s">
        <v>158</v>
      </c>
      <c r="E576" s="234" t="s">
        <v>1</v>
      </c>
      <c r="F576" s="235" t="s">
        <v>648</v>
      </c>
      <c r="G576" s="232"/>
      <c r="H576" s="236">
        <v>6.0999999999999996</v>
      </c>
      <c r="I576" s="237"/>
      <c r="J576" s="232"/>
      <c r="K576" s="232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158</v>
      </c>
      <c r="AU576" s="242" t="s">
        <v>85</v>
      </c>
      <c r="AV576" s="13" t="s">
        <v>85</v>
      </c>
      <c r="AW576" s="13" t="s">
        <v>32</v>
      </c>
      <c r="AX576" s="13" t="s">
        <v>75</v>
      </c>
      <c r="AY576" s="242" t="s">
        <v>149</v>
      </c>
    </row>
    <row r="577" s="13" customFormat="1">
      <c r="A577" s="13"/>
      <c r="B577" s="231"/>
      <c r="C577" s="232"/>
      <c r="D577" s="233" t="s">
        <v>158</v>
      </c>
      <c r="E577" s="234" t="s">
        <v>1</v>
      </c>
      <c r="F577" s="235" t="s">
        <v>649</v>
      </c>
      <c r="G577" s="232"/>
      <c r="H577" s="236">
        <v>7.0999999999999996</v>
      </c>
      <c r="I577" s="237"/>
      <c r="J577" s="232"/>
      <c r="K577" s="232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158</v>
      </c>
      <c r="AU577" s="242" t="s">
        <v>85</v>
      </c>
      <c r="AV577" s="13" t="s">
        <v>85</v>
      </c>
      <c r="AW577" s="13" t="s">
        <v>32</v>
      </c>
      <c r="AX577" s="13" t="s">
        <v>75</v>
      </c>
      <c r="AY577" s="242" t="s">
        <v>149</v>
      </c>
    </row>
    <row r="578" s="13" customFormat="1">
      <c r="A578" s="13"/>
      <c r="B578" s="231"/>
      <c r="C578" s="232"/>
      <c r="D578" s="233" t="s">
        <v>158</v>
      </c>
      <c r="E578" s="234" t="s">
        <v>1</v>
      </c>
      <c r="F578" s="235" t="s">
        <v>650</v>
      </c>
      <c r="G578" s="232"/>
      <c r="H578" s="236">
        <v>2.8500000000000001</v>
      </c>
      <c r="I578" s="237"/>
      <c r="J578" s="232"/>
      <c r="K578" s="232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158</v>
      </c>
      <c r="AU578" s="242" t="s">
        <v>85</v>
      </c>
      <c r="AV578" s="13" t="s">
        <v>85</v>
      </c>
      <c r="AW578" s="13" t="s">
        <v>32</v>
      </c>
      <c r="AX578" s="13" t="s">
        <v>75</v>
      </c>
      <c r="AY578" s="242" t="s">
        <v>149</v>
      </c>
    </row>
    <row r="579" s="13" customFormat="1">
      <c r="A579" s="13"/>
      <c r="B579" s="231"/>
      <c r="C579" s="232"/>
      <c r="D579" s="233" t="s">
        <v>158</v>
      </c>
      <c r="E579" s="234" t="s">
        <v>1</v>
      </c>
      <c r="F579" s="235" t="s">
        <v>651</v>
      </c>
      <c r="G579" s="232"/>
      <c r="H579" s="236">
        <v>6.0999999999999996</v>
      </c>
      <c r="I579" s="237"/>
      <c r="J579" s="232"/>
      <c r="K579" s="232"/>
      <c r="L579" s="238"/>
      <c r="M579" s="239"/>
      <c r="N579" s="240"/>
      <c r="O579" s="240"/>
      <c r="P579" s="240"/>
      <c r="Q579" s="240"/>
      <c r="R579" s="240"/>
      <c r="S579" s="240"/>
      <c r="T579" s="241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2" t="s">
        <v>158</v>
      </c>
      <c r="AU579" s="242" t="s">
        <v>85</v>
      </c>
      <c r="AV579" s="13" t="s">
        <v>85</v>
      </c>
      <c r="AW579" s="13" t="s">
        <v>32</v>
      </c>
      <c r="AX579" s="13" t="s">
        <v>75</v>
      </c>
      <c r="AY579" s="242" t="s">
        <v>149</v>
      </c>
    </row>
    <row r="580" s="13" customFormat="1">
      <c r="A580" s="13"/>
      <c r="B580" s="231"/>
      <c r="C580" s="232"/>
      <c r="D580" s="233" t="s">
        <v>158</v>
      </c>
      <c r="E580" s="234" t="s">
        <v>1</v>
      </c>
      <c r="F580" s="235" t="s">
        <v>652</v>
      </c>
      <c r="G580" s="232"/>
      <c r="H580" s="236">
        <v>7.0999999999999996</v>
      </c>
      <c r="I580" s="237"/>
      <c r="J580" s="232"/>
      <c r="K580" s="232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158</v>
      </c>
      <c r="AU580" s="242" t="s">
        <v>85</v>
      </c>
      <c r="AV580" s="13" t="s">
        <v>85</v>
      </c>
      <c r="AW580" s="13" t="s">
        <v>32</v>
      </c>
      <c r="AX580" s="13" t="s">
        <v>75</v>
      </c>
      <c r="AY580" s="242" t="s">
        <v>149</v>
      </c>
    </row>
    <row r="581" s="13" customFormat="1">
      <c r="A581" s="13"/>
      <c r="B581" s="231"/>
      <c r="C581" s="232"/>
      <c r="D581" s="233" t="s">
        <v>158</v>
      </c>
      <c r="E581" s="234" t="s">
        <v>1</v>
      </c>
      <c r="F581" s="235" t="s">
        <v>653</v>
      </c>
      <c r="G581" s="232"/>
      <c r="H581" s="236">
        <v>2.8500000000000001</v>
      </c>
      <c r="I581" s="237"/>
      <c r="J581" s="232"/>
      <c r="K581" s="232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158</v>
      </c>
      <c r="AU581" s="242" t="s">
        <v>85</v>
      </c>
      <c r="AV581" s="13" t="s">
        <v>85</v>
      </c>
      <c r="AW581" s="13" t="s">
        <v>32</v>
      </c>
      <c r="AX581" s="13" t="s">
        <v>75</v>
      </c>
      <c r="AY581" s="242" t="s">
        <v>149</v>
      </c>
    </row>
    <row r="582" s="13" customFormat="1">
      <c r="A582" s="13"/>
      <c r="B582" s="231"/>
      <c r="C582" s="232"/>
      <c r="D582" s="233" t="s">
        <v>158</v>
      </c>
      <c r="E582" s="234" t="s">
        <v>1</v>
      </c>
      <c r="F582" s="235" t="s">
        <v>654</v>
      </c>
      <c r="G582" s="232"/>
      <c r="H582" s="236">
        <v>3.1499999999999999</v>
      </c>
      <c r="I582" s="237"/>
      <c r="J582" s="232"/>
      <c r="K582" s="232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158</v>
      </c>
      <c r="AU582" s="242" t="s">
        <v>85</v>
      </c>
      <c r="AV582" s="13" t="s">
        <v>85</v>
      </c>
      <c r="AW582" s="13" t="s">
        <v>32</v>
      </c>
      <c r="AX582" s="13" t="s">
        <v>75</v>
      </c>
      <c r="AY582" s="242" t="s">
        <v>149</v>
      </c>
    </row>
    <row r="583" s="13" customFormat="1">
      <c r="A583" s="13"/>
      <c r="B583" s="231"/>
      <c r="C583" s="232"/>
      <c r="D583" s="233" t="s">
        <v>158</v>
      </c>
      <c r="E583" s="234" t="s">
        <v>1</v>
      </c>
      <c r="F583" s="235" t="s">
        <v>655</v>
      </c>
      <c r="G583" s="232"/>
      <c r="H583" s="236">
        <v>3</v>
      </c>
      <c r="I583" s="237"/>
      <c r="J583" s="232"/>
      <c r="K583" s="232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158</v>
      </c>
      <c r="AU583" s="242" t="s">
        <v>85</v>
      </c>
      <c r="AV583" s="13" t="s">
        <v>85</v>
      </c>
      <c r="AW583" s="13" t="s">
        <v>32</v>
      </c>
      <c r="AX583" s="13" t="s">
        <v>75</v>
      </c>
      <c r="AY583" s="242" t="s">
        <v>149</v>
      </c>
    </row>
    <row r="584" s="13" customFormat="1">
      <c r="A584" s="13"/>
      <c r="B584" s="231"/>
      <c r="C584" s="232"/>
      <c r="D584" s="233" t="s">
        <v>158</v>
      </c>
      <c r="E584" s="234" t="s">
        <v>1</v>
      </c>
      <c r="F584" s="235" t="s">
        <v>656</v>
      </c>
      <c r="G584" s="232"/>
      <c r="H584" s="236">
        <v>3.1499999999999999</v>
      </c>
      <c r="I584" s="237"/>
      <c r="J584" s="232"/>
      <c r="K584" s="232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158</v>
      </c>
      <c r="AU584" s="242" t="s">
        <v>85</v>
      </c>
      <c r="AV584" s="13" t="s">
        <v>85</v>
      </c>
      <c r="AW584" s="13" t="s">
        <v>32</v>
      </c>
      <c r="AX584" s="13" t="s">
        <v>75</v>
      </c>
      <c r="AY584" s="242" t="s">
        <v>149</v>
      </c>
    </row>
    <row r="585" s="13" customFormat="1">
      <c r="A585" s="13"/>
      <c r="B585" s="231"/>
      <c r="C585" s="232"/>
      <c r="D585" s="233" t="s">
        <v>158</v>
      </c>
      <c r="E585" s="234" t="s">
        <v>1</v>
      </c>
      <c r="F585" s="235" t="s">
        <v>657</v>
      </c>
      <c r="G585" s="232"/>
      <c r="H585" s="236">
        <v>3</v>
      </c>
      <c r="I585" s="237"/>
      <c r="J585" s="232"/>
      <c r="K585" s="232"/>
      <c r="L585" s="238"/>
      <c r="M585" s="239"/>
      <c r="N585" s="240"/>
      <c r="O585" s="240"/>
      <c r="P585" s="240"/>
      <c r="Q585" s="240"/>
      <c r="R585" s="240"/>
      <c r="S585" s="240"/>
      <c r="T585" s="24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2" t="s">
        <v>158</v>
      </c>
      <c r="AU585" s="242" t="s">
        <v>85</v>
      </c>
      <c r="AV585" s="13" t="s">
        <v>85</v>
      </c>
      <c r="AW585" s="13" t="s">
        <v>32</v>
      </c>
      <c r="AX585" s="13" t="s">
        <v>75</v>
      </c>
      <c r="AY585" s="242" t="s">
        <v>149</v>
      </c>
    </row>
    <row r="586" s="13" customFormat="1">
      <c r="A586" s="13"/>
      <c r="B586" s="231"/>
      <c r="C586" s="232"/>
      <c r="D586" s="233" t="s">
        <v>158</v>
      </c>
      <c r="E586" s="234" t="s">
        <v>1</v>
      </c>
      <c r="F586" s="235" t="s">
        <v>658</v>
      </c>
      <c r="G586" s="232"/>
      <c r="H586" s="236">
        <v>1.54</v>
      </c>
      <c r="I586" s="237"/>
      <c r="J586" s="232"/>
      <c r="K586" s="232"/>
      <c r="L586" s="238"/>
      <c r="M586" s="239"/>
      <c r="N586" s="240"/>
      <c r="O586" s="240"/>
      <c r="P586" s="240"/>
      <c r="Q586" s="240"/>
      <c r="R586" s="240"/>
      <c r="S586" s="240"/>
      <c r="T586" s="24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2" t="s">
        <v>158</v>
      </c>
      <c r="AU586" s="242" t="s">
        <v>85</v>
      </c>
      <c r="AV586" s="13" t="s">
        <v>85</v>
      </c>
      <c r="AW586" s="13" t="s">
        <v>32</v>
      </c>
      <c r="AX586" s="13" t="s">
        <v>75</v>
      </c>
      <c r="AY586" s="242" t="s">
        <v>149</v>
      </c>
    </row>
    <row r="587" s="13" customFormat="1">
      <c r="A587" s="13"/>
      <c r="B587" s="231"/>
      <c r="C587" s="232"/>
      <c r="D587" s="233" t="s">
        <v>158</v>
      </c>
      <c r="E587" s="234" t="s">
        <v>1</v>
      </c>
      <c r="F587" s="235" t="s">
        <v>659</v>
      </c>
      <c r="G587" s="232"/>
      <c r="H587" s="236">
        <v>4.8600000000000003</v>
      </c>
      <c r="I587" s="237"/>
      <c r="J587" s="232"/>
      <c r="K587" s="232"/>
      <c r="L587" s="238"/>
      <c r="M587" s="239"/>
      <c r="N587" s="240"/>
      <c r="O587" s="240"/>
      <c r="P587" s="240"/>
      <c r="Q587" s="240"/>
      <c r="R587" s="240"/>
      <c r="S587" s="240"/>
      <c r="T587" s="24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2" t="s">
        <v>158</v>
      </c>
      <c r="AU587" s="242" t="s">
        <v>85</v>
      </c>
      <c r="AV587" s="13" t="s">
        <v>85</v>
      </c>
      <c r="AW587" s="13" t="s">
        <v>32</v>
      </c>
      <c r="AX587" s="13" t="s">
        <v>75</v>
      </c>
      <c r="AY587" s="242" t="s">
        <v>149</v>
      </c>
    </row>
    <row r="588" s="13" customFormat="1">
      <c r="A588" s="13"/>
      <c r="B588" s="231"/>
      <c r="C588" s="232"/>
      <c r="D588" s="233" t="s">
        <v>158</v>
      </c>
      <c r="E588" s="234" t="s">
        <v>1</v>
      </c>
      <c r="F588" s="235" t="s">
        <v>660</v>
      </c>
      <c r="G588" s="232"/>
      <c r="H588" s="236">
        <v>4.7999999999999998</v>
      </c>
      <c r="I588" s="237"/>
      <c r="J588" s="232"/>
      <c r="K588" s="232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158</v>
      </c>
      <c r="AU588" s="242" t="s">
        <v>85</v>
      </c>
      <c r="AV588" s="13" t="s">
        <v>85</v>
      </c>
      <c r="AW588" s="13" t="s">
        <v>32</v>
      </c>
      <c r="AX588" s="13" t="s">
        <v>75</v>
      </c>
      <c r="AY588" s="242" t="s">
        <v>149</v>
      </c>
    </row>
    <row r="589" s="13" customFormat="1">
      <c r="A589" s="13"/>
      <c r="B589" s="231"/>
      <c r="C589" s="232"/>
      <c r="D589" s="233" t="s">
        <v>158</v>
      </c>
      <c r="E589" s="234" t="s">
        <v>1</v>
      </c>
      <c r="F589" s="235" t="s">
        <v>661</v>
      </c>
      <c r="G589" s="232"/>
      <c r="H589" s="236">
        <v>4.2999999999999998</v>
      </c>
      <c r="I589" s="237"/>
      <c r="J589" s="232"/>
      <c r="K589" s="232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158</v>
      </c>
      <c r="AU589" s="242" t="s">
        <v>85</v>
      </c>
      <c r="AV589" s="13" t="s">
        <v>85</v>
      </c>
      <c r="AW589" s="13" t="s">
        <v>32</v>
      </c>
      <c r="AX589" s="13" t="s">
        <v>75</v>
      </c>
      <c r="AY589" s="242" t="s">
        <v>149</v>
      </c>
    </row>
    <row r="590" s="13" customFormat="1">
      <c r="A590" s="13"/>
      <c r="B590" s="231"/>
      <c r="C590" s="232"/>
      <c r="D590" s="233" t="s">
        <v>158</v>
      </c>
      <c r="E590" s="234" t="s">
        <v>1</v>
      </c>
      <c r="F590" s="235" t="s">
        <v>662</v>
      </c>
      <c r="G590" s="232"/>
      <c r="H590" s="236">
        <v>10.17</v>
      </c>
      <c r="I590" s="237"/>
      <c r="J590" s="232"/>
      <c r="K590" s="232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158</v>
      </c>
      <c r="AU590" s="242" t="s">
        <v>85</v>
      </c>
      <c r="AV590" s="13" t="s">
        <v>85</v>
      </c>
      <c r="AW590" s="13" t="s">
        <v>32</v>
      </c>
      <c r="AX590" s="13" t="s">
        <v>75</v>
      </c>
      <c r="AY590" s="242" t="s">
        <v>149</v>
      </c>
    </row>
    <row r="591" s="13" customFormat="1">
      <c r="A591" s="13"/>
      <c r="B591" s="231"/>
      <c r="C591" s="232"/>
      <c r="D591" s="233" t="s">
        <v>158</v>
      </c>
      <c r="E591" s="234" t="s">
        <v>1</v>
      </c>
      <c r="F591" s="235" t="s">
        <v>663</v>
      </c>
      <c r="G591" s="232"/>
      <c r="H591" s="236">
        <v>9.3699999999999992</v>
      </c>
      <c r="I591" s="237"/>
      <c r="J591" s="232"/>
      <c r="K591" s="232"/>
      <c r="L591" s="238"/>
      <c r="M591" s="239"/>
      <c r="N591" s="240"/>
      <c r="O591" s="240"/>
      <c r="P591" s="240"/>
      <c r="Q591" s="240"/>
      <c r="R591" s="240"/>
      <c r="S591" s="240"/>
      <c r="T591" s="24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2" t="s">
        <v>158</v>
      </c>
      <c r="AU591" s="242" t="s">
        <v>85</v>
      </c>
      <c r="AV591" s="13" t="s">
        <v>85</v>
      </c>
      <c r="AW591" s="13" t="s">
        <v>32</v>
      </c>
      <c r="AX591" s="13" t="s">
        <v>75</v>
      </c>
      <c r="AY591" s="242" t="s">
        <v>149</v>
      </c>
    </row>
    <row r="592" s="13" customFormat="1">
      <c r="A592" s="13"/>
      <c r="B592" s="231"/>
      <c r="C592" s="232"/>
      <c r="D592" s="233" t="s">
        <v>158</v>
      </c>
      <c r="E592" s="234" t="s">
        <v>1</v>
      </c>
      <c r="F592" s="235" t="s">
        <v>664</v>
      </c>
      <c r="G592" s="232"/>
      <c r="H592" s="236">
        <v>4.5999999999999996</v>
      </c>
      <c r="I592" s="237"/>
      <c r="J592" s="232"/>
      <c r="K592" s="232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158</v>
      </c>
      <c r="AU592" s="242" t="s">
        <v>85</v>
      </c>
      <c r="AV592" s="13" t="s">
        <v>85</v>
      </c>
      <c r="AW592" s="13" t="s">
        <v>32</v>
      </c>
      <c r="AX592" s="13" t="s">
        <v>75</v>
      </c>
      <c r="AY592" s="242" t="s">
        <v>149</v>
      </c>
    </row>
    <row r="593" s="13" customFormat="1">
      <c r="A593" s="13"/>
      <c r="B593" s="231"/>
      <c r="C593" s="232"/>
      <c r="D593" s="233" t="s">
        <v>158</v>
      </c>
      <c r="E593" s="234" t="s">
        <v>1</v>
      </c>
      <c r="F593" s="235" t="s">
        <v>665</v>
      </c>
      <c r="G593" s="232"/>
      <c r="H593" s="236">
        <v>2</v>
      </c>
      <c r="I593" s="237"/>
      <c r="J593" s="232"/>
      <c r="K593" s="232"/>
      <c r="L593" s="238"/>
      <c r="M593" s="239"/>
      <c r="N593" s="240"/>
      <c r="O593" s="240"/>
      <c r="P593" s="240"/>
      <c r="Q593" s="240"/>
      <c r="R593" s="240"/>
      <c r="S593" s="240"/>
      <c r="T593" s="241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2" t="s">
        <v>158</v>
      </c>
      <c r="AU593" s="242" t="s">
        <v>85</v>
      </c>
      <c r="AV593" s="13" t="s">
        <v>85</v>
      </c>
      <c r="AW593" s="13" t="s">
        <v>32</v>
      </c>
      <c r="AX593" s="13" t="s">
        <v>75</v>
      </c>
      <c r="AY593" s="242" t="s">
        <v>149</v>
      </c>
    </row>
    <row r="594" s="13" customFormat="1">
      <c r="A594" s="13"/>
      <c r="B594" s="231"/>
      <c r="C594" s="232"/>
      <c r="D594" s="233" t="s">
        <v>158</v>
      </c>
      <c r="E594" s="234" t="s">
        <v>1</v>
      </c>
      <c r="F594" s="235" t="s">
        <v>666</v>
      </c>
      <c r="G594" s="232"/>
      <c r="H594" s="236">
        <v>1.3200000000000001</v>
      </c>
      <c r="I594" s="237"/>
      <c r="J594" s="232"/>
      <c r="K594" s="232"/>
      <c r="L594" s="238"/>
      <c r="M594" s="239"/>
      <c r="N594" s="240"/>
      <c r="O594" s="240"/>
      <c r="P594" s="240"/>
      <c r="Q594" s="240"/>
      <c r="R594" s="240"/>
      <c r="S594" s="240"/>
      <c r="T594" s="24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2" t="s">
        <v>158</v>
      </c>
      <c r="AU594" s="242" t="s">
        <v>85</v>
      </c>
      <c r="AV594" s="13" t="s">
        <v>85</v>
      </c>
      <c r="AW594" s="13" t="s">
        <v>32</v>
      </c>
      <c r="AX594" s="13" t="s">
        <v>75</v>
      </c>
      <c r="AY594" s="242" t="s">
        <v>149</v>
      </c>
    </row>
    <row r="595" s="14" customFormat="1">
      <c r="A595" s="14"/>
      <c r="B595" s="243"/>
      <c r="C595" s="244"/>
      <c r="D595" s="233" t="s">
        <v>158</v>
      </c>
      <c r="E595" s="245" t="s">
        <v>1</v>
      </c>
      <c r="F595" s="246" t="s">
        <v>212</v>
      </c>
      <c r="G595" s="244"/>
      <c r="H595" s="247">
        <v>118.00000000000001</v>
      </c>
      <c r="I595" s="248"/>
      <c r="J595" s="244"/>
      <c r="K595" s="244"/>
      <c r="L595" s="249"/>
      <c r="M595" s="250"/>
      <c r="N595" s="251"/>
      <c r="O595" s="251"/>
      <c r="P595" s="251"/>
      <c r="Q595" s="251"/>
      <c r="R595" s="251"/>
      <c r="S595" s="251"/>
      <c r="T595" s="252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3" t="s">
        <v>158</v>
      </c>
      <c r="AU595" s="253" t="s">
        <v>85</v>
      </c>
      <c r="AV595" s="14" t="s">
        <v>156</v>
      </c>
      <c r="AW595" s="14" t="s">
        <v>32</v>
      </c>
      <c r="AX595" s="14" t="s">
        <v>83</v>
      </c>
      <c r="AY595" s="253" t="s">
        <v>149</v>
      </c>
    </row>
    <row r="596" s="2" customFormat="1" ht="24.15" customHeight="1">
      <c r="A596" s="38"/>
      <c r="B596" s="39"/>
      <c r="C596" s="217" t="s">
        <v>667</v>
      </c>
      <c r="D596" s="217" t="s">
        <v>152</v>
      </c>
      <c r="E596" s="218" t="s">
        <v>668</v>
      </c>
      <c r="F596" s="219" t="s">
        <v>669</v>
      </c>
      <c r="G596" s="220" t="s">
        <v>155</v>
      </c>
      <c r="H596" s="221">
        <v>15.1</v>
      </c>
      <c r="I596" s="222"/>
      <c r="J596" s="223">
        <f>ROUND(I596*H596,2)</f>
        <v>0</v>
      </c>
      <c r="K596" s="224"/>
      <c r="L596" s="44"/>
      <c r="M596" s="225" t="s">
        <v>1</v>
      </c>
      <c r="N596" s="226" t="s">
        <v>40</v>
      </c>
      <c r="O596" s="91"/>
      <c r="P596" s="227">
        <f>O596*H596</f>
        <v>0</v>
      </c>
      <c r="Q596" s="227">
        <v>0</v>
      </c>
      <c r="R596" s="227">
        <f>Q596*H596</f>
        <v>0</v>
      </c>
      <c r="S596" s="227">
        <v>0</v>
      </c>
      <c r="T596" s="228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9" t="s">
        <v>156</v>
      </c>
      <c r="AT596" s="229" t="s">
        <v>152</v>
      </c>
      <c r="AU596" s="229" t="s">
        <v>85</v>
      </c>
      <c r="AY596" s="17" t="s">
        <v>149</v>
      </c>
      <c r="BE596" s="230">
        <f>IF(N596="základní",J596,0)</f>
        <v>0</v>
      </c>
      <c r="BF596" s="230">
        <f>IF(N596="snížená",J596,0)</f>
        <v>0</v>
      </c>
      <c r="BG596" s="230">
        <f>IF(N596="zákl. přenesená",J596,0)</f>
        <v>0</v>
      </c>
      <c r="BH596" s="230">
        <f>IF(N596="sníž. přenesená",J596,0)</f>
        <v>0</v>
      </c>
      <c r="BI596" s="230">
        <f>IF(N596="nulová",J596,0)</f>
        <v>0</v>
      </c>
      <c r="BJ596" s="17" t="s">
        <v>83</v>
      </c>
      <c r="BK596" s="230">
        <f>ROUND(I596*H596,2)</f>
        <v>0</v>
      </c>
      <c r="BL596" s="17" t="s">
        <v>156</v>
      </c>
      <c r="BM596" s="229" t="s">
        <v>670</v>
      </c>
    </row>
    <row r="597" s="2" customFormat="1">
      <c r="A597" s="38"/>
      <c r="B597" s="39"/>
      <c r="C597" s="40"/>
      <c r="D597" s="233" t="s">
        <v>298</v>
      </c>
      <c r="E597" s="40"/>
      <c r="F597" s="254" t="s">
        <v>671</v>
      </c>
      <c r="G597" s="40"/>
      <c r="H597" s="40"/>
      <c r="I597" s="255"/>
      <c r="J597" s="40"/>
      <c r="K597" s="40"/>
      <c r="L597" s="44"/>
      <c r="M597" s="256"/>
      <c r="N597" s="257"/>
      <c r="O597" s="91"/>
      <c r="P597" s="91"/>
      <c r="Q597" s="91"/>
      <c r="R597" s="91"/>
      <c r="S597" s="91"/>
      <c r="T597" s="92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298</v>
      </c>
      <c r="AU597" s="17" t="s">
        <v>85</v>
      </c>
    </row>
    <row r="598" s="13" customFormat="1">
      <c r="A598" s="13"/>
      <c r="B598" s="231"/>
      <c r="C598" s="232"/>
      <c r="D598" s="233" t="s">
        <v>158</v>
      </c>
      <c r="E598" s="234" t="s">
        <v>1</v>
      </c>
      <c r="F598" s="235" t="s">
        <v>672</v>
      </c>
      <c r="G598" s="232"/>
      <c r="H598" s="236">
        <v>1.7</v>
      </c>
      <c r="I598" s="237"/>
      <c r="J598" s="232"/>
      <c r="K598" s="232"/>
      <c r="L598" s="238"/>
      <c r="M598" s="239"/>
      <c r="N598" s="240"/>
      <c r="O598" s="240"/>
      <c r="P598" s="240"/>
      <c r="Q598" s="240"/>
      <c r="R598" s="240"/>
      <c r="S598" s="240"/>
      <c r="T598" s="24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2" t="s">
        <v>158</v>
      </c>
      <c r="AU598" s="242" t="s">
        <v>85</v>
      </c>
      <c r="AV598" s="13" t="s">
        <v>85</v>
      </c>
      <c r="AW598" s="13" t="s">
        <v>32</v>
      </c>
      <c r="AX598" s="13" t="s">
        <v>75</v>
      </c>
      <c r="AY598" s="242" t="s">
        <v>149</v>
      </c>
    </row>
    <row r="599" s="13" customFormat="1">
      <c r="A599" s="13"/>
      <c r="B599" s="231"/>
      <c r="C599" s="232"/>
      <c r="D599" s="233" t="s">
        <v>158</v>
      </c>
      <c r="E599" s="234" t="s">
        <v>1</v>
      </c>
      <c r="F599" s="235" t="s">
        <v>673</v>
      </c>
      <c r="G599" s="232"/>
      <c r="H599" s="236">
        <v>2.7000000000000002</v>
      </c>
      <c r="I599" s="237"/>
      <c r="J599" s="232"/>
      <c r="K599" s="232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158</v>
      </c>
      <c r="AU599" s="242" t="s">
        <v>85</v>
      </c>
      <c r="AV599" s="13" t="s">
        <v>85</v>
      </c>
      <c r="AW599" s="13" t="s">
        <v>32</v>
      </c>
      <c r="AX599" s="13" t="s">
        <v>75</v>
      </c>
      <c r="AY599" s="242" t="s">
        <v>149</v>
      </c>
    </row>
    <row r="600" s="13" customFormat="1">
      <c r="A600" s="13"/>
      <c r="B600" s="231"/>
      <c r="C600" s="232"/>
      <c r="D600" s="233" t="s">
        <v>158</v>
      </c>
      <c r="E600" s="234" t="s">
        <v>1</v>
      </c>
      <c r="F600" s="235" t="s">
        <v>374</v>
      </c>
      <c r="G600" s="232"/>
      <c r="H600" s="236">
        <v>5.2999999999999998</v>
      </c>
      <c r="I600" s="237"/>
      <c r="J600" s="232"/>
      <c r="K600" s="232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158</v>
      </c>
      <c r="AU600" s="242" t="s">
        <v>85</v>
      </c>
      <c r="AV600" s="13" t="s">
        <v>85</v>
      </c>
      <c r="AW600" s="13" t="s">
        <v>32</v>
      </c>
      <c r="AX600" s="13" t="s">
        <v>75</v>
      </c>
      <c r="AY600" s="242" t="s">
        <v>149</v>
      </c>
    </row>
    <row r="601" s="13" customFormat="1">
      <c r="A601" s="13"/>
      <c r="B601" s="231"/>
      <c r="C601" s="232"/>
      <c r="D601" s="233" t="s">
        <v>158</v>
      </c>
      <c r="E601" s="234" t="s">
        <v>1</v>
      </c>
      <c r="F601" s="235" t="s">
        <v>376</v>
      </c>
      <c r="G601" s="232"/>
      <c r="H601" s="236">
        <v>5.4000000000000004</v>
      </c>
      <c r="I601" s="237"/>
      <c r="J601" s="232"/>
      <c r="K601" s="232"/>
      <c r="L601" s="238"/>
      <c r="M601" s="239"/>
      <c r="N601" s="240"/>
      <c r="O601" s="240"/>
      <c r="P601" s="240"/>
      <c r="Q601" s="240"/>
      <c r="R601" s="240"/>
      <c r="S601" s="240"/>
      <c r="T601" s="24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2" t="s">
        <v>158</v>
      </c>
      <c r="AU601" s="242" t="s">
        <v>85</v>
      </c>
      <c r="AV601" s="13" t="s">
        <v>85</v>
      </c>
      <c r="AW601" s="13" t="s">
        <v>32</v>
      </c>
      <c r="AX601" s="13" t="s">
        <v>75</v>
      </c>
      <c r="AY601" s="242" t="s">
        <v>149</v>
      </c>
    </row>
    <row r="602" s="14" customFormat="1">
      <c r="A602" s="14"/>
      <c r="B602" s="243"/>
      <c r="C602" s="244"/>
      <c r="D602" s="233" t="s">
        <v>158</v>
      </c>
      <c r="E602" s="245" t="s">
        <v>1</v>
      </c>
      <c r="F602" s="246" t="s">
        <v>212</v>
      </c>
      <c r="G602" s="244"/>
      <c r="H602" s="247">
        <v>15.1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158</v>
      </c>
      <c r="AU602" s="253" t="s">
        <v>85</v>
      </c>
      <c r="AV602" s="14" t="s">
        <v>156</v>
      </c>
      <c r="AW602" s="14" t="s">
        <v>32</v>
      </c>
      <c r="AX602" s="14" t="s">
        <v>83</v>
      </c>
      <c r="AY602" s="253" t="s">
        <v>149</v>
      </c>
    </row>
    <row r="603" s="2" customFormat="1" ht="24.15" customHeight="1">
      <c r="A603" s="38"/>
      <c r="B603" s="39"/>
      <c r="C603" s="217" t="s">
        <v>674</v>
      </c>
      <c r="D603" s="217" t="s">
        <v>152</v>
      </c>
      <c r="E603" s="218" t="s">
        <v>675</v>
      </c>
      <c r="F603" s="219" t="s">
        <v>676</v>
      </c>
      <c r="G603" s="220" t="s">
        <v>250</v>
      </c>
      <c r="H603" s="221">
        <v>23.949999999999999</v>
      </c>
      <c r="I603" s="222"/>
      <c r="J603" s="223">
        <f>ROUND(I603*H603,2)</f>
        <v>0</v>
      </c>
      <c r="K603" s="224"/>
      <c r="L603" s="44"/>
      <c r="M603" s="225" t="s">
        <v>1</v>
      </c>
      <c r="N603" s="226" t="s">
        <v>40</v>
      </c>
      <c r="O603" s="91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9" t="s">
        <v>156</v>
      </c>
      <c r="AT603" s="229" t="s">
        <v>152</v>
      </c>
      <c r="AU603" s="229" t="s">
        <v>85</v>
      </c>
      <c r="AY603" s="17" t="s">
        <v>149</v>
      </c>
      <c r="BE603" s="230">
        <f>IF(N603="základní",J603,0)</f>
        <v>0</v>
      </c>
      <c r="BF603" s="230">
        <f>IF(N603="snížená",J603,0)</f>
        <v>0</v>
      </c>
      <c r="BG603" s="230">
        <f>IF(N603="zákl. přenesená",J603,0)</f>
        <v>0</v>
      </c>
      <c r="BH603" s="230">
        <f>IF(N603="sníž. přenesená",J603,0)</f>
        <v>0</v>
      </c>
      <c r="BI603" s="230">
        <f>IF(N603="nulová",J603,0)</f>
        <v>0</v>
      </c>
      <c r="BJ603" s="17" t="s">
        <v>83</v>
      </c>
      <c r="BK603" s="230">
        <f>ROUND(I603*H603,2)</f>
        <v>0</v>
      </c>
      <c r="BL603" s="17" t="s">
        <v>156</v>
      </c>
      <c r="BM603" s="229" t="s">
        <v>677</v>
      </c>
    </row>
    <row r="604" s="13" customFormat="1">
      <c r="A604" s="13"/>
      <c r="B604" s="231"/>
      <c r="C604" s="232"/>
      <c r="D604" s="233" t="s">
        <v>158</v>
      </c>
      <c r="E604" s="234" t="s">
        <v>1</v>
      </c>
      <c r="F604" s="235" t="s">
        <v>678</v>
      </c>
      <c r="G604" s="232"/>
      <c r="H604" s="236">
        <v>1.45</v>
      </c>
      <c r="I604" s="237"/>
      <c r="J604" s="232"/>
      <c r="K604" s="232"/>
      <c r="L604" s="238"/>
      <c r="M604" s="239"/>
      <c r="N604" s="240"/>
      <c r="O604" s="240"/>
      <c r="P604" s="240"/>
      <c r="Q604" s="240"/>
      <c r="R604" s="240"/>
      <c r="S604" s="240"/>
      <c r="T604" s="241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2" t="s">
        <v>158</v>
      </c>
      <c r="AU604" s="242" t="s">
        <v>85</v>
      </c>
      <c r="AV604" s="13" t="s">
        <v>85</v>
      </c>
      <c r="AW604" s="13" t="s">
        <v>32</v>
      </c>
      <c r="AX604" s="13" t="s">
        <v>75</v>
      </c>
      <c r="AY604" s="242" t="s">
        <v>149</v>
      </c>
    </row>
    <row r="605" s="13" customFormat="1">
      <c r="A605" s="13"/>
      <c r="B605" s="231"/>
      <c r="C605" s="232"/>
      <c r="D605" s="233" t="s">
        <v>158</v>
      </c>
      <c r="E605" s="234" t="s">
        <v>1</v>
      </c>
      <c r="F605" s="235" t="s">
        <v>679</v>
      </c>
      <c r="G605" s="232"/>
      <c r="H605" s="236">
        <v>3.1000000000000001</v>
      </c>
      <c r="I605" s="237"/>
      <c r="J605" s="232"/>
      <c r="K605" s="232"/>
      <c r="L605" s="238"/>
      <c r="M605" s="239"/>
      <c r="N605" s="240"/>
      <c r="O605" s="240"/>
      <c r="P605" s="240"/>
      <c r="Q605" s="240"/>
      <c r="R605" s="240"/>
      <c r="S605" s="240"/>
      <c r="T605" s="24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2" t="s">
        <v>158</v>
      </c>
      <c r="AU605" s="242" t="s">
        <v>85</v>
      </c>
      <c r="AV605" s="13" t="s">
        <v>85</v>
      </c>
      <c r="AW605" s="13" t="s">
        <v>32</v>
      </c>
      <c r="AX605" s="13" t="s">
        <v>75</v>
      </c>
      <c r="AY605" s="242" t="s">
        <v>149</v>
      </c>
    </row>
    <row r="606" s="13" customFormat="1">
      <c r="A606" s="13"/>
      <c r="B606" s="231"/>
      <c r="C606" s="232"/>
      <c r="D606" s="233" t="s">
        <v>158</v>
      </c>
      <c r="E606" s="234" t="s">
        <v>1</v>
      </c>
      <c r="F606" s="235" t="s">
        <v>680</v>
      </c>
      <c r="G606" s="232"/>
      <c r="H606" s="236">
        <v>4.5</v>
      </c>
      <c r="I606" s="237"/>
      <c r="J606" s="232"/>
      <c r="K606" s="232"/>
      <c r="L606" s="238"/>
      <c r="M606" s="239"/>
      <c r="N606" s="240"/>
      <c r="O606" s="240"/>
      <c r="P606" s="240"/>
      <c r="Q606" s="240"/>
      <c r="R606" s="240"/>
      <c r="S606" s="240"/>
      <c r="T606" s="241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2" t="s">
        <v>158</v>
      </c>
      <c r="AU606" s="242" t="s">
        <v>85</v>
      </c>
      <c r="AV606" s="13" t="s">
        <v>85</v>
      </c>
      <c r="AW606" s="13" t="s">
        <v>32</v>
      </c>
      <c r="AX606" s="13" t="s">
        <v>75</v>
      </c>
      <c r="AY606" s="242" t="s">
        <v>149</v>
      </c>
    </row>
    <row r="607" s="13" customFormat="1">
      <c r="A607" s="13"/>
      <c r="B607" s="231"/>
      <c r="C607" s="232"/>
      <c r="D607" s="233" t="s">
        <v>158</v>
      </c>
      <c r="E607" s="234" t="s">
        <v>1</v>
      </c>
      <c r="F607" s="235" t="s">
        <v>681</v>
      </c>
      <c r="G607" s="232"/>
      <c r="H607" s="236">
        <v>4.5</v>
      </c>
      <c r="I607" s="237"/>
      <c r="J607" s="232"/>
      <c r="K607" s="232"/>
      <c r="L607" s="238"/>
      <c r="M607" s="239"/>
      <c r="N607" s="240"/>
      <c r="O607" s="240"/>
      <c r="P607" s="240"/>
      <c r="Q607" s="240"/>
      <c r="R607" s="240"/>
      <c r="S607" s="240"/>
      <c r="T607" s="24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2" t="s">
        <v>158</v>
      </c>
      <c r="AU607" s="242" t="s">
        <v>85</v>
      </c>
      <c r="AV607" s="13" t="s">
        <v>85</v>
      </c>
      <c r="AW607" s="13" t="s">
        <v>32</v>
      </c>
      <c r="AX607" s="13" t="s">
        <v>75</v>
      </c>
      <c r="AY607" s="242" t="s">
        <v>149</v>
      </c>
    </row>
    <row r="608" s="13" customFormat="1">
      <c r="A608" s="13"/>
      <c r="B608" s="231"/>
      <c r="C608" s="232"/>
      <c r="D608" s="233" t="s">
        <v>158</v>
      </c>
      <c r="E608" s="234" t="s">
        <v>1</v>
      </c>
      <c r="F608" s="235" t="s">
        <v>682</v>
      </c>
      <c r="G608" s="232"/>
      <c r="H608" s="236">
        <v>2.2000000000000002</v>
      </c>
      <c r="I608" s="237"/>
      <c r="J608" s="232"/>
      <c r="K608" s="232"/>
      <c r="L608" s="238"/>
      <c r="M608" s="239"/>
      <c r="N608" s="240"/>
      <c r="O608" s="240"/>
      <c r="P608" s="240"/>
      <c r="Q608" s="240"/>
      <c r="R608" s="240"/>
      <c r="S608" s="240"/>
      <c r="T608" s="241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2" t="s">
        <v>158</v>
      </c>
      <c r="AU608" s="242" t="s">
        <v>85</v>
      </c>
      <c r="AV608" s="13" t="s">
        <v>85</v>
      </c>
      <c r="AW608" s="13" t="s">
        <v>32</v>
      </c>
      <c r="AX608" s="13" t="s">
        <v>75</v>
      </c>
      <c r="AY608" s="242" t="s">
        <v>149</v>
      </c>
    </row>
    <row r="609" s="13" customFormat="1">
      <c r="A609" s="13"/>
      <c r="B609" s="231"/>
      <c r="C609" s="232"/>
      <c r="D609" s="233" t="s">
        <v>158</v>
      </c>
      <c r="E609" s="234" t="s">
        <v>1</v>
      </c>
      <c r="F609" s="235" t="s">
        <v>683</v>
      </c>
      <c r="G609" s="232"/>
      <c r="H609" s="236">
        <v>2.2000000000000002</v>
      </c>
      <c r="I609" s="237"/>
      <c r="J609" s="232"/>
      <c r="K609" s="232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158</v>
      </c>
      <c r="AU609" s="242" t="s">
        <v>85</v>
      </c>
      <c r="AV609" s="13" t="s">
        <v>85</v>
      </c>
      <c r="AW609" s="13" t="s">
        <v>32</v>
      </c>
      <c r="AX609" s="13" t="s">
        <v>75</v>
      </c>
      <c r="AY609" s="242" t="s">
        <v>149</v>
      </c>
    </row>
    <row r="610" s="13" customFormat="1">
      <c r="A610" s="13"/>
      <c r="B610" s="231"/>
      <c r="C610" s="232"/>
      <c r="D610" s="233" t="s">
        <v>158</v>
      </c>
      <c r="E610" s="234" t="s">
        <v>1</v>
      </c>
      <c r="F610" s="235" t="s">
        <v>684</v>
      </c>
      <c r="G610" s="232"/>
      <c r="H610" s="236">
        <v>3</v>
      </c>
      <c r="I610" s="237"/>
      <c r="J610" s="232"/>
      <c r="K610" s="232"/>
      <c r="L610" s="238"/>
      <c r="M610" s="239"/>
      <c r="N610" s="240"/>
      <c r="O610" s="240"/>
      <c r="P610" s="240"/>
      <c r="Q610" s="240"/>
      <c r="R610" s="240"/>
      <c r="S610" s="240"/>
      <c r="T610" s="24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2" t="s">
        <v>158</v>
      </c>
      <c r="AU610" s="242" t="s">
        <v>85</v>
      </c>
      <c r="AV610" s="13" t="s">
        <v>85</v>
      </c>
      <c r="AW610" s="13" t="s">
        <v>32</v>
      </c>
      <c r="AX610" s="13" t="s">
        <v>75</v>
      </c>
      <c r="AY610" s="242" t="s">
        <v>149</v>
      </c>
    </row>
    <row r="611" s="13" customFormat="1">
      <c r="A611" s="13"/>
      <c r="B611" s="231"/>
      <c r="C611" s="232"/>
      <c r="D611" s="233" t="s">
        <v>158</v>
      </c>
      <c r="E611" s="234" t="s">
        <v>1</v>
      </c>
      <c r="F611" s="235" t="s">
        <v>685</v>
      </c>
      <c r="G611" s="232"/>
      <c r="H611" s="236">
        <v>3</v>
      </c>
      <c r="I611" s="237"/>
      <c r="J611" s="232"/>
      <c r="K611" s="232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158</v>
      </c>
      <c r="AU611" s="242" t="s">
        <v>85</v>
      </c>
      <c r="AV611" s="13" t="s">
        <v>85</v>
      </c>
      <c r="AW611" s="13" t="s">
        <v>32</v>
      </c>
      <c r="AX611" s="13" t="s">
        <v>75</v>
      </c>
      <c r="AY611" s="242" t="s">
        <v>149</v>
      </c>
    </row>
    <row r="612" s="14" customFormat="1">
      <c r="A612" s="14"/>
      <c r="B612" s="243"/>
      <c r="C612" s="244"/>
      <c r="D612" s="233" t="s">
        <v>158</v>
      </c>
      <c r="E612" s="245" t="s">
        <v>1</v>
      </c>
      <c r="F612" s="246" t="s">
        <v>212</v>
      </c>
      <c r="G612" s="244"/>
      <c r="H612" s="247">
        <v>23.949999999999999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158</v>
      </c>
      <c r="AU612" s="253" t="s">
        <v>85</v>
      </c>
      <c r="AV612" s="14" t="s">
        <v>156</v>
      </c>
      <c r="AW612" s="14" t="s">
        <v>32</v>
      </c>
      <c r="AX612" s="14" t="s">
        <v>83</v>
      </c>
      <c r="AY612" s="253" t="s">
        <v>149</v>
      </c>
    </row>
    <row r="613" s="2" customFormat="1" ht="21.75" customHeight="1">
      <c r="A613" s="38"/>
      <c r="B613" s="39"/>
      <c r="C613" s="217" t="s">
        <v>686</v>
      </c>
      <c r="D613" s="217" t="s">
        <v>152</v>
      </c>
      <c r="E613" s="218" t="s">
        <v>687</v>
      </c>
      <c r="F613" s="219" t="s">
        <v>688</v>
      </c>
      <c r="G613" s="220" t="s">
        <v>250</v>
      </c>
      <c r="H613" s="221">
        <v>9.1999999999999993</v>
      </c>
      <c r="I613" s="222"/>
      <c r="J613" s="223">
        <f>ROUND(I613*H613,2)</f>
        <v>0</v>
      </c>
      <c r="K613" s="224"/>
      <c r="L613" s="44"/>
      <c r="M613" s="225" t="s">
        <v>1</v>
      </c>
      <c r="N613" s="226" t="s">
        <v>40</v>
      </c>
      <c r="O613" s="91"/>
      <c r="P613" s="227">
        <f>O613*H613</f>
        <v>0</v>
      </c>
      <c r="Q613" s="227">
        <v>0</v>
      </c>
      <c r="R613" s="227">
        <f>Q613*H613</f>
        <v>0</v>
      </c>
      <c r="S613" s="227">
        <v>0</v>
      </c>
      <c r="T613" s="228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9" t="s">
        <v>156</v>
      </c>
      <c r="AT613" s="229" t="s">
        <v>152</v>
      </c>
      <c r="AU613" s="229" t="s">
        <v>85</v>
      </c>
      <c r="AY613" s="17" t="s">
        <v>149</v>
      </c>
      <c r="BE613" s="230">
        <f>IF(N613="základní",J613,0)</f>
        <v>0</v>
      </c>
      <c r="BF613" s="230">
        <f>IF(N613="snížená",J613,0)</f>
        <v>0</v>
      </c>
      <c r="BG613" s="230">
        <f>IF(N613="zákl. přenesená",J613,0)</f>
        <v>0</v>
      </c>
      <c r="BH613" s="230">
        <f>IF(N613="sníž. přenesená",J613,0)</f>
        <v>0</v>
      </c>
      <c r="BI613" s="230">
        <f>IF(N613="nulová",J613,0)</f>
        <v>0</v>
      </c>
      <c r="BJ613" s="17" t="s">
        <v>83</v>
      </c>
      <c r="BK613" s="230">
        <f>ROUND(I613*H613,2)</f>
        <v>0</v>
      </c>
      <c r="BL613" s="17" t="s">
        <v>156</v>
      </c>
      <c r="BM613" s="229" t="s">
        <v>689</v>
      </c>
    </row>
    <row r="614" s="2" customFormat="1">
      <c r="A614" s="38"/>
      <c r="B614" s="39"/>
      <c r="C614" s="40"/>
      <c r="D614" s="233" t="s">
        <v>298</v>
      </c>
      <c r="E614" s="40"/>
      <c r="F614" s="254" t="s">
        <v>690</v>
      </c>
      <c r="G614" s="40"/>
      <c r="H614" s="40"/>
      <c r="I614" s="255"/>
      <c r="J614" s="40"/>
      <c r="K614" s="40"/>
      <c r="L614" s="44"/>
      <c r="M614" s="256"/>
      <c r="N614" s="257"/>
      <c r="O614" s="91"/>
      <c r="P614" s="91"/>
      <c r="Q614" s="91"/>
      <c r="R614" s="91"/>
      <c r="S614" s="91"/>
      <c r="T614" s="92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298</v>
      </c>
      <c r="AU614" s="17" t="s">
        <v>85</v>
      </c>
    </row>
    <row r="615" s="13" customFormat="1">
      <c r="A615" s="13"/>
      <c r="B615" s="231"/>
      <c r="C615" s="232"/>
      <c r="D615" s="233" t="s">
        <v>158</v>
      </c>
      <c r="E615" s="234" t="s">
        <v>1</v>
      </c>
      <c r="F615" s="235" t="s">
        <v>691</v>
      </c>
      <c r="G615" s="232"/>
      <c r="H615" s="236">
        <v>2.6000000000000001</v>
      </c>
      <c r="I615" s="237"/>
      <c r="J615" s="232"/>
      <c r="K615" s="232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158</v>
      </c>
      <c r="AU615" s="242" t="s">
        <v>85</v>
      </c>
      <c r="AV615" s="13" t="s">
        <v>85</v>
      </c>
      <c r="AW615" s="13" t="s">
        <v>32</v>
      </c>
      <c r="AX615" s="13" t="s">
        <v>75</v>
      </c>
      <c r="AY615" s="242" t="s">
        <v>149</v>
      </c>
    </row>
    <row r="616" s="13" customFormat="1">
      <c r="A616" s="13"/>
      <c r="B616" s="231"/>
      <c r="C616" s="232"/>
      <c r="D616" s="233" t="s">
        <v>158</v>
      </c>
      <c r="E616" s="234" t="s">
        <v>1</v>
      </c>
      <c r="F616" s="235" t="s">
        <v>692</v>
      </c>
      <c r="G616" s="232"/>
      <c r="H616" s="236">
        <v>3.2999999999999998</v>
      </c>
      <c r="I616" s="237"/>
      <c r="J616" s="232"/>
      <c r="K616" s="232"/>
      <c r="L616" s="238"/>
      <c r="M616" s="239"/>
      <c r="N616" s="240"/>
      <c r="O616" s="240"/>
      <c r="P616" s="240"/>
      <c r="Q616" s="240"/>
      <c r="R616" s="240"/>
      <c r="S616" s="240"/>
      <c r="T616" s="24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2" t="s">
        <v>158</v>
      </c>
      <c r="AU616" s="242" t="s">
        <v>85</v>
      </c>
      <c r="AV616" s="13" t="s">
        <v>85</v>
      </c>
      <c r="AW616" s="13" t="s">
        <v>32</v>
      </c>
      <c r="AX616" s="13" t="s">
        <v>75</v>
      </c>
      <c r="AY616" s="242" t="s">
        <v>149</v>
      </c>
    </row>
    <row r="617" s="13" customFormat="1">
      <c r="A617" s="13"/>
      <c r="B617" s="231"/>
      <c r="C617" s="232"/>
      <c r="D617" s="233" t="s">
        <v>158</v>
      </c>
      <c r="E617" s="234" t="s">
        <v>1</v>
      </c>
      <c r="F617" s="235" t="s">
        <v>693</v>
      </c>
      <c r="G617" s="232"/>
      <c r="H617" s="236">
        <v>3.2999999999999998</v>
      </c>
      <c r="I617" s="237"/>
      <c r="J617" s="232"/>
      <c r="K617" s="232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158</v>
      </c>
      <c r="AU617" s="242" t="s">
        <v>85</v>
      </c>
      <c r="AV617" s="13" t="s">
        <v>85</v>
      </c>
      <c r="AW617" s="13" t="s">
        <v>32</v>
      </c>
      <c r="AX617" s="13" t="s">
        <v>75</v>
      </c>
      <c r="AY617" s="242" t="s">
        <v>149</v>
      </c>
    </row>
    <row r="618" s="14" customFormat="1">
      <c r="A618" s="14"/>
      <c r="B618" s="243"/>
      <c r="C618" s="244"/>
      <c r="D618" s="233" t="s">
        <v>158</v>
      </c>
      <c r="E618" s="245" t="s">
        <v>1</v>
      </c>
      <c r="F618" s="246" t="s">
        <v>212</v>
      </c>
      <c r="G618" s="244"/>
      <c r="H618" s="247">
        <v>9.1999999999999993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3" t="s">
        <v>158</v>
      </c>
      <c r="AU618" s="253" t="s">
        <v>85</v>
      </c>
      <c r="AV618" s="14" t="s">
        <v>156</v>
      </c>
      <c r="AW618" s="14" t="s">
        <v>32</v>
      </c>
      <c r="AX618" s="14" t="s">
        <v>83</v>
      </c>
      <c r="AY618" s="253" t="s">
        <v>149</v>
      </c>
    </row>
    <row r="619" s="2" customFormat="1" ht="21.75" customHeight="1">
      <c r="A619" s="38"/>
      <c r="B619" s="39"/>
      <c r="C619" s="217" t="s">
        <v>694</v>
      </c>
      <c r="D619" s="217" t="s">
        <v>152</v>
      </c>
      <c r="E619" s="218" t="s">
        <v>695</v>
      </c>
      <c r="F619" s="219" t="s">
        <v>696</v>
      </c>
      <c r="G619" s="220" t="s">
        <v>394</v>
      </c>
      <c r="H619" s="221">
        <v>12</v>
      </c>
      <c r="I619" s="222"/>
      <c r="J619" s="223">
        <f>ROUND(I619*H619,2)</f>
        <v>0</v>
      </c>
      <c r="K619" s="224"/>
      <c r="L619" s="44"/>
      <c r="M619" s="225" t="s">
        <v>1</v>
      </c>
      <c r="N619" s="226" t="s">
        <v>40</v>
      </c>
      <c r="O619" s="91"/>
      <c r="P619" s="227">
        <f>O619*H619</f>
        <v>0</v>
      </c>
      <c r="Q619" s="227">
        <v>0</v>
      </c>
      <c r="R619" s="227">
        <f>Q619*H619</f>
        <v>0</v>
      </c>
      <c r="S619" s="227">
        <v>0</v>
      </c>
      <c r="T619" s="228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9" t="s">
        <v>156</v>
      </c>
      <c r="AT619" s="229" t="s">
        <v>152</v>
      </c>
      <c r="AU619" s="229" t="s">
        <v>85</v>
      </c>
      <c r="AY619" s="17" t="s">
        <v>149</v>
      </c>
      <c r="BE619" s="230">
        <f>IF(N619="základní",J619,0)</f>
        <v>0</v>
      </c>
      <c r="BF619" s="230">
        <f>IF(N619="snížená",J619,0)</f>
        <v>0</v>
      </c>
      <c r="BG619" s="230">
        <f>IF(N619="zákl. přenesená",J619,0)</f>
        <v>0</v>
      </c>
      <c r="BH619" s="230">
        <f>IF(N619="sníž. přenesená",J619,0)</f>
        <v>0</v>
      </c>
      <c r="BI619" s="230">
        <f>IF(N619="nulová",J619,0)</f>
        <v>0</v>
      </c>
      <c r="BJ619" s="17" t="s">
        <v>83</v>
      </c>
      <c r="BK619" s="230">
        <f>ROUND(I619*H619,2)</f>
        <v>0</v>
      </c>
      <c r="BL619" s="17" t="s">
        <v>156</v>
      </c>
      <c r="BM619" s="229" t="s">
        <v>697</v>
      </c>
    </row>
    <row r="620" s="13" customFormat="1">
      <c r="A620" s="13"/>
      <c r="B620" s="231"/>
      <c r="C620" s="232"/>
      <c r="D620" s="233" t="s">
        <v>158</v>
      </c>
      <c r="E620" s="234" t="s">
        <v>1</v>
      </c>
      <c r="F620" s="235" t="s">
        <v>698</v>
      </c>
      <c r="G620" s="232"/>
      <c r="H620" s="236">
        <v>11</v>
      </c>
      <c r="I620" s="237"/>
      <c r="J620" s="232"/>
      <c r="K620" s="232"/>
      <c r="L620" s="238"/>
      <c r="M620" s="239"/>
      <c r="N620" s="240"/>
      <c r="O620" s="240"/>
      <c r="P620" s="240"/>
      <c r="Q620" s="240"/>
      <c r="R620" s="240"/>
      <c r="S620" s="240"/>
      <c r="T620" s="24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2" t="s">
        <v>158</v>
      </c>
      <c r="AU620" s="242" t="s">
        <v>85</v>
      </c>
      <c r="AV620" s="13" t="s">
        <v>85</v>
      </c>
      <c r="AW620" s="13" t="s">
        <v>32</v>
      </c>
      <c r="AX620" s="13" t="s">
        <v>75</v>
      </c>
      <c r="AY620" s="242" t="s">
        <v>149</v>
      </c>
    </row>
    <row r="621" s="13" customFormat="1">
      <c r="A621" s="13"/>
      <c r="B621" s="231"/>
      <c r="C621" s="232"/>
      <c r="D621" s="233" t="s">
        <v>158</v>
      </c>
      <c r="E621" s="234" t="s">
        <v>1</v>
      </c>
      <c r="F621" s="235" t="s">
        <v>699</v>
      </c>
      <c r="G621" s="232"/>
      <c r="H621" s="236">
        <v>1</v>
      </c>
      <c r="I621" s="237"/>
      <c r="J621" s="232"/>
      <c r="K621" s="232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158</v>
      </c>
      <c r="AU621" s="242" t="s">
        <v>85</v>
      </c>
      <c r="AV621" s="13" t="s">
        <v>85</v>
      </c>
      <c r="AW621" s="13" t="s">
        <v>32</v>
      </c>
      <c r="AX621" s="13" t="s">
        <v>75</v>
      </c>
      <c r="AY621" s="242" t="s">
        <v>149</v>
      </c>
    </row>
    <row r="622" s="14" customFormat="1">
      <c r="A622" s="14"/>
      <c r="B622" s="243"/>
      <c r="C622" s="244"/>
      <c r="D622" s="233" t="s">
        <v>158</v>
      </c>
      <c r="E622" s="245" t="s">
        <v>1</v>
      </c>
      <c r="F622" s="246" t="s">
        <v>212</v>
      </c>
      <c r="G622" s="244"/>
      <c r="H622" s="247">
        <v>12</v>
      </c>
      <c r="I622" s="248"/>
      <c r="J622" s="244"/>
      <c r="K622" s="244"/>
      <c r="L622" s="249"/>
      <c r="M622" s="250"/>
      <c r="N622" s="251"/>
      <c r="O622" s="251"/>
      <c r="P622" s="251"/>
      <c r="Q622" s="251"/>
      <c r="R622" s="251"/>
      <c r="S622" s="251"/>
      <c r="T622" s="252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3" t="s">
        <v>158</v>
      </c>
      <c r="AU622" s="253" t="s">
        <v>85</v>
      </c>
      <c r="AV622" s="14" t="s">
        <v>156</v>
      </c>
      <c r="AW622" s="14" t="s">
        <v>32</v>
      </c>
      <c r="AX622" s="14" t="s">
        <v>83</v>
      </c>
      <c r="AY622" s="253" t="s">
        <v>149</v>
      </c>
    </row>
    <row r="623" s="2" customFormat="1" ht="21.75" customHeight="1">
      <c r="A623" s="38"/>
      <c r="B623" s="39"/>
      <c r="C623" s="217" t="s">
        <v>700</v>
      </c>
      <c r="D623" s="217" t="s">
        <v>152</v>
      </c>
      <c r="E623" s="218" t="s">
        <v>701</v>
      </c>
      <c r="F623" s="219" t="s">
        <v>702</v>
      </c>
      <c r="G623" s="220" t="s">
        <v>155</v>
      </c>
      <c r="H623" s="221">
        <v>40.823999999999998</v>
      </c>
      <c r="I623" s="222"/>
      <c r="J623" s="223">
        <f>ROUND(I623*H623,2)</f>
        <v>0</v>
      </c>
      <c r="K623" s="224"/>
      <c r="L623" s="44"/>
      <c r="M623" s="225" t="s">
        <v>1</v>
      </c>
      <c r="N623" s="226" t="s">
        <v>40</v>
      </c>
      <c r="O623" s="91"/>
      <c r="P623" s="227">
        <f>O623*H623</f>
        <v>0</v>
      </c>
      <c r="Q623" s="227">
        <v>0</v>
      </c>
      <c r="R623" s="227">
        <f>Q623*H623</f>
        <v>0</v>
      </c>
      <c r="S623" s="227">
        <v>0</v>
      </c>
      <c r="T623" s="228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29" t="s">
        <v>156</v>
      </c>
      <c r="AT623" s="229" t="s">
        <v>152</v>
      </c>
      <c r="AU623" s="229" t="s">
        <v>85</v>
      </c>
      <c r="AY623" s="17" t="s">
        <v>149</v>
      </c>
      <c r="BE623" s="230">
        <f>IF(N623="základní",J623,0)</f>
        <v>0</v>
      </c>
      <c r="BF623" s="230">
        <f>IF(N623="snížená",J623,0)</f>
        <v>0</v>
      </c>
      <c r="BG623" s="230">
        <f>IF(N623="zákl. přenesená",J623,0)</f>
        <v>0</v>
      </c>
      <c r="BH623" s="230">
        <f>IF(N623="sníž. přenesená",J623,0)</f>
        <v>0</v>
      </c>
      <c r="BI623" s="230">
        <f>IF(N623="nulová",J623,0)</f>
        <v>0</v>
      </c>
      <c r="BJ623" s="17" t="s">
        <v>83</v>
      </c>
      <c r="BK623" s="230">
        <f>ROUND(I623*H623,2)</f>
        <v>0</v>
      </c>
      <c r="BL623" s="17" t="s">
        <v>156</v>
      </c>
      <c r="BM623" s="229" t="s">
        <v>703</v>
      </c>
    </row>
    <row r="624" s="13" customFormat="1">
      <c r="A624" s="13"/>
      <c r="B624" s="231"/>
      <c r="C624" s="232"/>
      <c r="D624" s="233" t="s">
        <v>158</v>
      </c>
      <c r="E624" s="234" t="s">
        <v>1</v>
      </c>
      <c r="F624" s="235" t="s">
        <v>704</v>
      </c>
      <c r="G624" s="232"/>
      <c r="H624" s="236">
        <v>21.600000000000001</v>
      </c>
      <c r="I624" s="237"/>
      <c r="J624" s="232"/>
      <c r="K624" s="232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158</v>
      </c>
      <c r="AU624" s="242" t="s">
        <v>85</v>
      </c>
      <c r="AV624" s="13" t="s">
        <v>85</v>
      </c>
      <c r="AW624" s="13" t="s">
        <v>32</v>
      </c>
      <c r="AX624" s="13" t="s">
        <v>75</v>
      </c>
      <c r="AY624" s="242" t="s">
        <v>149</v>
      </c>
    </row>
    <row r="625" s="13" customFormat="1">
      <c r="A625" s="13"/>
      <c r="B625" s="231"/>
      <c r="C625" s="232"/>
      <c r="D625" s="233" t="s">
        <v>158</v>
      </c>
      <c r="E625" s="234" t="s">
        <v>1</v>
      </c>
      <c r="F625" s="235" t="s">
        <v>705</v>
      </c>
      <c r="G625" s="232"/>
      <c r="H625" s="236">
        <v>1.944</v>
      </c>
      <c r="I625" s="237"/>
      <c r="J625" s="232"/>
      <c r="K625" s="232"/>
      <c r="L625" s="238"/>
      <c r="M625" s="239"/>
      <c r="N625" s="240"/>
      <c r="O625" s="240"/>
      <c r="P625" s="240"/>
      <c r="Q625" s="240"/>
      <c r="R625" s="240"/>
      <c r="S625" s="240"/>
      <c r="T625" s="241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2" t="s">
        <v>158</v>
      </c>
      <c r="AU625" s="242" t="s">
        <v>85</v>
      </c>
      <c r="AV625" s="13" t="s">
        <v>85</v>
      </c>
      <c r="AW625" s="13" t="s">
        <v>32</v>
      </c>
      <c r="AX625" s="13" t="s">
        <v>75</v>
      </c>
      <c r="AY625" s="242" t="s">
        <v>149</v>
      </c>
    </row>
    <row r="626" s="13" customFormat="1">
      <c r="A626" s="13"/>
      <c r="B626" s="231"/>
      <c r="C626" s="232"/>
      <c r="D626" s="233" t="s">
        <v>158</v>
      </c>
      <c r="E626" s="234" t="s">
        <v>1</v>
      </c>
      <c r="F626" s="235" t="s">
        <v>706</v>
      </c>
      <c r="G626" s="232"/>
      <c r="H626" s="236">
        <v>8.6400000000000006</v>
      </c>
      <c r="I626" s="237"/>
      <c r="J626" s="232"/>
      <c r="K626" s="232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158</v>
      </c>
      <c r="AU626" s="242" t="s">
        <v>85</v>
      </c>
      <c r="AV626" s="13" t="s">
        <v>85</v>
      </c>
      <c r="AW626" s="13" t="s">
        <v>32</v>
      </c>
      <c r="AX626" s="13" t="s">
        <v>75</v>
      </c>
      <c r="AY626" s="242" t="s">
        <v>149</v>
      </c>
    </row>
    <row r="627" s="13" customFormat="1">
      <c r="A627" s="13"/>
      <c r="B627" s="231"/>
      <c r="C627" s="232"/>
      <c r="D627" s="233" t="s">
        <v>158</v>
      </c>
      <c r="E627" s="234" t="s">
        <v>1</v>
      </c>
      <c r="F627" s="235" t="s">
        <v>707</v>
      </c>
      <c r="G627" s="232"/>
      <c r="H627" s="236">
        <v>3.2400000000000002</v>
      </c>
      <c r="I627" s="237"/>
      <c r="J627" s="232"/>
      <c r="K627" s="232"/>
      <c r="L627" s="238"/>
      <c r="M627" s="239"/>
      <c r="N627" s="240"/>
      <c r="O627" s="240"/>
      <c r="P627" s="240"/>
      <c r="Q627" s="240"/>
      <c r="R627" s="240"/>
      <c r="S627" s="240"/>
      <c r="T627" s="24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2" t="s">
        <v>158</v>
      </c>
      <c r="AU627" s="242" t="s">
        <v>85</v>
      </c>
      <c r="AV627" s="13" t="s">
        <v>85</v>
      </c>
      <c r="AW627" s="13" t="s">
        <v>32</v>
      </c>
      <c r="AX627" s="13" t="s">
        <v>75</v>
      </c>
      <c r="AY627" s="242" t="s">
        <v>149</v>
      </c>
    </row>
    <row r="628" s="13" customFormat="1">
      <c r="A628" s="13"/>
      <c r="B628" s="231"/>
      <c r="C628" s="232"/>
      <c r="D628" s="233" t="s">
        <v>158</v>
      </c>
      <c r="E628" s="234" t="s">
        <v>1</v>
      </c>
      <c r="F628" s="235" t="s">
        <v>708</v>
      </c>
      <c r="G628" s="232"/>
      <c r="H628" s="236">
        <v>5.4000000000000004</v>
      </c>
      <c r="I628" s="237"/>
      <c r="J628" s="232"/>
      <c r="K628" s="232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158</v>
      </c>
      <c r="AU628" s="242" t="s">
        <v>85</v>
      </c>
      <c r="AV628" s="13" t="s">
        <v>85</v>
      </c>
      <c r="AW628" s="13" t="s">
        <v>32</v>
      </c>
      <c r="AX628" s="13" t="s">
        <v>75</v>
      </c>
      <c r="AY628" s="242" t="s">
        <v>149</v>
      </c>
    </row>
    <row r="629" s="14" customFormat="1">
      <c r="A629" s="14"/>
      <c r="B629" s="243"/>
      <c r="C629" s="244"/>
      <c r="D629" s="233" t="s">
        <v>158</v>
      </c>
      <c r="E629" s="245" t="s">
        <v>1</v>
      </c>
      <c r="F629" s="246" t="s">
        <v>212</v>
      </c>
      <c r="G629" s="244"/>
      <c r="H629" s="247">
        <v>40.823999999999998</v>
      </c>
      <c r="I629" s="248"/>
      <c r="J629" s="244"/>
      <c r="K629" s="244"/>
      <c r="L629" s="249"/>
      <c r="M629" s="250"/>
      <c r="N629" s="251"/>
      <c r="O629" s="251"/>
      <c r="P629" s="251"/>
      <c r="Q629" s="251"/>
      <c r="R629" s="251"/>
      <c r="S629" s="251"/>
      <c r="T629" s="252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3" t="s">
        <v>158</v>
      </c>
      <c r="AU629" s="253" t="s">
        <v>85</v>
      </c>
      <c r="AV629" s="14" t="s">
        <v>156</v>
      </c>
      <c r="AW629" s="14" t="s">
        <v>32</v>
      </c>
      <c r="AX629" s="14" t="s">
        <v>83</v>
      </c>
      <c r="AY629" s="253" t="s">
        <v>149</v>
      </c>
    </row>
    <row r="630" s="2" customFormat="1" ht="21.75" customHeight="1">
      <c r="A630" s="38"/>
      <c r="B630" s="39"/>
      <c r="C630" s="217" t="s">
        <v>709</v>
      </c>
      <c r="D630" s="217" t="s">
        <v>152</v>
      </c>
      <c r="E630" s="218" t="s">
        <v>710</v>
      </c>
      <c r="F630" s="219" t="s">
        <v>711</v>
      </c>
      <c r="G630" s="220" t="s">
        <v>250</v>
      </c>
      <c r="H630" s="221">
        <v>190.91999999999999</v>
      </c>
      <c r="I630" s="222"/>
      <c r="J630" s="223">
        <f>ROUND(I630*H630,2)</f>
        <v>0</v>
      </c>
      <c r="K630" s="224"/>
      <c r="L630" s="44"/>
      <c r="M630" s="225" t="s">
        <v>1</v>
      </c>
      <c r="N630" s="226" t="s">
        <v>40</v>
      </c>
      <c r="O630" s="91"/>
      <c r="P630" s="227">
        <f>O630*H630</f>
        <v>0</v>
      </c>
      <c r="Q630" s="227">
        <v>0</v>
      </c>
      <c r="R630" s="227">
        <f>Q630*H630</f>
        <v>0</v>
      </c>
      <c r="S630" s="227">
        <v>0</v>
      </c>
      <c r="T630" s="228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9" t="s">
        <v>156</v>
      </c>
      <c r="AT630" s="229" t="s">
        <v>152</v>
      </c>
      <c r="AU630" s="229" t="s">
        <v>85</v>
      </c>
      <c r="AY630" s="17" t="s">
        <v>149</v>
      </c>
      <c r="BE630" s="230">
        <f>IF(N630="základní",J630,0)</f>
        <v>0</v>
      </c>
      <c r="BF630" s="230">
        <f>IF(N630="snížená",J630,0)</f>
        <v>0</v>
      </c>
      <c r="BG630" s="230">
        <f>IF(N630="zákl. přenesená",J630,0)</f>
        <v>0</v>
      </c>
      <c r="BH630" s="230">
        <f>IF(N630="sníž. přenesená",J630,0)</f>
        <v>0</v>
      </c>
      <c r="BI630" s="230">
        <f>IF(N630="nulová",J630,0)</f>
        <v>0</v>
      </c>
      <c r="BJ630" s="17" t="s">
        <v>83</v>
      </c>
      <c r="BK630" s="230">
        <f>ROUND(I630*H630,2)</f>
        <v>0</v>
      </c>
      <c r="BL630" s="17" t="s">
        <v>156</v>
      </c>
      <c r="BM630" s="229" t="s">
        <v>712</v>
      </c>
    </row>
    <row r="631" s="2" customFormat="1">
      <c r="A631" s="38"/>
      <c r="B631" s="39"/>
      <c r="C631" s="40"/>
      <c r="D631" s="233" t="s">
        <v>298</v>
      </c>
      <c r="E631" s="40"/>
      <c r="F631" s="254" t="s">
        <v>713</v>
      </c>
      <c r="G631" s="40"/>
      <c r="H631" s="40"/>
      <c r="I631" s="255"/>
      <c r="J631" s="40"/>
      <c r="K631" s="40"/>
      <c r="L631" s="44"/>
      <c r="M631" s="256"/>
      <c r="N631" s="257"/>
      <c r="O631" s="91"/>
      <c r="P631" s="91"/>
      <c r="Q631" s="91"/>
      <c r="R631" s="91"/>
      <c r="S631" s="91"/>
      <c r="T631" s="92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298</v>
      </c>
      <c r="AU631" s="17" t="s">
        <v>85</v>
      </c>
    </row>
    <row r="632" s="13" customFormat="1">
      <c r="A632" s="13"/>
      <c r="B632" s="231"/>
      <c r="C632" s="232"/>
      <c r="D632" s="233" t="s">
        <v>158</v>
      </c>
      <c r="E632" s="234" t="s">
        <v>1</v>
      </c>
      <c r="F632" s="235" t="s">
        <v>714</v>
      </c>
      <c r="G632" s="232"/>
      <c r="H632" s="236">
        <v>65.200000000000003</v>
      </c>
      <c r="I632" s="237"/>
      <c r="J632" s="232"/>
      <c r="K632" s="232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158</v>
      </c>
      <c r="AU632" s="242" t="s">
        <v>85</v>
      </c>
      <c r="AV632" s="13" t="s">
        <v>85</v>
      </c>
      <c r="AW632" s="13" t="s">
        <v>32</v>
      </c>
      <c r="AX632" s="13" t="s">
        <v>75</v>
      </c>
      <c r="AY632" s="242" t="s">
        <v>149</v>
      </c>
    </row>
    <row r="633" s="13" customFormat="1">
      <c r="A633" s="13"/>
      <c r="B633" s="231"/>
      <c r="C633" s="232"/>
      <c r="D633" s="233" t="s">
        <v>158</v>
      </c>
      <c r="E633" s="234" t="s">
        <v>1</v>
      </c>
      <c r="F633" s="235" t="s">
        <v>715</v>
      </c>
      <c r="G633" s="232"/>
      <c r="H633" s="236">
        <v>14</v>
      </c>
      <c r="I633" s="237"/>
      <c r="J633" s="232"/>
      <c r="K633" s="232"/>
      <c r="L633" s="238"/>
      <c r="M633" s="239"/>
      <c r="N633" s="240"/>
      <c r="O633" s="240"/>
      <c r="P633" s="240"/>
      <c r="Q633" s="240"/>
      <c r="R633" s="240"/>
      <c r="S633" s="240"/>
      <c r="T633" s="241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2" t="s">
        <v>158</v>
      </c>
      <c r="AU633" s="242" t="s">
        <v>85</v>
      </c>
      <c r="AV633" s="13" t="s">
        <v>85</v>
      </c>
      <c r="AW633" s="13" t="s">
        <v>32</v>
      </c>
      <c r="AX633" s="13" t="s">
        <v>75</v>
      </c>
      <c r="AY633" s="242" t="s">
        <v>149</v>
      </c>
    </row>
    <row r="634" s="13" customFormat="1">
      <c r="A634" s="13"/>
      <c r="B634" s="231"/>
      <c r="C634" s="232"/>
      <c r="D634" s="233" t="s">
        <v>158</v>
      </c>
      <c r="E634" s="234" t="s">
        <v>1</v>
      </c>
      <c r="F634" s="235" t="s">
        <v>716</v>
      </c>
      <c r="G634" s="232"/>
      <c r="H634" s="236">
        <v>17.5</v>
      </c>
      <c r="I634" s="237"/>
      <c r="J634" s="232"/>
      <c r="K634" s="232"/>
      <c r="L634" s="238"/>
      <c r="M634" s="239"/>
      <c r="N634" s="240"/>
      <c r="O634" s="240"/>
      <c r="P634" s="240"/>
      <c r="Q634" s="240"/>
      <c r="R634" s="240"/>
      <c r="S634" s="240"/>
      <c r="T634" s="241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2" t="s">
        <v>158</v>
      </c>
      <c r="AU634" s="242" t="s">
        <v>85</v>
      </c>
      <c r="AV634" s="13" t="s">
        <v>85</v>
      </c>
      <c r="AW634" s="13" t="s">
        <v>32</v>
      </c>
      <c r="AX634" s="13" t="s">
        <v>75</v>
      </c>
      <c r="AY634" s="242" t="s">
        <v>149</v>
      </c>
    </row>
    <row r="635" s="13" customFormat="1">
      <c r="A635" s="13"/>
      <c r="B635" s="231"/>
      <c r="C635" s="232"/>
      <c r="D635" s="233" t="s">
        <v>158</v>
      </c>
      <c r="E635" s="234" t="s">
        <v>1</v>
      </c>
      <c r="F635" s="235" t="s">
        <v>717</v>
      </c>
      <c r="G635" s="232"/>
      <c r="H635" s="236">
        <v>17.5</v>
      </c>
      <c r="I635" s="237"/>
      <c r="J635" s="232"/>
      <c r="K635" s="232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158</v>
      </c>
      <c r="AU635" s="242" t="s">
        <v>85</v>
      </c>
      <c r="AV635" s="13" t="s">
        <v>85</v>
      </c>
      <c r="AW635" s="13" t="s">
        <v>32</v>
      </c>
      <c r="AX635" s="13" t="s">
        <v>75</v>
      </c>
      <c r="AY635" s="242" t="s">
        <v>149</v>
      </c>
    </row>
    <row r="636" s="13" customFormat="1">
      <c r="A636" s="13"/>
      <c r="B636" s="231"/>
      <c r="C636" s="232"/>
      <c r="D636" s="233" t="s">
        <v>158</v>
      </c>
      <c r="E636" s="234" t="s">
        <v>1</v>
      </c>
      <c r="F636" s="235" t="s">
        <v>718</v>
      </c>
      <c r="G636" s="232"/>
      <c r="H636" s="236">
        <v>26</v>
      </c>
      <c r="I636" s="237"/>
      <c r="J636" s="232"/>
      <c r="K636" s="232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158</v>
      </c>
      <c r="AU636" s="242" t="s">
        <v>85</v>
      </c>
      <c r="AV636" s="13" t="s">
        <v>85</v>
      </c>
      <c r="AW636" s="13" t="s">
        <v>32</v>
      </c>
      <c r="AX636" s="13" t="s">
        <v>75</v>
      </c>
      <c r="AY636" s="242" t="s">
        <v>149</v>
      </c>
    </row>
    <row r="637" s="13" customFormat="1">
      <c r="A637" s="13"/>
      <c r="B637" s="231"/>
      <c r="C637" s="232"/>
      <c r="D637" s="233" t="s">
        <v>158</v>
      </c>
      <c r="E637" s="234" t="s">
        <v>1</v>
      </c>
      <c r="F637" s="235" t="s">
        <v>719</v>
      </c>
      <c r="G637" s="232"/>
      <c r="H637" s="236">
        <v>32.719999999999999</v>
      </c>
      <c r="I637" s="237"/>
      <c r="J637" s="232"/>
      <c r="K637" s="232"/>
      <c r="L637" s="238"/>
      <c r="M637" s="239"/>
      <c r="N637" s="240"/>
      <c r="O637" s="240"/>
      <c r="P637" s="240"/>
      <c r="Q637" s="240"/>
      <c r="R637" s="240"/>
      <c r="S637" s="240"/>
      <c r="T637" s="24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2" t="s">
        <v>158</v>
      </c>
      <c r="AU637" s="242" t="s">
        <v>85</v>
      </c>
      <c r="AV637" s="13" t="s">
        <v>85</v>
      </c>
      <c r="AW637" s="13" t="s">
        <v>32</v>
      </c>
      <c r="AX637" s="13" t="s">
        <v>75</v>
      </c>
      <c r="AY637" s="242" t="s">
        <v>149</v>
      </c>
    </row>
    <row r="638" s="13" customFormat="1">
      <c r="A638" s="13"/>
      <c r="B638" s="231"/>
      <c r="C638" s="232"/>
      <c r="D638" s="233" t="s">
        <v>158</v>
      </c>
      <c r="E638" s="234" t="s">
        <v>1</v>
      </c>
      <c r="F638" s="235" t="s">
        <v>720</v>
      </c>
      <c r="G638" s="232"/>
      <c r="H638" s="236">
        <v>18</v>
      </c>
      <c r="I638" s="237"/>
      <c r="J638" s="232"/>
      <c r="K638" s="232"/>
      <c r="L638" s="238"/>
      <c r="M638" s="239"/>
      <c r="N638" s="240"/>
      <c r="O638" s="240"/>
      <c r="P638" s="240"/>
      <c r="Q638" s="240"/>
      <c r="R638" s="240"/>
      <c r="S638" s="240"/>
      <c r="T638" s="24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2" t="s">
        <v>158</v>
      </c>
      <c r="AU638" s="242" t="s">
        <v>85</v>
      </c>
      <c r="AV638" s="13" t="s">
        <v>85</v>
      </c>
      <c r="AW638" s="13" t="s">
        <v>32</v>
      </c>
      <c r="AX638" s="13" t="s">
        <v>75</v>
      </c>
      <c r="AY638" s="242" t="s">
        <v>149</v>
      </c>
    </row>
    <row r="639" s="14" customFormat="1">
      <c r="A639" s="14"/>
      <c r="B639" s="243"/>
      <c r="C639" s="244"/>
      <c r="D639" s="233" t="s">
        <v>158</v>
      </c>
      <c r="E639" s="245" t="s">
        <v>1</v>
      </c>
      <c r="F639" s="246" t="s">
        <v>212</v>
      </c>
      <c r="G639" s="244"/>
      <c r="H639" s="247">
        <v>190.91999999999999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3" t="s">
        <v>158</v>
      </c>
      <c r="AU639" s="253" t="s">
        <v>85</v>
      </c>
      <c r="AV639" s="14" t="s">
        <v>156</v>
      </c>
      <c r="AW639" s="14" t="s">
        <v>32</v>
      </c>
      <c r="AX639" s="14" t="s">
        <v>83</v>
      </c>
      <c r="AY639" s="253" t="s">
        <v>149</v>
      </c>
    </row>
    <row r="640" s="2" customFormat="1" ht="21.75" customHeight="1">
      <c r="A640" s="38"/>
      <c r="B640" s="39"/>
      <c r="C640" s="217" t="s">
        <v>721</v>
      </c>
      <c r="D640" s="217" t="s">
        <v>152</v>
      </c>
      <c r="E640" s="218" t="s">
        <v>722</v>
      </c>
      <c r="F640" s="219" t="s">
        <v>723</v>
      </c>
      <c r="G640" s="220" t="s">
        <v>250</v>
      </c>
      <c r="H640" s="221">
        <v>96.799999999999997</v>
      </c>
      <c r="I640" s="222"/>
      <c r="J640" s="223">
        <f>ROUND(I640*H640,2)</f>
        <v>0</v>
      </c>
      <c r="K640" s="224"/>
      <c r="L640" s="44"/>
      <c r="M640" s="225" t="s">
        <v>1</v>
      </c>
      <c r="N640" s="226" t="s">
        <v>40</v>
      </c>
      <c r="O640" s="91"/>
      <c r="P640" s="227">
        <f>O640*H640</f>
        <v>0</v>
      </c>
      <c r="Q640" s="227">
        <v>0</v>
      </c>
      <c r="R640" s="227">
        <f>Q640*H640</f>
        <v>0</v>
      </c>
      <c r="S640" s="227">
        <v>0</v>
      </c>
      <c r="T640" s="228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9" t="s">
        <v>156</v>
      </c>
      <c r="AT640" s="229" t="s">
        <v>152</v>
      </c>
      <c r="AU640" s="229" t="s">
        <v>85</v>
      </c>
      <c r="AY640" s="17" t="s">
        <v>149</v>
      </c>
      <c r="BE640" s="230">
        <f>IF(N640="základní",J640,0)</f>
        <v>0</v>
      </c>
      <c r="BF640" s="230">
        <f>IF(N640="snížená",J640,0)</f>
        <v>0</v>
      </c>
      <c r="BG640" s="230">
        <f>IF(N640="zákl. přenesená",J640,0)</f>
        <v>0</v>
      </c>
      <c r="BH640" s="230">
        <f>IF(N640="sníž. přenesená",J640,0)</f>
        <v>0</v>
      </c>
      <c r="BI640" s="230">
        <f>IF(N640="nulová",J640,0)</f>
        <v>0</v>
      </c>
      <c r="BJ640" s="17" t="s">
        <v>83</v>
      </c>
      <c r="BK640" s="230">
        <f>ROUND(I640*H640,2)</f>
        <v>0</v>
      </c>
      <c r="BL640" s="17" t="s">
        <v>156</v>
      </c>
      <c r="BM640" s="229" t="s">
        <v>724</v>
      </c>
    </row>
    <row r="641" s="2" customFormat="1">
      <c r="A641" s="38"/>
      <c r="B641" s="39"/>
      <c r="C641" s="40"/>
      <c r="D641" s="233" t="s">
        <v>298</v>
      </c>
      <c r="E641" s="40"/>
      <c r="F641" s="254" t="s">
        <v>725</v>
      </c>
      <c r="G641" s="40"/>
      <c r="H641" s="40"/>
      <c r="I641" s="255"/>
      <c r="J641" s="40"/>
      <c r="K641" s="40"/>
      <c r="L641" s="44"/>
      <c r="M641" s="256"/>
      <c r="N641" s="257"/>
      <c r="O641" s="91"/>
      <c r="P641" s="91"/>
      <c r="Q641" s="91"/>
      <c r="R641" s="91"/>
      <c r="S641" s="91"/>
      <c r="T641" s="92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7" t="s">
        <v>298</v>
      </c>
      <c r="AU641" s="17" t="s">
        <v>85</v>
      </c>
    </row>
    <row r="642" s="2" customFormat="1" ht="16.5" customHeight="1">
      <c r="A642" s="38"/>
      <c r="B642" s="39"/>
      <c r="C642" s="217" t="s">
        <v>150</v>
      </c>
      <c r="D642" s="217" t="s">
        <v>152</v>
      </c>
      <c r="E642" s="218" t="s">
        <v>726</v>
      </c>
      <c r="F642" s="219" t="s">
        <v>727</v>
      </c>
      <c r="G642" s="220" t="s">
        <v>155</v>
      </c>
      <c r="H642" s="221">
        <v>13.4</v>
      </c>
      <c r="I642" s="222"/>
      <c r="J642" s="223">
        <f>ROUND(I642*H642,2)</f>
        <v>0</v>
      </c>
      <c r="K642" s="224"/>
      <c r="L642" s="44"/>
      <c r="M642" s="225" t="s">
        <v>1</v>
      </c>
      <c r="N642" s="226" t="s">
        <v>40</v>
      </c>
      <c r="O642" s="91"/>
      <c r="P642" s="227">
        <f>O642*H642</f>
        <v>0</v>
      </c>
      <c r="Q642" s="227">
        <v>0</v>
      </c>
      <c r="R642" s="227">
        <f>Q642*H642</f>
        <v>0</v>
      </c>
      <c r="S642" s="227">
        <v>0</v>
      </c>
      <c r="T642" s="228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29" t="s">
        <v>370</v>
      </c>
      <c r="AT642" s="229" t="s">
        <v>152</v>
      </c>
      <c r="AU642" s="229" t="s">
        <v>85</v>
      </c>
      <c r="AY642" s="17" t="s">
        <v>149</v>
      </c>
      <c r="BE642" s="230">
        <f>IF(N642="základní",J642,0)</f>
        <v>0</v>
      </c>
      <c r="BF642" s="230">
        <f>IF(N642="snížená",J642,0)</f>
        <v>0</v>
      </c>
      <c r="BG642" s="230">
        <f>IF(N642="zákl. přenesená",J642,0)</f>
        <v>0</v>
      </c>
      <c r="BH642" s="230">
        <f>IF(N642="sníž. přenesená",J642,0)</f>
        <v>0</v>
      </c>
      <c r="BI642" s="230">
        <f>IF(N642="nulová",J642,0)</f>
        <v>0</v>
      </c>
      <c r="BJ642" s="17" t="s">
        <v>83</v>
      </c>
      <c r="BK642" s="230">
        <f>ROUND(I642*H642,2)</f>
        <v>0</v>
      </c>
      <c r="BL642" s="17" t="s">
        <v>370</v>
      </c>
      <c r="BM642" s="229" t="s">
        <v>728</v>
      </c>
    </row>
    <row r="643" s="13" customFormat="1">
      <c r="A643" s="13"/>
      <c r="B643" s="231"/>
      <c r="C643" s="232"/>
      <c r="D643" s="233" t="s">
        <v>158</v>
      </c>
      <c r="E643" s="234" t="s">
        <v>1</v>
      </c>
      <c r="F643" s="235" t="s">
        <v>729</v>
      </c>
      <c r="G643" s="232"/>
      <c r="H643" s="236">
        <v>2.7000000000000002</v>
      </c>
      <c r="I643" s="237"/>
      <c r="J643" s="232"/>
      <c r="K643" s="232"/>
      <c r="L643" s="238"/>
      <c r="M643" s="239"/>
      <c r="N643" s="240"/>
      <c r="O643" s="240"/>
      <c r="P643" s="240"/>
      <c r="Q643" s="240"/>
      <c r="R643" s="240"/>
      <c r="S643" s="240"/>
      <c r="T643" s="241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2" t="s">
        <v>158</v>
      </c>
      <c r="AU643" s="242" t="s">
        <v>85</v>
      </c>
      <c r="AV643" s="13" t="s">
        <v>85</v>
      </c>
      <c r="AW643" s="13" t="s">
        <v>32</v>
      </c>
      <c r="AX643" s="13" t="s">
        <v>75</v>
      </c>
      <c r="AY643" s="242" t="s">
        <v>149</v>
      </c>
    </row>
    <row r="644" s="13" customFormat="1">
      <c r="A644" s="13"/>
      <c r="B644" s="231"/>
      <c r="C644" s="232"/>
      <c r="D644" s="233" t="s">
        <v>158</v>
      </c>
      <c r="E644" s="234" t="s">
        <v>1</v>
      </c>
      <c r="F644" s="235" t="s">
        <v>730</v>
      </c>
      <c r="G644" s="232"/>
      <c r="H644" s="236">
        <v>5.2999999999999998</v>
      </c>
      <c r="I644" s="237"/>
      <c r="J644" s="232"/>
      <c r="K644" s="232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158</v>
      </c>
      <c r="AU644" s="242" t="s">
        <v>85</v>
      </c>
      <c r="AV644" s="13" t="s">
        <v>85</v>
      </c>
      <c r="AW644" s="13" t="s">
        <v>32</v>
      </c>
      <c r="AX644" s="13" t="s">
        <v>75</v>
      </c>
      <c r="AY644" s="242" t="s">
        <v>149</v>
      </c>
    </row>
    <row r="645" s="13" customFormat="1">
      <c r="A645" s="13"/>
      <c r="B645" s="231"/>
      <c r="C645" s="232"/>
      <c r="D645" s="233" t="s">
        <v>158</v>
      </c>
      <c r="E645" s="234" t="s">
        <v>1</v>
      </c>
      <c r="F645" s="235" t="s">
        <v>731</v>
      </c>
      <c r="G645" s="232"/>
      <c r="H645" s="236">
        <v>5.4000000000000004</v>
      </c>
      <c r="I645" s="237"/>
      <c r="J645" s="232"/>
      <c r="K645" s="232"/>
      <c r="L645" s="238"/>
      <c r="M645" s="239"/>
      <c r="N645" s="240"/>
      <c r="O645" s="240"/>
      <c r="P645" s="240"/>
      <c r="Q645" s="240"/>
      <c r="R645" s="240"/>
      <c r="S645" s="240"/>
      <c r="T645" s="24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2" t="s">
        <v>158</v>
      </c>
      <c r="AU645" s="242" t="s">
        <v>85</v>
      </c>
      <c r="AV645" s="13" t="s">
        <v>85</v>
      </c>
      <c r="AW645" s="13" t="s">
        <v>32</v>
      </c>
      <c r="AX645" s="13" t="s">
        <v>75</v>
      </c>
      <c r="AY645" s="242" t="s">
        <v>149</v>
      </c>
    </row>
    <row r="646" s="14" customFormat="1">
      <c r="A646" s="14"/>
      <c r="B646" s="243"/>
      <c r="C646" s="244"/>
      <c r="D646" s="233" t="s">
        <v>158</v>
      </c>
      <c r="E646" s="245" t="s">
        <v>1</v>
      </c>
      <c r="F646" s="246" t="s">
        <v>212</v>
      </c>
      <c r="G646" s="244"/>
      <c r="H646" s="247">
        <v>13.4</v>
      </c>
      <c r="I646" s="248"/>
      <c r="J646" s="244"/>
      <c r="K646" s="244"/>
      <c r="L646" s="249"/>
      <c r="M646" s="250"/>
      <c r="N646" s="251"/>
      <c r="O646" s="251"/>
      <c r="P646" s="251"/>
      <c r="Q646" s="251"/>
      <c r="R646" s="251"/>
      <c r="S646" s="251"/>
      <c r="T646" s="252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3" t="s">
        <v>158</v>
      </c>
      <c r="AU646" s="253" t="s">
        <v>85</v>
      </c>
      <c r="AV646" s="14" t="s">
        <v>156</v>
      </c>
      <c r="AW646" s="14" t="s">
        <v>32</v>
      </c>
      <c r="AX646" s="14" t="s">
        <v>83</v>
      </c>
      <c r="AY646" s="253" t="s">
        <v>149</v>
      </c>
    </row>
    <row r="647" s="2" customFormat="1" ht="21.75" customHeight="1">
      <c r="A647" s="38"/>
      <c r="B647" s="39"/>
      <c r="C647" s="258" t="s">
        <v>732</v>
      </c>
      <c r="D647" s="258" t="s">
        <v>401</v>
      </c>
      <c r="E647" s="259" t="s">
        <v>733</v>
      </c>
      <c r="F647" s="260" t="s">
        <v>734</v>
      </c>
      <c r="G647" s="261" t="s">
        <v>250</v>
      </c>
      <c r="H647" s="262">
        <v>14</v>
      </c>
      <c r="I647" s="263"/>
      <c r="J647" s="264">
        <f>ROUND(I647*H647,2)</f>
        <v>0</v>
      </c>
      <c r="K647" s="265"/>
      <c r="L647" s="266"/>
      <c r="M647" s="267" t="s">
        <v>1</v>
      </c>
      <c r="N647" s="268" t="s">
        <v>40</v>
      </c>
      <c r="O647" s="91"/>
      <c r="P647" s="227">
        <f>O647*H647</f>
        <v>0</v>
      </c>
      <c r="Q647" s="227">
        <v>0.00033</v>
      </c>
      <c r="R647" s="227">
        <f>Q647*H647</f>
        <v>0.00462</v>
      </c>
      <c r="S647" s="227">
        <v>0</v>
      </c>
      <c r="T647" s="228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9" t="s">
        <v>485</v>
      </c>
      <c r="AT647" s="229" t="s">
        <v>401</v>
      </c>
      <c r="AU647" s="229" t="s">
        <v>85</v>
      </c>
      <c r="AY647" s="17" t="s">
        <v>149</v>
      </c>
      <c r="BE647" s="230">
        <f>IF(N647="základní",J647,0)</f>
        <v>0</v>
      </c>
      <c r="BF647" s="230">
        <f>IF(N647="snížená",J647,0)</f>
        <v>0</v>
      </c>
      <c r="BG647" s="230">
        <f>IF(N647="zákl. přenesená",J647,0)</f>
        <v>0</v>
      </c>
      <c r="BH647" s="230">
        <f>IF(N647="sníž. přenesená",J647,0)</f>
        <v>0</v>
      </c>
      <c r="BI647" s="230">
        <f>IF(N647="nulová",J647,0)</f>
        <v>0</v>
      </c>
      <c r="BJ647" s="17" t="s">
        <v>83</v>
      </c>
      <c r="BK647" s="230">
        <f>ROUND(I647*H647,2)</f>
        <v>0</v>
      </c>
      <c r="BL647" s="17" t="s">
        <v>370</v>
      </c>
      <c r="BM647" s="229" t="s">
        <v>735</v>
      </c>
    </row>
    <row r="648" s="2" customFormat="1" ht="24.15" customHeight="1">
      <c r="A648" s="38"/>
      <c r="B648" s="39"/>
      <c r="C648" s="217" t="s">
        <v>330</v>
      </c>
      <c r="D648" s="217" t="s">
        <v>152</v>
      </c>
      <c r="E648" s="218" t="s">
        <v>736</v>
      </c>
      <c r="F648" s="219" t="s">
        <v>737</v>
      </c>
      <c r="G648" s="220" t="s">
        <v>155</v>
      </c>
      <c r="H648" s="221">
        <v>0.64000000000000001</v>
      </c>
      <c r="I648" s="222"/>
      <c r="J648" s="223">
        <f>ROUND(I648*H648,2)</f>
        <v>0</v>
      </c>
      <c r="K648" s="224"/>
      <c r="L648" s="44"/>
      <c r="M648" s="225" t="s">
        <v>1</v>
      </c>
      <c r="N648" s="226" t="s">
        <v>40</v>
      </c>
      <c r="O648" s="91"/>
      <c r="P648" s="227">
        <f>O648*H648</f>
        <v>0</v>
      </c>
      <c r="Q648" s="227">
        <v>0.020480000000000002</v>
      </c>
      <c r="R648" s="227">
        <f>Q648*H648</f>
        <v>0.013107200000000001</v>
      </c>
      <c r="S648" s="227">
        <v>0</v>
      </c>
      <c r="T648" s="228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29" t="s">
        <v>156</v>
      </c>
      <c r="AT648" s="229" t="s">
        <v>152</v>
      </c>
      <c r="AU648" s="229" t="s">
        <v>85</v>
      </c>
      <c r="AY648" s="17" t="s">
        <v>149</v>
      </c>
      <c r="BE648" s="230">
        <f>IF(N648="základní",J648,0)</f>
        <v>0</v>
      </c>
      <c r="BF648" s="230">
        <f>IF(N648="snížená",J648,0)</f>
        <v>0</v>
      </c>
      <c r="BG648" s="230">
        <f>IF(N648="zákl. přenesená",J648,0)</f>
        <v>0</v>
      </c>
      <c r="BH648" s="230">
        <f>IF(N648="sníž. přenesená",J648,0)</f>
        <v>0</v>
      </c>
      <c r="BI648" s="230">
        <f>IF(N648="nulová",J648,0)</f>
        <v>0</v>
      </c>
      <c r="BJ648" s="17" t="s">
        <v>83</v>
      </c>
      <c r="BK648" s="230">
        <f>ROUND(I648*H648,2)</f>
        <v>0</v>
      </c>
      <c r="BL648" s="17" t="s">
        <v>156</v>
      </c>
      <c r="BM648" s="229" t="s">
        <v>738</v>
      </c>
    </row>
    <row r="649" s="13" customFormat="1">
      <c r="A649" s="13"/>
      <c r="B649" s="231"/>
      <c r="C649" s="232"/>
      <c r="D649" s="233" t="s">
        <v>158</v>
      </c>
      <c r="E649" s="234" t="s">
        <v>1</v>
      </c>
      <c r="F649" s="235" t="s">
        <v>540</v>
      </c>
      <c r="G649" s="232"/>
      <c r="H649" s="236">
        <v>0.64000000000000001</v>
      </c>
      <c r="I649" s="237"/>
      <c r="J649" s="232"/>
      <c r="K649" s="232"/>
      <c r="L649" s="238"/>
      <c r="M649" s="239"/>
      <c r="N649" s="240"/>
      <c r="O649" s="240"/>
      <c r="P649" s="240"/>
      <c r="Q649" s="240"/>
      <c r="R649" s="240"/>
      <c r="S649" s="240"/>
      <c r="T649" s="24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2" t="s">
        <v>158</v>
      </c>
      <c r="AU649" s="242" t="s">
        <v>85</v>
      </c>
      <c r="AV649" s="13" t="s">
        <v>85</v>
      </c>
      <c r="AW649" s="13" t="s">
        <v>32</v>
      </c>
      <c r="AX649" s="13" t="s">
        <v>83</v>
      </c>
      <c r="AY649" s="242" t="s">
        <v>149</v>
      </c>
    </row>
    <row r="650" s="2" customFormat="1" ht="24.15" customHeight="1">
      <c r="A650" s="38"/>
      <c r="B650" s="39"/>
      <c r="C650" s="217" t="s">
        <v>412</v>
      </c>
      <c r="D650" s="217" t="s">
        <v>152</v>
      </c>
      <c r="E650" s="218" t="s">
        <v>739</v>
      </c>
      <c r="F650" s="219" t="s">
        <v>740</v>
      </c>
      <c r="G650" s="220" t="s">
        <v>155</v>
      </c>
      <c r="H650" s="221">
        <v>0.64000000000000001</v>
      </c>
      <c r="I650" s="222"/>
      <c r="J650" s="223">
        <f>ROUND(I650*H650,2)</f>
        <v>0</v>
      </c>
      <c r="K650" s="224"/>
      <c r="L650" s="44"/>
      <c r="M650" s="225" t="s">
        <v>1</v>
      </c>
      <c r="N650" s="226" t="s">
        <v>40</v>
      </c>
      <c r="O650" s="91"/>
      <c r="P650" s="227">
        <f>O650*H650</f>
        <v>0</v>
      </c>
      <c r="Q650" s="227">
        <v>0.0052399999999999999</v>
      </c>
      <c r="R650" s="227">
        <f>Q650*H650</f>
        <v>0.0033536</v>
      </c>
      <c r="S650" s="227">
        <v>0</v>
      </c>
      <c r="T650" s="228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9" t="s">
        <v>156</v>
      </c>
      <c r="AT650" s="229" t="s">
        <v>152</v>
      </c>
      <c r="AU650" s="229" t="s">
        <v>85</v>
      </c>
      <c r="AY650" s="17" t="s">
        <v>149</v>
      </c>
      <c r="BE650" s="230">
        <f>IF(N650="základní",J650,0)</f>
        <v>0</v>
      </c>
      <c r="BF650" s="230">
        <f>IF(N650="snížená",J650,0)</f>
        <v>0</v>
      </c>
      <c r="BG650" s="230">
        <f>IF(N650="zákl. přenesená",J650,0)</f>
        <v>0</v>
      </c>
      <c r="BH650" s="230">
        <f>IF(N650="sníž. přenesená",J650,0)</f>
        <v>0</v>
      </c>
      <c r="BI650" s="230">
        <f>IF(N650="nulová",J650,0)</f>
        <v>0</v>
      </c>
      <c r="BJ650" s="17" t="s">
        <v>83</v>
      </c>
      <c r="BK650" s="230">
        <f>ROUND(I650*H650,2)</f>
        <v>0</v>
      </c>
      <c r="BL650" s="17" t="s">
        <v>156</v>
      </c>
      <c r="BM650" s="229" t="s">
        <v>741</v>
      </c>
    </row>
    <row r="651" s="13" customFormat="1">
      <c r="A651" s="13"/>
      <c r="B651" s="231"/>
      <c r="C651" s="232"/>
      <c r="D651" s="233" t="s">
        <v>158</v>
      </c>
      <c r="E651" s="234" t="s">
        <v>1</v>
      </c>
      <c r="F651" s="235" t="s">
        <v>742</v>
      </c>
      <c r="G651" s="232"/>
      <c r="H651" s="236">
        <v>0.64000000000000001</v>
      </c>
      <c r="I651" s="237"/>
      <c r="J651" s="232"/>
      <c r="K651" s="232"/>
      <c r="L651" s="238"/>
      <c r="M651" s="239"/>
      <c r="N651" s="240"/>
      <c r="O651" s="240"/>
      <c r="P651" s="240"/>
      <c r="Q651" s="240"/>
      <c r="R651" s="240"/>
      <c r="S651" s="240"/>
      <c r="T651" s="24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2" t="s">
        <v>158</v>
      </c>
      <c r="AU651" s="242" t="s">
        <v>85</v>
      </c>
      <c r="AV651" s="13" t="s">
        <v>85</v>
      </c>
      <c r="AW651" s="13" t="s">
        <v>32</v>
      </c>
      <c r="AX651" s="13" t="s">
        <v>83</v>
      </c>
      <c r="AY651" s="242" t="s">
        <v>149</v>
      </c>
    </row>
    <row r="652" s="12" customFormat="1" ht="22.8" customHeight="1">
      <c r="A652" s="12"/>
      <c r="B652" s="203"/>
      <c r="C652" s="204"/>
      <c r="D652" s="205" t="s">
        <v>74</v>
      </c>
      <c r="E652" s="269" t="s">
        <v>332</v>
      </c>
      <c r="F652" s="269" t="s">
        <v>743</v>
      </c>
      <c r="G652" s="204"/>
      <c r="H652" s="204"/>
      <c r="I652" s="207"/>
      <c r="J652" s="270">
        <f>BK652</f>
        <v>0</v>
      </c>
      <c r="K652" s="204"/>
      <c r="L652" s="209"/>
      <c r="M652" s="210"/>
      <c r="N652" s="211"/>
      <c r="O652" s="211"/>
      <c r="P652" s="212">
        <f>SUM(P653:P799)</f>
        <v>0</v>
      </c>
      <c r="Q652" s="211"/>
      <c r="R652" s="212">
        <f>SUM(R653:R799)</f>
        <v>0</v>
      </c>
      <c r="S652" s="211"/>
      <c r="T652" s="213">
        <f>SUM(T653:T799)</f>
        <v>86.990560000000016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14" t="s">
        <v>83</v>
      </c>
      <c r="AT652" s="215" t="s">
        <v>74</v>
      </c>
      <c r="AU652" s="215" t="s">
        <v>83</v>
      </c>
      <c r="AY652" s="214" t="s">
        <v>149</v>
      </c>
      <c r="BK652" s="216">
        <f>SUM(BK653:BK799)</f>
        <v>0</v>
      </c>
    </row>
    <row r="653" s="2" customFormat="1" ht="24.15" customHeight="1">
      <c r="A653" s="38"/>
      <c r="B653" s="39"/>
      <c r="C653" s="217" t="s">
        <v>744</v>
      </c>
      <c r="D653" s="217" t="s">
        <v>152</v>
      </c>
      <c r="E653" s="218" t="s">
        <v>745</v>
      </c>
      <c r="F653" s="219" t="s">
        <v>746</v>
      </c>
      <c r="G653" s="220" t="s">
        <v>155</v>
      </c>
      <c r="H653" s="221">
        <v>183.95599999999999</v>
      </c>
      <c r="I653" s="222"/>
      <c r="J653" s="223">
        <f>ROUND(I653*H653,2)</f>
        <v>0</v>
      </c>
      <c r="K653" s="224"/>
      <c r="L653" s="44"/>
      <c r="M653" s="225" t="s">
        <v>1</v>
      </c>
      <c r="N653" s="226" t="s">
        <v>40</v>
      </c>
      <c r="O653" s="91"/>
      <c r="P653" s="227">
        <f>O653*H653</f>
        <v>0</v>
      </c>
      <c r="Q653" s="227">
        <v>0</v>
      </c>
      <c r="R653" s="227">
        <f>Q653*H653</f>
        <v>0</v>
      </c>
      <c r="S653" s="227">
        <v>0.080000000000000002</v>
      </c>
      <c r="T653" s="228">
        <f>S653*H653</f>
        <v>14.716479999999999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29" t="s">
        <v>156</v>
      </c>
      <c r="AT653" s="229" t="s">
        <v>152</v>
      </c>
      <c r="AU653" s="229" t="s">
        <v>85</v>
      </c>
      <c r="AY653" s="17" t="s">
        <v>149</v>
      </c>
      <c r="BE653" s="230">
        <f>IF(N653="základní",J653,0)</f>
        <v>0</v>
      </c>
      <c r="BF653" s="230">
        <f>IF(N653="snížená",J653,0)</f>
        <v>0</v>
      </c>
      <c r="BG653" s="230">
        <f>IF(N653="zákl. přenesená",J653,0)</f>
        <v>0</v>
      </c>
      <c r="BH653" s="230">
        <f>IF(N653="sníž. přenesená",J653,0)</f>
        <v>0</v>
      </c>
      <c r="BI653" s="230">
        <f>IF(N653="nulová",J653,0)</f>
        <v>0</v>
      </c>
      <c r="BJ653" s="17" t="s">
        <v>83</v>
      </c>
      <c r="BK653" s="230">
        <f>ROUND(I653*H653,2)</f>
        <v>0</v>
      </c>
      <c r="BL653" s="17" t="s">
        <v>156</v>
      </c>
      <c r="BM653" s="229" t="s">
        <v>747</v>
      </c>
    </row>
    <row r="654" s="13" customFormat="1">
      <c r="A654" s="13"/>
      <c r="B654" s="231"/>
      <c r="C654" s="232"/>
      <c r="D654" s="233" t="s">
        <v>158</v>
      </c>
      <c r="E654" s="234" t="s">
        <v>1</v>
      </c>
      <c r="F654" s="235" t="s">
        <v>748</v>
      </c>
      <c r="G654" s="232"/>
      <c r="H654" s="236">
        <v>2.073</v>
      </c>
      <c r="I654" s="237"/>
      <c r="J654" s="232"/>
      <c r="K654" s="232"/>
      <c r="L654" s="238"/>
      <c r="M654" s="239"/>
      <c r="N654" s="240"/>
      <c r="O654" s="240"/>
      <c r="P654" s="240"/>
      <c r="Q654" s="240"/>
      <c r="R654" s="240"/>
      <c r="S654" s="240"/>
      <c r="T654" s="24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2" t="s">
        <v>158</v>
      </c>
      <c r="AU654" s="242" t="s">
        <v>85</v>
      </c>
      <c r="AV654" s="13" t="s">
        <v>85</v>
      </c>
      <c r="AW654" s="13" t="s">
        <v>32</v>
      </c>
      <c r="AX654" s="13" t="s">
        <v>75</v>
      </c>
      <c r="AY654" s="242" t="s">
        <v>149</v>
      </c>
    </row>
    <row r="655" s="13" customFormat="1">
      <c r="A655" s="13"/>
      <c r="B655" s="231"/>
      <c r="C655" s="232"/>
      <c r="D655" s="233" t="s">
        <v>158</v>
      </c>
      <c r="E655" s="234" t="s">
        <v>1</v>
      </c>
      <c r="F655" s="235" t="s">
        <v>749</v>
      </c>
      <c r="G655" s="232"/>
      <c r="H655" s="236">
        <v>6.8399999999999999</v>
      </c>
      <c r="I655" s="237"/>
      <c r="J655" s="232"/>
      <c r="K655" s="232"/>
      <c r="L655" s="238"/>
      <c r="M655" s="239"/>
      <c r="N655" s="240"/>
      <c r="O655" s="240"/>
      <c r="P655" s="240"/>
      <c r="Q655" s="240"/>
      <c r="R655" s="240"/>
      <c r="S655" s="240"/>
      <c r="T655" s="241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2" t="s">
        <v>158</v>
      </c>
      <c r="AU655" s="242" t="s">
        <v>85</v>
      </c>
      <c r="AV655" s="13" t="s">
        <v>85</v>
      </c>
      <c r="AW655" s="13" t="s">
        <v>32</v>
      </c>
      <c r="AX655" s="13" t="s">
        <v>75</v>
      </c>
      <c r="AY655" s="242" t="s">
        <v>149</v>
      </c>
    </row>
    <row r="656" s="13" customFormat="1">
      <c r="A656" s="13"/>
      <c r="B656" s="231"/>
      <c r="C656" s="232"/>
      <c r="D656" s="233" t="s">
        <v>158</v>
      </c>
      <c r="E656" s="234" t="s">
        <v>1</v>
      </c>
      <c r="F656" s="235" t="s">
        <v>750</v>
      </c>
      <c r="G656" s="232"/>
      <c r="H656" s="236">
        <v>4.617</v>
      </c>
      <c r="I656" s="237"/>
      <c r="J656" s="232"/>
      <c r="K656" s="232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158</v>
      </c>
      <c r="AU656" s="242" t="s">
        <v>85</v>
      </c>
      <c r="AV656" s="13" t="s">
        <v>85</v>
      </c>
      <c r="AW656" s="13" t="s">
        <v>32</v>
      </c>
      <c r="AX656" s="13" t="s">
        <v>75</v>
      </c>
      <c r="AY656" s="242" t="s">
        <v>149</v>
      </c>
    </row>
    <row r="657" s="13" customFormat="1">
      <c r="A657" s="13"/>
      <c r="B657" s="231"/>
      <c r="C657" s="232"/>
      <c r="D657" s="233" t="s">
        <v>158</v>
      </c>
      <c r="E657" s="234" t="s">
        <v>1</v>
      </c>
      <c r="F657" s="235" t="s">
        <v>751</v>
      </c>
      <c r="G657" s="232"/>
      <c r="H657" s="236">
        <v>14.9</v>
      </c>
      <c r="I657" s="237"/>
      <c r="J657" s="232"/>
      <c r="K657" s="232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158</v>
      </c>
      <c r="AU657" s="242" t="s">
        <v>85</v>
      </c>
      <c r="AV657" s="13" t="s">
        <v>85</v>
      </c>
      <c r="AW657" s="13" t="s">
        <v>32</v>
      </c>
      <c r="AX657" s="13" t="s">
        <v>75</v>
      </c>
      <c r="AY657" s="242" t="s">
        <v>149</v>
      </c>
    </row>
    <row r="658" s="13" customFormat="1">
      <c r="A658" s="13"/>
      <c r="B658" s="231"/>
      <c r="C658" s="232"/>
      <c r="D658" s="233" t="s">
        <v>158</v>
      </c>
      <c r="E658" s="234" t="s">
        <v>1</v>
      </c>
      <c r="F658" s="235" t="s">
        <v>752</v>
      </c>
      <c r="G658" s="232"/>
      <c r="H658" s="236">
        <v>14.99</v>
      </c>
      <c r="I658" s="237"/>
      <c r="J658" s="232"/>
      <c r="K658" s="232"/>
      <c r="L658" s="238"/>
      <c r="M658" s="239"/>
      <c r="N658" s="240"/>
      <c r="O658" s="240"/>
      <c r="P658" s="240"/>
      <c r="Q658" s="240"/>
      <c r="R658" s="240"/>
      <c r="S658" s="240"/>
      <c r="T658" s="24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2" t="s">
        <v>158</v>
      </c>
      <c r="AU658" s="242" t="s">
        <v>85</v>
      </c>
      <c r="AV658" s="13" t="s">
        <v>85</v>
      </c>
      <c r="AW658" s="13" t="s">
        <v>32</v>
      </c>
      <c r="AX658" s="13" t="s">
        <v>75</v>
      </c>
      <c r="AY658" s="242" t="s">
        <v>149</v>
      </c>
    </row>
    <row r="659" s="13" customFormat="1">
      <c r="A659" s="13"/>
      <c r="B659" s="231"/>
      <c r="C659" s="232"/>
      <c r="D659" s="233" t="s">
        <v>158</v>
      </c>
      <c r="E659" s="234" t="s">
        <v>1</v>
      </c>
      <c r="F659" s="235" t="s">
        <v>753</v>
      </c>
      <c r="G659" s="232"/>
      <c r="H659" s="236">
        <v>12.960000000000001</v>
      </c>
      <c r="I659" s="237"/>
      <c r="J659" s="232"/>
      <c r="K659" s="232"/>
      <c r="L659" s="238"/>
      <c r="M659" s="239"/>
      <c r="N659" s="240"/>
      <c r="O659" s="240"/>
      <c r="P659" s="240"/>
      <c r="Q659" s="240"/>
      <c r="R659" s="240"/>
      <c r="S659" s="240"/>
      <c r="T659" s="24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2" t="s">
        <v>158</v>
      </c>
      <c r="AU659" s="242" t="s">
        <v>85</v>
      </c>
      <c r="AV659" s="13" t="s">
        <v>85</v>
      </c>
      <c r="AW659" s="13" t="s">
        <v>32</v>
      </c>
      <c r="AX659" s="13" t="s">
        <v>75</v>
      </c>
      <c r="AY659" s="242" t="s">
        <v>149</v>
      </c>
    </row>
    <row r="660" s="13" customFormat="1">
      <c r="A660" s="13"/>
      <c r="B660" s="231"/>
      <c r="C660" s="232"/>
      <c r="D660" s="233" t="s">
        <v>158</v>
      </c>
      <c r="E660" s="234" t="s">
        <v>1</v>
      </c>
      <c r="F660" s="235" t="s">
        <v>754</v>
      </c>
      <c r="G660" s="232"/>
      <c r="H660" s="236">
        <v>24.579999999999998</v>
      </c>
      <c r="I660" s="237"/>
      <c r="J660" s="232"/>
      <c r="K660" s="232"/>
      <c r="L660" s="238"/>
      <c r="M660" s="239"/>
      <c r="N660" s="240"/>
      <c r="O660" s="240"/>
      <c r="P660" s="240"/>
      <c r="Q660" s="240"/>
      <c r="R660" s="240"/>
      <c r="S660" s="240"/>
      <c r="T660" s="24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2" t="s">
        <v>158</v>
      </c>
      <c r="AU660" s="242" t="s">
        <v>85</v>
      </c>
      <c r="AV660" s="13" t="s">
        <v>85</v>
      </c>
      <c r="AW660" s="13" t="s">
        <v>32</v>
      </c>
      <c r="AX660" s="13" t="s">
        <v>75</v>
      </c>
      <c r="AY660" s="242" t="s">
        <v>149</v>
      </c>
    </row>
    <row r="661" s="13" customFormat="1">
      <c r="A661" s="13"/>
      <c r="B661" s="231"/>
      <c r="C661" s="232"/>
      <c r="D661" s="233" t="s">
        <v>158</v>
      </c>
      <c r="E661" s="234" t="s">
        <v>1</v>
      </c>
      <c r="F661" s="235" t="s">
        <v>755</v>
      </c>
      <c r="G661" s="232"/>
      <c r="H661" s="236">
        <v>24.579999999999998</v>
      </c>
      <c r="I661" s="237"/>
      <c r="J661" s="232"/>
      <c r="K661" s="232"/>
      <c r="L661" s="238"/>
      <c r="M661" s="239"/>
      <c r="N661" s="240"/>
      <c r="O661" s="240"/>
      <c r="P661" s="240"/>
      <c r="Q661" s="240"/>
      <c r="R661" s="240"/>
      <c r="S661" s="240"/>
      <c r="T661" s="241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2" t="s">
        <v>158</v>
      </c>
      <c r="AU661" s="242" t="s">
        <v>85</v>
      </c>
      <c r="AV661" s="13" t="s">
        <v>85</v>
      </c>
      <c r="AW661" s="13" t="s">
        <v>32</v>
      </c>
      <c r="AX661" s="13" t="s">
        <v>75</v>
      </c>
      <c r="AY661" s="242" t="s">
        <v>149</v>
      </c>
    </row>
    <row r="662" s="13" customFormat="1">
      <c r="A662" s="13"/>
      <c r="B662" s="231"/>
      <c r="C662" s="232"/>
      <c r="D662" s="233" t="s">
        <v>158</v>
      </c>
      <c r="E662" s="234" t="s">
        <v>1</v>
      </c>
      <c r="F662" s="235" t="s">
        <v>756</v>
      </c>
      <c r="G662" s="232"/>
      <c r="H662" s="236">
        <v>1.6000000000000001</v>
      </c>
      <c r="I662" s="237"/>
      <c r="J662" s="232"/>
      <c r="K662" s="232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158</v>
      </c>
      <c r="AU662" s="242" t="s">
        <v>85</v>
      </c>
      <c r="AV662" s="13" t="s">
        <v>85</v>
      </c>
      <c r="AW662" s="13" t="s">
        <v>32</v>
      </c>
      <c r="AX662" s="13" t="s">
        <v>75</v>
      </c>
      <c r="AY662" s="242" t="s">
        <v>149</v>
      </c>
    </row>
    <row r="663" s="13" customFormat="1">
      <c r="A663" s="13"/>
      <c r="B663" s="231"/>
      <c r="C663" s="232"/>
      <c r="D663" s="233" t="s">
        <v>158</v>
      </c>
      <c r="E663" s="234" t="s">
        <v>1</v>
      </c>
      <c r="F663" s="235" t="s">
        <v>757</v>
      </c>
      <c r="G663" s="232"/>
      <c r="H663" s="236">
        <v>11.502000000000001</v>
      </c>
      <c r="I663" s="237"/>
      <c r="J663" s="232"/>
      <c r="K663" s="232"/>
      <c r="L663" s="238"/>
      <c r="M663" s="239"/>
      <c r="N663" s="240"/>
      <c r="O663" s="240"/>
      <c r="P663" s="240"/>
      <c r="Q663" s="240"/>
      <c r="R663" s="240"/>
      <c r="S663" s="240"/>
      <c r="T663" s="24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2" t="s">
        <v>158</v>
      </c>
      <c r="AU663" s="242" t="s">
        <v>85</v>
      </c>
      <c r="AV663" s="13" t="s">
        <v>85</v>
      </c>
      <c r="AW663" s="13" t="s">
        <v>32</v>
      </c>
      <c r="AX663" s="13" t="s">
        <v>75</v>
      </c>
      <c r="AY663" s="242" t="s">
        <v>149</v>
      </c>
    </row>
    <row r="664" s="13" customFormat="1">
      <c r="A664" s="13"/>
      <c r="B664" s="231"/>
      <c r="C664" s="232"/>
      <c r="D664" s="233" t="s">
        <v>158</v>
      </c>
      <c r="E664" s="234" t="s">
        <v>1</v>
      </c>
      <c r="F664" s="235" t="s">
        <v>758</v>
      </c>
      <c r="G664" s="232"/>
      <c r="H664" s="236">
        <v>5.2800000000000002</v>
      </c>
      <c r="I664" s="237"/>
      <c r="J664" s="232"/>
      <c r="K664" s="232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158</v>
      </c>
      <c r="AU664" s="242" t="s">
        <v>85</v>
      </c>
      <c r="AV664" s="13" t="s">
        <v>85</v>
      </c>
      <c r="AW664" s="13" t="s">
        <v>32</v>
      </c>
      <c r="AX664" s="13" t="s">
        <v>75</v>
      </c>
      <c r="AY664" s="242" t="s">
        <v>149</v>
      </c>
    </row>
    <row r="665" s="13" customFormat="1">
      <c r="A665" s="13"/>
      <c r="B665" s="231"/>
      <c r="C665" s="232"/>
      <c r="D665" s="233" t="s">
        <v>158</v>
      </c>
      <c r="E665" s="234" t="s">
        <v>1</v>
      </c>
      <c r="F665" s="235" t="s">
        <v>759</v>
      </c>
      <c r="G665" s="232"/>
      <c r="H665" s="236">
        <v>8</v>
      </c>
      <c r="I665" s="237"/>
      <c r="J665" s="232"/>
      <c r="K665" s="232"/>
      <c r="L665" s="238"/>
      <c r="M665" s="239"/>
      <c r="N665" s="240"/>
      <c r="O665" s="240"/>
      <c r="P665" s="240"/>
      <c r="Q665" s="240"/>
      <c r="R665" s="240"/>
      <c r="S665" s="240"/>
      <c r="T665" s="24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2" t="s">
        <v>158</v>
      </c>
      <c r="AU665" s="242" t="s">
        <v>85</v>
      </c>
      <c r="AV665" s="13" t="s">
        <v>85</v>
      </c>
      <c r="AW665" s="13" t="s">
        <v>32</v>
      </c>
      <c r="AX665" s="13" t="s">
        <v>75</v>
      </c>
      <c r="AY665" s="242" t="s">
        <v>149</v>
      </c>
    </row>
    <row r="666" s="13" customFormat="1">
      <c r="A666" s="13"/>
      <c r="B666" s="231"/>
      <c r="C666" s="232"/>
      <c r="D666" s="233" t="s">
        <v>158</v>
      </c>
      <c r="E666" s="234" t="s">
        <v>1</v>
      </c>
      <c r="F666" s="235" t="s">
        <v>760</v>
      </c>
      <c r="G666" s="232"/>
      <c r="H666" s="236">
        <v>10.98</v>
      </c>
      <c r="I666" s="237"/>
      <c r="J666" s="232"/>
      <c r="K666" s="232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158</v>
      </c>
      <c r="AU666" s="242" t="s">
        <v>85</v>
      </c>
      <c r="AV666" s="13" t="s">
        <v>85</v>
      </c>
      <c r="AW666" s="13" t="s">
        <v>32</v>
      </c>
      <c r="AX666" s="13" t="s">
        <v>75</v>
      </c>
      <c r="AY666" s="242" t="s">
        <v>149</v>
      </c>
    </row>
    <row r="667" s="13" customFormat="1">
      <c r="A667" s="13"/>
      <c r="B667" s="231"/>
      <c r="C667" s="232"/>
      <c r="D667" s="233" t="s">
        <v>158</v>
      </c>
      <c r="E667" s="234" t="s">
        <v>1</v>
      </c>
      <c r="F667" s="235" t="s">
        <v>761</v>
      </c>
      <c r="G667" s="232"/>
      <c r="H667" s="236">
        <v>16.02</v>
      </c>
      <c r="I667" s="237"/>
      <c r="J667" s="232"/>
      <c r="K667" s="232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158</v>
      </c>
      <c r="AU667" s="242" t="s">
        <v>85</v>
      </c>
      <c r="AV667" s="13" t="s">
        <v>85</v>
      </c>
      <c r="AW667" s="13" t="s">
        <v>32</v>
      </c>
      <c r="AX667" s="13" t="s">
        <v>75</v>
      </c>
      <c r="AY667" s="242" t="s">
        <v>149</v>
      </c>
    </row>
    <row r="668" s="13" customFormat="1">
      <c r="A668" s="13"/>
      <c r="B668" s="231"/>
      <c r="C668" s="232"/>
      <c r="D668" s="233" t="s">
        <v>158</v>
      </c>
      <c r="E668" s="234" t="s">
        <v>1</v>
      </c>
      <c r="F668" s="235" t="s">
        <v>762</v>
      </c>
      <c r="G668" s="232"/>
      <c r="H668" s="236">
        <v>20.193999999999999</v>
      </c>
      <c r="I668" s="237"/>
      <c r="J668" s="232"/>
      <c r="K668" s="232"/>
      <c r="L668" s="238"/>
      <c r="M668" s="239"/>
      <c r="N668" s="240"/>
      <c r="O668" s="240"/>
      <c r="P668" s="240"/>
      <c r="Q668" s="240"/>
      <c r="R668" s="240"/>
      <c r="S668" s="240"/>
      <c r="T668" s="24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2" t="s">
        <v>158</v>
      </c>
      <c r="AU668" s="242" t="s">
        <v>85</v>
      </c>
      <c r="AV668" s="13" t="s">
        <v>85</v>
      </c>
      <c r="AW668" s="13" t="s">
        <v>32</v>
      </c>
      <c r="AX668" s="13" t="s">
        <v>75</v>
      </c>
      <c r="AY668" s="242" t="s">
        <v>149</v>
      </c>
    </row>
    <row r="669" s="13" customFormat="1">
      <c r="A669" s="13"/>
      <c r="B669" s="231"/>
      <c r="C669" s="232"/>
      <c r="D669" s="233" t="s">
        <v>158</v>
      </c>
      <c r="E669" s="234" t="s">
        <v>1</v>
      </c>
      <c r="F669" s="235" t="s">
        <v>763</v>
      </c>
      <c r="G669" s="232"/>
      <c r="H669" s="236">
        <v>4.8399999999999999</v>
      </c>
      <c r="I669" s="237"/>
      <c r="J669" s="232"/>
      <c r="K669" s="232"/>
      <c r="L669" s="238"/>
      <c r="M669" s="239"/>
      <c r="N669" s="240"/>
      <c r="O669" s="240"/>
      <c r="P669" s="240"/>
      <c r="Q669" s="240"/>
      <c r="R669" s="240"/>
      <c r="S669" s="240"/>
      <c r="T669" s="24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2" t="s">
        <v>158</v>
      </c>
      <c r="AU669" s="242" t="s">
        <v>85</v>
      </c>
      <c r="AV669" s="13" t="s">
        <v>85</v>
      </c>
      <c r="AW669" s="13" t="s">
        <v>32</v>
      </c>
      <c r="AX669" s="13" t="s">
        <v>75</v>
      </c>
      <c r="AY669" s="242" t="s">
        <v>149</v>
      </c>
    </row>
    <row r="670" s="14" customFormat="1">
      <c r="A670" s="14"/>
      <c r="B670" s="243"/>
      <c r="C670" s="244"/>
      <c r="D670" s="233" t="s">
        <v>158</v>
      </c>
      <c r="E670" s="245" t="s">
        <v>1</v>
      </c>
      <c r="F670" s="246" t="s">
        <v>212</v>
      </c>
      <c r="G670" s="244"/>
      <c r="H670" s="247">
        <v>183.95599999999999</v>
      </c>
      <c r="I670" s="248"/>
      <c r="J670" s="244"/>
      <c r="K670" s="244"/>
      <c r="L670" s="249"/>
      <c r="M670" s="250"/>
      <c r="N670" s="251"/>
      <c r="O670" s="251"/>
      <c r="P670" s="251"/>
      <c r="Q670" s="251"/>
      <c r="R670" s="251"/>
      <c r="S670" s="251"/>
      <c r="T670" s="252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3" t="s">
        <v>158</v>
      </c>
      <c r="AU670" s="253" t="s">
        <v>85</v>
      </c>
      <c r="AV670" s="14" t="s">
        <v>156</v>
      </c>
      <c r="AW670" s="14" t="s">
        <v>32</v>
      </c>
      <c r="AX670" s="14" t="s">
        <v>83</v>
      </c>
      <c r="AY670" s="253" t="s">
        <v>149</v>
      </c>
    </row>
    <row r="671" s="2" customFormat="1" ht="24.15" customHeight="1">
      <c r="A671" s="38"/>
      <c r="B671" s="39"/>
      <c r="C671" s="217" t="s">
        <v>764</v>
      </c>
      <c r="D671" s="217" t="s">
        <v>152</v>
      </c>
      <c r="E671" s="218" t="s">
        <v>765</v>
      </c>
      <c r="F671" s="219" t="s">
        <v>766</v>
      </c>
      <c r="G671" s="220" t="s">
        <v>155</v>
      </c>
      <c r="H671" s="221">
        <v>20.280000000000001</v>
      </c>
      <c r="I671" s="222"/>
      <c r="J671" s="223">
        <f>ROUND(I671*H671,2)</f>
        <v>0</v>
      </c>
      <c r="K671" s="224"/>
      <c r="L671" s="44"/>
      <c r="M671" s="225" t="s">
        <v>1</v>
      </c>
      <c r="N671" s="226" t="s">
        <v>40</v>
      </c>
      <c r="O671" s="91"/>
      <c r="P671" s="227">
        <f>O671*H671</f>
        <v>0</v>
      </c>
      <c r="Q671" s="227">
        <v>0</v>
      </c>
      <c r="R671" s="227">
        <f>Q671*H671</f>
        <v>0</v>
      </c>
      <c r="S671" s="227">
        <v>0.14000000000000001</v>
      </c>
      <c r="T671" s="228">
        <f>S671*H671</f>
        <v>2.8392000000000004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29" t="s">
        <v>156</v>
      </c>
      <c r="AT671" s="229" t="s">
        <v>152</v>
      </c>
      <c r="AU671" s="229" t="s">
        <v>85</v>
      </c>
      <c r="AY671" s="17" t="s">
        <v>149</v>
      </c>
      <c r="BE671" s="230">
        <f>IF(N671="základní",J671,0)</f>
        <v>0</v>
      </c>
      <c r="BF671" s="230">
        <f>IF(N671="snížená",J671,0)</f>
        <v>0</v>
      </c>
      <c r="BG671" s="230">
        <f>IF(N671="zákl. přenesená",J671,0)</f>
        <v>0</v>
      </c>
      <c r="BH671" s="230">
        <f>IF(N671="sníž. přenesená",J671,0)</f>
        <v>0</v>
      </c>
      <c r="BI671" s="230">
        <f>IF(N671="nulová",J671,0)</f>
        <v>0</v>
      </c>
      <c r="BJ671" s="17" t="s">
        <v>83</v>
      </c>
      <c r="BK671" s="230">
        <f>ROUND(I671*H671,2)</f>
        <v>0</v>
      </c>
      <c r="BL671" s="17" t="s">
        <v>156</v>
      </c>
      <c r="BM671" s="229" t="s">
        <v>767</v>
      </c>
    </row>
    <row r="672" s="13" customFormat="1">
      <c r="A672" s="13"/>
      <c r="B672" s="231"/>
      <c r="C672" s="232"/>
      <c r="D672" s="233" t="s">
        <v>158</v>
      </c>
      <c r="E672" s="234" t="s">
        <v>1</v>
      </c>
      <c r="F672" s="235" t="s">
        <v>768</v>
      </c>
      <c r="G672" s="232"/>
      <c r="H672" s="236">
        <v>1.98</v>
      </c>
      <c r="I672" s="237"/>
      <c r="J672" s="232"/>
      <c r="K672" s="232"/>
      <c r="L672" s="238"/>
      <c r="M672" s="239"/>
      <c r="N672" s="240"/>
      <c r="O672" s="240"/>
      <c r="P672" s="240"/>
      <c r="Q672" s="240"/>
      <c r="R672" s="240"/>
      <c r="S672" s="240"/>
      <c r="T672" s="24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2" t="s">
        <v>158</v>
      </c>
      <c r="AU672" s="242" t="s">
        <v>85</v>
      </c>
      <c r="AV672" s="13" t="s">
        <v>85</v>
      </c>
      <c r="AW672" s="13" t="s">
        <v>32</v>
      </c>
      <c r="AX672" s="13" t="s">
        <v>75</v>
      </c>
      <c r="AY672" s="242" t="s">
        <v>149</v>
      </c>
    </row>
    <row r="673" s="13" customFormat="1">
      <c r="A673" s="13"/>
      <c r="B673" s="231"/>
      <c r="C673" s="232"/>
      <c r="D673" s="233" t="s">
        <v>158</v>
      </c>
      <c r="E673" s="234" t="s">
        <v>1</v>
      </c>
      <c r="F673" s="235" t="s">
        <v>769</v>
      </c>
      <c r="G673" s="232"/>
      <c r="H673" s="236">
        <v>18.300000000000001</v>
      </c>
      <c r="I673" s="237"/>
      <c r="J673" s="232"/>
      <c r="K673" s="232"/>
      <c r="L673" s="238"/>
      <c r="M673" s="239"/>
      <c r="N673" s="240"/>
      <c r="O673" s="240"/>
      <c r="P673" s="240"/>
      <c r="Q673" s="240"/>
      <c r="R673" s="240"/>
      <c r="S673" s="240"/>
      <c r="T673" s="241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2" t="s">
        <v>158</v>
      </c>
      <c r="AU673" s="242" t="s">
        <v>85</v>
      </c>
      <c r="AV673" s="13" t="s">
        <v>85</v>
      </c>
      <c r="AW673" s="13" t="s">
        <v>32</v>
      </c>
      <c r="AX673" s="13" t="s">
        <v>75</v>
      </c>
      <c r="AY673" s="242" t="s">
        <v>149</v>
      </c>
    </row>
    <row r="674" s="14" customFormat="1">
      <c r="A674" s="14"/>
      <c r="B674" s="243"/>
      <c r="C674" s="244"/>
      <c r="D674" s="233" t="s">
        <v>158</v>
      </c>
      <c r="E674" s="245" t="s">
        <v>1</v>
      </c>
      <c r="F674" s="246" t="s">
        <v>212</v>
      </c>
      <c r="G674" s="244"/>
      <c r="H674" s="247">
        <v>20.280000000000001</v>
      </c>
      <c r="I674" s="248"/>
      <c r="J674" s="244"/>
      <c r="K674" s="244"/>
      <c r="L674" s="249"/>
      <c r="M674" s="250"/>
      <c r="N674" s="251"/>
      <c r="O674" s="251"/>
      <c r="P674" s="251"/>
      <c r="Q674" s="251"/>
      <c r="R674" s="251"/>
      <c r="S674" s="251"/>
      <c r="T674" s="252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3" t="s">
        <v>158</v>
      </c>
      <c r="AU674" s="253" t="s">
        <v>85</v>
      </c>
      <c r="AV674" s="14" t="s">
        <v>156</v>
      </c>
      <c r="AW674" s="14" t="s">
        <v>32</v>
      </c>
      <c r="AX674" s="14" t="s">
        <v>83</v>
      </c>
      <c r="AY674" s="253" t="s">
        <v>149</v>
      </c>
    </row>
    <row r="675" s="2" customFormat="1" ht="24.15" customHeight="1">
      <c r="A675" s="38"/>
      <c r="B675" s="39"/>
      <c r="C675" s="217" t="s">
        <v>770</v>
      </c>
      <c r="D675" s="217" t="s">
        <v>152</v>
      </c>
      <c r="E675" s="218" t="s">
        <v>771</v>
      </c>
      <c r="F675" s="219" t="s">
        <v>772</v>
      </c>
      <c r="G675" s="220" t="s">
        <v>335</v>
      </c>
      <c r="H675" s="221">
        <v>0.39600000000000002</v>
      </c>
      <c r="I675" s="222"/>
      <c r="J675" s="223">
        <f>ROUND(I675*H675,2)</f>
        <v>0</v>
      </c>
      <c r="K675" s="224"/>
      <c r="L675" s="44"/>
      <c r="M675" s="225" t="s">
        <v>1</v>
      </c>
      <c r="N675" s="226" t="s">
        <v>40</v>
      </c>
      <c r="O675" s="91"/>
      <c r="P675" s="227">
        <f>O675*H675</f>
        <v>0</v>
      </c>
      <c r="Q675" s="227">
        <v>0</v>
      </c>
      <c r="R675" s="227">
        <f>Q675*H675</f>
        <v>0</v>
      </c>
      <c r="S675" s="227">
        <v>1.8</v>
      </c>
      <c r="T675" s="228">
        <f>S675*H675</f>
        <v>0.7128000000000001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29" t="s">
        <v>156</v>
      </c>
      <c r="AT675" s="229" t="s">
        <v>152</v>
      </c>
      <c r="AU675" s="229" t="s">
        <v>85</v>
      </c>
      <c r="AY675" s="17" t="s">
        <v>149</v>
      </c>
      <c r="BE675" s="230">
        <f>IF(N675="základní",J675,0)</f>
        <v>0</v>
      </c>
      <c r="BF675" s="230">
        <f>IF(N675="snížená",J675,0)</f>
        <v>0</v>
      </c>
      <c r="BG675" s="230">
        <f>IF(N675="zákl. přenesená",J675,0)</f>
        <v>0</v>
      </c>
      <c r="BH675" s="230">
        <f>IF(N675="sníž. přenesená",J675,0)</f>
        <v>0</v>
      </c>
      <c r="BI675" s="230">
        <f>IF(N675="nulová",J675,0)</f>
        <v>0</v>
      </c>
      <c r="BJ675" s="17" t="s">
        <v>83</v>
      </c>
      <c r="BK675" s="230">
        <f>ROUND(I675*H675,2)</f>
        <v>0</v>
      </c>
      <c r="BL675" s="17" t="s">
        <v>156</v>
      </c>
      <c r="BM675" s="229" t="s">
        <v>773</v>
      </c>
    </row>
    <row r="676" s="13" customFormat="1">
      <c r="A676" s="13"/>
      <c r="B676" s="231"/>
      <c r="C676" s="232"/>
      <c r="D676" s="233" t="s">
        <v>158</v>
      </c>
      <c r="E676" s="234" t="s">
        <v>1</v>
      </c>
      <c r="F676" s="235" t="s">
        <v>774</v>
      </c>
      <c r="G676" s="232"/>
      <c r="H676" s="236">
        <v>0.13200000000000001</v>
      </c>
      <c r="I676" s="237"/>
      <c r="J676" s="232"/>
      <c r="K676" s="232"/>
      <c r="L676" s="238"/>
      <c r="M676" s="239"/>
      <c r="N676" s="240"/>
      <c r="O676" s="240"/>
      <c r="P676" s="240"/>
      <c r="Q676" s="240"/>
      <c r="R676" s="240"/>
      <c r="S676" s="240"/>
      <c r="T676" s="24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2" t="s">
        <v>158</v>
      </c>
      <c r="AU676" s="242" t="s">
        <v>85</v>
      </c>
      <c r="AV676" s="13" t="s">
        <v>85</v>
      </c>
      <c r="AW676" s="13" t="s">
        <v>32</v>
      </c>
      <c r="AX676" s="13" t="s">
        <v>75</v>
      </c>
      <c r="AY676" s="242" t="s">
        <v>149</v>
      </c>
    </row>
    <row r="677" s="13" customFormat="1">
      <c r="A677" s="13"/>
      <c r="B677" s="231"/>
      <c r="C677" s="232"/>
      <c r="D677" s="233" t="s">
        <v>158</v>
      </c>
      <c r="E677" s="234" t="s">
        <v>1</v>
      </c>
      <c r="F677" s="235" t="s">
        <v>775</v>
      </c>
      <c r="G677" s="232"/>
      <c r="H677" s="236">
        <v>0.13200000000000001</v>
      </c>
      <c r="I677" s="237"/>
      <c r="J677" s="232"/>
      <c r="K677" s="232"/>
      <c r="L677" s="238"/>
      <c r="M677" s="239"/>
      <c r="N677" s="240"/>
      <c r="O677" s="240"/>
      <c r="P677" s="240"/>
      <c r="Q677" s="240"/>
      <c r="R677" s="240"/>
      <c r="S677" s="240"/>
      <c r="T677" s="241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2" t="s">
        <v>158</v>
      </c>
      <c r="AU677" s="242" t="s">
        <v>85</v>
      </c>
      <c r="AV677" s="13" t="s">
        <v>85</v>
      </c>
      <c r="AW677" s="13" t="s">
        <v>32</v>
      </c>
      <c r="AX677" s="13" t="s">
        <v>75</v>
      </c>
      <c r="AY677" s="242" t="s">
        <v>149</v>
      </c>
    </row>
    <row r="678" s="13" customFormat="1">
      <c r="A678" s="13"/>
      <c r="B678" s="231"/>
      <c r="C678" s="232"/>
      <c r="D678" s="233" t="s">
        <v>158</v>
      </c>
      <c r="E678" s="234" t="s">
        <v>1</v>
      </c>
      <c r="F678" s="235" t="s">
        <v>776</v>
      </c>
      <c r="G678" s="232"/>
      <c r="H678" s="236">
        <v>0.13200000000000001</v>
      </c>
      <c r="I678" s="237"/>
      <c r="J678" s="232"/>
      <c r="K678" s="232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158</v>
      </c>
      <c r="AU678" s="242" t="s">
        <v>85</v>
      </c>
      <c r="AV678" s="13" t="s">
        <v>85</v>
      </c>
      <c r="AW678" s="13" t="s">
        <v>32</v>
      </c>
      <c r="AX678" s="13" t="s">
        <v>75</v>
      </c>
      <c r="AY678" s="242" t="s">
        <v>149</v>
      </c>
    </row>
    <row r="679" s="14" customFormat="1">
      <c r="A679" s="14"/>
      <c r="B679" s="243"/>
      <c r="C679" s="244"/>
      <c r="D679" s="233" t="s">
        <v>158</v>
      </c>
      <c r="E679" s="245" t="s">
        <v>1</v>
      </c>
      <c r="F679" s="246" t="s">
        <v>212</v>
      </c>
      <c r="G679" s="244"/>
      <c r="H679" s="247">
        <v>0.39600000000000002</v>
      </c>
      <c r="I679" s="248"/>
      <c r="J679" s="244"/>
      <c r="K679" s="244"/>
      <c r="L679" s="249"/>
      <c r="M679" s="250"/>
      <c r="N679" s="251"/>
      <c r="O679" s="251"/>
      <c r="P679" s="251"/>
      <c r="Q679" s="251"/>
      <c r="R679" s="251"/>
      <c r="S679" s="251"/>
      <c r="T679" s="252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3" t="s">
        <v>158</v>
      </c>
      <c r="AU679" s="253" t="s">
        <v>85</v>
      </c>
      <c r="AV679" s="14" t="s">
        <v>156</v>
      </c>
      <c r="AW679" s="14" t="s">
        <v>32</v>
      </c>
      <c r="AX679" s="14" t="s">
        <v>83</v>
      </c>
      <c r="AY679" s="253" t="s">
        <v>149</v>
      </c>
    </row>
    <row r="680" s="2" customFormat="1" ht="37.8" customHeight="1">
      <c r="A680" s="38"/>
      <c r="B680" s="39"/>
      <c r="C680" s="217" t="s">
        <v>777</v>
      </c>
      <c r="D680" s="217" t="s">
        <v>152</v>
      </c>
      <c r="E680" s="218" t="s">
        <v>778</v>
      </c>
      <c r="F680" s="219" t="s">
        <v>779</v>
      </c>
      <c r="G680" s="220" t="s">
        <v>335</v>
      </c>
      <c r="H680" s="221">
        <v>6.4980000000000002</v>
      </c>
      <c r="I680" s="222"/>
      <c r="J680" s="223">
        <f>ROUND(I680*H680,2)</f>
        <v>0</v>
      </c>
      <c r="K680" s="224"/>
      <c r="L680" s="44"/>
      <c r="M680" s="225" t="s">
        <v>1</v>
      </c>
      <c r="N680" s="226" t="s">
        <v>40</v>
      </c>
      <c r="O680" s="91"/>
      <c r="P680" s="227">
        <f>O680*H680</f>
        <v>0</v>
      </c>
      <c r="Q680" s="227">
        <v>0</v>
      </c>
      <c r="R680" s="227">
        <f>Q680*H680</f>
        <v>0</v>
      </c>
      <c r="S680" s="227">
        <v>2.2000000000000002</v>
      </c>
      <c r="T680" s="228">
        <f>S680*H680</f>
        <v>14.295600000000002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9" t="s">
        <v>156</v>
      </c>
      <c r="AT680" s="229" t="s">
        <v>152</v>
      </c>
      <c r="AU680" s="229" t="s">
        <v>85</v>
      </c>
      <c r="AY680" s="17" t="s">
        <v>149</v>
      </c>
      <c r="BE680" s="230">
        <f>IF(N680="základní",J680,0)</f>
        <v>0</v>
      </c>
      <c r="BF680" s="230">
        <f>IF(N680="snížená",J680,0)</f>
        <v>0</v>
      </c>
      <c r="BG680" s="230">
        <f>IF(N680="zákl. přenesená",J680,0)</f>
        <v>0</v>
      </c>
      <c r="BH680" s="230">
        <f>IF(N680="sníž. přenesená",J680,0)</f>
        <v>0</v>
      </c>
      <c r="BI680" s="230">
        <f>IF(N680="nulová",J680,0)</f>
        <v>0</v>
      </c>
      <c r="BJ680" s="17" t="s">
        <v>83</v>
      </c>
      <c r="BK680" s="230">
        <f>ROUND(I680*H680,2)</f>
        <v>0</v>
      </c>
      <c r="BL680" s="17" t="s">
        <v>156</v>
      </c>
      <c r="BM680" s="229" t="s">
        <v>780</v>
      </c>
    </row>
    <row r="681" s="13" customFormat="1">
      <c r="A681" s="13"/>
      <c r="B681" s="231"/>
      <c r="C681" s="232"/>
      <c r="D681" s="233" t="s">
        <v>158</v>
      </c>
      <c r="E681" s="234" t="s">
        <v>1</v>
      </c>
      <c r="F681" s="235" t="s">
        <v>781</v>
      </c>
      <c r="G681" s="232"/>
      <c r="H681" s="236">
        <v>3.258</v>
      </c>
      <c r="I681" s="237"/>
      <c r="J681" s="232"/>
      <c r="K681" s="232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158</v>
      </c>
      <c r="AU681" s="242" t="s">
        <v>85</v>
      </c>
      <c r="AV681" s="13" t="s">
        <v>85</v>
      </c>
      <c r="AW681" s="13" t="s">
        <v>32</v>
      </c>
      <c r="AX681" s="13" t="s">
        <v>75</v>
      </c>
      <c r="AY681" s="242" t="s">
        <v>149</v>
      </c>
    </row>
    <row r="682" s="13" customFormat="1">
      <c r="A682" s="13"/>
      <c r="B682" s="231"/>
      <c r="C682" s="232"/>
      <c r="D682" s="233" t="s">
        <v>158</v>
      </c>
      <c r="E682" s="234" t="s">
        <v>1</v>
      </c>
      <c r="F682" s="235" t="s">
        <v>782</v>
      </c>
      <c r="G682" s="232"/>
      <c r="H682" s="236">
        <v>3.2400000000000002</v>
      </c>
      <c r="I682" s="237"/>
      <c r="J682" s="232"/>
      <c r="K682" s="232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158</v>
      </c>
      <c r="AU682" s="242" t="s">
        <v>85</v>
      </c>
      <c r="AV682" s="13" t="s">
        <v>85</v>
      </c>
      <c r="AW682" s="13" t="s">
        <v>32</v>
      </c>
      <c r="AX682" s="13" t="s">
        <v>75</v>
      </c>
      <c r="AY682" s="242" t="s">
        <v>149</v>
      </c>
    </row>
    <row r="683" s="14" customFormat="1">
      <c r="A683" s="14"/>
      <c r="B683" s="243"/>
      <c r="C683" s="244"/>
      <c r="D683" s="233" t="s">
        <v>158</v>
      </c>
      <c r="E683" s="245" t="s">
        <v>1</v>
      </c>
      <c r="F683" s="246" t="s">
        <v>212</v>
      </c>
      <c r="G683" s="244"/>
      <c r="H683" s="247">
        <v>6.4980000000000002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3" t="s">
        <v>158</v>
      </c>
      <c r="AU683" s="253" t="s">
        <v>85</v>
      </c>
      <c r="AV683" s="14" t="s">
        <v>156</v>
      </c>
      <c r="AW683" s="14" t="s">
        <v>32</v>
      </c>
      <c r="AX683" s="14" t="s">
        <v>83</v>
      </c>
      <c r="AY683" s="253" t="s">
        <v>149</v>
      </c>
    </row>
    <row r="684" s="2" customFormat="1" ht="24.15" customHeight="1">
      <c r="A684" s="38"/>
      <c r="B684" s="39"/>
      <c r="C684" s="217" t="s">
        <v>783</v>
      </c>
      <c r="D684" s="217" t="s">
        <v>152</v>
      </c>
      <c r="E684" s="218" t="s">
        <v>784</v>
      </c>
      <c r="F684" s="219" t="s">
        <v>785</v>
      </c>
      <c r="G684" s="220" t="s">
        <v>155</v>
      </c>
      <c r="H684" s="221">
        <v>177.11000000000001</v>
      </c>
      <c r="I684" s="222"/>
      <c r="J684" s="223">
        <f>ROUND(I684*H684,2)</f>
        <v>0</v>
      </c>
      <c r="K684" s="224"/>
      <c r="L684" s="44"/>
      <c r="M684" s="225" t="s">
        <v>1</v>
      </c>
      <c r="N684" s="226" t="s">
        <v>40</v>
      </c>
      <c r="O684" s="91"/>
      <c r="P684" s="227">
        <f>O684*H684</f>
        <v>0</v>
      </c>
      <c r="Q684" s="227">
        <v>0</v>
      </c>
      <c r="R684" s="227">
        <f>Q684*H684</f>
        <v>0</v>
      </c>
      <c r="S684" s="227">
        <v>0.057000000000000002</v>
      </c>
      <c r="T684" s="228">
        <f>S684*H684</f>
        <v>10.095270000000001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29" t="s">
        <v>156</v>
      </c>
      <c r="AT684" s="229" t="s">
        <v>152</v>
      </c>
      <c r="AU684" s="229" t="s">
        <v>85</v>
      </c>
      <c r="AY684" s="17" t="s">
        <v>149</v>
      </c>
      <c r="BE684" s="230">
        <f>IF(N684="základní",J684,0)</f>
        <v>0</v>
      </c>
      <c r="BF684" s="230">
        <f>IF(N684="snížená",J684,0)</f>
        <v>0</v>
      </c>
      <c r="BG684" s="230">
        <f>IF(N684="zákl. přenesená",J684,0)</f>
        <v>0</v>
      </c>
      <c r="BH684" s="230">
        <f>IF(N684="sníž. přenesená",J684,0)</f>
        <v>0</v>
      </c>
      <c r="BI684" s="230">
        <f>IF(N684="nulová",J684,0)</f>
        <v>0</v>
      </c>
      <c r="BJ684" s="17" t="s">
        <v>83</v>
      </c>
      <c r="BK684" s="230">
        <f>ROUND(I684*H684,2)</f>
        <v>0</v>
      </c>
      <c r="BL684" s="17" t="s">
        <v>156</v>
      </c>
      <c r="BM684" s="229" t="s">
        <v>786</v>
      </c>
    </row>
    <row r="685" s="13" customFormat="1">
      <c r="A685" s="13"/>
      <c r="B685" s="231"/>
      <c r="C685" s="232"/>
      <c r="D685" s="233" t="s">
        <v>158</v>
      </c>
      <c r="E685" s="234" t="s">
        <v>1</v>
      </c>
      <c r="F685" s="235" t="s">
        <v>787</v>
      </c>
      <c r="G685" s="232"/>
      <c r="H685" s="236">
        <v>2.7000000000000002</v>
      </c>
      <c r="I685" s="237"/>
      <c r="J685" s="232"/>
      <c r="K685" s="232"/>
      <c r="L685" s="238"/>
      <c r="M685" s="239"/>
      <c r="N685" s="240"/>
      <c r="O685" s="240"/>
      <c r="P685" s="240"/>
      <c r="Q685" s="240"/>
      <c r="R685" s="240"/>
      <c r="S685" s="240"/>
      <c r="T685" s="241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2" t="s">
        <v>158</v>
      </c>
      <c r="AU685" s="242" t="s">
        <v>85</v>
      </c>
      <c r="AV685" s="13" t="s">
        <v>85</v>
      </c>
      <c r="AW685" s="13" t="s">
        <v>32</v>
      </c>
      <c r="AX685" s="13" t="s">
        <v>75</v>
      </c>
      <c r="AY685" s="242" t="s">
        <v>149</v>
      </c>
    </row>
    <row r="686" s="13" customFormat="1">
      <c r="A686" s="13"/>
      <c r="B686" s="231"/>
      <c r="C686" s="232"/>
      <c r="D686" s="233" t="s">
        <v>158</v>
      </c>
      <c r="E686" s="234" t="s">
        <v>1</v>
      </c>
      <c r="F686" s="235" t="s">
        <v>788</v>
      </c>
      <c r="G686" s="232"/>
      <c r="H686" s="236">
        <v>5</v>
      </c>
      <c r="I686" s="237"/>
      <c r="J686" s="232"/>
      <c r="K686" s="232"/>
      <c r="L686" s="238"/>
      <c r="M686" s="239"/>
      <c r="N686" s="240"/>
      <c r="O686" s="240"/>
      <c r="P686" s="240"/>
      <c r="Q686" s="240"/>
      <c r="R686" s="240"/>
      <c r="S686" s="240"/>
      <c r="T686" s="24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2" t="s">
        <v>158</v>
      </c>
      <c r="AU686" s="242" t="s">
        <v>85</v>
      </c>
      <c r="AV686" s="13" t="s">
        <v>85</v>
      </c>
      <c r="AW686" s="13" t="s">
        <v>32</v>
      </c>
      <c r="AX686" s="13" t="s">
        <v>75</v>
      </c>
      <c r="AY686" s="242" t="s">
        <v>149</v>
      </c>
    </row>
    <row r="687" s="13" customFormat="1">
      <c r="A687" s="13"/>
      <c r="B687" s="231"/>
      <c r="C687" s="232"/>
      <c r="D687" s="233" t="s">
        <v>158</v>
      </c>
      <c r="E687" s="234" t="s">
        <v>1</v>
      </c>
      <c r="F687" s="235" t="s">
        <v>789</v>
      </c>
      <c r="G687" s="232"/>
      <c r="H687" s="236">
        <v>10.199999999999999</v>
      </c>
      <c r="I687" s="237"/>
      <c r="J687" s="232"/>
      <c r="K687" s="232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158</v>
      </c>
      <c r="AU687" s="242" t="s">
        <v>85</v>
      </c>
      <c r="AV687" s="13" t="s">
        <v>85</v>
      </c>
      <c r="AW687" s="13" t="s">
        <v>32</v>
      </c>
      <c r="AX687" s="13" t="s">
        <v>75</v>
      </c>
      <c r="AY687" s="242" t="s">
        <v>149</v>
      </c>
    </row>
    <row r="688" s="13" customFormat="1">
      <c r="A688" s="13"/>
      <c r="B688" s="231"/>
      <c r="C688" s="232"/>
      <c r="D688" s="233" t="s">
        <v>158</v>
      </c>
      <c r="E688" s="234" t="s">
        <v>1</v>
      </c>
      <c r="F688" s="235" t="s">
        <v>790</v>
      </c>
      <c r="G688" s="232"/>
      <c r="H688" s="236">
        <v>6.2400000000000002</v>
      </c>
      <c r="I688" s="237"/>
      <c r="J688" s="232"/>
      <c r="K688" s="232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158</v>
      </c>
      <c r="AU688" s="242" t="s">
        <v>85</v>
      </c>
      <c r="AV688" s="13" t="s">
        <v>85</v>
      </c>
      <c r="AW688" s="13" t="s">
        <v>32</v>
      </c>
      <c r="AX688" s="13" t="s">
        <v>75</v>
      </c>
      <c r="AY688" s="242" t="s">
        <v>149</v>
      </c>
    </row>
    <row r="689" s="13" customFormat="1">
      <c r="A689" s="13"/>
      <c r="B689" s="231"/>
      <c r="C689" s="232"/>
      <c r="D689" s="233" t="s">
        <v>158</v>
      </c>
      <c r="E689" s="234" t="s">
        <v>1</v>
      </c>
      <c r="F689" s="235" t="s">
        <v>791</v>
      </c>
      <c r="G689" s="232"/>
      <c r="H689" s="236">
        <v>6.54</v>
      </c>
      <c r="I689" s="237"/>
      <c r="J689" s="232"/>
      <c r="K689" s="232"/>
      <c r="L689" s="238"/>
      <c r="M689" s="239"/>
      <c r="N689" s="240"/>
      <c r="O689" s="240"/>
      <c r="P689" s="240"/>
      <c r="Q689" s="240"/>
      <c r="R689" s="240"/>
      <c r="S689" s="240"/>
      <c r="T689" s="241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2" t="s">
        <v>158</v>
      </c>
      <c r="AU689" s="242" t="s">
        <v>85</v>
      </c>
      <c r="AV689" s="13" t="s">
        <v>85</v>
      </c>
      <c r="AW689" s="13" t="s">
        <v>32</v>
      </c>
      <c r="AX689" s="13" t="s">
        <v>75</v>
      </c>
      <c r="AY689" s="242" t="s">
        <v>149</v>
      </c>
    </row>
    <row r="690" s="13" customFormat="1">
      <c r="A690" s="13"/>
      <c r="B690" s="231"/>
      <c r="C690" s="232"/>
      <c r="D690" s="233" t="s">
        <v>158</v>
      </c>
      <c r="E690" s="234" t="s">
        <v>1</v>
      </c>
      <c r="F690" s="235" t="s">
        <v>792</v>
      </c>
      <c r="G690" s="232"/>
      <c r="H690" s="236">
        <v>1.5</v>
      </c>
      <c r="I690" s="237"/>
      <c r="J690" s="232"/>
      <c r="K690" s="232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158</v>
      </c>
      <c r="AU690" s="242" t="s">
        <v>85</v>
      </c>
      <c r="AV690" s="13" t="s">
        <v>85</v>
      </c>
      <c r="AW690" s="13" t="s">
        <v>32</v>
      </c>
      <c r="AX690" s="13" t="s">
        <v>75</v>
      </c>
      <c r="AY690" s="242" t="s">
        <v>149</v>
      </c>
    </row>
    <row r="691" s="13" customFormat="1">
      <c r="A691" s="13"/>
      <c r="B691" s="231"/>
      <c r="C691" s="232"/>
      <c r="D691" s="233" t="s">
        <v>158</v>
      </c>
      <c r="E691" s="234" t="s">
        <v>1</v>
      </c>
      <c r="F691" s="235" t="s">
        <v>793</v>
      </c>
      <c r="G691" s="232"/>
      <c r="H691" s="236">
        <v>1.47</v>
      </c>
      <c r="I691" s="237"/>
      <c r="J691" s="232"/>
      <c r="K691" s="232"/>
      <c r="L691" s="238"/>
      <c r="M691" s="239"/>
      <c r="N691" s="240"/>
      <c r="O691" s="240"/>
      <c r="P691" s="240"/>
      <c r="Q691" s="240"/>
      <c r="R691" s="240"/>
      <c r="S691" s="240"/>
      <c r="T691" s="241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2" t="s">
        <v>158</v>
      </c>
      <c r="AU691" s="242" t="s">
        <v>85</v>
      </c>
      <c r="AV691" s="13" t="s">
        <v>85</v>
      </c>
      <c r="AW691" s="13" t="s">
        <v>32</v>
      </c>
      <c r="AX691" s="13" t="s">
        <v>75</v>
      </c>
      <c r="AY691" s="242" t="s">
        <v>149</v>
      </c>
    </row>
    <row r="692" s="13" customFormat="1">
      <c r="A692" s="13"/>
      <c r="B692" s="231"/>
      <c r="C692" s="232"/>
      <c r="D692" s="233" t="s">
        <v>158</v>
      </c>
      <c r="E692" s="234" t="s">
        <v>1</v>
      </c>
      <c r="F692" s="235" t="s">
        <v>794</v>
      </c>
      <c r="G692" s="232"/>
      <c r="H692" s="236">
        <v>13</v>
      </c>
      <c r="I692" s="237"/>
      <c r="J692" s="232"/>
      <c r="K692" s="232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158</v>
      </c>
      <c r="AU692" s="242" t="s">
        <v>85</v>
      </c>
      <c r="AV692" s="13" t="s">
        <v>85</v>
      </c>
      <c r="AW692" s="13" t="s">
        <v>32</v>
      </c>
      <c r="AX692" s="13" t="s">
        <v>75</v>
      </c>
      <c r="AY692" s="242" t="s">
        <v>149</v>
      </c>
    </row>
    <row r="693" s="13" customFormat="1">
      <c r="A693" s="13"/>
      <c r="B693" s="231"/>
      <c r="C693" s="232"/>
      <c r="D693" s="233" t="s">
        <v>158</v>
      </c>
      <c r="E693" s="234" t="s">
        <v>1</v>
      </c>
      <c r="F693" s="235" t="s">
        <v>795</v>
      </c>
      <c r="G693" s="232"/>
      <c r="H693" s="236">
        <v>2.8500000000000001</v>
      </c>
      <c r="I693" s="237"/>
      <c r="J693" s="232"/>
      <c r="K693" s="232"/>
      <c r="L693" s="238"/>
      <c r="M693" s="239"/>
      <c r="N693" s="240"/>
      <c r="O693" s="240"/>
      <c r="P693" s="240"/>
      <c r="Q693" s="240"/>
      <c r="R693" s="240"/>
      <c r="S693" s="240"/>
      <c r="T693" s="24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2" t="s">
        <v>158</v>
      </c>
      <c r="AU693" s="242" t="s">
        <v>85</v>
      </c>
      <c r="AV693" s="13" t="s">
        <v>85</v>
      </c>
      <c r="AW693" s="13" t="s">
        <v>32</v>
      </c>
      <c r="AX693" s="13" t="s">
        <v>75</v>
      </c>
      <c r="AY693" s="242" t="s">
        <v>149</v>
      </c>
    </row>
    <row r="694" s="13" customFormat="1">
      <c r="A694" s="13"/>
      <c r="B694" s="231"/>
      <c r="C694" s="232"/>
      <c r="D694" s="233" t="s">
        <v>158</v>
      </c>
      <c r="E694" s="234" t="s">
        <v>1</v>
      </c>
      <c r="F694" s="235" t="s">
        <v>796</v>
      </c>
      <c r="G694" s="232"/>
      <c r="H694" s="236">
        <v>13</v>
      </c>
      <c r="I694" s="237"/>
      <c r="J694" s="232"/>
      <c r="K694" s="232"/>
      <c r="L694" s="238"/>
      <c r="M694" s="239"/>
      <c r="N694" s="240"/>
      <c r="O694" s="240"/>
      <c r="P694" s="240"/>
      <c r="Q694" s="240"/>
      <c r="R694" s="240"/>
      <c r="S694" s="240"/>
      <c r="T694" s="241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2" t="s">
        <v>158</v>
      </c>
      <c r="AU694" s="242" t="s">
        <v>85</v>
      </c>
      <c r="AV694" s="13" t="s">
        <v>85</v>
      </c>
      <c r="AW694" s="13" t="s">
        <v>32</v>
      </c>
      <c r="AX694" s="13" t="s">
        <v>75</v>
      </c>
      <c r="AY694" s="242" t="s">
        <v>149</v>
      </c>
    </row>
    <row r="695" s="13" customFormat="1">
      <c r="A695" s="13"/>
      <c r="B695" s="231"/>
      <c r="C695" s="232"/>
      <c r="D695" s="233" t="s">
        <v>158</v>
      </c>
      <c r="E695" s="234" t="s">
        <v>1</v>
      </c>
      <c r="F695" s="235" t="s">
        <v>797</v>
      </c>
      <c r="G695" s="232"/>
      <c r="H695" s="236">
        <v>2.8500000000000001</v>
      </c>
      <c r="I695" s="237"/>
      <c r="J695" s="232"/>
      <c r="K695" s="232"/>
      <c r="L695" s="238"/>
      <c r="M695" s="239"/>
      <c r="N695" s="240"/>
      <c r="O695" s="240"/>
      <c r="P695" s="240"/>
      <c r="Q695" s="240"/>
      <c r="R695" s="240"/>
      <c r="S695" s="240"/>
      <c r="T695" s="24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2" t="s">
        <v>158</v>
      </c>
      <c r="AU695" s="242" t="s">
        <v>85</v>
      </c>
      <c r="AV695" s="13" t="s">
        <v>85</v>
      </c>
      <c r="AW695" s="13" t="s">
        <v>32</v>
      </c>
      <c r="AX695" s="13" t="s">
        <v>75</v>
      </c>
      <c r="AY695" s="242" t="s">
        <v>149</v>
      </c>
    </row>
    <row r="696" s="13" customFormat="1">
      <c r="A696" s="13"/>
      <c r="B696" s="231"/>
      <c r="C696" s="232"/>
      <c r="D696" s="233" t="s">
        <v>158</v>
      </c>
      <c r="E696" s="234" t="s">
        <v>1</v>
      </c>
      <c r="F696" s="235" t="s">
        <v>798</v>
      </c>
      <c r="G696" s="232"/>
      <c r="H696" s="236">
        <v>13</v>
      </c>
      <c r="I696" s="237"/>
      <c r="J696" s="232"/>
      <c r="K696" s="232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158</v>
      </c>
      <c r="AU696" s="242" t="s">
        <v>85</v>
      </c>
      <c r="AV696" s="13" t="s">
        <v>85</v>
      </c>
      <c r="AW696" s="13" t="s">
        <v>32</v>
      </c>
      <c r="AX696" s="13" t="s">
        <v>75</v>
      </c>
      <c r="AY696" s="242" t="s">
        <v>149</v>
      </c>
    </row>
    <row r="697" s="13" customFormat="1">
      <c r="A697" s="13"/>
      <c r="B697" s="231"/>
      <c r="C697" s="232"/>
      <c r="D697" s="233" t="s">
        <v>158</v>
      </c>
      <c r="E697" s="234" t="s">
        <v>1</v>
      </c>
      <c r="F697" s="235" t="s">
        <v>799</v>
      </c>
      <c r="G697" s="232"/>
      <c r="H697" s="236">
        <v>2.8500000000000001</v>
      </c>
      <c r="I697" s="237"/>
      <c r="J697" s="232"/>
      <c r="K697" s="232"/>
      <c r="L697" s="238"/>
      <c r="M697" s="239"/>
      <c r="N697" s="240"/>
      <c r="O697" s="240"/>
      <c r="P697" s="240"/>
      <c r="Q697" s="240"/>
      <c r="R697" s="240"/>
      <c r="S697" s="240"/>
      <c r="T697" s="24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2" t="s">
        <v>158</v>
      </c>
      <c r="AU697" s="242" t="s">
        <v>85</v>
      </c>
      <c r="AV697" s="13" t="s">
        <v>85</v>
      </c>
      <c r="AW697" s="13" t="s">
        <v>32</v>
      </c>
      <c r="AX697" s="13" t="s">
        <v>75</v>
      </c>
      <c r="AY697" s="242" t="s">
        <v>149</v>
      </c>
    </row>
    <row r="698" s="13" customFormat="1">
      <c r="A698" s="13"/>
      <c r="B698" s="231"/>
      <c r="C698" s="232"/>
      <c r="D698" s="233" t="s">
        <v>158</v>
      </c>
      <c r="E698" s="234" t="s">
        <v>1</v>
      </c>
      <c r="F698" s="235" t="s">
        <v>800</v>
      </c>
      <c r="G698" s="232"/>
      <c r="H698" s="236">
        <v>1.25</v>
      </c>
      <c r="I698" s="237"/>
      <c r="J698" s="232"/>
      <c r="K698" s="232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158</v>
      </c>
      <c r="AU698" s="242" t="s">
        <v>85</v>
      </c>
      <c r="AV698" s="13" t="s">
        <v>85</v>
      </c>
      <c r="AW698" s="13" t="s">
        <v>32</v>
      </c>
      <c r="AX698" s="13" t="s">
        <v>75</v>
      </c>
      <c r="AY698" s="242" t="s">
        <v>149</v>
      </c>
    </row>
    <row r="699" s="13" customFormat="1">
      <c r="A699" s="13"/>
      <c r="B699" s="231"/>
      <c r="C699" s="232"/>
      <c r="D699" s="233" t="s">
        <v>158</v>
      </c>
      <c r="E699" s="234" t="s">
        <v>1</v>
      </c>
      <c r="F699" s="235" t="s">
        <v>801</v>
      </c>
      <c r="G699" s="232"/>
      <c r="H699" s="236">
        <v>1.25</v>
      </c>
      <c r="I699" s="237"/>
      <c r="J699" s="232"/>
      <c r="K699" s="232"/>
      <c r="L699" s="238"/>
      <c r="M699" s="239"/>
      <c r="N699" s="240"/>
      <c r="O699" s="240"/>
      <c r="P699" s="240"/>
      <c r="Q699" s="240"/>
      <c r="R699" s="240"/>
      <c r="S699" s="240"/>
      <c r="T699" s="241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2" t="s">
        <v>158</v>
      </c>
      <c r="AU699" s="242" t="s">
        <v>85</v>
      </c>
      <c r="AV699" s="13" t="s">
        <v>85</v>
      </c>
      <c r="AW699" s="13" t="s">
        <v>32</v>
      </c>
      <c r="AX699" s="13" t="s">
        <v>75</v>
      </c>
      <c r="AY699" s="242" t="s">
        <v>149</v>
      </c>
    </row>
    <row r="700" s="13" customFormat="1">
      <c r="A700" s="13"/>
      <c r="B700" s="231"/>
      <c r="C700" s="232"/>
      <c r="D700" s="233" t="s">
        <v>158</v>
      </c>
      <c r="E700" s="234" t="s">
        <v>1</v>
      </c>
      <c r="F700" s="235" t="s">
        <v>802</v>
      </c>
      <c r="G700" s="232"/>
      <c r="H700" s="236">
        <v>1.25</v>
      </c>
      <c r="I700" s="237"/>
      <c r="J700" s="232"/>
      <c r="K700" s="232"/>
      <c r="L700" s="238"/>
      <c r="M700" s="239"/>
      <c r="N700" s="240"/>
      <c r="O700" s="240"/>
      <c r="P700" s="240"/>
      <c r="Q700" s="240"/>
      <c r="R700" s="240"/>
      <c r="S700" s="240"/>
      <c r="T700" s="24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2" t="s">
        <v>158</v>
      </c>
      <c r="AU700" s="242" t="s">
        <v>85</v>
      </c>
      <c r="AV700" s="13" t="s">
        <v>85</v>
      </c>
      <c r="AW700" s="13" t="s">
        <v>32</v>
      </c>
      <c r="AX700" s="13" t="s">
        <v>75</v>
      </c>
      <c r="AY700" s="242" t="s">
        <v>149</v>
      </c>
    </row>
    <row r="701" s="13" customFormat="1">
      <c r="A701" s="13"/>
      <c r="B701" s="231"/>
      <c r="C701" s="232"/>
      <c r="D701" s="233" t="s">
        <v>158</v>
      </c>
      <c r="E701" s="234" t="s">
        <v>1</v>
      </c>
      <c r="F701" s="235" t="s">
        <v>803</v>
      </c>
      <c r="G701" s="232"/>
      <c r="H701" s="236">
        <v>1.25</v>
      </c>
      <c r="I701" s="237"/>
      <c r="J701" s="232"/>
      <c r="K701" s="232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158</v>
      </c>
      <c r="AU701" s="242" t="s">
        <v>85</v>
      </c>
      <c r="AV701" s="13" t="s">
        <v>85</v>
      </c>
      <c r="AW701" s="13" t="s">
        <v>32</v>
      </c>
      <c r="AX701" s="13" t="s">
        <v>75</v>
      </c>
      <c r="AY701" s="242" t="s">
        <v>149</v>
      </c>
    </row>
    <row r="702" s="13" customFormat="1">
      <c r="A702" s="13"/>
      <c r="B702" s="231"/>
      <c r="C702" s="232"/>
      <c r="D702" s="233" t="s">
        <v>158</v>
      </c>
      <c r="E702" s="234" t="s">
        <v>1</v>
      </c>
      <c r="F702" s="235" t="s">
        <v>804</v>
      </c>
      <c r="G702" s="232"/>
      <c r="H702" s="236">
        <v>12.199999999999999</v>
      </c>
      <c r="I702" s="237"/>
      <c r="J702" s="232"/>
      <c r="K702" s="232"/>
      <c r="L702" s="238"/>
      <c r="M702" s="239"/>
      <c r="N702" s="240"/>
      <c r="O702" s="240"/>
      <c r="P702" s="240"/>
      <c r="Q702" s="240"/>
      <c r="R702" s="240"/>
      <c r="S702" s="240"/>
      <c r="T702" s="24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2" t="s">
        <v>158</v>
      </c>
      <c r="AU702" s="242" t="s">
        <v>85</v>
      </c>
      <c r="AV702" s="13" t="s">
        <v>85</v>
      </c>
      <c r="AW702" s="13" t="s">
        <v>32</v>
      </c>
      <c r="AX702" s="13" t="s">
        <v>75</v>
      </c>
      <c r="AY702" s="242" t="s">
        <v>149</v>
      </c>
    </row>
    <row r="703" s="13" customFormat="1">
      <c r="A703" s="13"/>
      <c r="B703" s="231"/>
      <c r="C703" s="232"/>
      <c r="D703" s="233" t="s">
        <v>158</v>
      </c>
      <c r="E703" s="234" t="s">
        <v>1</v>
      </c>
      <c r="F703" s="235" t="s">
        <v>805</v>
      </c>
      <c r="G703" s="232"/>
      <c r="H703" s="236">
        <v>36.799999999999997</v>
      </c>
      <c r="I703" s="237"/>
      <c r="J703" s="232"/>
      <c r="K703" s="232"/>
      <c r="L703" s="238"/>
      <c r="M703" s="239"/>
      <c r="N703" s="240"/>
      <c r="O703" s="240"/>
      <c r="P703" s="240"/>
      <c r="Q703" s="240"/>
      <c r="R703" s="240"/>
      <c r="S703" s="240"/>
      <c r="T703" s="24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2" t="s">
        <v>158</v>
      </c>
      <c r="AU703" s="242" t="s">
        <v>85</v>
      </c>
      <c r="AV703" s="13" t="s">
        <v>85</v>
      </c>
      <c r="AW703" s="13" t="s">
        <v>32</v>
      </c>
      <c r="AX703" s="13" t="s">
        <v>75</v>
      </c>
      <c r="AY703" s="242" t="s">
        <v>149</v>
      </c>
    </row>
    <row r="704" s="13" customFormat="1">
      <c r="A704" s="13"/>
      <c r="B704" s="231"/>
      <c r="C704" s="232"/>
      <c r="D704" s="233" t="s">
        <v>158</v>
      </c>
      <c r="E704" s="234" t="s">
        <v>1</v>
      </c>
      <c r="F704" s="235" t="s">
        <v>806</v>
      </c>
      <c r="G704" s="232"/>
      <c r="H704" s="236">
        <v>4.8600000000000003</v>
      </c>
      <c r="I704" s="237"/>
      <c r="J704" s="232"/>
      <c r="K704" s="232"/>
      <c r="L704" s="238"/>
      <c r="M704" s="239"/>
      <c r="N704" s="240"/>
      <c r="O704" s="240"/>
      <c r="P704" s="240"/>
      <c r="Q704" s="240"/>
      <c r="R704" s="240"/>
      <c r="S704" s="240"/>
      <c r="T704" s="24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2" t="s">
        <v>158</v>
      </c>
      <c r="AU704" s="242" t="s">
        <v>85</v>
      </c>
      <c r="AV704" s="13" t="s">
        <v>85</v>
      </c>
      <c r="AW704" s="13" t="s">
        <v>32</v>
      </c>
      <c r="AX704" s="13" t="s">
        <v>75</v>
      </c>
      <c r="AY704" s="242" t="s">
        <v>149</v>
      </c>
    </row>
    <row r="705" s="13" customFormat="1">
      <c r="A705" s="13"/>
      <c r="B705" s="231"/>
      <c r="C705" s="232"/>
      <c r="D705" s="233" t="s">
        <v>158</v>
      </c>
      <c r="E705" s="234" t="s">
        <v>1</v>
      </c>
      <c r="F705" s="235" t="s">
        <v>807</v>
      </c>
      <c r="G705" s="232"/>
      <c r="H705" s="236">
        <v>4.7999999999999998</v>
      </c>
      <c r="I705" s="237"/>
      <c r="J705" s="232"/>
      <c r="K705" s="232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158</v>
      </c>
      <c r="AU705" s="242" t="s">
        <v>85</v>
      </c>
      <c r="AV705" s="13" t="s">
        <v>85</v>
      </c>
      <c r="AW705" s="13" t="s">
        <v>32</v>
      </c>
      <c r="AX705" s="13" t="s">
        <v>75</v>
      </c>
      <c r="AY705" s="242" t="s">
        <v>149</v>
      </c>
    </row>
    <row r="706" s="13" customFormat="1">
      <c r="A706" s="13"/>
      <c r="B706" s="231"/>
      <c r="C706" s="232"/>
      <c r="D706" s="233" t="s">
        <v>158</v>
      </c>
      <c r="E706" s="234" t="s">
        <v>1</v>
      </c>
      <c r="F706" s="235" t="s">
        <v>661</v>
      </c>
      <c r="G706" s="232"/>
      <c r="H706" s="236">
        <v>4.2999999999999998</v>
      </c>
      <c r="I706" s="237"/>
      <c r="J706" s="232"/>
      <c r="K706" s="232"/>
      <c r="L706" s="238"/>
      <c r="M706" s="239"/>
      <c r="N706" s="240"/>
      <c r="O706" s="240"/>
      <c r="P706" s="240"/>
      <c r="Q706" s="240"/>
      <c r="R706" s="240"/>
      <c r="S706" s="240"/>
      <c r="T706" s="24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2" t="s">
        <v>158</v>
      </c>
      <c r="AU706" s="242" t="s">
        <v>85</v>
      </c>
      <c r="AV706" s="13" t="s">
        <v>85</v>
      </c>
      <c r="AW706" s="13" t="s">
        <v>32</v>
      </c>
      <c r="AX706" s="13" t="s">
        <v>75</v>
      </c>
      <c r="AY706" s="242" t="s">
        <v>149</v>
      </c>
    </row>
    <row r="707" s="13" customFormat="1">
      <c r="A707" s="13"/>
      <c r="B707" s="231"/>
      <c r="C707" s="232"/>
      <c r="D707" s="233" t="s">
        <v>158</v>
      </c>
      <c r="E707" s="234" t="s">
        <v>1</v>
      </c>
      <c r="F707" s="235" t="s">
        <v>808</v>
      </c>
      <c r="G707" s="232"/>
      <c r="H707" s="236">
        <v>9.5999999999999996</v>
      </c>
      <c r="I707" s="237"/>
      <c r="J707" s="232"/>
      <c r="K707" s="232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158</v>
      </c>
      <c r="AU707" s="242" t="s">
        <v>85</v>
      </c>
      <c r="AV707" s="13" t="s">
        <v>85</v>
      </c>
      <c r="AW707" s="13" t="s">
        <v>32</v>
      </c>
      <c r="AX707" s="13" t="s">
        <v>75</v>
      </c>
      <c r="AY707" s="242" t="s">
        <v>149</v>
      </c>
    </row>
    <row r="708" s="13" customFormat="1">
      <c r="A708" s="13"/>
      <c r="B708" s="231"/>
      <c r="C708" s="232"/>
      <c r="D708" s="233" t="s">
        <v>158</v>
      </c>
      <c r="E708" s="234" t="s">
        <v>1</v>
      </c>
      <c r="F708" s="235" t="s">
        <v>809</v>
      </c>
      <c r="G708" s="232"/>
      <c r="H708" s="236">
        <v>1.6200000000000001</v>
      </c>
      <c r="I708" s="237"/>
      <c r="J708" s="232"/>
      <c r="K708" s="232"/>
      <c r="L708" s="238"/>
      <c r="M708" s="239"/>
      <c r="N708" s="240"/>
      <c r="O708" s="240"/>
      <c r="P708" s="240"/>
      <c r="Q708" s="240"/>
      <c r="R708" s="240"/>
      <c r="S708" s="240"/>
      <c r="T708" s="24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2" t="s">
        <v>158</v>
      </c>
      <c r="AU708" s="242" t="s">
        <v>85</v>
      </c>
      <c r="AV708" s="13" t="s">
        <v>85</v>
      </c>
      <c r="AW708" s="13" t="s">
        <v>32</v>
      </c>
      <c r="AX708" s="13" t="s">
        <v>75</v>
      </c>
      <c r="AY708" s="242" t="s">
        <v>149</v>
      </c>
    </row>
    <row r="709" s="13" customFormat="1">
      <c r="A709" s="13"/>
      <c r="B709" s="231"/>
      <c r="C709" s="232"/>
      <c r="D709" s="233" t="s">
        <v>158</v>
      </c>
      <c r="E709" s="234" t="s">
        <v>1</v>
      </c>
      <c r="F709" s="235" t="s">
        <v>810</v>
      </c>
      <c r="G709" s="232"/>
      <c r="H709" s="236">
        <v>8.8000000000000007</v>
      </c>
      <c r="I709" s="237"/>
      <c r="J709" s="232"/>
      <c r="K709" s="232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158</v>
      </c>
      <c r="AU709" s="242" t="s">
        <v>85</v>
      </c>
      <c r="AV709" s="13" t="s">
        <v>85</v>
      </c>
      <c r="AW709" s="13" t="s">
        <v>32</v>
      </c>
      <c r="AX709" s="13" t="s">
        <v>75</v>
      </c>
      <c r="AY709" s="242" t="s">
        <v>149</v>
      </c>
    </row>
    <row r="710" s="13" customFormat="1">
      <c r="A710" s="13"/>
      <c r="B710" s="231"/>
      <c r="C710" s="232"/>
      <c r="D710" s="233" t="s">
        <v>158</v>
      </c>
      <c r="E710" s="234" t="s">
        <v>1</v>
      </c>
      <c r="F710" s="235" t="s">
        <v>811</v>
      </c>
      <c r="G710" s="232"/>
      <c r="H710" s="236">
        <v>4.6100000000000003</v>
      </c>
      <c r="I710" s="237"/>
      <c r="J710" s="232"/>
      <c r="K710" s="232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158</v>
      </c>
      <c r="AU710" s="242" t="s">
        <v>85</v>
      </c>
      <c r="AV710" s="13" t="s">
        <v>85</v>
      </c>
      <c r="AW710" s="13" t="s">
        <v>32</v>
      </c>
      <c r="AX710" s="13" t="s">
        <v>75</v>
      </c>
      <c r="AY710" s="242" t="s">
        <v>149</v>
      </c>
    </row>
    <row r="711" s="13" customFormat="1">
      <c r="A711" s="13"/>
      <c r="B711" s="231"/>
      <c r="C711" s="232"/>
      <c r="D711" s="233" t="s">
        <v>158</v>
      </c>
      <c r="E711" s="234" t="s">
        <v>1</v>
      </c>
      <c r="F711" s="235" t="s">
        <v>812</v>
      </c>
      <c r="G711" s="232"/>
      <c r="H711" s="236">
        <v>2.1800000000000002</v>
      </c>
      <c r="I711" s="237"/>
      <c r="J711" s="232"/>
      <c r="K711" s="232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158</v>
      </c>
      <c r="AU711" s="242" t="s">
        <v>85</v>
      </c>
      <c r="AV711" s="13" t="s">
        <v>85</v>
      </c>
      <c r="AW711" s="13" t="s">
        <v>32</v>
      </c>
      <c r="AX711" s="13" t="s">
        <v>75</v>
      </c>
      <c r="AY711" s="242" t="s">
        <v>149</v>
      </c>
    </row>
    <row r="712" s="13" customFormat="1">
      <c r="A712" s="13"/>
      <c r="B712" s="231"/>
      <c r="C712" s="232"/>
      <c r="D712" s="233" t="s">
        <v>158</v>
      </c>
      <c r="E712" s="234" t="s">
        <v>1</v>
      </c>
      <c r="F712" s="235" t="s">
        <v>813</v>
      </c>
      <c r="G712" s="232"/>
      <c r="H712" s="236">
        <v>1.1399999999999999</v>
      </c>
      <c r="I712" s="237"/>
      <c r="J712" s="232"/>
      <c r="K712" s="232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158</v>
      </c>
      <c r="AU712" s="242" t="s">
        <v>85</v>
      </c>
      <c r="AV712" s="13" t="s">
        <v>85</v>
      </c>
      <c r="AW712" s="13" t="s">
        <v>32</v>
      </c>
      <c r="AX712" s="13" t="s">
        <v>75</v>
      </c>
      <c r="AY712" s="242" t="s">
        <v>149</v>
      </c>
    </row>
    <row r="713" s="14" customFormat="1">
      <c r="A713" s="14"/>
      <c r="B713" s="243"/>
      <c r="C713" s="244"/>
      <c r="D713" s="233" t="s">
        <v>158</v>
      </c>
      <c r="E713" s="245" t="s">
        <v>1</v>
      </c>
      <c r="F713" s="246" t="s">
        <v>212</v>
      </c>
      <c r="G713" s="244"/>
      <c r="H713" s="247">
        <v>177.11000000000004</v>
      </c>
      <c r="I713" s="248"/>
      <c r="J713" s="244"/>
      <c r="K713" s="244"/>
      <c r="L713" s="249"/>
      <c r="M713" s="250"/>
      <c r="N713" s="251"/>
      <c r="O713" s="251"/>
      <c r="P713" s="251"/>
      <c r="Q713" s="251"/>
      <c r="R713" s="251"/>
      <c r="S713" s="251"/>
      <c r="T713" s="252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3" t="s">
        <v>158</v>
      </c>
      <c r="AU713" s="253" t="s">
        <v>85</v>
      </c>
      <c r="AV713" s="14" t="s">
        <v>156</v>
      </c>
      <c r="AW713" s="14" t="s">
        <v>32</v>
      </c>
      <c r="AX713" s="14" t="s">
        <v>83</v>
      </c>
      <c r="AY713" s="253" t="s">
        <v>149</v>
      </c>
    </row>
    <row r="714" s="2" customFormat="1" ht="24.15" customHeight="1">
      <c r="A714" s="38"/>
      <c r="B714" s="39"/>
      <c r="C714" s="217" t="s">
        <v>814</v>
      </c>
      <c r="D714" s="217" t="s">
        <v>152</v>
      </c>
      <c r="E714" s="218" t="s">
        <v>815</v>
      </c>
      <c r="F714" s="219" t="s">
        <v>816</v>
      </c>
      <c r="G714" s="220" t="s">
        <v>394</v>
      </c>
      <c r="H714" s="221">
        <v>59</v>
      </c>
      <c r="I714" s="222"/>
      <c r="J714" s="223">
        <f>ROUND(I714*H714,2)</f>
        <v>0</v>
      </c>
      <c r="K714" s="224"/>
      <c r="L714" s="44"/>
      <c r="M714" s="225" t="s">
        <v>1</v>
      </c>
      <c r="N714" s="226" t="s">
        <v>40</v>
      </c>
      <c r="O714" s="91"/>
      <c r="P714" s="227">
        <f>O714*H714</f>
        <v>0</v>
      </c>
      <c r="Q714" s="227">
        <v>0</v>
      </c>
      <c r="R714" s="227">
        <f>Q714*H714</f>
        <v>0</v>
      </c>
      <c r="S714" s="227">
        <v>0</v>
      </c>
      <c r="T714" s="228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9" t="s">
        <v>156</v>
      </c>
      <c r="AT714" s="229" t="s">
        <v>152</v>
      </c>
      <c r="AU714" s="229" t="s">
        <v>85</v>
      </c>
      <c r="AY714" s="17" t="s">
        <v>149</v>
      </c>
      <c r="BE714" s="230">
        <f>IF(N714="základní",J714,0)</f>
        <v>0</v>
      </c>
      <c r="BF714" s="230">
        <f>IF(N714="snížená",J714,0)</f>
        <v>0</v>
      </c>
      <c r="BG714" s="230">
        <f>IF(N714="zákl. přenesená",J714,0)</f>
        <v>0</v>
      </c>
      <c r="BH714" s="230">
        <f>IF(N714="sníž. přenesená",J714,0)</f>
        <v>0</v>
      </c>
      <c r="BI714" s="230">
        <f>IF(N714="nulová",J714,0)</f>
        <v>0</v>
      </c>
      <c r="BJ714" s="17" t="s">
        <v>83</v>
      </c>
      <c r="BK714" s="230">
        <f>ROUND(I714*H714,2)</f>
        <v>0</v>
      </c>
      <c r="BL714" s="17" t="s">
        <v>156</v>
      </c>
      <c r="BM714" s="229" t="s">
        <v>817</v>
      </c>
    </row>
    <row r="715" s="13" customFormat="1">
      <c r="A715" s="13"/>
      <c r="B715" s="231"/>
      <c r="C715" s="232"/>
      <c r="D715" s="233" t="s">
        <v>158</v>
      </c>
      <c r="E715" s="234" t="s">
        <v>1</v>
      </c>
      <c r="F715" s="235" t="s">
        <v>818</v>
      </c>
      <c r="G715" s="232"/>
      <c r="H715" s="236">
        <v>32</v>
      </c>
      <c r="I715" s="237"/>
      <c r="J715" s="232"/>
      <c r="K715" s="232"/>
      <c r="L715" s="238"/>
      <c r="M715" s="239"/>
      <c r="N715" s="240"/>
      <c r="O715" s="240"/>
      <c r="P715" s="240"/>
      <c r="Q715" s="240"/>
      <c r="R715" s="240"/>
      <c r="S715" s="240"/>
      <c r="T715" s="241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2" t="s">
        <v>158</v>
      </c>
      <c r="AU715" s="242" t="s">
        <v>85</v>
      </c>
      <c r="AV715" s="13" t="s">
        <v>85</v>
      </c>
      <c r="AW715" s="13" t="s">
        <v>32</v>
      </c>
      <c r="AX715" s="13" t="s">
        <v>75</v>
      </c>
      <c r="AY715" s="242" t="s">
        <v>149</v>
      </c>
    </row>
    <row r="716" s="13" customFormat="1">
      <c r="A716" s="13"/>
      <c r="B716" s="231"/>
      <c r="C716" s="232"/>
      <c r="D716" s="233" t="s">
        <v>158</v>
      </c>
      <c r="E716" s="234" t="s">
        <v>1</v>
      </c>
      <c r="F716" s="235" t="s">
        <v>819</v>
      </c>
      <c r="G716" s="232"/>
      <c r="H716" s="236">
        <v>9</v>
      </c>
      <c r="I716" s="237"/>
      <c r="J716" s="232"/>
      <c r="K716" s="232"/>
      <c r="L716" s="238"/>
      <c r="M716" s="239"/>
      <c r="N716" s="240"/>
      <c r="O716" s="240"/>
      <c r="P716" s="240"/>
      <c r="Q716" s="240"/>
      <c r="R716" s="240"/>
      <c r="S716" s="240"/>
      <c r="T716" s="241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2" t="s">
        <v>158</v>
      </c>
      <c r="AU716" s="242" t="s">
        <v>85</v>
      </c>
      <c r="AV716" s="13" t="s">
        <v>85</v>
      </c>
      <c r="AW716" s="13" t="s">
        <v>32</v>
      </c>
      <c r="AX716" s="13" t="s">
        <v>75</v>
      </c>
      <c r="AY716" s="242" t="s">
        <v>149</v>
      </c>
    </row>
    <row r="717" s="13" customFormat="1">
      <c r="A717" s="13"/>
      <c r="B717" s="231"/>
      <c r="C717" s="232"/>
      <c r="D717" s="233" t="s">
        <v>158</v>
      </c>
      <c r="E717" s="234" t="s">
        <v>1</v>
      </c>
      <c r="F717" s="235" t="s">
        <v>820</v>
      </c>
      <c r="G717" s="232"/>
      <c r="H717" s="236">
        <v>8</v>
      </c>
      <c r="I717" s="237"/>
      <c r="J717" s="232"/>
      <c r="K717" s="232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158</v>
      </c>
      <c r="AU717" s="242" t="s">
        <v>85</v>
      </c>
      <c r="AV717" s="13" t="s">
        <v>85</v>
      </c>
      <c r="AW717" s="13" t="s">
        <v>32</v>
      </c>
      <c r="AX717" s="13" t="s">
        <v>75</v>
      </c>
      <c r="AY717" s="242" t="s">
        <v>149</v>
      </c>
    </row>
    <row r="718" s="13" customFormat="1">
      <c r="A718" s="13"/>
      <c r="B718" s="231"/>
      <c r="C718" s="232"/>
      <c r="D718" s="233" t="s">
        <v>158</v>
      </c>
      <c r="E718" s="234" t="s">
        <v>1</v>
      </c>
      <c r="F718" s="235" t="s">
        <v>821</v>
      </c>
      <c r="G718" s="232"/>
      <c r="H718" s="236">
        <v>10</v>
      </c>
      <c r="I718" s="237"/>
      <c r="J718" s="232"/>
      <c r="K718" s="232"/>
      <c r="L718" s="238"/>
      <c r="M718" s="239"/>
      <c r="N718" s="240"/>
      <c r="O718" s="240"/>
      <c r="P718" s="240"/>
      <c r="Q718" s="240"/>
      <c r="R718" s="240"/>
      <c r="S718" s="240"/>
      <c r="T718" s="24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2" t="s">
        <v>158</v>
      </c>
      <c r="AU718" s="242" t="s">
        <v>85</v>
      </c>
      <c r="AV718" s="13" t="s">
        <v>85</v>
      </c>
      <c r="AW718" s="13" t="s">
        <v>32</v>
      </c>
      <c r="AX718" s="13" t="s">
        <v>75</v>
      </c>
      <c r="AY718" s="242" t="s">
        <v>149</v>
      </c>
    </row>
    <row r="719" s="14" customFormat="1">
      <c r="A719" s="14"/>
      <c r="B719" s="243"/>
      <c r="C719" s="244"/>
      <c r="D719" s="233" t="s">
        <v>158</v>
      </c>
      <c r="E719" s="245" t="s">
        <v>1</v>
      </c>
      <c r="F719" s="246" t="s">
        <v>212</v>
      </c>
      <c r="G719" s="244"/>
      <c r="H719" s="247">
        <v>59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158</v>
      </c>
      <c r="AU719" s="253" t="s">
        <v>85</v>
      </c>
      <c r="AV719" s="14" t="s">
        <v>156</v>
      </c>
      <c r="AW719" s="14" t="s">
        <v>32</v>
      </c>
      <c r="AX719" s="14" t="s">
        <v>83</v>
      </c>
      <c r="AY719" s="253" t="s">
        <v>149</v>
      </c>
    </row>
    <row r="720" s="2" customFormat="1" ht="21.75" customHeight="1">
      <c r="A720" s="38"/>
      <c r="B720" s="39"/>
      <c r="C720" s="217" t="s">
        <v>822</v>
      </c>
      <c r="D720" s="217" t="s">
        <v>152</v>
      </c>
      <c r="E720" s="218" t="s">
        <v>823</v>
      </c>
      <c r="F720" s="219" t="s">
        <v>824</v>
      </c>
      <c r="G720" s="220" t="s">
        <v>155</v>
      </c>
      <c r="H720" s="221">
        <v>43.600000000000001</v>
      </c>
      <c r="I720" s="222"/>
      <c r="J720" s="223">
        <f>ROUND(I720*H720,2)</f>
        <v>0</v>
      </c>
      <c r="K720" s="224"/>
      <c r="L720" s="44"/>
      <c r="M720" s="225" t="s">
        <v>1</v>
      </c>
      <c r="N720" s="226" t="s">
        <v>40</v>
      </c>
      <c r="O720" s="91"/>
      <c r="P720" s="227">
        <f>O720*H720</f>
        <v>0</v>
      </c>
      <c r="Q720" s="227">
        <v>0</v>
      </c>
      <c r="R720" s="227">
        <f>Q720*H720</f>
        <v>0</v>
      </c>
      <c r="S720" s="227">
        <v>0.075999999999999998</v>
      </c>
      <c r="T720" s="228">
        <f>S720*H720</f>
        <v>3.3136000000000001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9" t="s">
        <v>156</v>
      </c>
      <c r="AT720" s="229" t="s">
        <v>152</v>
      </c>
      <c r="AU720" s="229" t="s">
        <v>85</v>
      </c>
      <c r="AY720" s="17" t="s">
        <v>149</v>
      </c>
      <c r="BE720" s="230">
        <f>IF(N720="základní",J720,0)</f>
        <v>0</v>
      </c>
      <c r="BF720" s="230">
        <f>IF(N720="snížená",J720,0)</f>
        <v>0</v>
      </c>
      <c r="BG720" s="230">
        <f>IF(N720="zákl. přenesená",J720,0)</f>
        <v>0</v>
      </c>
      <c r="BH720" s="230">
        <f>IF(N720="sníž. přenesená",J720,0)</f>
        <v>0</v>
      </c>
      <c r="BI720" s="230">
        <f>IF(N720="nulová",J720,0)</f>
        <v>0</v>
      </c>
      <c r="BJ720" s="17" t="s">
        <v>83</v>
      </c>
      <c r="BK720" s="230">
        <f>ROUND(I720*H720,2)</f>
        <v>0</v>
      </c>
      <c r="BL720" s="17" t="s">
        <v>156</v>
      </c>
      <c r="BM720" s="229" t="s">
        <v>825</v>
      </c>
    </row>
    <row r="721" s="13" customFormat="1">
      <c r="A721" s="13"/>
      <c r="B721" s="231"/>
      <c r="C721" s="232"/>
      <c r="D721" s="233" t="s">
        <v>158</v>
      </c>
      <c r="E721" s="234" t="s">
        <v>1</v>
      </c>
      <c r="F721" s="235" t="s">
        <v>826</v>
      </c>
      <c r="G721" s="232"/>
      <c r="H721" s="236">
        <v>11.199999999999999</v>
      </c>
      <c r="I721" s="237"/>
      <c r="J721" s="232"/>
      <c r="K721" s="232"/>
      <c r="L721" s="238"/>
      <c r="M721" s="239"/>
      <c r="N721" s="240"/>
      <c r="O721" s="240"/>
      <c r="P721" s="240"/>
      <c r="Q721" s="240"/>
      <c r="R721" s="240"/>
      <c r="S721" s="240"/>
      <c r="T721" s="24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2" t="s">
        <v>158</v>
      </c>
      <c r="AU721" s="242" t="s">
        <v>85</v>
      </c>
      <c r="AV721" s="13" t="s">
        <v>85</v>
      </c>
      <c r="AW721" s="13" t="s">
        <v>32</v>
      </c>
      <c r="AX721" s="13" t="s">
        <v>75</v>
      </c>
      <c r="AY721" s="242" t="s">
        <v>149</v>
      </c>
    </row>
    <row r="722" s="13" customFormat="1">
      <c r="A722" s="13"/>
      <c r="B722" s="231"/>
      <c r="C722" s="232"/>
      <c r="D722" s="233" t="s">
        <v>158</v>
      </c>
      <c r="E722" s="234" t="s">
        <v>1</v>
      </c>
      <c r="F722" s="235" t="s">
        <v>827</v>
      </c>
      <c r="G722" s="232"/>
      <c r="H722" s="236">
        <v>13.199999999999999</v>
      </c>
      <c r="I722" s="237"/>
      <c r="J722" s="232"/>
      <c r="K722" s="232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158</v>
      </c>
      <c r="AU722" s="242" t="s">
        <v>85</v>
      </c>
      <c r="AV722" s="13" t="s">
        <v>85</v>
      </c>
      <c r="AW722" s="13" t="s">
        <v>32</v>
      </c>
      <c r="AX722" s="13" t="s">
        <v>75</v>
      </c>
      <c r="AY722" s="242" t="s">
        <v>149</v>
      </c>
    </row>
    <row r="723" s="13" customFormat="1">
      <c r="A723" s="13"/>
      <c r="B723" s="231"/>
      <c r="C723" s="232"/>
      <c r="D723" s="233" t="s">
        <v>158</v>
      </c>
      <c r="E723" s="234" t="s">
        <v>1</v>
      </c>
      <c r="F723" s="235" t="s">
        <v>828</v>
      </c>
      <c r="G723" s="232"/>
      <c r="H723" s="236">
        <v>3.2000000000000002</v>
      </c>
      <c r="I723" s="237"/>
      <c r="J723" s="232"/>
      <c r="K723" s="232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158</v>
      </c>
      <c r="AU723" s="242" t="s">
        <v>85</v>
      </c>
      <c r="AV723" s="13" t="s">
        <v>85</v>
      </c>
      <c r="AW723" s="13" t="s">
        <v>32</v>
      </c>
      <c r="AX723" s="13" t="s">
        <v>75</v>
      </c>
      <c r="AY723" s="242" t="s">
        <v>149</v>
      </c>
    </row>
    <row r="724" s="13" customFormat="1">
      <c r="A724" s="13"/>
      <c r="B724" s="231"/>
      <c r="C724" s="232"/>
      <c r="D724" s="233" t="s">
        <v>158</v>
      </c>
      <c r="E724" s="234" t="s">
        <v>1</v>
      </c>
      <c r="F724" s="235" t="s">
        <v>829</v>
      </c>
      <c r="G724" s="232"/>
      <c r="H724" s="236">
        <v>2.3999999999999999</v>
      </c>
      <c r="I724" s="237"/>
      <c r="J724" s="232"/>
      <c r="K724" s="232"/>
      <c r="L724" s="238"/>
      <c r="M724" s="239"/>
      <c r="N724" s="240"/>
      <c r="O724" s="240"/>
      <c r="P724" s="240"/>
      <c r="Q724" s="240"/>
      <c r="R724" s="240"/>
      <c r="S724" s="240"/>
      <c r="T724" s="241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2" t="s">
        <v>158</v>
      </c>
      <c r="AU724" s="242" t="s">
        <v>85</v>
      </c>
      <c r="AV724" s="13" t="s">
        <v>85</v>
      </c>
      <c r="AW724" s="13" t="s">
        <v>32</v>
      </c>
      <c r="AX724" s="13" t="s">
        <v>75</v>
      </c>
      <c r="AY724" s="242" t="s">
        <v>149</v>
      </c>
    </row>
    <row r="725" s="13" customFormat="1">
      <c r="A725" s="13"/>
      <c r="B725" s="231"/>
      <c r="C725" s="232"/>
      <c r="D725" s="233" t="s">
        <v>158</v>
      </c>
      <c r="E725" s="234" t="s">
        <v>1</v>
      </c>
      <c r="F725" s="235" t="s">
        <v>830</v>
      </c>
      <c r="G725" s="232"/>
      <c r="H725" s="236">
        <v>1.6000000000000001</v>
      </c>
      <c r="I725" s="237"/>
      <c r="J725" s="232"/>
      <c r="K725" s="232"/>
      <c r="L725" s="238"/>
      <c r="M725" s="239"/>
      <c r="N725" s="240"/>
      <c r="O725" s="240"/>
      <c r="P725" s="240"/>
      <c r="Q725" s="240"/>
      <c r="R725" s="240"/>
      <c r="S725" s="240"/>
      <c r="T725" s="241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2" t="s">
        <v>158</v>
      </c>
      <c r="AU725" s="242" t="s">
        <v>85</v>
      </c>
      <c r="AV725" s="13" t="s">
        <v>85</v>
      </c>
      <c r="AW725" s="13" t="s">
        <v>32</v>
      </c>
      <c r="AX725" s="13" t="s">
        <v>75</v>
      </c>
      <c r="AY725" s="242" t="s">
        <v>149</v>
      </c>
    </row>
    <row r="726" s="13" customFormat="1">
      <c r="A726" s="13"/>
      <c r="B726" s="231"/>
      <c r="C726" s="232"/>
      <c r="D726" s="233" t="s">
        <v>158</v>
      </c>
      <c r="E726" s="234" t="s">
        <v>1</v>
      </c>
      <c r="F726" s="235" t="s">
        <v>831</v>
      </c>
      <c r="G726" s="232"/>
      <c r="H726" s="236">
        <v>3.6000000000000001</v>
      </c>
      <c r="I726" s="237"/>
      <c r="J726" s="232"/>
      <c r="K726" s="232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158</v>
      </c>
      <c r="AU726" s="242" t="s">
        <v>85</v>
      </c>
      <c r="AV726" s="13" t="s">
        <v>85</v>
      </c>
      <c r="AW726" s="13" t="s">
        <v>32</v>
      </c>
      <c r="AX726" s="13" t="s">
        <v>75</v>
      </c>
      <c r="AY726" s="242" t="s">
        <v>149</v>
      </c>
    </row>
    <row r="727" s="13" customFormat="1">
      <c r="A727" s="13"/>
      <c r="B727" s="231"/>
      <c r="C727" s="232"/>
      <c r="D727" s="233" t="s">
        <v>158</v>
      </c>
      <c r="E727" s="234" t="s">
        <v>1</v>
      </c>
      <c r="F727" s="235" t="s">
        <v>832</v>
      </c>
      <c r="G727" s="232"/>
      <c r="H727" s="236">
        <v>8.4000000000000004</v>
      </c>
      <c r="I727" s="237"/>
      <c r="J727" s="232"/>
      <c r="K727" s="232"/>
      <c r="L727" s="238"/>
      <c r="M727" s="239"/>
      <c r="N727" s="240"/>
      <c r="O727" s="240"/>
      <c r="P727" s="240"/>
      <c r="Q727" s="240"/>
      <c r="R727" s="240"/>
      <c r="S727" s="240"/>
      <c r="T727" s="241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2" t="s">
        <v>158</v>
      </c>
      <c r="AU727" s="242" t="s">
        <v>85</v>
      </c>
      <c r="AV727" s="13" t="s">
        <v>85</v>
      </c>
      <c r="AW727" s="13" t="s">
        <v>32</v>
      </c>
      <c r="AX727" s="13" t="s">
        <v>75</v>
      </c>
      <c r="AY727" s="242" t="s">
        <v>149</v>
      </c>
    </row>
    <row r="728" s="14" customFormat="1">
      <c r="A728" s="14"/>
      <c r="B728" s="243"/>
      <c r="C728" s="244"/>
      <c r="D728" s="233" t="s">
        <v>158</v>
      </c>
      <c r="E728" s="245" t="s">
        <v>1</v>
      </c>
      <c r="F728" s="246" t="s">
        <v>212</v>
      </c>
      <c r="G728" s="244"/>
      <c r="H728" s="247">
        <v>43.599999999999994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3" t="s">
        <v>158</v>
      </c>
      <c r="AU728" s="253" t="s">
        <v>85</v>
      </c>
      <c r="AV728" s="14" t="s">
        <v>156</v>
      </c>
      <c r="AW728" s="14" t="s">
        <v>32</v>
      </c>
      <c r="AX728" s="14" t="s">
        <v>83</v>
      </c>
      <c r="AY728" s="253" t="s">
        <v>149</v>
      </c>
    </row>
    <row r="729" s="2" customFormat="1" ht="21.75" customHeight="1">
      <c r="A729" s="38"/>
      <c r="B729" s="39"/>
      <c r="C729" s="217" t="s">
        <v>833</v>
      </c>
      <c r="D729" s="217" t="s">
        <v>152</v>
      </c>
      <c r="E729" s="218" t="s">
        <v>834</v>
      </c>
      <c r="F729" s="219" t="s">
        <v>835</v>
      </c>
      <c r="G729" s="220" t="s">
        <v>250</v>
      </c>
      <c r="H729" s="221">
        <v>10</v>
      </c>
      <c r="I729" s="222"/>
      <c r="J729" s="223">
        <f>ROUND(I729*H729,2)</f>
        <v>0</v>
      </c>
      <c r="K729" s="224"/>
      <c r="L729" s="44"/>
      <c r="M729" s="225" t="s">
        <v>1</v>
      </c>
      <c r="N729" s="226" t="s">
        <v>40</v>
      </c>
      <c r="O729" s="91"/>
      <c r="P729" s="227">
        <f>O729*H729</f>
        <v>0</v>
      </c>
      <c r="Q729" s="227">
        <v>0</v>
      </c>
      <c r="R729" s="227">
        <f>Q729*H729</f>
        <v>0</v>
      </c>
      <c r="S729" s="227">
        <v>0</v>
      </c>
      <c r="T729" s="228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29" t="s">
        <v>156</v>
      </c>
      <c r="AT729" s="229" t="s">
        <v>152</v>
      </c>
      <c r="AU729" s="229" t="s">
        <v>85</v>
      </c>
      <c r="AY729" s="17" t="s">
        <v>149</v>
      </c>
      <c r="BE729" s="230">
        <f>IF(N729="základní",J729,0)</f>
        <v>0</v>
      </c>
      <c r="BF729" s="230">
        <f>IF(N729="snížená",J729,0)</f>
        <v>0</v>
      </c>
      <c r="BG729" s="230">
        <f>IF(N729="zákl. přenesená",J729,0)</f>
        <v>0</v>
      </c>
      <c r="BH729" s="230">
        <f>IF(N729="sníž. přenesená",J729,0)</f>
        <v>0</v>
      </c>
      <c r="BI729" s="230">
        <f>IF(N729="nulová",J729,0)</f>
        <v>0</v>
      </c>
      <c r="BJ729" s="17" t="s">
        <v>83</v>
      </c>
      <c r="BK729" s="230">
        <f>ROUND(I729*H729,2)</f>
        <v>0</v>
      </c>
      <c r="BL729" s="17" t="s">
        <v>156</v>
      </c>
      <c r="BM729" s="229" t="s">
        <v>836</v>
      </c>
    </row>
    <row r="730" s="2" customFormat="1">
      <c r="A730" s="38"/>
      <c r="B730" s="39"/>
      <c r="C730" s="40"/>
      <c r="D730" s="233" t="s">
        <v>298</v>
      </c>
      <c r="E730" s="40"/>
      <c r="F730" s="254" t="s">
        <v>837</v>
      </c>
      <c r="G730" s="40"/>
      <c r="H730" s="40"/>
      <c r="I730" s="255"/>
      <c r="J730" s="40"/>
      <c r="K730" s="40"/>
      <c r="L730" s="44"/>
      <c r="M730" s="256"/>
      <c r="N730" s="257"/>
      <c r="O730" s="91"/>
      <c r="P730" s="91"/>
      <c r="Q730" s="91"/>
      <c r="R730" s="91"/>
      <c r="S730" s="91"/>
      <c r="T730" s="92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298</v>
      </c>
      <c r="AU730" s="17" t="s">
        <v>85</v>
      </c>
    </row>
    <row r="731" s="13" customFormat="1">
      <c r="A731" s="13"/>
      <c r="B731" s="231"/>
      <c r="C731" s="232"/>
      <c r="D731" s="233" t="s">
        <v>158</v>
      </c>
      <c r="E731" s="234" t="s">
        <v>1</v>
      </c>
      <c r="F731" s="235" t="s">
        <v>838</v>
      </c>
      <c r="G731" s="232"/>
      <c r="H731" s="236">
        <v>5.2000000000000002</v>
      </c>
      <c r="I731" s="237"/>
      <c r="J731" s="232"/>
      <c r="K731" s="232"/>
      <c r="L731" s="238"/>
      <c r="M731" s="239"/>
      <c r="N731" s="240"/>
      <c r="O731" s="240"/>
      <c r="P731" s="240"/>
      <c r="Q731" s="240"/>
      <c r="R731" s="240"/>
      <c r="S731" s="240"/>
      <c r="T731" s="241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2" t="s">
        <v>158</v>
      </c>
      <c r="AU731" s="242" t="s">
        <v>85</v>
      </c>
      <c r="AV731" s="13" t="s">
        <v>85</v>
      </c>
      <c r="AW731" s="13" t="s">
        <v>32</v>
      </c>
      <c r="AX731" s="13" t="s">
        <v>75</v>
      </c>
      <c r="AY731" s="242" t="s">
        <v>149</v>
      </c>
    </row>
    <row r="732" s="13" customFormat="1">
      <c r="A732" s="13"/>
      <c r="B732" s="231"/>
      <c r="C732" s="232"/>
      <c r="D732" s="233" t="s">
        <v>158</v>
      </c>
      <c r="E732" s="234" t="s">
        <v>1</v>
      </c>
      <c r="F732" s="235" t="s">
        <v>839</v>
      </c>
      <c r="G732" s="232"/>
      <c r="H732" s="236">
        <v>3.6000000000000001</v>
      </c>
      <c r="I732" s="237"/>
      <c r="J732" s="232"/>
      <c r="K732" s="232"/>
      <c r="L732" s="238"/>
      <c r="M732" s="239"/>
      <c r="N732" s="240"/>
      <c r="O732" s="240"/>
      <c r="P732" s="240"/>
      <c r="Q732" s="240"/>
      <c r="R732" s="240"/>
      <c r="S732" s="240"/>
      <c r="T732" s="24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2" t="s">
        <v>158</v>
      </c>
      <c r="AU732" s="242" t="s">
        <v>85</v>
      </c>
      <c r="AV732" s="13" t="s">
        <v>85</v>
      </c>
      <c r="AW732" s="13" t="s">
        <v>32</v>
      </c>
      <c r="AX732" s="13" t="s">
        <v>75</v>
      </c>
      <c r="AY732" s="242" t="s">
        <v>149</v>
      </c>
    </row>
    <row r="733" s="13" customFormat="1">
      <c r="A733" s="13"/>
      <c r="B733" s="231"/>
      <c r="C733" s="232"/>
      <c r="D733" s="233" t="s">
        <v>158</v>
      </c>
      <c r="E733" s="234" t="s">
        <v>1</v>
      </c>
      <c r="F733" s="235" t="s">
        <v>840</v>
      </c>
      <c r="G733" s="232"/>
      <c r="H733" s="236">
        <v>1.2</v>
      </c>
      <c r="I733" s="237"/>
      <c r="J733" s="232"/>
      <c r="K733" s="232"/>
      <c r="L733" s="238"/>
      <c r="M733" s="239"/>
      <c r="N733" s="240"/>
      <c r="O733" s="240"/>
      <c r="P733" s="240"/>
      <c r="Q733" s="240"/>
      <c r="R733" s="240"/>
      <c r="S733" s="240"/>
      <c r="T733" s="241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2" t="s">
        <v>158</v>
      </c>
      <c r="AU733" s="242" t="s">
        <v>85</v>
      </c>
      <c r="AV733" s="13" t="s">
        <v>85</v>
      </c>
      <c r="AW733" s="13" t="s">
        <v>32</v>
      </c>
      <c r="AX733" s="13" t="s">
        <v>75</v>
      </c>
      <c r="AY733" s="242" t="s">
        <v>149</v>
      </c>
    </row>
    <row r="734" s="14" customFormat="1">
      <c r="A734" s="14"/>
      <c r="B734" s="243"/>
      <c r="C734" s="244"/>
      <c r="D734" s="233" t="s">
        <v>158</v>
      </c>
      <c r="E734" s="245" t="s">
        <v>1</v>
      </c>
      <c r="F734" s="246" t="s">
        <v>212</v>
      </c>
      <c r="G734" s="244"/>
      <c r="H734" s="247">
        <v>10</v>
      </c>
      <c r="I734" s="248"/>
      <c r="J734" s="244"/>
      <c r="K734" s="244"/>
      <c r="L734" s="249"/>
      <c r="M734" s="250"/>
      <c r="N734" s="251"/>
      <c r="O734" s="251"/>
      <c r="P734" s="251"/>
      <c r="Q734" s="251"/>
      <c r="R734" s="251"/>
      <c r="S734" s="251"/>
      <c r="T734" s="252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3" t="s">
        <v>158</v>
      </c>
      <c r="AU734" s="253" t="s">
        <v>85</v>
      </c>
      <c r="AV734" s="14" t="s">
        <v>156</v>
      </c>
      <c r="AW734" s="14" t="s">
        <v>32</v>
      </c>
      <c r="AX734" s="14" t="s">
        <v>83</v>
      </c>
      <c r="AY734" s="253" t="s">
        <v>149</v>
      </c>
    </row>
    <row r="735" s="2" customFormat="1" ht="21.75" customHeight="1">
      <c r="A735" s="38"/>
      <c r="B735" s="39"/>
      <c r="C735" s="217" t="s">
        <v>841</v>
      </c>
      <c r="D735" s="217" t="s">
        <v>152</v>
      </c>
      <c r="E735" s="218" t="s">
        <v>842</v>
      </c>
      <c r="F735" s="219" t="s">
        <v>843</v>
      </c>
      <c r="G735" s="220" t="s">
        <v>250</v>
      </c>
      <c r="H735" s="221">
        <v>4.7999999999999998</v>
      </c>
      <c r="I735" s="222"/>
      <c r="J735" s="223">
        <f>ROUND(I735*H735,2)</f>
        <v>0</v>
      </c>
      <c r="K735" s="224"/>
      <c r="L735" s="44"/>
      <c r="M735" s="225" t="s">
        <v>1</v>
      </c>
      <c r="N735" s="226" t="s">
        <v>40</v>
      </c>
      <c r="O735" s="91"/>
      <c r="P735" s="227">
        <f>O735*H735</f>
        <v>0</v>
      </c>
      <c r="Q735" s="227">
        <v>0</v>
      </c>
      <c r="R735" s="227">
        <f>Q735*H735</f>
        <v>0</v>
      </c>
      <c r="S735" s="227">
        <v>0</v>
      </c>
      <c r="T735" s="228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9" t="s">
        <v>156</v>
      </c>
      <c r="AT735" s="229" t="s">
        <v>152</v>
      </c>
      <c r="AU735" s="229" t="s">
        <v>85</v>
      </c>
      <c r="AY735" s="17" t="s">
        <v>149</v>
      </c>
      <c r="BE735" s="230">
        <f>IF(N735="základní",J735,0)</f>
        <v>0</v>
      </c>
      <c r="BF735" s="230">
        <f>IF(N735="snížená",J735,0)</f>
        <v>0</v>
      </c>
      <c r="BG735" s="230">
        <f>IF(N735="zákl. přenesená",J735,0)</f>
        <v>0</v>
      </c>
      <c r="BH735" s="230">
        <f>IF(N735="sníž. přenesená",J735,0)</f>
        <v>0</v>
      </c>
      <c r="BI735" s="230">
        <f>IF(N735="nulová",J735,0)</f>
        <v>0</v>
      </c>
      <c r="BJ735" s="17" t="s">
        <v>83</v>
      </c>
      <c r="BK735" s="230">
        <f>ROUND(I735*H735,2)</f>
        <v>0</v>
      </c>
      <c r="BL735" s="17" t="s">
        <v>156</v>
      </c>
      <c r="BM735" s="229" t="s">
        <v>844</v>
      </c>
    </row>
    <row r="736" s="2" customFormat="1">
      <c r="A736" s="38"/>
      <c r="B736" s="39"/>
      <c r="C736" s="40"/>
      <c r="D736" s="233" t="s">
        <v>298</v>
      </c>
      <c r="E736" s="40"/>
      <c r="F736" s="254" t="s">
        <v>845</v>
      </c>
      <c r="G736" s="40"/>
      <c r="H736" s="40"/>
      <c r="I736" s="255"/>
      <c r="J736" s="40"/>
      <c r="K736" s="40"/>
      <c r="L736" s="44"/>
      <c r="M736" s="256"/>
      <c r="N736" s="257"/>
      <c r="O736" s="91"/>
      <c r="P736" s="91"/>
      <c r="Q736" s="91"/>
      <c r="R736" s="91"/>
      <c r="S736" s="91"/>
      <c r="T736" s="92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T736" s="17" t="s">
        <v>298</v>
      </c>
      <c r="AU736" s="17" t="s">
        <v>85</v>
      </c>
    </row>
    <row r="737" s="13" customFormat="1">
      <c r="A737" s="13"/>
      <c r="B737" s="231"/>
      <c r="C737" s="232"/>
      <c r="D737" s="233" t="s">
        <v>158</v>
      </c>
      <c r="E737" s="234" t="s">
        <v>1</v>
      </c>
      <c r="F737" s="235" t="s">
        <v>846</v>
      </c>
      <c r="G737" s="232"/>
      <c r="H737" s="236">
        <v>4.7999999999999998</v>
      </c>
      <c r="I737" s="237"/>
      <c r="J737" s="232"/>
      <c r="K737" s="232"/>
      <c r="L737" s="238"/>
      <c r="M737" s="239"/>
      <c r="N737" s="240"/>
      <c r="O737" s="240"/>
      <c r="P737" s="240"/>
      <c r="Q737" s="240"/>
      <c r="R737" s="240"/>
      <c r="S737" s="240"/>
      <c r="T737" s="24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2" t="s">
        <v>158</v>
      </c>
      <c r="AU737" s="242" t="s">
        <v>85</v>
      </c>
      <c r="AV737" s="13" t="s">
        <v>85</v>
      </c>
      <c r="AW737" s="13" t="s">
        <v>32</v>
      </c>
      <c r="AX737" s="13" t="s">
        <v>83</v>
      </c>
      <c r="AY737" s="242" t="s">
        <v>149</v>
      </c>
    </row>
    <row r="738" s="2" customFormat="1" ht="21.75" customHeight="1">
      <c r="A738" s="38"/>
      <c r="B738" s="39"/>
      <c r="C738" s="217" t="s">
        <v>847</v>
      </c>
      <c r="D738" s="217" t="s">
        <v>152</v>
      </c>
      <c r="E738" s="218" t="s">
        <v>848</v>
      </c>
      <c r="F738" s="219" t="s">
        <v>849</v>
      </c>
      <c r="G738" s="220" t="s">
        <v>250</v>
      </c>
      <c r="H738" s="221">
        <v>2.2999999999999998</v>
      </c>
      <c r="I738" s="222"/>
      <c r="J738" s="223">
        <f>ROUND(I738*H738,2)</f>
        <v>0</v>
      </c>
      <c r="K738" s="224"/>
      <c r="L738" s="44"/>
      <c r="M738" s="225" t="s">
        <v>1</v>
      </c>
      <c r="N738" s="226" t="s">
        <v>40</v>
      </c>
      <c r="O738" s="91"/>
      <c r="P738" s="227">
        <f>O738*H738</f>
        <v>0</v>
      </c>
      <c r="Q738" s="227">
        <v>0</v>
      </c>
      <c r="R738" s="227">
        <f>Q738*H738</f>
        <v>0</v>
      </c>
      <c r="S738" s="227">
        <v>0</v>
      </c>
      <c r="T738" s="228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29" t="s">
        <v>156</v>
      </c>
      <c r="AT738" s="229" t="s">
        <v>152</v>
      </c>
      <c r="AU738" s="229" t="s">
        <v>85</v>
      </c>
      <c r="AY738" s="17" t="s">
        <v>149</v>
      </c>
      <c r="BE738" s="230">
        <f>IF(N738="základní",J738,0)</f>
        <v>0</v>
      </c>
      <c r="BF738" s="230">
        <f>IF(N738="snížená",J738,0)</f>
        <v>0</v>
      </c>
      <c r="BG738" s="230">
        <f>IF(N738="zákl. přenesená",J738,0)</f>
        <v>0</v>
      </c>
      <c r="BH738" s="230">
        <f>IF(N738="sníž. přenesená",J738,0)</f>
        <v>0</v>
      </c>
      <c r="BI738" s="230">
        <f>IF(N738="nulová",J738,0)</f>
        <v>0</v>
      </c>
      <c r="BJ738" s="17" t="s">
        <v>83</v>
      </c>
      <c r="BK738" s="230">
        <f>ROUND(I738*H738,2)</f>
        <v>0</v>
      </c>
      <c r="BL738" s="17" t="s">
        <v>156</v>
      </c>
      <c r="BM738" s="229" t="s">
        <v>850</v>
      </c>
    </row>
    <row r="739" s="2" customFormat="1">
      <c r="A739" s="38"/>
      <c r="B739" s="39"/>
      <c r="C739" s="40"/>
      <c r="D739" s="233" t="s">
        <v>298</v>
      </c>
      <c r="E739" s="40"/>
      <c r="F739" s="254" t="s">
        <v>837</v>
      </c>
      <c r="G739" s="40"/>
      <c r="H739" s="40"/>
      <c r="I739" s="255"/>
      <c r="J739" s="40"/>
      <c r="K739" s="40"/>
      <c r="L739" s="44"/>
      <c r="M739" s="256"/>
      <c r="N739" s="257"/>
      <c r="O739" s="91"/>
      <c r="P739" s="91"/>
      <c r="Q739" s="91"/>
      <c r="R739" s="91"/>
      <c r="S739" s="91"/>
      <c r="T739" s="92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7" t="s">
        <v>298</v>
      </c>
      <c r="AU739" s="17" t="s">
        <v>85</v>
      </c>
    </row>
    <row r="740" s="13" customFormat="1">
      <c r="A740" s="13"/>
      <c r="B740" s="231"/>
      <c r="C740" s="232"/>
      <c r="D740" s="233" t="s">
        <v>158</v>
      </c>
      <c r="E740" s="234" t="s">
        <v>1</v>
      </c>
      <c r="F740" s="235" t="s">
        <v>851</v>
      </c>
      <c r="G740" s="232"/>
      <c r="H740" s="236">
        <v>0.5</v>
      </c>
      <c r="I740" s="237"/>
      <c r="J740" s="232"/>
      <c r="K740" s="232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158</v>
      </c>
      <c r="AU740" s="242" t="s">
        <v>85</v>
      </c>
      <c r="AV740" s="13" t="s">
        <v>85</v>
      </c>
      <c r="AW740" s="13" t="s">
        <v>32</v>
      </c>
      <c r="AX740" s="13" t="s">
        <v>75</v>
      </c>
      <c r="AY740" s="242" t="s">
        <v>149</v>
      </c>
    </row>
    <row r="741" s="13" customFormat="1">
      <c r="A741" s="13"/>
      <c r="B741" s="231"/>
      <c r="C741" s="232"/>
      <c r="D741" s="233" t="s">
        <v>158</v>
      </c>
      <c r="E741" s="234" t="s">
        <v>1</v>
      </c>
      <c r="F741" s="235" t="s">
        <v>852</v>
      </c>
      <c r="G741" s="232"/>
      <c r="H741" s="236">
        <v>1.8</v>
      </c>
      <c r="I741" s="237"/>
      <c r="J741" s="232"/>
      <c r="K741" s="232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158</v>
      </c>
      <c r="AU741" s="242" t="s">
        <v>85</v>
      </c>
      <c r="AV741" s="13" t="s">
        <v>85</v>
      </c>
      <c r="AW741" s="13" t="s">
        <v>32</v>
      </c>
      <c r="AX741" s="13" t="s">
        <v>75</v>
      </c>
      <c r="AY741" s="242" t="s">
        <v>149</v>
      </c>
    </row>
    <row r="742" s="14" customFormat="1">
      <c r="A742" s="14"/>
      <c r="B742" s="243"/>
      <c r="C742" s="244"/>
      <c r="D742" s="233" t="s">
        <v>158</v>
      </c>
      <c r="E742" s="245" t="s">
        <v>1</v>
      </c>
      <c r="F742" s="246" t="s">
        <v>212</v>
      </c>
      <c r="G742" s="244"/>
      <c r="H742" s="247">
        <v>2.2999999999999998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3" t="s">
        <v>158</v>
      </c>
      <c r="AU742" s="253" t="s">
        <v>85</v>
      </c>
      <c r="AV742" s="14" t="s">
        <v>156</v>
      </c>
      <c r="AW742" s="14" t="s">
        <v>32</v>
      </c>
      <c r="AX742" s="14" t="s">
        <v>83</v>
      </c>
      <c r="AY742" s="253" t="s">
        <v>149</v>
      </c>
    </row>
    <row r="743" s="2" customFormat="1" ht="24.15" customHeight="1">
      <c r="A743" s="38"/>
      <c r="B743" s="39"/>
      <c r="C743" s="217" t="s">
        <v>853</v>
      </c>
      <c r="D743" s="217" t="s">
        <v>152</v>
      </c>
      <c r="E743" s="218" t="s">
        <v>854</v>
      </c>
      <c r="F743" s="219" t="s">
        <v>855</v>
      </c>
      <c r="G743" s="220" t="s">
        <v>335</v>
      </c>
      <c r="H743" s="221">
        <v>1.796</v>
      </c>
      <c r="I743" s="222"/>
      <c r="J743" s="223">
        <f>ROUND(I743*H743,2)</f>
        <v>0</v>
      </c>
      <c r="K743" s="224"/>
      <c r="L743" s="44"/>
      <c r="M743" s="225" t="s">
        <v>1</v>
      </c>
      <c r="N743" s="226" t="s">
        <v>40</v>
      </c>
      <c r="O743" s="91"/>
      <c r="P743" s="227">
        <f>O743*H743</f>
        <v>0</v>
      </c>
      <c r="Q743" s="227">
        <v>0</v>
      </c>
      <c r="R743" s="227">
        <f>Q743*H743</f>
        <v>0</v>
      </c>
      <c r="S743" s="227">
        <v>1.95</v>
      </c>
      <c r="T743" s="228">
        <f>S743*H743</f>
        <v>3.5022000000000002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29" t="s">
        <v>156</v>
      </c>
      <c r="AT743" s="229" t="s">
        <v>152</v>
      </c>
      <c r="AU743" s="229" t="s">
        <v>85</v>
      </c>
      <c r="AY743" s="17" t="s">
        <v>149</v>
      </c>
      <c r="BE743" s="230">
        <f>IF(N743="základní",J743,0)</f>
        <v>0</v>
      </c>
      <c r="BF743" s="230">
        <f>IF(N743="snížená",J743,0)</f>
        <v>0</v>
      </c>
      <c r="BG743" s="230">
        <f>IF(N743="zákl. přenesená",J743,0)</f>
        <v>0</v>
      </c>
      <c r="BH743" s="230">
        <f>IF(N743="sníž. přenesená",J743,0)</f>
        <v>0</v>
      </c>
      <c r="BI743" s="230">
        <f>IF(N743="nulová",J743,0)</f>
        <v>0</v>
      </c>
      <c r="BJ743" s="17" t="s">
        <v>83</v>
      </c>
      <c r="BK743" s="230">
        <f>ROUND(I743*H743,2)</f>
        <v>0</v>
      </c>
      <c r="BL743" s="17" t="s">
        <v>156</v>
      </c>
      <c r="BM743" s="229" t="s">
        <v>856</v>
      </c>
    </row>
    <row r="744" s="13" customFormat="1">
      <c r="A744" s="13"/>
      <c r="B744" s="231"/>
      <c r="C744" s="232"/>
      <c r="D744" s="233" t="s">
        <v>158</v>
      </c>
      <c r="E744" s="234" t="s">
        <v>1</v>
      </c>
      <c r="F744" s="235" t="s">
        <v>857</v>
      </c>
      <c r="G744" s="232"/>
      <c r="H744" s="236">
        <v>0.28399999999999997</v>
      </c>
      <c r="I744" s="237"/>
      <c r="J744" s="232"/>
      <c r="K744" s="232"/>
      <c r="L744" s="238"/>
      <c r="M744" s="239"/>
      <c r="N744" s="240"/>
      <c r="O744" s="240"/>
      <c r="P744" s="240"/>
      <c r="Q744" s="240"/>
      <c r="R744" s="240"/>
      <c r="S744" s="240"/>
      <c r="T744" s="24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2" t="s">
        <v>158</v>
      </c>
      <c r="AU744" s="242" t="s">
        <v>85</v>
      </c>
      <c r="AV744" s="13" t="s">
        <v>85</v>
      </c>
      <c r="AW744" s="13" t="s">
        <v>32</v>
      </c>
      <c r="AX744" s="13" t="s">
        <v>75</v>
      </c>
      <c r="AY744" s="242" t="s">
        <v>149</v>
      </c>
    </row>
    <row r="745" s="13" customFormat="1">
      <c r="A745" s="13"/>
      <c r="B745" s="231"/>
      <c r="C745" s="232"/>
      <c r="D745" s="233" t="s">
        <v>158</v>
      </c>
      <c r="E745" s="234" t="s">
        <v>1</v>
      </c>
      <c r="F745" s="235" t="s">
        <v>858</v>
      </c>
      <c r="G745" s="232"/>
      <c r="H745" s="236">
        <v>0.504</v>
      </c>
      <c r="I745" s="237"/>
      <c r="J745" s="232"/>
      <c r="K745" s="232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158</v>
      </c>
      <c r="AU745" s="242" t="s">
        <v>85</v>
      </c>
      <c r="AV745" s="13" t="s">
        <v>85</v>
      </c>
      <c r="AW745" s="13" t="s">
        <v>32</v>
      </c>
      <c r="AX745" s="13" t="s">
        <v>75</v>
      </c>
      <c r="AY745" s="242" t="s">
        <v>149</v>
      </c>
    </row>
    <row r="746" s="13" customFormat="1">
      <c r="A746" s="13"/>
      <c r="B746" s="231"/>
      <c r="C746" s="232"/>
      <c r="D746" s="233" t="s">
        <v>158</v>
      </c>
      <c r="E746" s="234" t="s">
        <v>1</v>
      </c>
      <c r="F746" s="235" t="s">
        <v>859</v>
      </c>
      <c r="G746" s="232"/>
      <c r="H746" s="236">
        <v>0.504</v>
      </c>
      <c r="I746" s="237"/>
      <c r="J746" s="232"/>
      <c r="K746" s="232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158</v>
      </c>
      <c r="AU746" s="242" t="s">
        <v>85</v>
      </c>
      <c r="AV746" s="13" t="s">
        <v>85</v>
      </c>
      <c r="AW746" s="13" t="s">
        <v>32</v>
      </c>
      <c r="AX746" s="13" t="s">
        <v>75</v>
      </c>
      <c r="AY746" s="242" t="s">
        <v>149</v>
      </c>
    </row>
    <row r="747" s="13" customFormat="1">
      <c r="A747" s="13"/>
      <c r="B747" s="231"/>
      <c r="C747" s="232"/>
      <c r="D747" s="233" t="s">
        <v>158</v>
      </c>
      <c r="E747" s="234" t="s">
        <v>1</v>
      </c>
      <c r="F747" s="235" t="s">
        <v>860</v>
      </c>
      <c r="G747" s="232"/>
      <c r="H747" s="236">
        <v>0.504</v>
      </c>
      <c r="I747" s="237"/>
      <c r="J747" s="232"/>
      <c r="K747" s="232"/>
      <c r="L747" s="238"/>
      <c r="M747" s="239"/>
      <c r="N747" s="240"/>
      <c r="O747" s="240"/>
      <c r="P747" s="240"/>
      <c r="Q747" s="240"/>
      <c r="R747" s="240"/>
      <c r="S747" s="240"/>
      <c r="T747" s="241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2" t="s">
        <v>158</v>
      </c>
      <c r="AU747" s="242" t="s">
        <v>85</v>
      </c>
      <c r="AV747" s="13" t="s">
        <v>85</v>
      </c>
      <c r="AW747" s="13" t="s">
        <v>32</v>
      </c>
      <c r="AX747" s="13" t="s">
        <v>75</v>
      </c>
      <c r="AY747" s="242" t="s">
        <v>149</v>
      </c>
    </row>
    <row r="748" s="14" customFormat="1">
      <c r="A748" s="14"/>
      <c r="B748" s="243"/>
      <c r="C748" s="244"/>
      <c r="D748" s="233" t="s">
        <v>158</v>
      </c>
      <c r="E748" s="245" t="s">
        <v>1</v>
      </c>
      <c r="F748" s="246" t="s">
        <v>212</v>
      </c>
      <c r="G748" s="244"/>
      <c r="H748" s="247">
        <v>1.796</v>
      </c>
      <c r="I748" s="248"/>
      <c r="J748" s="244"/>
      <c r="K748" s="244"/>
      <c r="L748" s="249"/>
      <c r="M748" s="250"/>
      <c r="N748" s="251"/>
      <c r="O748" s="251"/>
      <c r="P748" s="251"/>
      <c r="Q748" s="251"/>
      <c r="R748" s="251"/>
      <c r="S748" s="251"/>
      <c r="T748" s="252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3" t="s">
        <v>158</v>
      </c>
      <c r="AU748" s="253" t="s">
        <v>85</v>
      </c>
      <c r="AV748" s="14" t="s">
        <v>156</v>
      </c>
      <c r="AW748" s="14" t="s">
        <v>32</v>
      </c>
      <c r="AX748" s="14" t="s">
        <v>83</v>
      </c>
      <c r="AY748" s="253" t="s">
        <v>149</v>
      </c>
    </row>
    <row r="749" s="2" customFormat="1" ht="24.15" customHeight="1">
      <c r="A749" s="38"/>
      <c r="B749" s="39"/>
      <c r="C749" s="217" t="s">
        <v>861</v>
      </c>
      <c r="D749" s="217" t="s">
        <v>152</v>
      </c>
      <c r="E749" s="218" t="s">
        <v>862</v>
      </c>
      <c r="F749" s="219" t="s">
        <v>863</v>
      </c>
      <c r="G749" s="220" t="s">
        <v>335</v>
      </c>
      <c r="H749" s="221">
        <v>3.8490000000000002</v>
      </c>
      <c r="I749" s="222"/>
      <c r="J749" s="223">
        <f>ROUND(I749*H749,2)</f>
        <v>0</v>
      </c>
      <c r="K749" s="224"/>
      <c r="L749" s="44"/>
      <c r="M749" s="225" t="s">
        <v>1</v>
      </c>
      <c r="N749" s="226" t="s">
        <v>40</v>
      </c>
      <c r="O749" s="91"/>
      <c r="P749" s="227">
        <f>O749*H749</f>
        <v>0</v>
      </c>
      <c r="Q749" s="227">
        <v>0</v>
      </c>
      <c r="R749" s="227">
        <f>Q749*H749</f>
        <v>0</v>
      </c>
      <c r="S749" s="227">
        <v>1.95</v>
      </c>
      <c r="T749" s="228">
        <f>S749*H749</f>
        <v>7.5055500000000004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229" t="s">
        <v>156</v>
      </c>
      <c r="AT749" s="229" t="s">
        <v>152</v>
      </c>
      <c r="AU749" s="229" t="s">
        <v>85</v>
      </c>
      <c r="AY749" s="17" t="s">
        <v>149</v>
      </c>
      <c r="BE749" s="230">
        <f>IF(N749="základní",J749,0)</f>
        <v>0</v>
      </c>
      <c r="BF749" s="230">
        <f>IF(N749="snížená",J749,0)</f>
        <v>0</v>
      </c>
      <c r="BG749" s="230">
        <f>IF(N749="zákl. přenesená",J749,0)</f>
        <v>0</v>
      </c>
      <c r="BH749" s="230">
        <f>IF(N749="sníž. přenesená",J749,0)</f>
        <v>0</v>
      </c>
      <c r="BI749" s="230">
        <f>IF(N749="nulová",J749,0)</f>
        <v>0</v>
      </c>
      <c r="BJ749" s="17" t="s">
        <v>83</v>
      </c>
      <c r="BK749" s="230">
        <f>ROUND(I749*H749,2)</f>
        <v>0</v>
      </c>
      <c r="BL749" s="17" t="s">
        <v>156</v>
      </c>
      <c r="BM749" s="229" t="s">
        <v>864</v>
      </c>
    </row>
    <row r="750" s="13" customFormat="1">
      <c r="A750" s="13"/>
      <c r="B750" s="231"/>
      <c r="C750" s="232"/>
      <c r="D750" s="233" t="s">
        <v>158</v>
      </c>
      <c r="E750" s="234" t="s">
        <v>1</v>
      </c>
      <c r="F750" s="235" t="s">
        <v>865</v>
      </c>
      <c r="G750" s="232"/>
      <c r="H750" s="236">
        <v>1.008</v>
      </c>
      <c r="I750" s="237"/>
      <c r="J750" s="232"/>
      <c r="K750" s="232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158</v>
      </c>
      <c r="AU750" s="242" t="s">
        <v>85</v>
      </c>
      <c r="AV750" s="13" t="s">
        <v>85</v>
      </c>
      <c r="AW750" s="13" t="s">
        <v>32</v>
      </c>
      <c r="AX750" s="13" t="s">
        <v>75</v>
      </c>
      <c r="AY750" s="242" t="s">
        <v>149</v>
      </c>
    </row>
    <row r="751" s="13" customFormat="1">
      <c r="A751" s="13"/>
      <c r="B751" s="231"/>
      <c r="C751" s="232"/>
      <c r="D751" s="233" t="s">
        <v>158</v>
      </c>
      <c r="E751" s="234" t="s">
        <v>1</v>
      </c>
      <c r="F751" s="235" t="s">
        <v>866</v>
      </c>
      <c r="G751" s="232"/>
      <c r="H751" s="236">
        <v>1.077</v>
      </c>
      <c r="I751" s="237"/>
      <c r="J751" s="232"/>
      <c r="K751" s="232"/>
      <c r="L751" s="238"/>
      <c r="M751" s="239"/>
      <c r="N751" s="240"/>
      <c r="O751" s="240"/>
      <c r="P751" s="240"/>
      <c r="Q751" s="240"/>
      <c r="R751" s="240"/>
      <c r="S751" s="240"/>
      <c r="T751" s="24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2" t="s">
        <v>158</v>
      </c>
      <c r="AU751" s="242" t="s">
        <v>85</v>
      </c>
      <c r="AV751" s="13" t="s">
        <v>85</v>
      </c>
      <c r="AW751" s="13" t="s">
        <v>32</v>
      </c>
      <c r="AX751" s="13" t="s">
        <v>75</v>
      </c>
      <c r="AY751" s="242" t="s">
        <v>149</v>
      </c>
    </row>
    <row r="752" s="13" customFormat="1">
      <c r="A752" s="13"/>
      <c r="B752" s="231"/>
      <c r="C752" s="232"/>
      <c r="D752" s="233" t="s">
        <v>158</v>
      </c>
      <c r="E752" s="234" t="s">
        <v>1</v>
      </c>
      <c r="F752" s="235" t="s">
        <v>867</v>
      </c>
      <c r="G752" s="232"/>
      <c r="H752" s="236">
        <v>0.88200000000000001</v>
      </c>
      <c r="I752" s="237"/>
      <c r="J752" s="232"/>
      <c r="K752" s="232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158</v>
      </c>
      <c r="AU752" s="242" t="s">
        <v>85</v>
      </c>
      <c r="AV752" s="13" t="s">
        <v>85</v>
      </c>
      <c r="AW752" s="13" t="s">
        <v>32</v>
      </c>
      <c r="AX752" s="13" t="s">
        <v>75</v>
      </c>
      <c r="AY752" s="242" t="s">
        <v>149</v>
      </c>
    </row>
    <row r="753" s="13" customFormat="1">
      <c r="A753" s="13"/>
      <c r="B753" s="231"/>
      <c r="C753" s="232"/>
      <c r="D753" s="233" t="s">
        <v>158</v>
      </c>
      <c r="E753" s="234" t="s">
        <v>1</v>
      </c>
      <c r="F753" s="235" t="s">
        <v>868</v>
      </c>
      <c r="G753" s="232"/>
      <c r="H753" s="236">
        <v>0.88200000000000001</v>
      </c>
      <c r="I753" s="237"/>
      <c r="J753" s="232"/>
      <c r="K753" s="232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158</v>
      </c>
      <c r="AU753" s="242" t="s">
        <v>85</v>
      </c>
      <c r="AV753" s="13" t="s">
        <v>85</v>
      </c>
      <c r="AW753" s="13" t="s">
        <v>32</v>
      </c>
      <c r="AX753" s="13" t="s">
        <v>75</v>
      </c>
      <c r="AY753" s="242" t="s">
        <v>149</v>
      </c>
    </row>
    <row r="754" s="14" customFormat="1">
      <c r="A754" s="14"/>
      <c r="B754" s="243"/>
      <c r="C754" s="244"/>
      <c r="D754" s="233" t="s">
        <v>158</v>
      </c>
      <c r="E754" s="245" t="s">
        <v>1</v>
      </c>
      <c r="F754" s="246" t="s">
        <v>212</v>
      </c>
      <c r="G754" s="244"/>
      <c r="H754" s="247">
        <v>3.8490000000000002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158</v>
      </c>
      <c r="AU754" s="253" t="s">
        <v>85</v>
      </c>
      <c r="AV754" s="14" t="s">
        <v>156</v>
      </c>
      <c r="AW754" s="14" t="s">
        <v>32</v>
      </c>
      <c r="AX754" s="14" t="s">
        <v>83</v>
      </c>
      <c r="AY754" s="253" t="s">
        <v>149</v>
      </c>
    </row>
    <row r="755" s="2" customFormat="1" ht="24.15" customHeight="1">
      <c r="A755" s="38"/>
      <c r="B755" s="39"/>
      <c r="C755" s="217" t="s">
        <v>869</v>
      </c>
      <c r="D755" s="217" t="s">
        <v>152</v>
      </c>
      <c r="E755" s="218" t="s">
        <v>870</v>
      </c>
      <c r="F755" s="219" t="s">
        <v>871</v>
      </c>
      <c r="G755" s="220" t="s">
        <v>394</v>
      </c>
      <c r="H755" s="221">
        <v>6</v>
      </c>
      <c r="I755" s="222"/>
      <c r="J755" s="223">
        <f>ROUND(I755*H755,2)</f>
        <v>0</v>
      </c>
      <c r="K755" s="224"/>
      <c r="L755" s="44"/>
      <c r="M755" s="225" t="s">
        <v>1</v>
      </c>
      <c r="N755" s="226" t="s">
        <v>40</v>
      </c>
      <c r="O755" s="91"/>
      <c r="P755" s="227">
        <f>O755*H755</f>
        <v>0</v>
      </c>
      <c r="Q755" s="227">
        <v>0</v>
      </c>
      <c r="R755" s="227">
        <f>Q755*H755</f>
        <v>0</v>
      </c>
      <c r="S755" s="227">
        <v>0.0040000000000000001</v>
      </c>
      <c r="T755" s="228">
        <f>S755*H755</f>
        <v>0.024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229" t="s">
        <v>156</v>
      </c>
      <c r="AT755" s="229" t="s">
        <v>152</v>
      </c>
      <c r="AU755" s="229" t="s">
        <v>85</v>
      </c>
      <c r="AY755" s="17" t="s">
        <v>149</v>
      </c>
      <c r="BE755" s="230">
        <f>IF(N755="základní",J755,0)</f>
        <v>0</v>
      </c>
      <c r="BF755" s="230">
        <f>IF(N755="snížená",J755,0)</f>
        <v>0</v>
      </c>
      <c r="BG755" s="230">
        <f>IF(N755="zákl. přenesená",J755,0)</f>
        <v>0</v>
      </c>
      <c r="BH755" s="230">
        <f>IF(N755="sníž. přenesená",J755,0)</f>
        <v>0</v>
      </c>
      <c r="BI755" s="230">
        <f>IF(N755="nulová",J755,0)</f>
        <v>0</v>
      </c>
      <c r="BJ755" s="17" t="s">
        <v>83</v>
      </c>
      <c r="BK755" s="230">
        <f>ROUND(I755*H755,2)</f>
        <v>0</v>
      </c>
      <c r="BL755" s="17" t="s">
        <v>156</v>
      </c>
      <c r="BM755" s="229" t="s">
        <v>872</v>
      </c>
    </row>
    <row r="756" s="2" customFormat="1" ht="24.15" customHeight="1">
      <c r="A756" s="38"/>
      <c r="B756" s="39"/>
      <c r="C756" s="217" t="s">
        <v>873</v>
      </c>
      <c r="D756" s="217" t="s">
        <v>152</v>
      </c>
      <c r="E756" s="218" t="s">
        <v>874</v>
      </c>
      <c r="F756" s="219" t="s">
        <v>875</v>
      </c>
      <c r="G756" s="220" t="s">
        <v>155</v>
      </c>
      <c r="H756" s="221">
        <v>119.40000000000001</v>
      </c>
      <c r="I756" s="222"/>
      <c r="J756" s="223">
        <f>ROUND(I756*H756,2)</f>
        <v>0</v>
      </c>
      <c r="K756" s="224"/>
      <c r="L756" s="44"/>
      <c r="M756" s="225" t="s">
        <v>1</v>
      </c>
      <c r="N756" s="226" t="s">
        <v>40</v>
      </c>
      <c r="O756" s="91"/>
      <c r="P756" s="227">
        <f>O756*H756</f>
        <v>0</v>
      </c>
      <c r="Q756" s="227">
        <v>0</v>
      </c>
      <c r="R756" s="227">
        <f>Q756*H756</f>
        <v>0</v>
      </c>
      <c r="S756" s="227">
        <v>0.0040000000000000001</v>
      </c>
      <c r="T756" s="228">
        <f>S756*H756</f>
        <v>0.47760000000000002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9" t="s">
        <v>156</v>
      </c>
      <c r="AT756" s="229" t="s">
        <v>152</v>
      </c>
      <c r="AU756" s="229" t="s">
        <v>85</v>
      </c>
      <c r="AY756" s="17" t="s">
        <v>149</v>
      </c>
      <c r="BE756" s="230">
        <f>IF(N756="základní",J756,0)</f>
        <v>0</v>
      </c>
      <c r="BF756" s="230">
        <f>IF(N756="snížená",J756,0)</f>
        <v>0</v>
      </c>
      <c r="BG756" s="230">
        <f>IF(N756="zákl. přenesená",J756,0)</f>
        <v>0</v>
      </c>
      <c r="BH756" s="230">
        <f>IF(N756="sníž. přenesená",J756,0)</f>
        <v>0</v>
      </c>
      <c r="BI756" s="230">
        <f>IF(N756="nulová",J756,0)</f>
        <v>0</v>
      </c>
      <c r="BJ756" s="17" t="s">
        <v>83</v>
      </c>
      <c r="BK756" s="230">
        <f>ROUND(I756*H756,2)</f>
        <v>0</v>
      </c>
      <c r="BL756" s="17" t="s">
        <v>156</v>
      </c>
      <c r="BM756" s="229" t="s">
        <v>876</v>
      </c>
    </row>
    <row r="757" s="2" customFormat="1">
      <c r="A757" s="38"/>
      <c r="B757" s="39"/>
      <c r="C757" s="40"/>
      <c r="D757" s="233" t="s">
        <v>298</v>
      </c>
      <c r="E757" s="40"/>
      <c r="F757" s="254" t="s">
        <v>877</v>
      </c>
      <c r="G757" s="40"/>
      <c r="H757" s="40"/>
      <c r="I757" s="255"/>
      <c r="J757" s="40"/>
      <c r="K757" s="40"/>
      <c r="L757" s="44"/>
      <c r="M757" s="256"/>
      <c r="N757" s="257"/>
      <c r="O757" s="91"/>
      <c r="P757" s="91"/>
      <c r="Q757" s="91"/>
      <c r="R757" s="91"/>
      <c r="S757" s="91"/>
      <c r="T757" s="92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T757" s="17" t="s">
        <v>298</v>
      </c>
      <c r="AU757" s="17" t="s">
        <v>85</v>
      </c>
    </row>
    <row r="758" s="13" customFormat="1">
      <c r="A758" s="13"/>
      <c r="B758" s="231"/>
      <c r="C758" s="232"/>
      <c r="D758" s="233" t="s">
        <v>158</v>
      </c>
      <c r="E758" s="234" t="s">
        <v>1</v>
      </c>
      <c r="F758" s="235" t="s">
        <v>878</v>
      </c>
      <c r="G758" s="232"/>
      <c r="H758" s="236">
        <v>17.5</v>
      </c>
      <c r="I758" s="237"/>
      <c r="J758" s="232"/>
      <c r="K758" s="232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158</v>
      </c>
      <c r="AU758" s="242" t="s">
        <v>85</v>
      </c>
      <c r="AV758" s="13" t="s">
        <v>85</v>
      </c>
      <c r="AW758" s="13" t="s">
        <v>32</v>
      </c>
      <c r="AX758" s="13" t="s">
        <v>75</v>
      </c>
      <c r="AY758" s="242" t="s">
        <v>149</v>
      </c>
    </row>
    <row r="759" s="13" customFormat="1">
      <c r="A759" s="13"/>
      <c r="B759" s="231"/>
      <c r="C759" s="232"/>
      <c r="D759" s="233" t="s">
        <v>158</v>
      </c>
      <c r="E759" s="234" t="s">
        <v>1</v>
      </c>
      <c r="F759" s="235" t="s">
        <v>879</v>
      </c>
      <c r="G759" s="232"/>
      <c r="H759" s="236">
        <v>15.300000000000001</v>
      </c>
      <c r="I759" s="237"/>
      <c r="J759" s="232"/>
      <c r="K759" s="232"/>
      <c r="L759" s="238"/>
      <c r="M759" s="239"/>
      <c r="N759" s="240"/>
      <c r="O759" s="240"/>
      <c r="P759" s="240"/>
      <c r="Q759" s="240"/>
      <c r="R759" s="240"/>
      <c r="S759" s="240"/>
      <c r="T759" s="241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2" t="s">
        <v>158</v>
      </c>
      <c r="AU759" s="242" t="s">
        <v>85</v>
      </c>
      <c r="AV759" s="13" t="s">
        <v>85</v>
      </c>
      <c r="AW759" s="13" t="s">
        <v>32</v>
      </c>
      <c r="AX759" s="13" t="s">
        <v>75</v>
      </c>
      <c r="AY759" s="242" t="s">
        <v>149</v>
      </c>
    </row>
    <row r="760" s="13" customFormat="1">
      <c r="A760" s="13"/>
      <c r="B760" s="231"/>
      <c r="C760" s="232"/>
      <c r="D760" s="233" t="s">
        <v>158</v>
      </c>
      <c r="E760" s="234" t="s">
        <v>1</v>
      </c>
      <c r="F760" s="235" t="s">
        <v>880</v>
      </c>
      <c r="G760" s="232"/>
      <c r="H760" s="236">
        <v>14</v>
      </c>
      <c r="I760" s="237"/>
      <c r="J760" s="232"/>
      <c r="K760" s="232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158</v>
      </c>
      <c r="AU760" s="242" t="s">
        <v>85</v>
      </c>
      <c r="AV760" s="13" t="s">
        <v>85</v>
      </c>
      <c r="AW760" s="13" t="s">
        <v>32</v>
      </c>
      <c r="AX760" s="13" t="s">
        <v>75</v>
      </c>
      <c r="AY760" s="242" t="s">
        <v>149</v>
      </c>
    </row>
    <row r="761" s="13" customFormat="1">
      <c r="A761" s="13"/>
      <c r="B761" s="231"/>
      <c r="C761" s="232"/>
      <c r="D761" s="233" t="s">
        <v>158</v>
      </c>
      <c r="E761" s="234" t="s">
        <v>1</v>
      </c>
      <c r="F761" s="235" t="s">
        <v>881</v>
      </c>
      <c r="G761" s="232"/>
      <c r="H761" s="236">
        <v>26.100000000000001</v>
      </c>
      <c r="I761" s="237"/>
      <c r="J761" s="232"/>
      <c r="K761" s="232"/>
      <c r="L761" s="238"/>
      <c r="M761" s="239"/>
      <c r="N761" s="240"/>
      <c r="O761" s="240"/>
      <c r="P761" s="240"/>
      <c r="Q761" s="240"/>
      <c r="R761" s="240"/>
      <c r="S761" s="240"/>
      <c r="T761" s="241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2" t="s">
        <v>158</v>
      </c>
      <c r="AU761" s="242" t="s">
        <v>85</v>
      </c>
      <c r="AV761" s="13" t="s">
        <v>85</v>
      </c>
      <c r="AW761" s="13" t="s">
        <v>32</v>
      </c>
      <c r="AX761" s="13" t="s">
        <v>75</v>
      </c>
      <c r="AY761" s="242" t="s">
        <v>149</v>
      </c>
    </row>
    <row r="762" s="13" customFormat="1">
      <c r="A762" s="13"/>
      <c r="B762" s="231"/>
      <c r="C762" s="232"/>
      <c r="D762" s="233" t="s">
        <v>158</v>
      </c>
      <c r="E762" s="234" t="s">
        <v>1</v>
      </c>
      <c r="F762" s="235" t="s">
        <v>882</v>
      </c>
      <c r="G762" s="232"/>
      <c r="H762" s="236">
        <v>14</v>
      </c>
      <c r="I762" s="237"/>
      <c r="J762" s="232"/>
      <c r="K762" s="232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158</v>
      </c>
      <c r="AU762" s="242" t="s">
        <v>85</v>
      </c>
      <c r="AV762" s="13" t="s">
        <v>85</v>
      </c>
      <c r="AW762" s="13" t="s">
        <v>32</v>
      </c>
      <c r="AX762" s="13" t="s">
        <v>75</v>
      </c>
      <c r="AY762" s="242" t="s">
        <v>149</v>
      </c>
    </row>
    <row r="763" s="13" customFormat="1">
      <c r="A763" s="13"/>
      <c r="B763" s="231"/>
      <c r="C763" s="232"/>
      <c r="D763" s="233" t="s">
        <v>158</v>
      </c>
      <c r="E763" s="234" t="s">
        <v>1</v>
      </c>
      <c r="F763" s="235" t="s">
        <v>883</v>
      </c>
      <c r="G763" s="232"/>
      <c r="H763" s="236">
        <v>32.5</v>
      </c>
      <c r="I763" s="237"/>
      <c r="J763" s="232"/>
      <c r="K763" s="232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158</v>
      </c>
      <c r="AU763" s="242" t="s">
        <v>85</v>
      </c>
      <c r="AV763" s="13" t="s">
        <v>85</v>
      </c>
      <c r="AW763" s="13" t="s">
        <v>32</v>
      </c>
      <c r="AX763" s="13" t="s">
        <v>75</v>
      </c>
      <c r="AY763" s="242" t="s">
        <v>149</v>
      </c>
    </row>
    <row r="764" s="14" customFormat="1">
      <c r="A764" s="14"/>
      <c r="B764" s="243"/>
      <c r="C764" s="244"/>
      <c r="D764" s="233" t="s">
        <v>158</v>
      </c>
      <c r="E764" s="245" t="s">
        <v>1</v>
      </c>
      <c r="F764" s="246" t="s">
        <v>212</v>
      </c>
      <c r="G764" s="244"/>
      <c r="H764" s="247">
        <v>119.40000000000001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158</v>
      </c>
      <c r="AU764" s="253" t="s">
        <v>85</v>
      </c>
      <c r="AV764" s="14" t="s">
        <v>156</v>
      </c>
      <c r="AW764" s="14" t="s">
        <v>32</v>
      </c>
      <c r="AX764" s="14" t="s">
        <v>83</v>
      </c>
      <c r="AY764" s="253" t="s">
        <v>149</v>
      </c>
    </row>
    <row r="765" s="2" customFormat="1" ht="24.15" customHeight="1">
      <c r="A765" s="38"/>
      <c r="B765" s="39"/>
      <c r="C765" s="217" t="s">
        <v>884</v>
      </c>
      <c r="D765" s="217" t="s">
        <v>152</v>
      </c>
      <c r="E765" s="218" t="s">
        <v>885</v>
      </c>
      <c r="F765" s="219" t="s">
        <v>886</v>
      </c>
      <c r="G765" s="220" t="s">
        <v>250</v>
      </c>
      <c r="H765" s="221">
        <v>144.40000000000001</v>
      </c>
      <c r="I765" s="222"/>
      <c r="J765" s="223">
        <f>ROUND(I765*H765,2)</f>
        <v>0</v>
      </c>
      <c r="K765" s="224"/>
      <c r="L765" s="44"/>
      <c r="M765" s="225" t="s">
        <v>1</v>
      </c>
      <c r="N765" s="226" t="s">
        <v>40</v>
      </c>
      <c r="O765" s="91"/>
      <c r="P765" s="227">
        <f>O765*H765</f>
        <v>0</v>
      </c>
      <c r="Q765" s="227">
        <v>0</v>
      </c>
      <c r="R765" s="227">
        <f>Q765*H765</f>
        <v>0</v>
      </c>
      <c r="S765" s="227">
        <v>0</v>
      </c>
      <c r="T765" s="228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29" t="s">
        <v>156</v>
      </c>
      <c r="AT765" s="229" t="s">
        <v>152</v>
      </c>
      <c r="AU765" s="229" t="s">
        <v>85</v>
      </c>
      <c r="AY765" s="17" t="s">
        <v>149</v>
      </c>
      <c r="BE765" s="230">
        <f>IF(N765="základní",J765,0)</f>
        <v>0</v>
      </c>
      <c r="BF765" s="230">
        <f>IF(N765="snížená",J765,0)</f>
        <v>0</v>
      </c>
      <c r="BG765" s="230">
        <f>IF(N765="zákl. přenesená",J765,0)</f>
        <v>0</v>
      </c>
      <c r="BH765" s="230">
        <f>IF(N765="sníž. přenesená",J765,0)</f>
        <v>0</v>
      </c>
      <c r="BI765" s="230">
        <f>IF(N765="nulová",J765,0)</f>
        <v>0</v>
      </c>
      <c r="BJ765" s="17" t="s">
        <v>83</v>
      </c>
      <c r="BK765" s="230">
        <f>ROUND(I765*H765,2)</f>
        <v>0</v>
      </c>
      <c r="BL765" s="17" t="s">
        <v>156</v>
      </c>
      <c r="BM765" s="229" t="s">
        <v>887</v>
      </c>
    </row>
    <row r="766" s="13" customFormat="1">
      <c r="A766" s="13"/>
      <c r="B766" s="231"/>
      <c r="C766" s="232"/>
      <c r="D766" s="233" t="s">
        <v>158</v>
      </c>
      <c r="E766" s="234" t="s">
        <v>1</v>
      </c>
      <c r="F766" s="235" t="s">
        <v>888</v>
      </c>
      <c r="G766" s="232"/>
      <c r="H766" s="236">
        <v>72.400000000000006</v>
      </c>
      <c r="I766" s="237"/>
      <c r="J766" s="232"/>
      <c r="K766" s="232"/>
      <c r="L766" s="238"/>
      <c r="M766" s="239"/>
      <c r="N766" s="240"/>
      <c r="O766" s="240"/>
      <c r="P766" s="240"/>
      <c r="Q766" s="240"/>
      <c r="R766" s="240"/>
      <c r="S766" s="240"/>
      <c r="T766" s="24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158</v>
      </c>
      <c r="AU766" s="242" t="s">
        <v>85</v>
      </c>
      <c r="AV766" s="13" t="s">
        <v>85</v>
      </c>
      <c r="AW766" s="13" t="s">
        <v>32</v>
      </c>
      <c r="AX766" s="13" t="s">
        <v>75</v>
      </c>
      <c r="AY766" s="242" t="s">
        <v>149</v>
      </c>
    </row>
    <row r="767" s="13" customFormat="1">
      <c r="A767" s="13"/>
      <c r="B767" s="231"/>
      <c r="C767" s="232"/>
      <c r="D767" s="233" t="s">
        <v>158</v>
      </c>
      <c r="E767" s="234" t="s">
        <v>1</v>
      </c>
      <c r="F767" s="235" t="s">
        <v>889</v>
      </c>
      <c r="G767" s="232"/>
      <c r="H767" s="236">
        <v>72</v>
      </c>
      <c r="I767" s="237"/>
      <c r="J767" s="232"/>
      <c r="K767" s="232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158</v>
      </c>
      <c r="AU767" s="242" t="s">
        <v>85</v>
      </c>
      <c r="AV767" s="13" t="s">
        <v>85</v>
      </c>
      <c r="AW767" s="13" t="s">
        <v>32</v>
      </c>
      <c r="AX767" s="13" t="s">
        <v>75</v>
      </c>
      <c r="AY767" s="242" t="s">
        <v>149</v>
      </c>
    </row>
    <row r="768" s="14" customFormat="1">
      <c r="A768" s="14"/>
      <c r="B768" s="243"/>
      <c r="C768" s="244"/>
      <c r="D768" s="233" t="s">
        <v>158</v>
      </c>
      <c r="E768" s="245" t="s">
        <v>1</v>
      </c>
      <c r="F768" s="246" t="s">
        <v>212</v>
      </c>
      <c r="G768" s="244"/>
      <c r="H768" s="247">
        <v>144.40000000000001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158</v>
      </c>
      <c r="AU768" s="253" t="s">
        <v>85</v>
      </c>
      <c r="AV768" s="14" t="s">
        <v>156</v>
      </c>
      <c r="AW768" s="14" t="s">
        <v>32</v>
      </c>
      <c r="AX768" s="14" t="s">
        <v>83</v>
      </c>
      <c r="AY768" s="253" t="s">
        <v>149</v>
      </c>
    </row>
    <row r="769" s="2" customFormat="1" ht="37.8" customHeight="1">
      <c r="A769" s="38"/>
      <c r="B769" s="39"/>
      <c r="C769" s="217" t="s">
        <v>890</v>
      </c>
      <c r="D769" s="217" t="s">
        <v>152</v>
      </c>
      <c r="E769" s="218" t="s">
        <v>891</v>
      </c>
      <c r="F769" s="219" t="s">
        <v>892</v>
      </c>
      <c r="G769" s="220" t="s">
        <v>155</v>
      </c>
      <c r="H769" s="221">
        <v>42.670000000000002</v>
      </c>
      <c r="I769" s="222"/>
      <c r="J769" s="223">
        <f>ROUND(I769*H769,2)</f>
        <v>0</v>
      </c>
      <c r="K769" s="224"/>
      <c r="L769" s="44"/>
      <c r="M769" s="225" t="s">
        <v>1</v>
      </c>
      <c r="N769" s="226" t="s">
        <v>40</v>
      </c>
      <c r="O769" s="91"/>
      <c r="P769" s="227">
        <f>O769*H769</f>
        <v>0</v>
      </c>
      <c r="Q769" s="227">
        <v>0</v>
      </c>
      <c r="R769" s="227">
        <f>Q769*H769</f>
        <v>0</v>
      </c>
      <c r="S769" s="227">
        <v>0.045999999999999999</v>
      </c>
      <c r="T769" s="228">
        <f>S769*H769</f>
        <v>1.96282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29" t="s">
        <v>156</v>
      </c>
      <c r="AT769" s="229" t="s">
        <v>152</v>
      </c>
      <c r="AU769" s="229" t="s">
        <v>85</v>
      </c>
      <c r="AY769" s="17" t="s">
        <v>149</v>
      </c>
      <c r="BE769" s="230">
        <f>IF(N769="základní",J769,0)</f>
        <v>0</v>
      </c>
      <c r="BF769" s="230">
        <f>IF(N769="snížená",J769,0)</f>
        <v>0</v>
      </c>
      <c r="BG769" s="230">
        <f>IF(N769="zákl. přenesená",J769,0)</f>
        <v>0</v>
      </c>
      <c r="BH769" s="230">
        <f>IF(N769="sníž. přenesená",J769,0)</f>
        <v>0</v>
      </c>
      <c r="BI769" s="230">
        <f>IF(N769="nulová",J769,0)</f>
        <v>0</v>
      </c>
      <c r="BJ769" s="17" t="s">
        <v>83</v>
      </c>
      <c r="BK769" s="230">
        <f>ROUND(I769*H769,2)</f>
        <v>0</v>
      </c>
      <c r="BL769" s="17" t="s">
        <v>156</v>
      </c>
      <c r="BM769" s="229" t="s">
        <v>893</v>
      </c>
    </row>
    <row r="770" s="13" customFormat="1">
      <c r="A770" s="13"/>
      <c r="B770" s="231"/>
      <c r="C770" s="232"/>
      <c r="D770" s="233" t="s">
        <v>158</v>
      </c>
      <c r="E770" s="234" t="s">
        <v>1</v>
      </c>
      <c r="F770" s="235" t="s">
        <v>894</v>
      </c>
      <c r="G770" s="232"/>
      <c r="H770" s="236">
        <v>42.670000000000002</v>
      </c>
      <c r="I770" s="237"/>
      <c r="J770" s="232"/>
      <c r="K770" s="232"/>
      <c r="L770" s="238"/>
      <c r="M770" s="239"/>
      <c r="N770" s="240"/>
      <c r="O770" s="240"/>
      <c r="P770" s="240"/>
      <c r="Q770" s="240"/>
      <c r="R770" s="240"/>
      <c r="S770" s="240"/>
      <c r="T770" s="24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2" t="s">
        <v>158</v>
      </c>
      <c r="AU770" s="242" t="s">
        <v>85</v>
      </c>
      <c r="AV770" s="13" t="s">
        <v>85</v>
      </c>
      <c r="AW770" s="13" t="s">
        <v>32</v>
      </c>
      <c r="AX770" s="13" t="s">
        <v>83</v>
      </c>
      <c r="AY770" s="242" t="s">
        <v>149</v>
      </c>
    </row>
    <row r="771" s="2" customFormat="1" ht="24.15" customHeight="1">
      <c r="A771" s="38"/>
      <c r="B771" s="39"/>
      <c r="C771" s="217" t="s">
        <v>895</v>
      </c>
      <c r="D771" s="217" t="s">
        <v>152</v>
      </c>
      <c r="E771" s="218" t="s">
        <v>896</v>
      </c>
      <c r="F771" s="219" t="s">
        <v>897</v>
      </c>
      <c r="G771" s="220" t="s">
        <v>155</v>
      </c>
      <c r="H771" s="221">
        <v>405.07999999999998</v>
      </c>
      <c r="I771" s="222"/>
      <c r="J771" s="223">
        <f>ROUND(I771*H771,2)</f>
        <v>0</v>
      </c>
      <c r="K771" s="224"/>
      <c r="L771" s="44"/>
      <c r="M771" s="225" t="s">
        <v>1</v>
      </c>
      <c r="N771" s="226" t="s">
        <v>40</v>
      </c>
      <c r="O771" s="91"/>
      <c r="P771" s="227">
        <f>O771*H771</f>
        <v>0</v>
      </c>
      <c r="Q771" s="227">
        <v>0</v>
      </c>
      <c r="R771" s="227">
        <f>Q771*H771</f>
        <v>0</v>
      </c>
      <c r="S771" s="227">
        <v>0.068000000000000005</v>
      </c>
      <c r="T771" s="228">
        <f>S771*H771</f>
        <v>27.545439999999999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229" t="s">
        <v>156</v>
      </c>
      <c r="AT771" s="229" t="s">
        <v>152</v>
      </c>
      <c r="AU771" s="229" t="s">
        <v>85</v>
      </c>
      <c r="AY771" s="17" t="s">
        <v>149</v>
      </c>
      <c r="BE771" s="230">
        <f>IF(N771="základní",J771,0)</f>
        <v>0</v>
      </c>
      <c r="BF771" s="230">
        <f>IF(N771="snížená",J771,0)</f>
        <v>0</v>
      </c>
      <c r="BG771" s="230">
        <f>IF(N771="zákl. přenesená",J771,0)</f>
        <v>0</v>
      </c>
      <c r="BH771" s="230">
        <f>IF(N771="sníž. přenesená",J771,0)</f>
        <v>0</v>
      </c>
      <c r="BI771" s="230">
        <f>IF(N771="nulová",J771,0)</f>
        <v>0</v>
      </c>
      <c r="BJ771" s="17" t="s">
        <v>83</v>
      </c>
      <c r="BK771" s="230">
        <f>ROUND(I771*H771,2)</f>
        <v>0</v>
      </c>
      <c r="BL771" s="17" t="s">
        <v>156</v>
      </c>
      <c r="BM771" s="229" t="s">
        <v>898</v>
      </c>
    </row>
    <row r="772" s="13" customFormat="1">
      <c r="A772" s="13"/>
      <c r="B772" s="231"/>
      <c r="C772" s="232"/>
      <c r="D772" s="233" t="s">
        <v>158</v>
      </c>
      <c r="E772" s="234" t="s">
        <v>1</v>
      </c>
      <c r="F772" s="235" t="s">
        <v>899</v>
      </c>
      <c r="G772" s="232"/>
      <c r="H772" s="236">
        <v>3</v>
      </c>
      <c r="I772" s="237"/>
      <c r="J772" s="232"/>
      <c r="K772" s="232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158</v>
      </c>
      <c r="AU772" s="242" t="s">
        <v>85</v>
      </c>
      <c r="AV772" s="13" t="s">
        <v>85</v>
      </c>
      <c r="AW772" s="13" t="s">
        <v>32</v>
      </c>
      <c r="AX772" s="13" t="s">
        <v>75</v>
      </c>
      <c r="AY772" s="242" t="s">
        <v>149</v>
      </c>
    </row>
    <row r="773" s="13" customFormat="1">
      <c r="A773" s="13"/>
      <c r="B773" s="231"/>
      <c r="C773" s="232"/>
      <c r="D773" s="233" t="s">
        <v>158</v>
      </c>
      <c r="E773" s="234" t="s">
        <v>1</v>
      </c>
      <c r="F773" s="235" t="s">
        <v>900</v>
      </c>
      <c r="G773" s="232"/>
      <c r="H773" s="236">
        <v>1.9199999999999999</v>
      </c>
      <c r="I773" s="237"/>
      <c r="J773" s="232"/>
      <c r="K773" s="232"/>
      <c r="L773" s="238"/>
      <c r="M773" s="239"/>
      <c r="N773" s="240"/>
      <c r="O773" s="240"/>
      <c r="P773" s="240"/>
      <c r="Q773" s="240"/>
      <c r="R773" s="240"/>
      <c r="S773" s="240"/>
      <c r="T773" s="241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2" t="s">
        <v>158</v>
      </c>
      <c r="AU773" s="242" t="s">
        <v>85</v>
      </c>
      <c r="AV773" s="13" t="s">
        <v>85</v>
      </c>
      <c r="AW773" s="13" t="s">
        <v>32</v>
      </c>
      <c r="AX773" s="13" t="s">
        <v>75</v>
      </c>
      <c r="AY773" s="242" t="s">
        <v>149</v>
      </c>
    </row>
    <row r="774" s="13" customFormat="1">
      <c r="A774" s="13"/>
      <c r="B774" s="231"/>
      <c r="C774" s="232"/>
      <c r="D774" s="233" t="s">
        <v>158</v>
      </c>
      <c r="E774" s="234" t="s">
        <v>1</v>
      </c>
      <c r="F774" s="235" t="s">
        <v>901</v>
      </c>
      <c r="G774" s="232"/>
      <c r="H774" s="236">
        <v>10.4</v>
      </c>
      <c r="I774" s="237"/>
      <c r="J774" s="232"/>
      <c r="K774" s="232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158</v>
      </c>
      <c r="AU774" s="242" t="s">
        <v>85</v>
      </c>
      <c r="AV774" s="13" t="s">
        <v>85</v>
      </c>
      <c r="AW774" s="13" t="s">
        <v>32</v>
      </c>
      <c r="AX774" s="13" t="s">
        <v>75</v>
      </c>
      <c r="AY774" s="242" t="s">
        <v>149</v>
      </c>
    </row>
    <row r="775" s="13" customFormat="1">
      <c r="A775" s="13"/>
      <c r="B775" s="231"/>
      <c r="C775" s="232"/>
      <c r="D775" s="233" t="s">
        <v>158</v>
      </c>
      <c r="E775" s="234" t="s">
        <v>1</v>
      </c>
      <c r="F775" s="235" t="s">
        <v>902</v>
      </c>
      <c r="G775" s="232"/>
      <c r="H775" s="236">
        <v>15.039999999999999</v>
      </c>
      <c r="I775" s="237"/>
      <c r="J775" s="232"/>
      <c r="K775" s="232"/>
      <c r="L775" s="238"/>
      <c r="M775" s="239"/>
      <c r="N775" s="240"/>
      <c r="O775" s="240"/>
      <c r="P775" s="240"/>
      <c r="Q775" s="240"/>
      <c r="R775" s="240"/>
      <c r="S775" s="240"/>
      <c r="T775" s="241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2" t="s">
        <v>158</v>
      </c>
      <c r="AU775" s="242" t="s">
        <v>85</v>
      </c>
      <c r="AV775" s="13" t="s">
        <v>85</v>
      </c>
      <c r="AW775" s="13" t="s">
        <v>32</v>
      </c>
      <c r="AX775" s="13" t="s">
        <v>75</v>
      </c>
      <c r="AY775" s="242" t="s">
        <v>149</v>
      </c>
    </row>
    <row r="776" s="13" customFormat="1">
      <c r="A776" s="13"/>
      <c r="B776" s="231"/>
      <c r="C776" s="232"/>
      <c r="D776" s="233" t="s">
        <v>158</v>
      </c>
      <c r="E776" s="234" t="s">
        <v>1</v>
      </c>
      <c r="F776" s="235" t="s">
        <v>903</v>
      </c>
      <c r="G776" s="232"/>
      <c r="H776" s="236">
        <v>15.039999999999999</v>
      </c>
      <c r="I776" s="237"/>
      <c r="J776" s="232"/>
      <c r="K776" s="232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158</v>
      </c>
      <c r="AU776" s="242" t="s">
        <v>85</v>
      </c>
      <c r="AV776" s="13" t="s">
        <v>85</v>
      </c>
      <c r="AW776" s="13" t="s">
        <v>32</v>
      </c>
      <c r="AX776" s="13" t="s">
        <v>75</v>
      </c>
      <c r="AY776" s="242" t="s">
        <v>149</v>
      </c>
    </row>
    <row r="777" s="13" customFormat="1">
      <c r="A777" s="13"/>
      <c r="B777" s="231"/>
      <c r="C777" s="232"/>
      <c r="D777" s="233" t="s">
        <v>158</v>
      </c>
      <c r="E777" s="234" t="s">
        <v>1</v>
      </c>
      <c r="F777" s="235" t="s">
        <v>904</v>
      </c>
      <c r="G777" s="232"/>
      <c r="H777" s="236">
        <v>6.7199999999999998</v>
      </c>
      <c r="I777" s="237"/>
      <c r="J777" s="232"/>
      <c r="K777" s="232"/>
      <c r="L777" s="238"/>
      <c r="M777" s="239"/>
      <c r="N777" s="240"/>
      <c r="O777" s="240"/>
      <c r="P777" s="240"/>
      <c r="Q777" s="240"/>
      <c r="R777" s="240"/>
      <c r="S777" s="240"/>
      <c r="T777" s="241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2" t="s">
        <v>158</v>
      </c>
      <c r="AU777" s="242" t="s">
        <v>85</v>
      </c>
      <c r="AV777" s="13" t="s">
        <v>85</v>
      </c>
      <c r="AW777" s="13" t="s">
        <v>32</v>
      </c>
      <c r="AX777" s="13" t="s">
        <v>75</v>
      </c>
      <c r="AY777" s="242" t="s">
        <v>149</v>
      </c>
    </row>
    <row r="778" s="13" customFormat="1">
      <c r="A778" s="13"/>
      <c r="B778" s="231"/>
      <c r="C778" s="232"/>
      <c r="D778" s="233" t="s">
        <v>158</v>
      </c>
      <c r="E778" s="234" t="s">
        <v>1</v>
      </c>
      <c r="F778" s="235" t="s">
        <v>905</v>
      </c>
      <c r="G778" s="232"/>
      <c r="H778" s="236">
        <v>6.7199999999999998</v>
      </c>
      <c r="I778" s="237"/>
      <c r="J778" s="232"/>
      <c r="K778" s="232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158</v>
      </c>
      <c r="AU778" s="242" t="s">
        <v>85</v>
      </c>
      <c r="AV778" s="13" t="s">
        <v>85</v>
      </c>
      <c r="AW778" s="13" t="s">
        <v>32</v>
      </c>
      <c r="AX778" s="13" t="s">
        <v>75</v>
      </c>
      <c r="AY778" s="242" t="s">
        <v>149</v>
      </c>
    </row>
    <row r="779" s="13" customFormat="1">
      <c r="A779" s="13"/>
      <c r="B779" s="231"/>
      <c r="C779" s="232"/>
      <c r="D779" s="233" t="s">
        <v>158</v>
      </c>
      <c r="E779" s="234" t="s">
        <v>1</v>
      </c>
      <c r="F779" s="235" t="s">
        <v>906</v>
      </c>
      <c r="G779" s="232"/>
      <c r="H779" s="236">
        <v>3</v>
      </c>
      <c r="I779" s="237"/>
      <c r="J779" s="232"/>
      <c r="K779" s="232"/>
      <c r="L779" s="238"/>
      <c r="M779" s="239"/>
      <c r="N779" s="240"/>
      <c r="O779" s="240"/>
      <c r="P779" s="240"/>
      <c r="Q779" s="240"/>
      <c r="R779" s="240"/>
      <c r="S779" s="240"/>
      <c r="T779" s="241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2" t="s">
        <v>158</v>
      </c>
      <c r="AU779" s="242" t="s">
        <v>85</v>
      </c>
      <c r="AV779" s="13" t="s">
        <v>85</v>
      </c>
      <c r="AW779" s="13" t="s">
        <v>32</v>
      </c>
      <c r="AX779" s="13" t="s">
        <v>75</v>
      </c>
      <c r="AY779" s="242" t="s">
        <v>149</v>
      </c>
    </row>
    <row r="780" s="13" customFormat="1">
      <c r="A780" s="13"/>
      <c r="B780" s="231"/>
      <c r="C780" s="232"/>
      <c r="D780" s="233" t="s">
        <v>158</v>
      </c>
      <c r="E780" s="234" t="s">
        <v>1</v>
      </c>
      <c r="F780" s="235" t="s">
        <v>907</v>
      </c>
      <c r="G780" s="232"/>
      <c r="H780" s="236">
        <v>30.399999999999999</v>
      </c>
      <c r="I780" s="237"/>
      <c r="J780" s="232"/>
      <c r="K780" s="232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158</v>
      </c>
      <c r="AU780" s="242" t="s">
        <v>85</v>
      </c>
      <c r="AV780" s="13" t="s">
        <v>85</v>
      </c>
      <c r="AW780" s="13" t="s">
        <v>32</v>
      </c>
      <c r="AX780" s="13" t="s">
        <v>75</v>
      </c>
      <c r="AY780" s="242" t="s">
        <v>149</v>
      </c>
    </row>
    <row r="781" s="13" customFormat="1">
      <c r="A781" s="13"/>
      <c r="B781" s="231"/>
      <c r="C781" s="232"/>
      <c r="D781" s="233" t="s">
        <v>158</v>
      </c>
      <c r="E781" s="234" t="s">
        <v>1</v>
      </c>
      <c r="F781" s="235" t="s">
        <v>908</v>
      </c>
      <c r="G781" s="232"/>
      <c r="H781" s="236">
        <v>12.800000000000001</v>
      </c>
      <c r="I781" s="237"/>
      <c r="J781" s="232"/>
      <c r="K781" s="232"/>
      <c r="L781" s="238"/>
      <c r="M781" s="239"/>
      <c r="N781" s="240"/>
      <c r="O781" s="240"/>
      <c r="P781" s="240"/>
      <c r="Q781" s="240"/>
      <c r="R781" s="240"/>
      <c r="S781" s="240"/>
      <c r="T781" s="241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2" t="s">
        <v>158</v>
      </c>
      <c r="AU781" s="242" t="s">
        <v>85</v>
      </c>
      <c r="AV781" s="13" t="s">
        <v>85</v>
      </c>
      <c r="AW781" s="13" t="s">
        <v>32</v>
      </c>
      <c r="AX781" s="13" t="s">
        <v>75</v>
      </c>
      <c r="AY781" s="242" t="s">
        <v>149</v>
      </c>
    </row>
    <row r="782" s="13" customFormat="1">
      <c r="A782" s="13"/>
      <c r="B782" s="231"/>
      <c r="C782" s="232"/>
      <c r="D782" s="233" t="s">
        <v>158</v>
      </c>
      <c r="E782" s="234" t="s">
        <v>1</v>
      </c>
      <c r="F782" s="235" t="s">
        <v>909</v>
      </c>
      <c r="G782" s="232"/>
      <c r="H782" s="236">
        <v>3</v>
      </c>
      <c r="I782" s="237"/>
      <c r="J782" s="232"/>
      <c r="K782" s="232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158</v>
      </c>
      <c r="AU782" s="242" t="s">
        <v>85</v>
      </c>
      <c r="AV782" s="13" t="s">
        <v>85</v>
      </c>
      <c r="AW782" s="13" t="s">
        <v>32</v>
      </c>
      <c r="AX782" s="13" t="s">
        <v>75</v>
      </c>
      <c r="AY782" s="242" t="s">
        <v>149</v>
      </c>
    </row>
    <row r="783" s="13" customFormat="1">
      <c r="A783" s="13"/>
      <c r="B783" s="231"/>
      <c r="C783" s="232"/>
      <c r="D783" s="233" t="s">
        <v>158</v>
      </c>
      <c r="E783" s="234" t="s">
        <v>1</v>
      </c>
      <c r="F783" s="235" t="s">
        <v>910</v>
      </c>
      <c r="G783" s="232"/>
      <c r="H783" s="236">
        <v>30.399999999999999</v>
      </c>
      <c r="I783" s="237"/>
      <c r="J783" s="232"/>
      <c r="K783" s="232"/>
      <c r="L783" s="238"/>
      <c r="M783" s="239"/>
      <c r="N783" s="240"/>
      <c r="O783" s="240"/>
      <c r="P783" s="240"/>
      <c r="Q783" s="240"/>
      <c r="R783" s="240"/>
      <c r="S783" s="240"/>
      <c r="T783" s="24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2" t="s">
        <v>158</v>
      </c>
      <c r="AU783" s="242" t="s">
        <v>85</v>
      </c>
      <c r="AV783" s="13" t="s">
        <v>85</v>
      </c>
      <c r="AW783" s="13" t="s">
        <v>32</v>
      </c>
      <c r="AX783" s="13" t="s">
        <v>75</v>
      </c>
      <c r="AY783" s="242" t="s">
        <v>149</v>
      </c>
    </row>
    <row r="784" s="13" customFormat="1">
      <c r="A784" s="13"/>
      <c r="B784" s="231"/>
      <c r="C784" s="232"/>
      <c r="D784" s="233" t="s">
        <v>158</v>
      </c>
      <c r="E784" s="234" t="s">
        <v>1</v>
      </c>
      <c r="F784" s="235" t="s">
        <v>911</v>
      </c>
      <c r="G784" s="232"/>
      <c r="H784" s="236">
        <v>12.800000000000001</v>
      </c>
      <c r="I784" s="237"/>
      <c r="J784" s="232"/>
      <c r="K784" s="232"/>
      <c r="L784" s="238"/>
      <c r="M784" s="239"/>
      <c r="N784" s="240"/>
      <c r="O784" s="240"/>
      <c r="P784" s="240"/>
      <c r="Q784" s="240"/>
      <c r="R784" s="240"/>
      <c r="S784" s="240"/>
      <c r="T784" s="241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2" t="s">
        <v>158</v>
      </c>
      <c r="AU784" s="242" t="s">
        <v>85</v>
      </c>
      <c r="AV784" s="13" t="s">
        <v>85</v>
      </c>
      <c r="AW784" s="13" t="s">
        <v>32</v>
      </c>
      <c r="AX784" s="13" t="s">
        <v>75</v>
      </c>
      <c r="AY784" s="242" t="s">
        <v>149</v>
      </c>
    </row>
    <row r="785" s="13" customFormat="1">
      <c r="A785" s="13"/>
      <c r="B785" s="231"/>
      <c r="C785" s="232"/>
      <c r="D785" s="233" t="s">
        <v>158</v>
      </c>
      <c r="E785" s="234" t="s">
        <v>1</v>
      </c>
      <c r="F785" s="235" t="s">
        <v>912</v>
      </c>
      <c r="G785" s="232"/>
      <c r="H785" s="236">
        <v>3</v>
      </c>
      <c r="I785" s="237"/>
      <c r="J785" s="232"/>
      <c r="K785" s="232"/>
      <c r="L785" s="238"/>
      <c r="M785" s="239"/>
      <c r="N785" s="240"/>
      <c r="O785" s="240"/>
      <c r="P785" s="240"/>
      <c r="Q785" s="240"/>
      <c r="R785" s="240"/>
      <c r="S785" s="240"/>
      <c r="T785" s="241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2" t="s">
        <v>158</v>
      </c>
      <c r="AU785" s="242" t="s">
        <v>85</v>
      </c>
      <c r="AV785" s="13" t="s">
        <v>85</v>
      </c>
      <c r="AW785" s="13" t="s">
        <v>32</v>
      </c>
      <c r="AX785" s="13" t="s">
        <v>75</v>
      </c>
      <c r="AY785" s="242" t="s">
        <v>149</v>
      </c>
    </row>
    <row r="786" s="13" customFormat="1">
      <c r="A786" s="13"/>
      <c r="B786" s="231"/>
      <c r="C786" s="232"/>
      <c r="D786" s="233" t="s">
        <v>158</v>
      </c>
      <c r="E786" s="234" t="s">
        <v>1</v>
      </c>
      <c r="F786" s="235" t="s">
        <v>913</v>
      </c>
      <c r="G786" s="232"/>
      <c r="H786" s="236">
        <v>30.399999999999999</v>
      </c>
      <c r="I786" s="237"/>
      <c r="J786" s="232"/>
      <c r="K786" s="232"/>
      <c r="L786" s="238"/>
      <c r="M786" s="239"/>
      <c r="N786" s="240"/>
      <c r="O786" s="240"/>
      <c r="P786" s="240"/>
      <c r="Q786" s="240"/>
      <c r="R786" s="240"/>
      <c r="S786" s="240"/>
      <c r="T786" s="241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2" t="s">
        <v>158</v>
      </c>
      <c r="AU786" s="242" t="s">
        <v>85</v>
      </c>
      <c r="AV786" s="13" t="s">
        <v>85</v>
      </c>
      <c r="AW786" s="13" t="s">
        <v>32</v>
      </c>
      <c r="AX786" s="13" t="s">
        <v>75</v>
      </c>
      <c r="AY786" s="242" t="s">
        <v>149</v>
      </c>
    </row>
    <row r="787" s="13" customFormat="1">
      <c r="A787" s="13"/>
      <c r="B787" s="231"/>
      <c r="C787" s="232"/>
      <c r="D787" s="233" t="s">
        <v>158</v>
      </c>
      <c r="E787" s="234" t="s">
        <v>1</v>
      </c>
      <c r="F787" s="235" t="s">
        <v>914</v>
      </c>
      <c r="G787" s="232"/>
      <c r="H787" s="236">
        <v>12.800000000000001</v>
      </c>
      <c r="I787" s="237"/>
      <c r="J787" s="232"/>
      <c r="K787" s="232"/>
      <c r="L787" s="238"/>
      <c r="M787" s="239"/>
      <c r="N787" s="240"/>
      <c r="O787" s="240"/>
      <c r="P787" s="240"/>
      <c r="Q787" s="240"/>
      <c r="R787" s="240"/>
      <c r="S787" s="240"/>
      <c r="T787" s="241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2" t="s">
        <v>158</v>
      </c>
      <c r="AU787" s="242" t="s">
        <v>85</v>
      </c>
      <c r="AV787" s="13" t="s">
        <v>85</v>
      </c>
      <c r="AW787" s="13" t="s">
        <v>32</v>
      </c>
      <c r="AX787" s="13" t="s">
        <v>75</v>
      </c>
      <c r="AY787" s="242" t="s">
        <v>149</v>
      </c>
    </row>
    <row r="788" s="13" customFormat="1">
      <c r="A788" s="13"/>
      <c r="B788" s="231"/>
      <c r="C788" s="232"/>
      <c r="D788" s="233" t="s">
        <v>158</v>
      </c>
      <c r="E788" s="234" t="s">
        <v>1</v>
      </c>
      <c r="F788" s="235" t="s">
        <v>915</v>
      </c>
      <c r="G788" s="232"/>
      <c r="H788" s="236">
        <v>18</v>
      </c>
      <c r="I788" s="237"/>
      <c r="J788" s="232"/>
      <c r="K788" s="232"/>
      <c r="L788" s="238"/>
      <c r="M788" s="239"/>
      <c r="N788" s="240"/>
      <c r="O788" s="240"/>
      <c r="P788" s="240"/>
      <c r="Q788" s="240"/>
      <c r="R788" s="240"/>
      <c r="S788" s="240"/>
      <c r="T788" s="241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2" t="s">
        <v>158</v>
      </c>
      <c r="AU788" s="242" t="s">
        <v>85</v>
      </c>
      <c r="AV788" s="13" t="s">
        <v>85</v>
      </c>
      <c r="AW788" s="13" t="s">
        <v>32</v>
      </c>
      <c r="AX788" s="13" t="s">
        <v>75</v>
      </c>
      <c r="AY788" s="242" t="s">
        <v>149</v>
      </c>
    </row>
    <row r="789" s="13" customFormat="1">
      <c r="A789" s="13"/>
      <c r="B789" s="231"/>
      <c r="C789" s="232"/>
      <c r="D789" s="233" t="s">
        <v>158</v>
      </c>
      <c r="E789" s="234" t="s">
        <v>1</v>
      </c>
      <c r="F789" s="235" t="s">
        <v>916</v>
      </c>
      <c r="G789" s="232"/>
      <c r="H789" s="236">
        <v>7.2000000000000002</v>
      </c>
      <c r="I789" s="237"/>
      <c r="J789" s="232"/>
      <c r="K789" s="232"/>
      <c r="L789" s="238"/>
      <c r="M789" s="239"/>
      <c r="N789" s="240"/>
      <c r="O789" s="240"/>
      <c r="P789" s="240"/>
      <c r="Q789" s="240"/>
      <c r="R789" s="240"/>
      <c r="S789" s="240"/>
      <c r="T789" s="241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2" t="s">
        <v>158</v>
      </c>
      <c r="AU789" s="242" t="s">
        <v>85</v>
      </c>
      <c r="AV789" s="13" t="s">
        <v>85</v>
      </c>
      <c r="AW789" s="13" t="s">
        <v>32</v>
      </c>
      <c r="AX789" s="13" t="s">
        <v>75</v>
      </c>
      <c r="AY789" s="242" t="s">
        <v>149</v>
      </c>
    </row>
    <row r="790" s="13" customFormat="1">
      <c r="A790" s="13"/>
      <c r="B790" s="231"/>
      <c r="C790" s="232"/>
      <c r="D790" s="233" t="s">
        <v>158</v>
      </c>
      <c r="E790" s="234" t="s">
        <v>1</v>
      </c>
      <c r="F790" s="235" t="s">
        <v>917</v>
      </c>
      <c r="G790" s="232"/>
      <c r="H790" s="236">
        <v>7.2000000000000002</v>
      </c>
      <c r="I790" s="237"/>
      <c r="J790" s="232"/>
      <c r="K790" s="232"/>
      <c r="L790" s="238"/>
      <c r="M790" s="239"/>
      <c r="N790" s="240"/>
      <c r="O790" s="240"/>
      <c r="P790" s="240"/>
      <c r="Q790" s="240"/>
      <c r="R790" s="240"/>
      <c r="S790" s="240"/>
      <c r="T790" s="241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2" t="s">
        <v>158</v>
      </c>
      <c r="AU790" s="242" t="s">
        <v>85</v>
      </c>
      <c r="AV790" s="13" t="s">
        <v>85</v>
      </c>
      <c r="AW790" s="13" t="s">
        <v>32</v>
      </c>
      <c r="AX790" s="13" t="s">
        <v>75</v>
      </c>
      <c r="AY790" s="242" t="s">
        <v>149</v>
      </c>
    </row>
    <row r="791" s="13" customFormat="1">
      <c r="A791" s="13"/>
      <c r="B791" s="231"/>
      <c r="C791" s="232"/>
      <c r="D791" s="233" t="s">
        <v>158</v>
      </c>
      <c r="E791" s="234" t="s">
        <v>1</v>
      </c>
      <c r="F791" s="235" t="s">
        <v>918</v>
      </c>
      <c r="G791" s="232"/>
      <c r="H791" s="236">
        <v>9</v>
      </c>
      <c r="I791" s="237"/>
      <c r="J791" s="232"/>
      <c r="K791" s="232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158</v>
      </c>
      <c r="AU791" s="242" t="s">
        <v>85</v>
      </c>
      <c r="AV791" s="13" t="s">
        <v>85</v>
      </c>
      <c r="AW791" s="13" t="s">
        <v>32</v>
      </c>
      <c r="AX791" s="13" t="s">
        <v>75</v>
      </c>
      <c r="AY791" s="242" t="s">
        <v>149</v>
      </c>
    </row>
    <row r="792" s="13" customFormat="1">
      <c r="A792" s="13"/>
      <c r="B792" s="231"/>
      <c r="C792" s="232"/>
      <c r="D792" s="233" t="s">
        <v>158</v>
      </c>
      <c r="E792" s="234" t="s">
        <v>1</v>
      </c>
      <c r="F792" s="235" t="s">
        <v>919</v>
      </c>
      <c r="G792" s="232"/>
      <c r="H792" s="236">
        <v>7.2000000000000002</v>
      </c>
      <c r="I792" s="237"/>
      <c r="J792" s="232"/>
      <c r="K792" s="232"/>
      <c r="L792" s="238"/>
      <c r="M792" s="239"/>
      <c r="N792" s="240"/>
      <c r="O792" s="240"/>
      <c r="P792" s="240"/>
      <c r="Q792" s="240"/>
      <c r="R792" s="240"/>
      <c r="S792" s="240"/>
      <c r="T792" s="241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2" t="s">
        <v>158</v>
      </c>
      <c r="AU792" s="242" t="s">
        <v>85</v>
      </c>
      <c r="AV792" s="13" t="s">
        <v>85</v>
      </c>
      <c r="AW792" s="13" t="s">
        <v>32</v>
      </c>
      <c r="AX792" s="13" t="s">
        <v>75</v>
      </c>
      <c r="AY792" s="242" t="s">
        <v>149</v>
      </c>
    </row>
    <row r="793" s="13" customFormat="1">
      <c r="A793" s="13"/>
      <c r="B793" s="231"/>
      <c r="C793" s="232"/>
      <c r="D793" s="233" t="s">
        <v>158</v>
      </c>
      <c r="E793" s="234" t="s">
        <v>1</v>
      </c>
      <c r="F793" s="235" t="s">
        <v>920</v>
      </c>
      <c r="G793" s="232"/>
      <c r="H793" s="236">
        <v>22.559999999999999</v>
      </c>
      <c r="I793" s="237"/>
      <c r="J793" s="232"/>
      <c r="K793" s="232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158</v>
      </c>
      <c r="AU793" s="242" t="s">
        <v>85</v>
      </c>
      <c r="AV793" s="13" t="s">
        <v>85</v>
      </c>
      <c r="AW793" s="13" t="s">
        <v>32</v>
      </c>
      <c r="AX793" s="13" t="s">
        <v>75</v>
      </c>
      <c r="AY793" s="242" t="s">
        <v>149</v>
      </c>
    </row>
    <row r="794" s="13" customFormat="1">
      <c r="A794" s="13"/>
      <c r="B794" s="231"/>
      <c r="C794" s="232"/>
      <c r="D794" s="233" t="s">
        <v>158</v>
      </c>
      <c r="E794" s="234" t="s">
        <v>1</v>
      </c>
      <c r="F794" s="235" t="s">
        <v>921</v>
      </c>
      <c r="G794" s="232"/>
      <c r="H794" s="236">
        <v>59.200000000000003</v>
      </c>
      <c r="I794" s="237"/>
      <c r="J794" s="232"/>
      <c r="K794" s="232"/>
      <c r="L794" s="238"/>
      <c r="M794" s="239"/>
      <c r="N794" s="240"/>
      <c r="O794" s="240"/>
      <c r="P794" s="240"/>
      <c r="Q794" s="240"/>
      <c r="R794" s="240"/>
      <c r="S794" s="240"/>
      <c r="T794" s="241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2" t="s">
        <v>158</v>
      </c>
      <c r="AU794" s="242" t="s">
        <v>85</v>
      </c>
      <c r="AV794" s="13" t="s">
        <v>85</v>
      </c>
      <c r="AW794" s="13" t="s">
        <v>32</v>
      </c>
      <c r="AX794" s="13" t="s">
        <v>75</v>
      </c>
      <c r="AY794" s="242" t="s">
        <v>149</v>
      </c>
    </row>
    <row r="795" s="13" customFormat="1">
      <c r="A795" s="13"/>
      <c r="B795" s="231"/>
      <c r="C795" s="232"/>
      <c r="D795" s="233" t="s">
        <v>158</v>
      </c>
      <c r="E795" s="234" t="s">
        <v>1</v>
      </c>
      <c r="F795" s="235" t="s">
        <v>922</v>
      </c>
      <c r="G795" s="232"/>
      <c r="H795" s="236">
        <v>22.399999999999999</v>
      </c>
      <c r="I795" s="237"/>
      <c r="J795" s="232"/>
      <c r="K795" s="232"/>
      <c r="L795" s="238"/>
      <c r="M795" s="239"/>
      <c r="N795" s="240"/>
      <c r="O795" s="240"/>
      <c r="P795" s="240"/>
      <c r="Q795" s="240"/>
      <c r="R795" s="240"/>
      <c r="S795" s="240"/>
      <c r="T795" s="241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2" t="s">
        <v>158</v>
      </c>
      <c r="AU795" s="242" t="s">
        <v>85</v>
      </c>
      <c r="AV795" s="13" t="s">
        <v>85</v>
      </c>
      <c r="AW795" s="13" t="s">
        <v>32</v>
      </c>
      <c r="AX795" s="13" t="s">
        <v>75</v>
      </c>
      <c r="AY795" s="242" t="s">
        <v>149</v>
      </c>
    </row>
    <row r="796" s="13" customFormat="1">
      <c r="A796" s="13"/>
      <c r="B796" s="231"/>
      <c r="C796" s="232"/>
      <c r="D796" s="233" t="s">
        <v>158</v>
      </c>
      <c r="E796" s="234" t="s">
        <v>1</v>
      </c>
      <c r="F796" s="235" t="s">
        <v>923</v>
      </c>
      <c r="G796" s="232"/>
      <c r="H796" s="236">
        <v>13.92</v>
      </c>
      <c r="I796" s="237"/>
      <c r="J796" s="232"/>
      <c r="K796" s="232"/>
      <c r="L796" s="238"/>
      <c r="M796" s="239"/>
      <c r="N796" s="240"/>
      <c r="O796" s="240"/>
      <c r="P796" s="240"/>
      <c r="Q796" s="240"/>
      <c r="R796" s="240"/>
      <c r="S796" s="240"/>
      <c r="T796" s="241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2" t="s">
        <v>158</v>
      </c>
      <c r="AU796" s="242" t="s">
        <v>85</v>
      </c>
      <c r="AV796" s="13" t="s">
        <v>85</v>
      </c>
      <c r="AW796" s="13" t="s">
        <v>32</v>
      </c>
      <c r="AX796" s="13" t="s">
        <v>75</v>
      </c>
      <c r="AY796" s="242" t="s">
        <v>149</v>
      </c>
    </row>
    <row r="797" s="13" customFormat="1">
      <c r="A797" s="13"/>
      <c r="B797" s="231"/>
      <c r="C797" s="232"/>
      <c r="D797" s="233" t="s">
        <v>158</v>
      </c>
      <c r="E797" s="234" t="s">
        <v>1</v>
      </c>
      <c r="F797" s="235" t="s">
        <v>924</v>
      </c>
      <c r="G797" s="232"/>
      <c r="H797" s="236">
        <v>3.2000000000000002</v>
      </c>
      <c r="I797" s="237"/>
      <c r="J797" s="232"/>
      <c r="K797" s="232"/>
      <c r="L797" s="238"/>
      <c r="M797" s="239"/>
      <c r="N797" s="240"/>
      <c r="O797" s="240"/>
      <c r="P797" s="240"/>
      <c r="Q797" s="240"/>
      <c r="R797" s="240"/>
      <c r="S797" s="240"/>
      <c r="T797" s="241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2" t="s">
        <v>158</v>
      </c>
      <c r="AU797" s="242" t="s">
        <v>85</v>
      </c>
      <c r="AV797" s="13" t="s">
        <v>85</v>
      </c>
      <c r="AW797" s="13" t="s">
        <v>32</v>
      </c>
      <c r="AX797" s="13" t="s">
        <v>75</v>
      </c>
      <c r="AY797" s="242" t="s">
        <v>149</v>
      </c>
    </row>
    <row r="798" s="13" customFormat="1">
      <c r="A798" s="13"/>
      <c r="B798" s="231"/>
      <c r="C798" s="232"/>
      <c r="D798" s="233" t="s">
        <v>158</v>
      </c>
      <c r="E798" s="234" t="s">
        <v>1</v>
      </c>
      <c r="F798" s="235" t="s">
        <v>925</v>
      </c>
      <c r="G798" s="232"/>
      <c r="H798" s="236">
        <v>37.759999999999998</v>
      </c>
      <c r="I798" s="237"/>
      <c r="J798" s="232"/>
      <c r="K798" s="232"/>
      <c r="L798" s="238"/>
      <c r="M798" s="239"/>
      <c r="N798" s="240"/>
      <c r="O798" s="240"/>
      <c r="P798" s="240"/>
      <c r="Q798" s="240"/>
      <c r="R798" s="240"/>
      <c r="S798" s="240"/>
      <c r="T798" s="241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2" t="s">
        <v>158</v>
      </c>
      <c r="AU798" s="242" t="s">
        <v>85</v>
      </c>
      <c r="AV798" s="13" t="s">
        <v>85</v>
      </c>
      <c r="AW798" s="13" t="s">
        <v>32</v>
      </c>
      <c r="AX798" s="13" t="s">
        <v>75</v>
      </c>
      <c r="AY798" s="242" t="s">
        <v>149</v>
      </c>
    </row>
    <row r="799" s="14" customFormat="1">
      <c r="A799" s="14"/>
      <c r="B799" s="243"/>
      <c r="C799" s="244"/>
      <c r="D799" s="233" t="s">
        <v>158</v>
      </c>
      <c r="E799" s="245" t="s">
        <v>1</v>
      </c>
      <c r="F799" s="246" t="s">
        <v>212</v>
      </c>
      <c r="G799" s="244"/>
      <c r="H799" s="247">
        <v>405.07999999999993</v>
      </c>
      <c r="I799" s="248"/>
      <c r="J799" s="244"/>
      <c r="K799" s="244"/>
      <c r="L799" s="249"/>
      <c r="M799" s="250"/>
      <c r="N799" s="251"/>
      <c r="O799" s="251"/>
      <c r="P799" s="251"/>
      <c r="Q799" s="251"/>
      <c r="R799" s="251"/>
      <c r="S799" s="251"/>
      <c r="T799" s="252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3" t="s">
        <v>158</v>
      </c>
      <c r="AU799" s="253" t="s">
        <v>85</v>
      </c>
      <c r="AV799" s="14" t="s">
        <v>156</v>
      </c>
      <c r="AW799" s="14" t="s">
        <v>32</v>
      </c>
      <c r="AX799" s="14" t="s">
        <v>83</v>
      </c>
      <c r="AY799" s="253" t="s">
        <v>149</v>
      </c>
    </row>
    <row r="800" s="12" customFormat="1" ht="22.8" customHeight="1">
      <c r="A800" s="12"/>
      <c r="B800" s="203"/>
      <c r="C800" s="204"/>
      <c r="D800" s="205" t="s">
        <v>74</v>
      </c>
      <c r="E800" s="269" t="s">
        <v>926</v>
      </c>
      <c r="F800" s="269" t="s">
        <v>927</v>
      </c>
      <c r="G800" s="204"/>
      <c r="H800" s="204"/>
      <c r="I800" s="207"/>
      <c r="J800" s="270">
        <f>BK800</f>
        <v>0</v>
      </c>
      <c r="K800" s="204"/>
      <c r="L800" s="209"/>
      <c r="M800" s="210"/>
      <c r="N800" s="211"/>
      <c r="O800" s="211"/>
      <c r="P800" s="212">
        <f>SUM(P801:P817)</f>
        <v>0</v>
      </c>
      <c r="Q800" s="211"/>
      <c r="R800" s="212">
        <f>SUM(R801:R817)</f>
        <v>0</v>
      </c>
      <c r="S800" s="211"/>
      <c r="T800" s="213">
        <f>SUM(T801:T817)</f>
        <v>0</v>
      </c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R800" s="214" t="s">
        <v>83</v>
      </c>
      <c r="AT800" s="215" t="s">
        <v>74</v>
      </c>
      <c r="AU800" s="215" t="s">
        <v>83</v>
      </c>
      <c r="AY800" s="214" t="s">
        <v>149</v>
      </c>
      <c r="BK800" s="216">
        <f>SUM(BK801:BK817)</f>
        <v>0</v>
      </c>
    </row>
    <row r="801" s="2" customFormat="1" ht="24.15" customHeight="1">
      <c r="A801" s="38"/>
      <c r="B801" s="39"/>
      <c r="C801" s="217" t="s">
        <v>928</v>
      </c>
      <c r="D801" s="217" t="s">
        <v>152</v>
      </c>
      <c r="E801" s="218" t="s">
        <v>929</v>
      </c>
      <c r="F801" s="219" t="s">
        <v>930</v>
      </c>
      <c r="G801" s="220" t="s">
        <v>356</v>
      </c>
      <c r="H801" s="221">
        <v>95.885999999999996</v>
      </c>
      <c r="I801" s="222"/>
      <c r="J801" s="223">
        <f>ROUND(I801*H801,2)</f>
        <v>0</v>
      </c>
      <c r="K801" s="224"/>
      <c r="L801" s="44"/>
      <c r="M801" s="225" t="s">
        <v>1</v>
      </c>
      <c r="N801" s="226" t="s">
        <v>40</v>
      </c>
      <c r="O801" s="91"/>
      <c r="P801" s="227">
        <f>O801*H801</f>
        <v>0</v>
      </c>
      <c r="Q801" s="227">
        <v>0</v>
      </c>
      <c r="R801" s="227">
        <f>Q801*H801</f>
        <v>0</v>
      </c>
      <c r="S801" s="227">
        <v>0</v>
      </c>
      <c r="T801" s="228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29" t="s">
        <v>156</v>
      </c>
      <c r="AT801" s="229" t="s">
        <v>152</v>
      </c>
      <c r="AU801" s="229" t="s">
        <v>85</v>
      </c>
      <c r="AY801" s="17" t="s">
        <v>149</v>
      </c>
      <c r="BE801" s="230">
        <f>IF(N801="základní",J801,0)</f>
        <v>0</v>
      </c>
      <c r="BF801" s="230">
        <f>IF(N801="snížená",J801,0)</f>
        <v>0</v>
      </c>
      <c r="BG801" s="230">
        <f>IF(N801="zákl. přenesená",J801,0)</f>
        <v>0</v>
      </c>
      <c r="BH801" s="230">
        <f>IF(N801="sníž. přenesená",J801,0)</f>
        <v>0</v>
      </c>
      <c r="BI801" s="230">
        <f>IF(N801="nulová",J801,0)</f>
        <v>0</v>
      </c>
      <c r="BJ801" s="17" t="s">
        <v>83</v>
      </c>
      <c r="BK801" s="230">
        <f>ROUND(I801*H801,2)</f>
        <v>0</v>
      </c>
      <c r="BL801" s="17" t="s">
        <v>156</v>
      </c>
      <c r="BM801" s="229" t="s">
        <v>931</v>
      </c>
    </row>
    <row r="802" s="2" customFormat="1" ht="21.75" customHeight="1">
      <c r="A802" s="38"/>
      <c r="B802" s="39"/>
      <c r="C802" s="217" t="s">
        <v>932</v>
      </c>
      <c r="D802" s="217" t="s">
        <v>152</v>
      </c>
      <c r="E802" s="218" t="s">
        <v>933</v>
      </c>
      <c r="F802" s="219" t="s">
        <v>934</v>
      </c>
      <c r="G802" s="220" t="s">
        <v>250</v>
      </c>
      <c r="H802" s="221">
        <v>29</v>
      </c>
      <c r="I802" s="222"/>
      <c r="J802" s="223">
        <f>ROUND(I802*H802,2)</f>
        <v>0</v>
      </c>
      <c r="K802" s="224"/>
      <c r="L802" s="44"/>
      <c r="M802" s="225" t="s">
        <v>1</v>
      </c>
      <c r="N802" s="226" t="s">
        <v>40</v>
      </c>
      <c r="O802" s="91"/>
      <c r="P802" s="227">
        <f>O802*H802</f>
        <v>0</v>
      </c>
      <c r="Q802" s="227">
        <v>0</v>
      </c>
      <c r="R802" s="227">
        <f>Q802*H802</f>
        <v>0</v>
      </c>
      <c r="S802" s="227">
        <v>0</v>
      </c>
      <c r="T802" s="228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9" t="s">
        <v>156</v>
      </c>
      <c r="AT802" s="229" t="s">
        <v>152</v>
      </c>
      <c r="AU802" s="229" t="s">
        <v>85</v>
      </c>
      <c r="AY802" s="17" t="s">
        <v>149</v>
      </c>
      <c r="BE802" s="230">
        <f>IF(N802="základní",J802,0)</f>
        <v>0</v>
      </c>
      <c r="BF802" s="230">
        <f>IF(N802="snížená",J802,0)</f>
        <v>0</v>
      </c>
      <c r="BG802" s="230">
        <f>IF(N802="zákl. přenesená",J802,0)</f>
        <v>0</v>
      </c>
      <c r="BH802" s="230">
        <f>IF(N802="sníž. přenesená",J802,0)</f>
        <v>0</v>
      </c>
      <c r="BI802" s="230">
        <f>IF(N802="nulová",J802,0)</f>
        <v>0</v>
      </c>
      <c r="BJ802" s="17" t="s">
        <v>83</v>
      </c>
      <c r="BK802" s="230">
        <f>ROUND(I802*H802,2)</f>
        <v>0</v>
      </c>
      <c r="BL802" s="17" t="s">
        <v>156</v>
      </c>
      <c r="BM802" s="229" t="s">
        <v>935</v>
      </c>
    </row>
    <row r="803" s="13" customFormat="1">
      <c r="A803" s="13"/>
      <c r="B803" s="231"/>
      <c r="C803" s="232"/>
      <c r="D803" s="233" t="s">
        <v>158</v>
      </c>
      <c r="E803" s="234" t="s">
        <v>1</v>
      </c>
      <c r="F803" s="235" t="s">
        <v>936</v>
      </c>
      <c r="G803" s="232"/>
      <c r="H803" s="236">
        <v>12</v>
      </c>
      <c r="I803" s="237"/>
      <c r="J803" s="232"/>
      <c r="K803" s="232"/>
      <c r="L803" s="238"/>
      <c r="M803" s="239"/>
      <c r="N803" s="240"/>
      <c r="O803" s="240"/>
      <c r="P803" s="240"/>
      <c r="Q803" s="240"/>
      <c r="R803" s="240"/>
      <c r="S803" s="240"/>
      <c r="T803" s="241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2" t="s">
        <v>158</v>
      </c>
      <c r="AU803" s="242" t="s">
        <v>85</v>
      </c>
      <c r="AV803" s="13" t="s">
        <v>85</v>
      </c>
      <c r="AW803" s="13" t="s">
        <v>32</v>
      </c>
      <c r="AX803" s="13" t="s">
        <v>75</v>
      </c>
      <c r="AY803" s="242" t="s">
        <v>149</v>
      </c>
    </row>
    <row r="804" s="13" customFormat="1">
      <c r="A804" s="13"/>
      <c r="B804" s="231"/>
      <c r="C804" s="232"/>
      <c r="D804" s="233" t="s">
        <v>158</v>
      </c>
      <c r="E804" s="234" t="s">
        <v>1</v>
      </c>
      <c r="F804" s="235" t="s">
        <v>937</v>
      </c>
      <c r="G804" s="232"/>
      <c r="H804" s="236">
        <v>10</v>
      </c>
      <c r="I804" s="237"/>
      <c r="J804" s="232"/>
      <c r="K804" s="232"/>
      <c r="L804" s="238"/>
      <c r="M804" s="239"/>
      <c r="N804" s="240"/>
      <c r="O804" s="240"/>
      <c r="P804" s="240"/>
      <c r="Q804" s="240"/>
      <c r="R804" s="240"/>
      <c r="S804" s="240"/>
      <c r="T804" s="241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2" t="s">
        <v>158</v>
      </c>
      <c r="AU804" s="242" t="s">
        <v>85</v>
      </c>
      <c r="AV804" s="13" t="s">
        <v>85</v>
      </c>
      <c r="AW804" s="13" t="s">
        <v>32</v>
      </c>
      <c r="AX804" s="13" t="s">
        <v>75</v>
      </c>
      <c r="AY804" s="242" t="s">
        <v>149</v>
      </c>
    </row>
    <row r="805" s="13" customFormat="1">
      <c r="A805" s="13"/>
      <c r="B805" s="231"/>
      <c r="C805" s="232"/>
      <c r="D805" s="233" t="s">
        <v>158</v>
      </c>
      <c r="E805" s="234" t="s">
        <v>1</v>
      </c>
      <c r="F805" s="235" t="s">
        <v>938</v>
      </c>
      <c r="G805" s="232"/>
      <c r="H805" s="236">
        <v>4</v>
      </c>
      <c r="I805" s="237"/>
      <c r="J805" s="232"/>
      <c r="K805" s="232"/>
      <c r="L805" s="238"/>
      <c r="M805" s="239"/>
      <c r="N805" s="240"/>
      <c r="O805" s="240"/>
      <c r="P805" s="240"/>
      <c r="Q805" s="240"/>
      <c r="R805" s="240"/>
      <c r="S805" s="240"/>
      <c r="T805" s="241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2" t="s">
        <v>158</v>
      </c>
      <c r="AU805" s="242" t="s">
        <v>85</v>
      </c>
      <c r="AV805" s="13" t="s">
        <v>85</v>
      </c>
      <c r="AW805" s="13" t="s">
        <v>32</v>
      </c>
      <c r="AX805" s="13" t="s">
        <v>75</v>
      </c>
      <c r="AY805" s="242" t="s">
        <v>149</v>
      </c>
    </row>
    <row r="806" s="13" customFormat="1">
      <c r="A806" s="13"/>
      <c r="B806" s="231"/>
      <c r="C806" s="232"/>
      <c r="D806" s="233" t="s">
        <v>158</v>
      </c>
      <c r="E806" s="234" t="s">
        <v>1</v>
      </c>
      <c r="F806" s="235" t="s">
        <v>939</v>
      </c>
      <c r="G806" s="232"/>
      <c r="H806" s="236">
        <v>3</v>
      </c>
      <c r="I806" s="237"/>
      <c r="J806" s="232"/>
      <c r="K806" s="232"/>
      <c r="L806" s="238"/>
      <c r="M806" s="239"/>
      <c r="N806" s="240"/>
      <c r="O806" s="240"/>
      <c r="P806" s="240"/>
      <c r="Q806" s="240"/>
      <c r="R806" s="240"/>
      <c r="S806" s="240"/>
      <c r="T806" s="241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2" t="s">
        <v>158</v>
      </c>
      <c r="AU806" s="242" t="s">
        <v>85</v>
      </c>
      <c r="AV806" s="13" t="s">
        <v>85</v>
      </c>
      <c r="AW806" s="13" t="s">
        <v>32</v>
      </c>
      <c r="AX806" s="13" t="s">
        <v>75</v>
      </c>
      <c r="AY806" s="242" t="s">
        <v>149</v>
      </c>
    </row>
    <row r="807" s="14" customFormat="1">
      <c r="A807" s="14"/>
      <c r="B807" s="243"/>
      <c r="C807" s="244"/>
      <c r="D807" s="233" t="s">
        <v>158</v>
      </c>
      <c r="E807" s="245" t="s">
        <v>1</v>
      </c>
      <c r="F807" s="246" t="s">
        <v>212</v>
      </c>
      <c r="G807" s="244"/>
      <c r="H807" s="247">
        <v>29</v>
      </c>
      <c r="I807" s="248"/>
      <c r="J807" s="244"/>
      <c r="K807" s="244"/>
      <c r="L807" s="249"/>
      <c r="M807" s="250"/>
      <c r="N807" s="251"/>
      <c r="O807" s="251"/>
      <c r="P807" s="251"/>
      <c r="Q807" s="251"/>
      <c r="R807" s="251"/>
      <c r="S807" s="251"/>
      <c r="T807" s="252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3" t="s">
        <v>158</v>
      </c>
      <c r="AU807" s="253" t="s">
        <v>85</v>
      </c>
      <c r="AV807" s="14" t="s">
        <v>156</v>
      </c>
      <c r="AW807" s="14" t="s">
        <v>32</v>
      </c>
      <c r="AX807" s="14" t="s">
        <v>83</v>
      </c>
      <c r="AY807" s="253" t="s">
        <v>149</v>
      </c>
    </row>
    <row r="808" s="2" customFormat="1" ht="24.15" customHeight="1">
      <c r="A808" s="38"/>
      <c r="B808" s="39"/>
      <c r="C808" s="217" t="s">
        <v>940</v>
      </c>
      <c r="D808" s="217" t="s">
        <v>152</v>
      </c>
      <c r="E808" s="218" t="s">
        <v>941</v>
      </c>
      <c r="F808" s="219" t="s">
        <v>942</v>
      </c>
      <c r="G808" s="220" t="s">
        <v>250</v>
      </c>
      <c r="H808" s="221">
        <v>665</v>
      </c>
      <c r="I808" s="222"/>
      <c r="J808" s="223">
        <f>ROUND(I808*H808,2)</f>
        <v>0</v>
      </c>
      <c r="K808" s="224"/>
      <c r="L808" s="44"/>
      <c r="M808" s="225" t="s">
        <v>1</v>
      </c>
      <c r="N808" s="226" t="s">
        <v>40</v>
      </c>
      <c r="O808" s="91"/>
      <c r="P808" s="227">
        <f>O808*H808</f>
        <v>0</v>
      </c>
      <c r="Q808" s="227">
        <v>0</v>
      </c>
      <c r="R808" s="227">
        <f>Q808*H808</f>
        <v>0</v>
      </c>
      <c r="S808" s="227">
        <v>0</v>
      </c>
      <c r="T808" s="228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9" t="s">
        <v>156</v>
      </c>
      <c r="AT808" s="229" t="s">
        <v>152</v>
      </c>
      <c r="AU808" s="229" t="s">
        <v>85</v>
      </c>
      <c r="AY808" s="17" t="s">
        <v>149</v>
      </c>
      <c r="BE808" s="230">
        <f>IF(N808="základní",J808,0)</f>
        <v>0</v>
      </c>
      <c r="BF808" s="230">
        <f>IF(N808="snížená",J808,0)</f>
        <v>0</v>
      </c>
      <c r="BG808" s="230">
        <f>IF(N808="zákl. přenesená",J808,0)</f>
        <v>0</v>
      </c>
      <c r="BH808" s="230">
        <f>IF(N808="sníž. přenesená",J808,0)</f>
        <v>0</v>
      </c>
      <c r="BI808" s="230">
        <f>IF(N808="nulová",J808,0)</f>
        <v>0</v>
      </c>
      <c r="BJ808" s="17" t="s">
        <v>83</v>
      </c>
      <c r="BK808" s="230">
        <f>ROUND(I808*H808,2)</f>
        <v>0</v>
      </c>
      <c r="BL808" s="17" t="s">
        <v>156</v>
      </c>
      <c r="BM808" s="229" t="s">
        <v>943</v>
      </c>
    </row>
    <row r="809" s="13" customFormat="1">
      <c r="A809" s="13"/>
      <c r="B809" s="231"/>
      <c r="C809" s="232"/>
      <c r="D809" s="233" t="s">
        <v>158</v>
      </c>
      <c r="E809" s="234" t="s">
        <v>1</v>
      </c>
      <c r="F809" s="235" t="s">
        <v>944</v>
      </c>
      <c r="G809" s="232"/>
      <c r="H809" s="236">
        <v>360</v>
      </c>
      <c r="I809" s="237"/>
      <c r="J809" s="232"/>
      <c r="K809" s="232"/>
      <c r="L809" s="238"/>
      <c r="M809" s="239"/>
      <c r="N809" s="240"/>
      <c r="O809" s="240"/>
      <c r="P809" s="240"/>
      <c r="Q809" s="240"/>
      <c r="R809" s="240"/>
      <c r="S809" s="240"/>
      <c r="T809" s="24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2" t="s">
        <v>158</v>
      </c>
      <c r="AU809" s="242" t="s">
        <v>85</v>
      </c>
      <c r="AV809" s="13" t="s">
        <v>85</v>
      </c>
      <c r="AW809" s="13" t="s">
        <v>32</v>
      </c>
      <c r="AX809" s="13" t="s">
        <v>75</v>
      </c>
      <c r="AY809" s="242" t="s">
        <v>149</v>
      </c>
    </row>
    <row r="810" s="13" customFormat="1">
      <c r="A810" s="13"/>
      <c r="B810" s="231"/>
      <c r="C810" s="232"/>
      <c r="D810" s="233" t="s">
        <v>158</v>
      </c>
      <c r="E810" s="234" t="s">
        <v>1</v>
      </c>
      <c r="F810" s="235" t="s">
        <v>945</v>
      </c>
      <c r="G810" s="232"/>
      <c r="H810" s="236">
        <v>200</v>
      </c>
      <c r="I810" s="237"/>
      <c r="J810" s="232"/>
      <c r="K810" s="232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158</v>
      </c>
      <c r="AU810" s="242" t="s">
        <v>85</v>
      </c>
      <c r="AV810" s="13" t="s">
        <v>85</v>
      </c>
      <c r="AW810" s="13" t="s">
        <v>32</v>
      </c>
      <c r="AX810" s="13" t="s">
        <v>75</v>
      </c>
      <c r="AY810" s="242" t="s">
        <v>149</v>
      </c>
    </row>
    <row r="811" s="13" customFormat="1">
      <c r="A811" s="13"/>
      <c r="B811" s="231"/>
      <c r="C811" s="232"/>
      <c r="D811" s="233" t="s">
        <v>158</v>
      </c>
      <c r="E811" s="234" t="s">
        <v>1</v>
      </c>
      <c r="F811" s="235" t="s">
        <v>946</v>
      </c>
      <c r="G811" s="232"/>
      <c r="H811" s="236">
        <v>60</v>
      </c>
      <c r="I811" s="237"/>
      <c r="J811" s="232"/>
      <c r="K811" s="232"/>
      <c r="L811" s="238"/>
      <c r="M811" s="239"/>
      <c r="N811" s="240"/>
      <c r="O811" s="240"/>
      <c r="P811" s="240"/>
      <c r="Q811" s="240"/>
      <c r="R811" s="240"/>
      <c r="S811" s="240"/>
      <c r="T811" s="241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2" t="s">
        <v>158</v>
      </c>
      <c r="AU811" s="242" t="s">
        <v>85</v>
      </c>
      <c r="AV811" s="13" t="s">
        <v>85</v>
      </c>
      <c r="AW811" s="13" t="s">
        <v>32</v>
      </c>
      <c r="AX811" s="13" t="s">
        <v>75</v>
      </c>
      <c r="AY811" s="242" t="s">
        <v>149</v>
      </c>
    </row>
    <row r="812" s="13" customFormat="1">
      <c r="A812" s="13"/>
      <c r="B812" s="231"/>
      <c r="C812" s="232"/>
      <c r="D812" s="233" t="s">
        <v>158</v>
      </c>
      <c r="E812" s="234" t="s">
        <v>1</v>
      </c>
      <c r="F812" s="235" t="s">
        <v>947</v>
      </c>
      <c r="G812" s="232"/>
      <c r="H812" s="236">
        <v>45</v>
      </c>
      <c r="I812" s="237"/>
      <c r="J812" s="232"/>
      <c r="K812" s="232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158</v>
      </c>
      <c r="AU812" s="242" t="s">
        <v>85</v>
      </c>
      <c r="AV812" s="13" t="s">
        <v>85</v>
      </c>
      <c r="AW812" s="13" t="s">
        <v>32</v>
      </c>
      <c r="AX812" s="13" t="s">
        <v>75</v>
      </c>
      <c r="AY812" s="242" t="s">
        <v>149</v>
      </c>
    </row>
    <row r="813" s="14" customFormat="1">
      <c r="A813" s="14"/>
      <c r="B813" s="243"/>
      <c r="C813" s="244"/>
      <c r="D813" s="233" t="s">
        <v>158</v>
      </c>
      <c r="E813" s="245" t="s">
        <v>1</v>
      </c>
      <c r="F813" s="246" t="s">
        <v>212</v>
      </c>
      <c r="G813" s="244"/>
      <c r="H813" s="247">
        <v>665</v>
      </c>
      <c r="I813" s="248"/>
      <c r="J813" s="244"/>
      <c r="K813" s="244"/>
      <c r="L813" s="249"/>
      <c r="M813" s="250"/>
      <c r="N813" s="251"/>
      <c r="O813" s="251"/>
      <c r="P813" s="251"/>
      <c r="Q813" s="251"/>
      <c r="R813" s="251"/>
      <c r="S813" s="251"/>
      <c r="T813" s="252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3" t="s">
        <v>158</v>
      </c>
      <c r="AU813" s="253" t="s">
        <v>85</v>
      </c>
      <c r="AV813" s="14" t="s">
        <v>156</v>
      </c>
      <c r="AW813" s="14" t="s">
        <v>32</v>
      </c>
      <c r="AX813" s="14" t="s">
        <v>83</v>
      </c>
      <c r="AY813" s="253" t="s">
        <v>149</v>
      </c>
    </row>
    <row r="814" s="2" customFormat="1" ht="24.15" customHeight="1">
      <c r="A814" s="38"/>
      <c r="B814" s="39"/>
      <c r="C814" s="217" t="s">
        <v>948</v>
      </c>
      <c r="D814" s="217" t="s">
        <v>152</v>
      </c>
      <c r="E814" s="218" t="s">
        <v>949</v>
      </c>
      <c r="F814" s="219" t="s">
        <v>950</v>
      </c>
      <c r="G814" s="220" t="s">
        <v>356</v>
      </c>
      <c r="H814" s="221">
        <v>95.885999999999996</v>
      </c>
      <c r="I814" s="222"/>
      <c r="J814" s="223">
        <f>ROUND(I814*H814,2)</f>
        <v>0</v>
      </c>
      <c r="K814" s="224"/>
      <c r="L814" s="44"/>
      <c r="M814" s="225" t="s">
        <v>1</v>
      </c>
      <c r="N814" s="226" t="s">
        <v>40</v>
      </c>
      <c r="O814" s="91"/>
      <c r="P814" s="227">
        <f>O814*H814</f>
        <v>0</v>
      </c>
      <c r="Q814" s="227">
        <v>0</v>
      </c>
      <c r="R814" s="227">
        <f>Q814*H814</f>
        <v>0</v>
      </c>
      <c r="S814" s="227">
        <v>0</v>
      </c>
      <c r="T814" s="228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29" t="s">
        <v>156</v>
      </c>
      <c r="AT814" s="229" t="s">
        <v>152</v>
      </c>
      <c r="AU814" s="229" t="s">
        <v>85</v>
      </c>
      <c r="AY814" s="17" t="s">
        <v>149</v>
      </c>
      <c r="BE814" s="230">
        <f>IF(N814="základní",J814,0)</f>
        <v>0</v>
      </c>
      <c r="BF814" s="230">
        <f>IF(N814="snížená",J814,0)</f>
        <v>0</v>
      </c>
      <c r="BG814" s="230">
        <f>IF(N814="zákl. přenesená",J814,0)</f>
        <v>0</v>
      </c>
      <c r="BH814" s="230">
        <f>IF(N814="sníž. přenesená",J814,0)</f>
        <v>0</v>
      </c>
      <c r="BI814" s="230">
        <f>IF(N814="nulová",J814,0)</f>
        <v>0</v>
      </c>
      <c r="BJ814" s="17" t="s">
        <v>83</v>
      </c>
      <c r="BK814" s="230">
        <f>ROUND(I814*H814,2)</f>
        <v>0</v>
      </c>
      <c r="BL814" s="17" t="s">
        <v>156</v>
      </c>
      <c r="BM814" s="229" t="s">
        <v>951</v>
      </c>
    </row>
    <row r="815" s="2" customFormat="1" ht="24.15" customHeight="1">
      <c r="A815" s="38"/>
      <c r="B815" s="39"/>
      <c r="C815" s="217" t="s">
        <v>952</v>
      </c>
      <c r="D815" s="217" t="s">
        <v>152</v>
      </c>
      <c r="E815" s="218" t="s">
        <v>953</v>
      </c>
      <c r="F815" s="219" t="s">
        <v>954</v>
      </c>
      <c r="G815" s="220" t="s">
        <v>356</v>
      </c>
      <c r="H815" s="221">
        <v>1438.29</v>
      </c>
      <c r="I815" s="222"/>
      <c r="J815" s="223">
        <f>ROUND(I815*H815,2)</f>
        <v>0</v>
      </c>
      <c r="K815" s="224"/>
      <c r="L815" s="44"/>
      <c r="M815" s="225" t="s">
        <v>1</v>
      </c>
      <c r="N815" s="226" t="s">
        <v>40</v>
      </c>
      <c r="O815" s="91"/>
      <c r="P815" s="227">
        <f>O815*H815</f>
        <v>0</v>
      </c>
      <c r="Q815" s="227">
        <v>0</v>
      </c>
      <c r="R815" s="227">
        <f>Q815*H815</f>
        <v>0</v>
      </c>
      <c r="S815" s="227">
        <v>0</v>
      </c>
      <c r="T815" s="228">
        <f>S815*H815</f>
        <v>0</v>
      </c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R815" s="229" t="s">
        <v>156</v>
      </c>
      <c r="AT815" s="229" t="s">
        <v>152</v>
      </c>
      <c r="AU815" s="229" t="s">
        <v>85</v>
      </c>
      <c r="AY815" s="17" t="s">
        <v>149</v>
      </c>
      <c r="BE815" s="230">
        <f>IF(N815="základní",J815,0)</f>
        <v>0</v>
      </c>
      <c r="BF815" s="230">
        <f>IF(N815="snížená",J815,0)</f>
        <v>0</v>
      </c>
      <c r="BG815" s="230">
        <f>IF(N815="zákl. přenesená",J815,0)</f>
        <v>0</v>
      </c>
      <c r="BH815" s="230">
        <f>IF(N815="sníž. přenesená",J815,0)</f>
        <v>0</v>
      </c>
      <c r="BI815" s="230">
        <f>IF(N815="nulová",J815,0)</f>
        <v>0</v>
      </c>
      <c r="BJ815" s="17" t="s">
        <v>83</v>
      </c>
      <c r="BK815" s="230">
        <f>ROUND(I815*H815,2)</f>
        <v>0</v>
      </c>
      <c r="BL815" s="17" t="s">
        <v>156</v>
      </c>
      <c r="BM815" s="229" t="s">
        <v>955</v>
      </c>
    </row>
    <row r="816" s="13" customFormat="1">
      <c r="A816" s="13"/>
      <c r="B816" s="231"/>
      <c r="C816" s="232"/>
      <c r="D816" s="233" t="s">
        <v>158</v>
      </c>
      <c r="E816" s="232"/>
      <c r="F816" s="235" t="s">
        <v>956</v>
      </c>
      <c r="G816" s="232"/>
      <c r="H816" s="236">
        <v>1438.29</v>
      </c>
      <c r="I816" s="237"/>
      <c r="J816" s="232"/>
      <c r="K816" s="232"/>
      <c r="L816" s="238"/>
      <c r="M816" s="239"/>
      <c r="N816" s="240"/>
      <c r="O816" s="240"/>
      <c r="P816" s="240"/>
      <c r="Q816" s="240"/>
      <c r="R816" s="240"/>
      <c r="S816" s="240"/>
      <c r="T816" s="241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2" t="s">
        <v>158</v>
      </c>
      <c r="AU816" s="242" t="s">
        <v>85</v>
      </c>
      <c r="AV816" s="13" t="s">
        <v>85</v>
      </c>
      <c r="AW816" s="13" t="s">
        <v>4</v>
      </c>
      <c r="AX816" s="13" t="s">
        <v>83</v>
      </c>
      <c r="AY816" s="242" t="s">
        <v>149</v>
      </c>
    </row>
    <row r="817" s="2" customFormat="1" ht="33" customHeight="1">
      <c r="A817" s="38"/>
      <c r="B817" s="39"/>
      <c r="C817" s="217" t="s">
        <v>957</v>
      </c>
      <c r="D817" s="217" t="s">
        <v>152</v>
      </c>
      <c r="E817" s="218" t="s">
        <v>958</v>
      </c>
      <c r="F817" s="219" t="s">
        <v>959</v>
      </c>
      <c r="G817" s="220" t="s">
        <v>356</v>
      </c>
      <c r="H817" s="221">
        <v>95.408000000000001</v>
      </c>
      <c r="I817" s="222"/>
      <c r="J817" s="223">
        <f>ROUND(I817*H817,2)</f>
        <v>0</v>
      </c>
      <c r="K817" s="224"/>
      <c r="L817" s="44"/>
      <c r="M817" s="225" t="s">
        <v>1</v>
      </c>
      <c r="N817" s="226" t="s">
        <v>40</v>
      </c>
      <c r="O817" s="91"/>
      <c r="P817" s="227">
        <f>O817*H817</f>
        <v>0</v>
      </c>
      <c r="Q817" s="227">
        <v>0</v>
      </c>
      <c r="R817" s="227">
        <f>Q817*H817</f>
        <v>0</v>
      </c>
      <c r="S817" s="227">
        <v>0</v>
      </c>
      <c r="T817" s="228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229" t="s">
        <v>156</v>
      </c>
      <c r="AT817" s="229" t="s">
        <v>152</v>
      </c>
      <c r="AU817" s="229" t="s">
        <v>85</v>
      </c>
      <c r="AY817" s="17" t="s">
        <v>149</v>
      </c>
      <c r="BE817" s="230">
        <f>IF(N817="základní",J817,0)</f>
        <v>0</v>
      </c>
      <c r="BF817" s="230">
        <f>IF(N817="snížená",J817,0)</f>
        <v>0</v>
      </c>
      <c r="BG817" s="230">
        <f>IF(N817="zákl. přenesená",J817,0)</f>
        <v>0</v>
      </c>
      <c r="BH817" s="230">
        <f>IF(N817="sníž. přenesená",J817,0)</f>
        <v>0</v>
      </c>
      <c r="BI817" s="230">
        <f>IF(N817="nulová",J817,0)</f>
        <v>0</v>
      </c>
      <c r="BJ817" s="17" t="s">
        <v>83</v>
      </c>
      <c r="BK817" s="230">
        <f>ROUND(I817*H817,2)</f>
        <v>0</v>
      </c>
      <c r="BL817" s="17" t="s">
        <v>156</v>
      </c>
      <c r="BM817" s="229" t="s">
        <v>960</v>
      </c>
    </row>
    <row r="818" s="12" customFormat="1" ht="25.92" customHeight="1">
      <c r="A818" s="12"/>
      <c r="B818" s="203"/>
      <c r="C818" s="204"/>
      <c r="D818" s="205" t="s">
        <v>74</v>
      </c>
      <c r="E818" s="206" t="s">
        <v>961</v>
      </c>
      <c r="F818" s="206" t="s">
        <v>962</v>
      </c>
      <c r="G818" s="204"/>
      <c r="H818" s="204"/>
      <c r="I818" s="207"/>
      <c r="J818" s="208">
        <f>BK818</f>
        <v>0</v>
      </c>
      <c r="K818" s="204"/>
      <c r="L818" s="209"/>
      <c r="M818" s="210"/>
      <c r="N818" s="211"/>
      <c r="O818" s="211"/>
      <c r="P818" s="212">
        <f>SUM(P819:P849)</f>
        <v>0</v>
      </c>
      <c r="Q818" s="211"/>
      <c r="R818" s="212">
        <f>SUM(R819:R849)</f>
        <v>0</v>
      </c>
      <c r="S818" s="211"/>
      <c r="T818" s="213">
        <f>SUM(T819:T849)</f>
        <v>0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214" t="s">
        <v>85</v>
      </c>
      <c r="AT818" s="215" t="s">
        <v>74</v>
      </c>
      <c r="AU818" s="215" t="s">
        <v>75</v>
      </c>
      <c r="AY818" s="214" t="s">
        <v>149</v>
      </c>
      <c r="BK818" s="216">
        <f>SUM(BK819:BK849)</f>
        <v>0</v>
      </c>
    </row>
    <row r="819" s="2" customFormat="1" ht="37.8" customHeight="1">
      <c r="A819" s="38"/>
      <c r="B819" s="39"/>
      <c r="C819" s="217" t="s">
        <v>963</v>
      </c>
      <c r="D819" s="217" t="s">
        <v>152</v>
      </c>
      <c r="E819" s="218" t="s">
        <v>964</v>
      </c>
      <c r="F819" s="219" t="s">
        <v>965</v>
      </c>
      <c r="G819" s="220" t="s">
        <v>155</v>
      </c>
      <c r="H819" s="221">
        <v>57.280000000000001</v>
      </c>
      <c r="I819" s="222"/>
      <c r="J819" s="223">
        <f>ROUND(I819*H819,2)</f>
        <v>0</v>
      </c>
      <c r="K819" s="224"/>
      <c r="L819" s="44"/>
      <c r="M819" s="225" t="s">
        <v>1</v>
      </c>
      <c r="N819" s="226" t="s">
        <v>40</v>
      </c>
      <c r="O819" s="91"/>
      <c r="P819" s="227">
        <f>O819*H819</f>
        <v>0</v>
      </c>
      <c r="Q819" s="227">
        <v>0</v>
      </c>
      <c r="R819" s="227">
        <f>Q819*H819</f>
        <v>0</v>
      </c>
      <c r="S819" s="227">
        <v>0</v>
      </c>
      <c r="T819" s="228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29" t="s">
        <v>370</v>
      </c>
      <c r="AT819" s="229" t="s">
        <v>152</v>
      </c>
      <c r="AU819" s="229" t="s">
        <v>83</v>
      </c>
      <c r="AY819" s="17" t="s">
        <v>149</v>
      </c>
      <c r="BE819" s="230">
        <f>IF(N819="základní",J819,0)</f>
        <v>0</v>
      </c>
      <c r="BF819" s="230">
        <f>IF(N819="snížená",J819,0)</f>
        <v>0</v>
      </c>
      <c r="BG819" s="230">
        <f>IF(N819="zákl. přenesená",J819,0)</f>
        <v>0</v>
      </c>
      <c r="BH819" s="230">
        <f>IF(N819="sníž. přenesená",J819,0)</f>
        <v>0</v>
      </c>
      <c r="BI819" s="230">
        <f>IF(N819="nulová",J819,0)</f>
        <v>0</v>
      </c>
      <c r="BJ819" s="17" t="s">
        <v>83</v>
      </c>
      <c r="BK819" s="230">
        <f>ROUND(I819*H819,2)</f>
        <v>0</v>
      </c>
      <c r="BL819" s="17" t="s">
        <v>370</v>
      </c>
      <c r="BM819" s="229" t="s">
        <v>966</v>
      </c>
    </row>
    <row r="820" s="13" customFormat="1">
      <c r="A820" s="13"/>
      <c r="B820" s="231"/>
      <c r="C820" s="232"/>
      <c r="D820" s="233" t="s">
        <v>158</v>
      </c>
      <c r="E820" s="234" t="s">
        <v>1</v>
      </c>
      <c r="F820" s="235" t="s">
        <v>967</v>
      </c>
      <c r="G820" s="232"/>
      <c r="H820" s="236">
        <v>28.48</v>
      </c>
      <c r="I820" s="237"/>
      <c r="J820" s="232"/>
      <c r="K820" s="232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158</v>
      </c>
      <c r="AU820" s="242" t="s">
        <v>83</v>
      </c>
      <c r="AV820" s="13" t="s">
        <v>85</v>
      </c>
      <c r="AW820" s="13" t="s">
        <v>32</v>
      </c>
      <c r="AX820" s="13" t="s">
        <v>75</v>
      </c>
      <c r="AY820" s="242" t="s">
        <v>149</v>
      </c>
    </row>
    <row r="821" s="13" customFormat="1">
      <c r="A821" s="13"/>
      <c r="B821" s="231"/>
      <c r="C821" s="232"/>
      <c r="D821" s="233" t="s">
        <v>158</v>
      </c>
      <c r="E821" s="234" t="s">
        <v>1</v>
      </c>
      <c r="F821" s="235" t="s">
        <v>968</v>
      </c>
      <c r="G821" s="232"/>
      <c r="H821" s="236">
        <v>28.800000000000001</v>
      </c>
      <c r="I821" s="237"/>
      <c r="J821" s="232"/>
      <c r="K821" s="232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158</v>
      </c>
      <c r="AU821" s="242" t="s">
        <v>83</v>
      </c>
      <c r="AV821" s="13" t="s">
        <v>85</v>
      </c>
      <c r="AW821" s="13" t="s">
        <v>32</v>
      </c>
      <c r="AX821" s="13" t="s">
        <v>75</v>
      </c>
      <c r="AY821" s="242" t="s">
        <v>149</v>
      </c>
    </row>
    <row r="822" s="14" customFormat="1">
      <c r="A822" s="14"/>
      <c r="B822" s="243"/>
      <c r="C822" s="244"/>
      <c r="D822" s="233" t="s">
        <v>158</v>
      </c>
      <c r="E822" s="245" t="s">
        <v>1</v>
      </c>
      <c r="F822" s="246" t="s">
        <v>212</v>
      </c>
      <c r="G822" s="244"/>
      <c r="H822" s="247">
        <v>57.280000000000001</v>
      </c>
      <c r="I822" s="248"/>
      <c r="J822" s="244"/>
      <c r="K822" s="244"/>
      <c r="L822" s="249"/>
      <c r="M822" s="250"/>
      <c r="N822" s="251"/>
      <c r="O822" s="251"/>
      <c r="P822" s="251"/>
      <c r="Q822" s="251"/>
      <c r="R822" s="251"/>
      <c r="S822" s="251"/>
      <c r="T822" s="252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3" t="s">
        <v>158</v>
      </c>
      <c r="AU822" s="253" t="s">
        <v>83</v>
      </c>
      <c r="AV822" s="14" t="s">
        <v>156</v>
      </c>
      <c r="AW822" s="14" t="s">
        <v>32</v>
      </c>
      <c r="AX822" s="14" t="s">
        <v>83</v>
      </c>
      <c r="AY822" s="253" t="s">
        <v>149</v>
      </c>
    </row>
    <row r="823" s="2" customFormat="1" ht="37.8" customHeight="1">
      <c r="A823" s="38"/>
      <c r="B823" s="39"/>
      <c r="C823" s="217" t="s">
        <v>969</v>
      </c>
      <c r="D823" s="217" t="s">
        <v>152</v>
      </c>
      <c r="E823" s="218" t="s">
        <v>970</v>
      </c>
      <c r="F823" s="219" t="s">
        <v>971</v>
      </c>
      <c r="G823" s="220" t="s">
        <v>155</v>
      </c>
      <c r="H823" s="221">
        <v>57.280000000000001</v>
      </c>
      <c r="I823" s="222"/>
      <c r="J823" s="223">
        <f>ROUND(I823*H823,2)</f>
        <v>0</v>
      </c>
      <c r="K823" s="224"/>
      <c r="L823" s="44"/>
      <c r="M823" s="225" t="s">
        <v>1</v>
      </c>
      <c r="N823" s="226" t="s">
        <v>40</v>
      </c>
      <c r="O823" s="91"/>
      <c r="P823" s="227">
        <f>O823*H823</f>
        <v>0</v>
      </c>
      <c r="Q823" s="227">
        <v>0</v>
      </c>
      <c r="R823" s="227">
        <f>Q823*H823</f>
        <v>0</v>
      </c>
      <c r="S823" s="227">
        <v>0</v>
      </c>
      <c r="T823" s="228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29" t="s">
        <v>370</v>
      </c>
      <c r="AT823" s="229" t="s">
        <v>152</v>
      </c>
      <c r="AU823" s="229" t="s">
        <v>83</v>
      </c>
      <c r="AY823" s="17" t="s">
        <v>149</v>
      </c>
      <c r="BE823" s="230">
        <f>IF(N823="základní",J823,0)</f>
        <v>0</v>
      </c>
      <c r="BF823" s="230">
        <f>IF(N823="snížená",J823,0)</f>
        <v>0</v>
      </c>
      <c r="BG823" s="230">
        <f>IF(N823="zákl. přenesená",J823,0)</f>
        <v>0</v>
      </c>
      <c r="BH823" s="230">
        <f>IF(N823="sníž. přenesená",J823,0)</f>
        <v>0</v>
      </c>
      <c r="BI823" s="230">
        <f>IF(N823="nulová",J823,0)</f>
        <v>0</v>
      </c>
      <c r="BJ823" s="17" t="s">
        <v>83</v>
      </c>
      <c r="BK823" s="230">
        <f>ROUND(I823*H823,2)</f>
        <v>0</v>
      </c>
      <c r="BL823" s="17" t="s">
        <v>370</v>
      </c>
      <c r="BM823" s="229" t="s">
        <v>972</v>
      </c>
    </row>
    <row r="824" s="2" customFormat="1">
      <c r="A824" s="38"/>
      <c r="B824" s="39"/>
      <c r="C824" s="40"/>
      <c r="D824" s="233" t="s">
        <v>298</v>
      </c>
      <c r="E824" s="40"/>
      <c r="F824" s="254" t="s">
        <v>973</v>
      </c>
      <c r="G824" s="40"/>
      <c r="H824" s="40"/>
      <c r="I824" s="255"/>
      <c r="J824" s="40"/>
      <c r="K824" s="40"/>
      <c r="L824" s="44"/>
      <c r="M824" s="256"/>
      <c r="N824" s="257"/>
      <c r="O824" s="91"/>
      <c r="P824" s="91"/>
      <c r="Q824" s="91"/>
      <c r="R824" s="91"/>
      <c r="S824" s="91"/>
      <c r="T824" s="92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7" t="s">
        <v>298</v>
      </c>
      <c r="AU824" s="17" t="s">
        <v>83</v>
      </c>
    </row>
    <row r="825" s="13" customFormat="1">
      <c r="A825" s="13"/>
      <c r="B825" s="231"/>
      <c r="C825" s="232"/>
      <c r="D825" s="233" t="s">
        <v>158</v>
      </c>
      <c r="E825" s="234" t="s">
        <v>1</v>
      </c>
      <c r="F825" s="235" t="s">
        <v>967</v>
      </c>
      <c r="G825" s="232"/>
      <c r="H825" s="236">
        <v>28.48</v>
      </c>
      <c r="I825" s="237"/>
      <c r="J825" s="232"/>
      <c r="K825" s="232"/>
      <c r="L825" s="238"/>
      <c r="M825" s="239"/>
      <c r="N825" s="240"/>
      <c r="O825" s="240"/>
      <c r="P825" s="240"/>
      <c r="Q825" s="240"/>
      <c r="R825" s="240"/>
      <c r="S825" s="240"/>
      <c r="T825" s="241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2" t="s">
        <v>158</v>
      </c>
      <c r="AU825" s="242" t="s">
        <v>83</v>
      </c>
      <c r="AV825" s="13" t="s">
        <v>85</v>
      </c>
      <c r="AW825" s="13" t="s">
        <v>32</v>
      </c>
      <c r="AX825" s="13" t="s">
        <v>75</v>
      </c>
      <c r="AY825" s="242" t="s">
        <v>149</v>
      </c>
    </row>
    <row r="826" s="13" customFormat="1">
      <c r="A826" s="13"/>
      <c r="B826" s="231"/>
      <c r="C826" s="232"/>
      <c r="D826" s="233" t="s">
        <v>158</v>
      </c>
      <c r="E826" s="234" t="s">
        <v>1</v>
      </c>
      <c r="F826" s="235" t="s">
        <v>968</v>
      </c>
      <c r="G826" s="232"/>
      <c r="H826" s="236">
        <v>28.800000000000001</v>
      </c>
      <c r="I826" s="237"/>
      <c r="J826" s="232"/>
      <c r="K826" s="232"/>
      <c r="L826" s="238"/>
      <c r="M826" s="239"/>
      <c r="N826" s="240"/>
      <c r="O826" s="240"/>
      <c r="P826" s="240"/>
      <c r="Q826" s="240"/>
      <c r="R826" s="240"/>
      <c r="S826" s="240"/>
      <c r="T826" s="241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2" t="s">
        <v>158</v>
      </c>
      <c r="AU826" s="242" t="s">
        <v>83</v>
      </c>
      <c r="AV826" s="13" t="s">
        <v>85</v>
      </c>
      <c r="AW826" s="13" t="s">
        <v>32</v>
      </c>
      <c r="AX826" s="13" t="s">
        <v>75</v>
      </c>
      <c r="AY826" s="242" t="s">
        <v>149</v>
      </c>
    </row>
    <row r="827" s="14" customFormat="1">
      <c r="A827" s="14"/>
      <c r="B827" s="243"/>
      <c r="C827" s="244"/>
      <c r="D827" s="233" t="s">
        <v>158</v>
      </c>
      <c r="E827" s="245" t="s">
        <v>1</v>
      </c>
      <c r="F827" s="246" t="s">
        <v>212</v>
      </c>
      <c r="G827" s="244"/>
      <c r="H827" s="247">
        <v>57.280000000000001</v>
      </c>
      <c r="I827" s="248"/>
      <c r="J827" s="244"/>
      <c r="K827" s="244"/>
      <c r="L827" s="249"/>
      <c r="M827" s="250"/>
      <c r="N827" s="251"/>
      <c r="O827" s="251"/>
      <c r="P827" s="251"/>
      <c r="Q827" s="251"/>
      <c r="R827" s="251"/>
      <c r="S827" s="251"/>
      <c r="T827" s="252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3" t="s">
        <v>158</v>
      </c>
      <c r="AU827" s="253" t="s">
        <v>83</v>
      </c>
      <c r="AV827" s="14" t="s">
        <v>156</v>
      </c>
      <c r="AW827" s="14" t="s">
        <v>32</v>
      </c>
      <c r="AX827" s="14" t="s">
        <v>83</v>
      </c>
      <c r="AY827" s="253" t="s">
        <v>149</v>
      </c>
    </row>
    <row r="828" s="2" customFormat="1" ht="24.15" customHeight="1">
      <c r="A828" s="38"/>
      <c r="B828" s="39"/>
      <c r="C828" s="217" t="s">
        <v>974</v>
      </c>
      <c r="D828" s="217" t="s">
        <v>152</v>
      </c>
      <c r="E828" s="218" t="s">
        <v>975</v>
      </c>
      <c r="F828" s="219" t="s">
        <v>976</v>
      </c>
      <c r="G828" s="220" t="s">
        <v>155</v>
      </c>
      <c r="H828" s="221">
        <v>57.280000000000001</v>
      </c>
      <c r="I828" s="222"/>
      <c r="J828" s="223">
        <f>ROUND(I828*H828,2)</f>
        <v>0</v>
      </c>
      <c r="K828" s="224"/>
      <c r="L828" s="44"/>
      <c r="M828" s="225" t="s">
        <v>1</v>
      </c>
      <c r="N828" s="226" t="s">
        <v>40</v>
      </c>
      <c r="O828" s="91"/>
      <c r="P828" s="227">
        <f>O828*H828</f>
        <v>0</v>
      </c>
      <c r="Q828" s="227">
        <v>0</v>
      </c>
      <c r="R828" s="227">
        <f>Q828*H828</f>
        <v>0</v>
      </c>
      <c r="S828" s="227">
        <v>0</v>
      </c>
      <c r="T828" s="228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9" t="s">
        <v>370</v>
      </c>
      <c r="AT828" s="229" t="s">
        <v>152</v>
      </c>
      <c r="AU828" s="229" t="s">
        <v>83</v>
      </c>
      <c r="AY828" s="17" t="s">
        <v>149</v>
      </c>
      <c r="BE828" s="230">
        <f>IF(N828="základní",J828,0)</f>
        <v>0</v>
      </c>
      <c r="BF828" s="230">
        <f>IF(N828="snížená",J828,0)</f>
        <v>0</v>
      </c>
      <c r="BG828" s="230">
        <f>IF(N828="zákl. přenesená",J828,0)</f>
        <v>0</v>
      </c>
      <c r="BH828" s="230">
        <f>IF(N828="sníž. přenesená",J828,0)</f>
        <v>0</v>
      </c>
      <c r="BI828" s="230">
        <f>IF(N828="nulová",J828,0)</f>
        <v>0</v>
      </c>
      <c r="BJ828" s="17" t="s">
        <v>83</v>
      </c>
      <c r="BK828" s="230">
        <f>ROUND(I828*H828,2)</f>
        <v>0</v>
      </c>
      <c r="BL828" s="17" t="s">
        <v>370</v>
      </c>
      <c r="BM828" s="229" t="s">
        <v>977</v>
      </c>
    </row>
    <row r="829" s="13" customFormat="1">
      <c r="A829" s="13"/>
      <c r="B829" s="231"/>
      <c r="C829" s="232"/>
      <c r="D829" s="233" t="s">
        <v>158</v>
      </c>
      <c r="E829" s="234" t="s">
        <v>1</v>
      </c>
      <c r="F829" s="235" t="s">
        <v>967</v>
      </c>
      <c r="G829" s="232"/>
      <c r="H829" s="236">
        <v>28.48</v>
      </c>
      <c r="I829" s="237"/>
      <c r="J829" s="232"/>
      <c r="K829" s="232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158</v>
      </c>
      <c r="AU829" s="242" t="s">
        <v>83</v>
      </c>
      <c r="AV829" s="13" t="s">
        <v>85</v>
      </c>
      <c r="AW829" s="13" t="s">
        <v>32</v>
      </c>
      <c r="AX829" s="13" t="s">
        <v>75</v>
      </c>
      <c r="AY829" s="242" t="s">
        <v>149</v>
      </c>
    </row>
    <row r="830" s="13" customFormat="1">
      <c r="A830" s="13"/>
      <c r="B830" s="231"/>
      <c r="C830" s="232"/>
      <c r="D830" s="233" t="s">
        <v>158</v>
      </c>
      <c r="E830" s="234" t="s">
        <v>1</v>
      </c>
      <c r="F830" s="235" t="s">
        <v>968</v>
      </c>
      <c r="G830" s="232"/>
      <c r="H830" s="236">
        <v>28.800000000000001</v>
      </c>
      <c r="I830" s="237"/>
      <c r="J830" s="232"/>
      <c r="K830" s="232"/>
      <c r="L830" s="238"/>
      <c r="M830" s="239"/>
      <c r="N830" s="240"/>
      <c r="O830" s="240"/>
      <c r="P830" s="240"/>
      <c r="Q830" s="240"/>
      <c r="R830" s="240"/>
      <c r="S830" s="240"/>
      <c r="T830" s="241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2" t="s">
        <v>158</v>
      </c>
      <c r="AU830" s="242" t="s">
        <v>83</v>
      </c>
      <c r="AV830" s="13" t="s">
        <v>85</v>
      </c>
      <c r="AW830" s="13" t="s">
        <v>32</v>
      </c>
      <c r="AX830" s="13" t="s">
        <v>75</v>
      </c>
      <c r="AY830" s="242" t="s">
        <v>149</v>
      </c>
    </row>
    <row r="831" s="14" customFormat="1">
      <c r="A831" s="14"/>
      <c r="B831" s="243"/>
      <c r="C831" s="244"/>
      <c r="D831" s="233" t="s">
        <v>158</v>
      </c>
      <c r="E831" s="245" t="s">
        <v>1</v>
      </c>
      <c r="F831" s="246" t="s">
        <v>212</v>
      </c>
      <c r="G831" s="244"/>
      <c r="H831" s="247">
        <v>57.280000000000001</v>
      </c>
      <c r="I831" s="248"/>
      <c r="J831" s="244"/>
      <c r="K831" s="244"/>
      <c r="L831" s="249"/>
      <c r="M831" s="250"/>
      <c r="N831" s="251"/>
      <c r="O831" s="251"/>
      <c r="P831" s="251"/>
      <c r="Q831" s="251"/>
      <c r="R831" s="251"/>
      <c r="S831" s="251"/>
      <c r="T831" s="252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3" t="s">
        <v>158</v>
      </c>
      <c r="AU831" s="253" t="s">
        <v>83</v>
      </c>
      <c r="AV831" s="14" t="s">
        <v>156</v>
      </c>
      <c r="AW831" s="14" t="s">
        <v>32</v>
      </c>
      <c r="AX831" s="14" t="s">
        <v>83</v>
      </c>
      <c r="AY831" s="253" t="s">
        <v>149</v>
      </c>
    </row>
    <row r="832" s="2" customFormat="1" ht="21.75" customHeight="1">
      <c r="A832" s="38"/>
      <c r="B832" s="39"/>
      <c r="C832" s="217" t="s">
        <v>978</v>
      </c>
      <c r="D832" s="217" t="s">
        <v>152</v>
      </c>
      <c r="E832" s="218" t="s">
        <v>979</v>
      </c>
      <c r="F832" s="219" t="s">
        <v>980</v>
      </c>
      <c r="G832" s="220" t="s">
        <v>155</v>
      </c>
      <c r="H832" s="221">
        <v>70.680000000000007</v>
      </c>
      <c r="I832" s="222"/>
      <c r="J832" s="223">
        <f>ROUND(I832*H832,2)</f>
        <v>0</v>
      </c>
      <c r="K832" s="224"/>
      <c r="L832" s="44"/>
      <c r="M832" s="225" t="s">
        <v>1</v>
      </c>
      <c r="N832" s="226" t="s">
        <v>40</v>
      </c>
      <c r="O832" s="91"/>
      <c r="P832" s="227">
        <f>O832*H832</f>
        <v>0</v>
      </c>
      <c r="Q832" s="227">
        <v>0</v>
      </c>
      <c r="R832" s="227">
        <f>Q832*H832</f>
        <v>0</v>
      </c>
      <c r="S832" s="227">
        <v>0</v>
      </c>
      <c r="T832" s="228">
        <f>S832*H832</f>
        <v>0</v>
      </c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9" t="s">
        <v>370</v>
      </c>
      <c r="AT832" s="229" t="s">
        <v>152</v>
      </c>
      <c r="AU832" s="229" t="s">
        <v>83</v>
      </c>
      <c r="AY832" s="17" t="s">
        <v>149</v>
      </c>
      <c r="BE832" s="230">
        <f>IF(N832="základní",J832,0)</f>
        <v>0</v>
      </c>
      <c r="BF832" s="230">
        <f>IF(N832="snížená",J832,0)</f>
        <v>0</v>
      </c>
      <c r="BG832" s="230">
        <f>IF(N832="zákl. přenesená",J832,0)</f>
        <v>0</v>
      </c>
      <c r="BH832" s="230">
        <f>IF(N832="sníž. přenesená",J832,0)</f>
        <v>0</v>
      </c>
      <c r="BI832" s="230">
        <f>IF(N832="nulová",J832,0)</f>
        <v>0</v>
      </c>
      <c r="BJ832" s="17" t="s">
        <v>83</v>
      </c>
      <c r="BK832" s="230">
        <f>ROUND(I832*H832,2)</f>
        <v>0</v>
      </c>
      <c r="BL832" s="17" t="s">
        <v>370</v>
      </c>
      <c r="BM832" s="229" t="s">
        <v>981</v>
      </c>
    </row>
    <row r="833" s="13" customFormat="1">
      <c r="A833" s="13"/>
      <c r="B833" s="231"/>
      <c r="C833" s="232"/>
      <c r="D833" s="233" t="s">
        <v>158</v>
      </c>
      <c r="E833" s="234" t="s">
        <v>1</v>
      </c>
      <c r="F833" s="235" t="s">
        <v>967</v>
      </c>
      <c r="G833" s="232"/>
      <c r="H833" s="236">
        <v>28.48</v>
      </c>
      <c r="I833" s="237"/>
      <c r="J833" s="232"/>
      <c r="K833" s="232"/>
      <c r="L833" s="238"/>
      <c r="M833" s="239"/>
      <c r="N833" s="240"/>
      <c r="O833" s="240"/>
      <c r="P833" s="240"/>
      <c r="Q833" s="240"/>
      <c r="R833" s="240"/>
      <c r="S833" s="240"/>
      <c r="T833" s="24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2" t="s">
        <v>158</v>
      </c>
      <c r="AU833" s="242" t="s">
        <v>83</v>
      </c>
      <c r="AV833" s="13" t="s">
        <v>85</v>
      </c>
      <c r="AW833" s="13" t="s">
        <v>32</v>
      </c>
      <c r="AX833" s="13" t="s">
        <v>75</v>
      </c>
      <c r="AY833" s="242" t="s">
        <v>149</v>
      </c>
    </row>
    <row r="834" s="13" customFormat="1">
      <c r="A834" s="13"/>
      <c r="B834" s="231"/>
      <c r="C834" s="232"/>
      <c r="D834" s="233" t="s">
        <v>158</v>
      </c>
      <c r="E834" s="234" t="s">
        <v>1</v>
      </c>
      <c r="F834" s="235" t="s">
        <v>673</v>
      </c>
      <c r="G834" s="232"/>
      <c r="H834" s="236">
        <v>2.7000000000000002</v>
      </c>
      <c r="I834" s="237"/>
      <c r="J834" s="232"/>
      <c r="K834" s="232"/>
      <c r="L834" s="238"/>
      <c r="M834" s="239"/>
      <c r="N834" s="240"/>
      <c r="O834" s="240"/>
      <c r="P834" s="240"/>
      <c r="Q834" s="240"/>
      <c r="R834" s="240"/>
      <c r="S834" s="240"/>
      <c r="T834" s="241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2" t="s">
        <v>158</v>
      </c>
      <c r="AU834" s="242" t="s">
        <v>83</v>
      </c>
      <c r="AV834" s="13" t="s">
        <v>85</v>
      </c>
      <c r="AW834" s="13" t="s">
        <v>32</v>
      </c>
      <c r="AX834" s="13" t="s">
        <v>75</v>
      </c>
      <c r="AY834" s="242" t="s">
        <v>149</v>
      </c>
    </row>
    <row r="835" s="13" customFormat="1">
      <c r="A835" s="13"/>
      <c r="B835" s="231"/>
      <c r="C835" s="232"/>
      <c r="D835" s="233" t="s">
        <v>158</v>
      </c>
      <c r="E835" s="234" t="s">
        <v>1</v>
      </c>
      <c r="F835" s="235" t="s">
        <v>374</v>
      </c>
      <c r="G835" s="232"/>
      <c r="H835" s="236">
        <v>5.2999999999999998</v>
      </c>
      <c r="I835" s="237"/>
      <c r="J835" s="232"/>
      <c r="K835" s="232"/>
      <c r="L835" s="238"/>
      <c r="M835" s="239"/>
      <c r="N835" s="240"/>
      <c r="O835" s="240"/>
      <c r="P835" s="240"/>
      <c r="Q835" s="240"/>
      <c r="R835" s="240"/>
      <c r="S835" s="240"/>
      <c r="T835" s="24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2" t="s">
        <v>158</v>
      </c>
      <c r="AU835" s="242" t="s">
        <v>83</v>
      </c>
      <c r="AV835" s="13" t="s">
        <v>85</v>
      </c>
      <c r="AW835" s="13" t="s">
        <v>32</v>
      </c>
      <c r="AX835" s="13" t="s">
        <v>75</v>
      </c>
      <c r="AY835" s="242" t="s">
        <v>149</v>
      </c>
    </row>
    <row r="836" s="13" customFormat="1">
      <c r="A836" s="13"/>
      <c r="B836" s="231"/>
      <c r="C836" s="232"/>
      <c r="D836" s="233" t="s">
        <v>158</v>
      </c>
      <c r="E836" s="234" t="s">
        <v>1</v>
      </c>
      <c r="F836" s="235" t="s">
        <v>982</v>
      </c>
      <c r="G836" s="232"/>
      <c r="H836" s="236">
        <v>5.4000000000000004</v>
      </c>
      <c r="I836" s="237"/>
      <c r="J836" s="232"/>
      <c r="K836" s="232"/>
      <c r="L836" s="238"/>
      <c r="M836" s="239"/>
      <c r="N836" s="240"/>
      <c r="O836" s="240"/>
      <c r="P836" s="240"/>
      <c r="Q836" s="240"/>
      <c r="R836" s="240"/>
      <c r="S836" s="240"/>
      <c r="T836" s="241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2" t="s">
        <v>158</v>
      </c>
      <c r="AU836" s="242" t="s">
        <v>83</v>
      </c>
      <c r="AV836" s="13" t="s">
        <v>85</v>
      </c>
      <c r="AW836" s="13" t="s">
        <v>32</v>
      </c>
      <c r="AX836" s="13" t="s">
        <v>75</v>
      </c>
      <c r="AY836" s="242" t="s">
        <v>149</v>
      </c>
    </row>
    <row r="837" s="13" customFormat="1">
      <c r="A837" s="13"/>
      <c r="B837" s="231"/>
      <c r="C837" s="232"/>
      <c r="D837" s="233" t="s">
        <v>158</v>
      </c>
      <c r="E837" s="234" t="s">
        <v>1</v>
      </c>
      <c r="F837" s="235" t="s">
        <v>968</v>
      </c>
      <c r="G837" s="232"/>
      <c r="H837" s="236">
        <v>28.800000000000001</v>
      </c>
      <c r="I837" s="237"/>
      <c r="J837" s="232"/>
      <c r="K837" s="232"/>
      <c r="L837" s="238"/>
      <c r="M837" s="239"/>
      <c r="N837" s="240"/>
      <c r="O837" s="240"/>
      <c r="P837" s="240"/>
      <c r="Q837" s="240"/>
      <c r="R837" s="240"/>
      <c r="S837" s="240"/>
      <c r="T837" s="241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2" t="s">
        <v>158</v>
      </c>
      <c r="AU837" s="242" t="s">
        <v>83</v>
      </c>
      <c r="AV837" s="13" t="s">
        <v>85</v>
      </c>
      <c r="AW837" s="13" t="s">
        <v>32</v>
      </c>
      <c r="AX837" s="13" t="s">
        <v>75</v>
      </c>
      <c r="AY837" s="242" t="s">
        <v>149</v>
      </c>
    </row>
    <row r="838" s="14" customFormat="1">
      <c r="A838" s="14"/>
      <c r="B838" s="243"/>
      <c r="C838" s="244"/>
      <c r="D838" s="233" t="s">
        <v>158</v>
      </c>
      <c r="E838" s="245" t="s">
        <v>1</v>
      </c>
      <c r="F838" s="246" t="s">
        <v>212</v>
      </c>
      <c r="G838" s="244"/>
      <c r="H838" s="247">
        <v>70.679999999999993</v>
      </c>
      <c r="I838" s="248"/>
      <c r="J838" s="244"/>
      <c r="K838" s="244"/>
      <c r="L838" s="249"/>
      <c r="M838" s="250"/>
      <c r="N838" s="251"/>
      <c r="O838" s="251"/>
      <c r="P838" s="251"/>
      <c r="Q838" s="251"/>
      <c r="R838" s="251"/>
      <c r="S838" s="251"/>
      <c r="T838" s="252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3" t="s">
        <v>158</v>
      </c>
      <c r="AU838" s="253" t="s">
        <v>83</v>
      </c>
      <c r="AV838" s="14" t="s">
        <v>156</v>
      </c>
      <c r="AW838" s="14" t="s">
        <v>32</v>
      </c>
      <c r="AX838" s="14" t="s">
        <v>83</v>
      </c>
      <c r="AY838" s="253" t="s">
        <v>149</v>
      </c>
    </row>
    <row r="839" s="2" customFormat="1" ht="16.5" customHeight="1">
      <c r="A839" s="38"/>
      <c r="B839" s="39"/>
      <c r="C839" s="217" t="s">
        <v>983</v>
      </c>
      <c r="D839" s="217" t="s">
        <v>152</v>
      </c>
      <c r="E839" s="218" t="s">
        <v>984</v>
      </c>
      <c r="F839" s="219" t="s">
        <v>985</v>
      </c>
      <c r="G839" s="220" t="s">
        <v>155</v>
      </c>
      <c r="H839" s="221">
        <v>13.4</v>
      </c>
      <c r="I839" s="222"/>
      <c r="J839" s="223">
        <f>ROUND(I839*H839,2)</f>
        <v>0</v>
      </c>
      <c r="K839" s="224"/>
      <c r="L839" s="44"/>
      <c r="M839" s="225" t="s">
        <v>1</v>
      </c>
      <c r="N839" s="226" t="s">
        <v>40</v>
      </c>
      <c r="O839" s="91"/>
      <c r="P839" s="227">
        <f>O839*H839</f>
        <v>0</v>
      </c>
      <c r="Q839" s="227">
        <v>0</v>
      </c>
      <c r="R839" s="227">
        <f>Q839*H839</f>
        <v>0</v>
      </c>
      <c r="S839" s="227">
        <v>0</v>
      </c>
      <c r="T839" s="228">
        <f>S839*H839</f>
        <v>0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229" t="s">
        <v>370</v>
      </c>
      <c r="AT839" s="229" t="s">
        <v>152</v>
      </c>
      <c r="AU839" s="229" t="s">
        <v>83</v>
      </c>
      <c r="AY839" s="17" t="s">
        <v>149</v>
      </c>
      <c r="BE839" s="230">
        <f>IF(N839="základní",J839,0)</f>
        <v>0</v>
      </c>
      <c r="BF839" s="230">
        <f>IF(N839="snížená",J839,0)</f>
        <v>0</v>
      </c>
      <c r="BG839" s="230">
        <f>IF(N839="zákl. přenesená",J839,0)</f>
        <v>0</v>
      </c>
      <c r="BH839" s="230">
        <f>IF(N839="sníž. přenesená",J839,0)</f>
        <v>0</v>
      </c>
      <c r="BI839" s="230">
        <f>IF(N839="nulová",J839,0)</f>
        <v>0</v>
      </c>
      <c r="BJ839" s="17" t="s">
        <v>83</v>
      </c>
      <c r="BK839" s="230">
        <f>ROUND(I839*H839,2)</f>
        <v>0</v>
      </c>
      <c r="BL839" s="17" t="s">
        <v>370</v>
      </c>
      <c r="BM839" s="229" t="s">
        <v>986</v>
      </c>
    </row>
    <row r="840" s="2" customFormat="1">
      <c r="A840" s="38"/>
      <c r="B840" s="39"/>
      <c r="C840" s="40"/>
      <c r="D840" s="233" t="s">
        <v>298</v>
      </c>
      <c r="E840" s="40"/>
      <c r="F840" s="254" t="s">
        <v>987</v>
      </c>
      <c r="G840" s="40"/>
      <c r="H840" s="40"/>
      <c r="I840" s="255"/>
      <c r="J840" s="40"/>
      <c r="K840" s="40"/>
      <c r="L840" s="44"/>
      <c r="M840" s="256"/>
      <c r="N840" s="257"/>
      <c r="O840" s="91"/>
      <c r="P840" s="91"/>
      <c r="Q840" s="91"/>
      <c r="R840" s="91"/>
      <c r="S840" s="91"/>
      <c r="T840" s="92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T840" s="17" t="s">
        <v>298</v>
      </c>
      <c r="AU840" s="17" t="s">
        <v>83</v>
      </c>
    </row>
    <row r="841" s="13" customFormat="1">
      <c r="A841" s="13"/>
      <c r="B841" s="231"/>
      <c r="C841" s="232"/>
      <c r="D841" s="233" t="s">
        <v>158</v>
      </c>
      <c r="E841" s="234" t="s">
        <v>1</v>
      </c>
      <c r="F841" s="235" t="s">
        <v>673</v>
      </c>
      <c r="G841" s="232"/>
      <c r="H841" s="236">
        <v>2.7000000000000002</v>
      </c>
      <c r="I841" s="237"/>
      <c r="J841" s="232"/>
      <c r="K841" s="232"/>
      <c r="L841" s="238"/>
      <c r="M841" s="239"/>
      <c r="N841" s="240"/>
      <c r="O841" s="240"/>
      <c r="P841" s="240"/>
      <c r="Q841" s="240"/>
      <c r="R841" s="240"/>
      <c r="S841" s="240"/>
      <c r="T841" s="241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2" t="s">
        <v>158</v>
      </c>
      <c r="AU841" s="242" t="s">
        <v>83</v>
      </c>
      <c r="AV841" s="13" t="s">
        <v>85</v>
      </c>
      <c r="AW841" s="13" t="s">
        <v>32</v>
      </c>
      <c r="AX841" s="13" t="s">
        <v>75</v>
      </c>
      <c r="AY841" s="242" t="s">
        <v>149</v>
      </c>
    </row>
    <row r="842" s="13" customFormat="1">
      <c r="A842" s="13"/>
      <c r="B842" s="231"/>
      <c r="C842" s="232"/>
      <c r="D842" s="233" t="s">
        <v>158</v>
      </c>
      <c r="E842" s="234" t="s">
        <v>1</v>
      </c>
      <c r="F842" s="235" t="s">
        <v>374</v>
      </c>
      <c r="G842" s="232"/>
      <c r="H842" s="236">
        <v>5.2999999999999998</v>
      </c>
      <c r="I842" s="237"/>
      <c r="J842" s="232"/>
      <c r="K842" s="232"/>
      <c r="L842" s="238"/>
      <c r="M842" s="239"/>
      <c r="N842" s="240"/>
      <c r="O842" s="240"/>
      <c r="P842" s="240"/>
      <c r="Q842" s="240"/>
      <c r="R842" s="240"/>
      <c r="S842" s="240"/>
      <c r="T842" s="24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2" t="s">
        <v>158</v>
      </c>
      <c r="AU842" s="242" t="s">
        <v>83</v>
      </c>
      <c r="AV842" s="13" t="s">
        <v>85</v>
      </c>
      <c r="AW842" s="13" t="s">
        <v>32</v>
      </c>
      <c r="AX842" s="13" t="s">
        <v>75</v>
      </c>
      <c r="AY842" s="242" t="s">
        <v>149</v>
      </c>
    </row>
    <row r="843" s="13" customFormat="1">
      <c r="A843" s="13"/>
      <c r="B843" s="231"/>
      <c r="C843" s="232"/>
      <c r="D843" s="233" t="s">
        <v>158</v>
      </c>
      <c r="E843" s="234" t="s">
        <v>1</v>
      </c>
      <c r="F843" s="235" t="s">
        <v>982</v>
      </c>
      <c r="G843" s="232"/>
      <c r="H843" s="236">
        <v>5.4000000000000004</v>
      </c>
      <c r="I843" s="237"/>
      <c r="J843" s="232"/>
      <c r="K843" s="232"/>
      <c r="L843" s="238"/>
      <c r="M843" s="239"/>
      <c r="N843" s="240"/>
      <c r="O843" s="240"/>
      <c r="P843" s="240"/>
      <c r="Q843" s="240"/>
      <c r="R843" s="240"/>
      <c r="S843" s="240"/>
      <c r="T843" s="24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2" t="s">
        <v>158</v>
      </c>
      <c r="AU843" s="242" t="s">
        <v>83</v>
      </c>
      <c r="AV843" s="13" t="s">
        <v>85</v>
      </c>
      <c r="AW843" s="13" t="s">
        <v>32</v>
      </c>
      <c r="AX843" s="13" t="s">
        <v>75</v>
      </c>
      <c r="AY843" s="242" t="s">
        <v>149</v>
      </c>
    </row>
    <row r="844" s="14" customFormat="1">
      <c r="A844" s="14"/>
      <c r="B844" s="243"/>
      <c r="C844" s="244"/>
      <c r="D844" s="233" t="s">
        <v>158</v>
      </c>
      <c r="E844" s="245" t="s">
        <v>1</v>
      </c>
      <c r="F844" s="246" t="s">
        <v>212</v>
      </c>
      <c r="G844" s="244"/>
      <c r="H844" s="247">
        <v>13.4</v>
      </c>
      <c r="I844" s="248"/>
      <c r="J844" s="244"/>
      <c r="K844" s="244"/>
      <c r="L844" s="249"/>
      <c r="M844" s="250"/>
      <c r="N844" s="251"/>
      <c r="O844" s="251"/>
      <c r="P844" s="251"/>
      <c r="Q844" s="251"/>
      <c r="R844" s="251"/>
      <c r="S844" s="251"/>
      <c r="T844" s="25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3" t="s">
        <v>158</v>
      </c>
      <c r="AU844" s="253" t="s">
        <v>83</v>
      </c>
      <c r="AV844" s="14" t="s">
        <v>156</v>
      </c>
      <c r="AW844" s="14" t="s">
        <v>32</v>
      </c>
      <c r="AX844" s="14" t="s">
        <v>83</v>
      </c>
      <c r="AY844" s="253" t="s">
        <v>149</v>
      </c>
    </row>
    <row r="845" s="2" customFormat="1" ht="16.5" customHeight="1">
      <c r="A845" s="38"/>
      <c r="B845" s="39"/>
      <c r="C845" s="217" t="s">
        <v>988</v>
      </c>
      <c r="D845" s="217" t="s">
        <v>152</v>
      </c>
      <c r="E845" s="218" t="s">
        <v>989</v>
      </c>
      <c r="F845" s="219" t="s">
        <v>990</v>
      </c>
      <c r="G845" s="220" t="s">
        <v>250</v>
      </c>
      <c r="H845" s="221">
        <v>20.300000000000001</v>
      </c>
      <c r="I845" s="222"/>
      <c r="J845" s="223">
        <f>ROUND(I845*H845,2)</f>
        <v>0</v>
      </c>
      <c r="K845" s="224"/>
      <c r="L845" s="44"/>
      <c r="M845" s="225" t="s">
        <v>1</v>
      </c>
      <c r="N845" s="226" t="s">
        <v>40</v>
      </c>
      <c r="O845" s="91"/>
      <c r="P845" s="227">
        <f>O845*H845</f>
        <v>0</v>
      </c>
      <c r="Q845" s="227">
        <v>0</v>
      </c>
      <c r="R845" s="227">
        <f>Q845*H845</f>
        <v>0</v>
      </c>
      <c r="S845" s="227">
        <v>0</v>
      </c>
      <c r="T845" s="228">
        <f>S845*H845</f>
        <v>0</v>
      </c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229" t="s">
        <v>370</v>
      </c>
      <c r="AT845" s="229" t="s">
        <v>152</v>
      </c>
      <c r="AU845" s="229" t="s">
        <v>83</v>
      </c>
      <c r="AY845" s="17" t="s">
        <v>149</v>
      </c>
      <c r="BE845" s="230">
        <f>IF(N845="základní",J845,0)</f>
        <v>0</v>
      </c>
      <c r="BF845" s="230">
        <f>IF(N845="snížená",J845,0)</f>
        <v>0</v>
      </c>
      <c r="BG845" s="230">
        <f>IF(N845="zákl. přenesená",J845,0)</f>
        <v>0</v>
      </c>
      <c r="BH845" s="230">
        <f>IF(N845="sníž. přenesená",J845,0)</f>
        <v>0</v>
      </c>
      <c r="BI845" s="230">
        <f>IF(N845="nulová",J845,0)</f>
        <v>0</v>
      </c>
      <c r="BJ845" s="17" t="s">
        <v>83</v>
      </c>
      <c r="BK845" s="230">
        <f>ROUND(I845*H845,2)</f>
        <v>0</v>
      </c>
      <c r="BL845" s="17" t="s">
        <v>370</v>
      </c>
      <c r="BM845" s="229" t="s">
        <v>991</v>
      </c>
    </row>
    <row r="846" s="13" customFormat="1">
      <c r="A846" s="13"/>
      <c r="B846" s="231"/>
      <c r="C846" s="232"/>
      <c r="D846" s="233" t="s">
        <v>158</v>
      </c>
      <c r="E846" s="234" t="s">
        <v>1</v>
      </c>
      <c r="F846" s="235" t="s">
        <v>673</v>
      </c>
      <c r="G846" s="232"/>
      <c r="H846" s="236">
        <v>2.7000000000000002</v>
      </c>
      <c r="I846" s="237"/>
      <c r="J846" s="232"/>
      <c r="K846" s="232"/>
      <c r="L846" s="238"/>
      <c r="M846" s="239"/>
      <c r="N846" s="240"/>
      <c r="O846" s="240"/>
      <c r="P846" s="240"/>
      <c r="Q846" s="240"/>
      <c r="R846" s="240"/>
      <c r="S846" s="240"/>
      <c r="T846" s="241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2" t="s">
        <v>158</v>
      </c>
      <c r="AU846" s="242" t="s">
        <v>83</v>
      </c>
      <c r="AV846" s="13" t="s">
        <v>85</v>
      </c>
      <c r="AW846" s="13" t="s">
        <v>32</v>
      </c>
      <c r="AX846" s="13" t="s">
        <v>75</v>
      </c>
      <c r="AY846" s="242" t="s">
        <v>149</v>
      </c>
    </row>
    <row r="847" s="13" customFormat="1">
      <c r="A847" s="13"/>
      <c r="B847" s="231"/>
      <c r="C847" s="232"/>
      <c r="D847" s="233" t="s">
        <v>158</v>
      </c>
      <c r="E847" s="234" t="s">
        <v>1</v>
      </c>
      <c r="F847" s="235" t="s">
        <v>992</v>
      </c>
      <c r="G847" s="232"/>
      <c r="H847" s="236">
        <v>8.8000000000000007</v>
      </c>
      <c r="I847" s="237"/>
      <c r="J847" s="232"/>
      <c r="K847" s="232"/>
      <c r="L847" s="238"/>
      <c r="M847" s="239"/>
      <c r="N847" s="240"/>
      <c r="O847" s="240"/>
      <c r="P847" s="240"/>
      <c r="Q847" s="240"/>
      <c r="R847" s="240"/>
      <c r="S847" s="240"/>
      <c r="T847" s="241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2" t="s">
        <v>158</v>
      </c>
      <c r="AU847" s="242" t="s">
        <v>83</v>
      </c>
      <c r="AV847" s="13" t="s">
        <v>85</v>
      </c>
      <c r="AW847" s="13" t="s">
        <v>32</v>
      </c>
      <c r="AX847" s="13" t="s">
        <v>75</v>
      </c>
      <c r="AY847" s="242" t="s">
        <v>149</v>
      </c>
    </row>
    <row r="848" s="13" customFormat="1">
      <c r="A848" s="13"/>
      <c r="B848" s="231"/>
      <c r="C848" s="232"/>
      <c r="D848" s="233" t="s">
        <v>158</v>
      </c>
      <c r="E848" s="234" t="s">
        <v>1</v>
      </c>
      <c r="F848" s="235" t="s">
        <v>993</v>
      </c>
      <c r="G848" s="232"/>
      <c r="H848" s="236">
        <v>8.8000000000000007</v>
      </c>
      <c r="I848" s="237"/>
      <c r="J848" s="232"/>
      <c r="K848" s="232"/>
      <c r="L848" s="238"/>
      <c r="M848" s="239"/>
      <c r="N848" s="240"/>
      <c r="O848" s="240"/>
      <c r="P848" s="240"/>
      <c r="Q848" s="240"/>
      <c r="R848" s="240"/>
      <c r="S848" s="240"/>
      <c r="T848" s="241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2" t="s">
        <v>158</v>
      </c>
      <c r="AU848" s="242" t="s">
        <v>83</v>
      </c>
      <c r="AV848" s="13" t="s">
        <v>85</v>
      </c>
      <c r="AW848" s="13" t="s">
        <v>32</v>
      </c>
      <c r="AX848" s="13" t="s">
        <v>75</v>
      </c>
      <c r="AY848" s="242" t="s">
        <v>149</v>
      </c>
    </row>
    <row r="849" s="14" customFormat="1">
      <c r="A849" s="14"/>
      <c r="B849" s="243"/>
      <c r="C849" s="244"/>
      <c r="D849" s="233" t="s">
        <v>158</v>
      </c>
      <c r="E849" s="245" t="s">
        <v>1</v>
      </c>
      <c r="F849" s="246" t="s">
        <v>212</v>
      </c>
      <c r="G849" s="244"/>
      <c r="H849" s="247">
        <v>20.300000000000001</v>
      </c>
      <c r="I849" s="248"/>
      <c r="J849" s="244"/>
      <c r="K849" s="244"/>
      <c r="L849" s="249"/>
      <c r="M849" s="250"/>
      <c r="N849" s="251"/>
      <c r="O849" s="251"/>
      <c r="P849" s="251"/>
      <c r="Q849" s="251"/>
      <c r="R849" s="251"/>
      <c r="S849" s="251"/>
      <c r="T849" s="252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3" t="s">
        <v>158</v>
      </c>
      <c r="AU849" s="253" t="s">
        <v>83</v>
      </c>
      <c r="AV849" s="14" t="s">
        <v>156</v>
      </c>
      <c r="AW849" s="14" t="s">
        <v>32</v>
      </c>
      <c r="AX849" s="14" t="s">
        <v>83</v>
      </c>
      <c r="AY849" s="253" t="s">
        <v>149</v>
      </c>
    </row>
    <row r="850" s="12" customFormat="1" ht="25.92" customHeight="1">
      <c r="A850" s="12"/>
      <c r="B850" s="203"/>
      <c r="C850" s="204"/>
      <c r="D850" s="205" t="s">
        <v>74</v>
      </c>
      <c r="E850" s="206" t="s">
        <v>994</v>
      </c>
      <c r="F850" s="206" t="s">
        <v>995</v>
      </c>
      <c r="G850" s="204"/>
      <c r="H850" s="204"/>
      <c r="I850" s="207"/>
      <c r="J850" s="208">
        <f>BK850</f>
        <v>0</v>
      </c>
      <c r="K850" s="204"/>
      <c r="L850" s="209"/>
      <c r="M850" s="210"/>
      <c r="N850" s="211"/>
      <c r="O850" s="211"/>
      <c r="P850" s="212">
        <f>SUM(P851:P954)</f>
        <v>0</v>
      </c>
      <c r="Q850" s="211"/>
      <c r="R850" s="212">
        <f>SUM(R851:R954)</f>
        <v>1.4635356001000002</v>
      </c>
      <c r="S850" s="211"/>
      <c r="T850" s="213">
        <f>SUM(T851:T954)</f>
        <v>6.8399999999999999</v>
      </c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R850" s="214" t="s">
        <v>85</v>
      </c>
      <c r="AT850" s="215" t="s">
        <v>74</v>
      </c>
      <c r="AU850" s="215" t="s">
        <v>75</v>
      </c>
      <c r="AY850" s="214" t="s">
        <v>149</v>
      </c>
      <c r="BK850" s="216">
        <f>SUM(BK851:BK954)</f>
        <v>0</v>
      </c>
    </row>
    <row r="851" s="2" customFormat="1" ht="16.5" customHeight="1">
      <c r="A851" s="38"/>
      <c r="B851" s="39"/>
      <c r="C851" s="217" t="s">
        <v>463</v>
      </c>
      <c r="D851" s="217" t="s">
        <v>152</v>
      </c>
      <c r="E851" s="218" t="s">
        <v>996</v>
      </c>
      <c r="F851" s="219" t="s">
        <v>997</v>
      </c>
      <c r="G851" s="220" t="s">
        <v>155</v>
      </c>
      <c r="H851" s="221">
        <v>684</v>
      </c>
      <c r="I851" s="222"/>
      <c r="J851" s="223">
        <f>ROUND(I851*H851,2)</f>
        <v>0</v>
      </c>
      <c r="K851" s="224"/>
      <c r="L851" s="44"/>
      <c r="M851" s="225" t="s">
        <v>1</v>
      </c>
      <c r="N851" s="226" t="s">
        <v>40</v>
      </c>
      <c r="O851" s="91"/>
      <c r="P851" s="227">
        <f>O851*H851</f>
        <v>0</v>
      </c>
      <c r="Q851" s="227">
        <v>0</v>
      </c>
      <c r="R851" s="227">
        <f>Q851*H851</f>
        <v>0</v>
      </c>
      <c r="S851" s="227">
        <v>0.01</v>
      </c>
      <c r="T851" s="228">
        <f>S851*H851</f>
        <v>6.8399999999999999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29" t="s">
        <v>370</v>
      </c>
      <c r="AT851" s="229" t="s">
        <v>152</v>
      </c>
      <c r="AU851" s="229" t="s">
        <v>83</v>
      </c>
      <c r="AY851" s="17" t="s">
        <v>149</v>
      </c>
      <c r="BE851" s="230">
        <f>IF(N851="základní",J851,0)</f>
        <v>0</v>
      </c>
      <c r="BF851" s="230">
        <f>IF(N851="snížená",J851,0)</f>
        <v>0</v>
      </c>
      <c r="BG851" s="230">
        <f>IF(N851="zákl. přenesená",J851,0)</f>
        <v>0</v>
      </c>
      <c r="BH851" s="230">
        <f>IF(N851="sníž. přenesená",J851,0)</f>
        <v>0</v>
      </c>
      <c r="BI851" s="230">
        <f>IF(N851="nulová",J851,0)</f>
        <v>0</v>
      </c>
      <c r="BJ851" s="17" t="s">
        <v>83</v>
      </c>
      <c r="BK851" s="230">
        <f>ROUND(I851*H851,2)</f>
        <v>0</v>
      </c>
      <c r="BL851" s="17" t="s">
        <v>370</v>
      </c>
      <c r="BM851" s="229" t="s">
        <v>998</v>
      </c>
    </row>
    <row r="852" s="2" customFormat="1">
      <c r="A852" s="38"/>
      <c r="B852" s="39"/>
      <c r="C852" s="40"/>
      <c r="D852" s="233" t="s">
        <v>298</v>
      </c>
      <c r="E852" s="40"/>
      <c r="F852" s="254" t="s">
        <v>999</v>
      </c>
      <c r="G852" s="40"/>
      <c r="H852" s="40"/>
      <c r="I852" s="255"/>
      <c r="J852" s="40"/>
      <c r="K852" s="40"/>
      <c r="L852" s="44"/>
      <c r="M852" s="256"/>
      <c r="N852" s="257"/>
      <c r="O852" s="91"/>
      <c r="P852" s="91"/>
      <c r="Q852" s="91"/>
      <c r="R852" s="91"/>
      <c r="S852" s="91"/>
      <c r="T852" s="92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7" t="s">
        <v>298</v>
      </c>
      <c r="AU852" s="17" t="s">
        <v>83</v>
      </c>
    </row>
    <row r="853" s="13" customFormat="1">
      <c r="A853" s="13"/>
      <c r="B853" s="231"/>
      <c r="C853" s="232"/>
      <c r="D853" s="233" t="s">
        <v>158</v>
      </c>
      <c r="E853" s="234" t="s">
        <v>1</v>
      </c>
      <c r="F853" s="235" t="s">
        <v>1000</v>
      </c>
      <c r="G853" s="232"/>
      <c r="H853" s="236">
        <v>105</v>
      </c>
      <c r="I853" s="237"/>
      <c r="J853" s="232"/>
      <c r="K853" s="232"/>
      <c r="L853" s="238"/>
      <c r="M853" s="239"/>
      <c r="N853" s="240"/>
      <c r="O853" s="240"/>
      <c r="P853" s="240"/>
      <c r="Q853" s="240"/>
      <c r="R853" s="240"/>
      <c r="S853" s="240"/>
      <c r="T853" s="241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2" t="s">
        <v>158</v>
      </c>
      <c r="AU853" s="242" t="s">
        <v>83</v>
      </c>
      <c r="AV853" s="13" t="s">
        <v>85</v>
      </c>
      <c r="AW853" s="13" t="s">
        <v>32</v>
      </c>
      <c r="AX853" s="13" t="s">
        <v>75</v>
      </c>
      <c r="AY853" s="242" t="s">
        <v>149</v>
      </c>
    </row>
    <row r="854" s="13" customFormat="1">
      <c r="A854" s="13"/>
      <c r="B854" s="231"/>
      <c r="C854" s="232"/>
      <c r="D854" s="233" t="s">
        <v>158</v>
      </c>
      <c r="E854" s="234" t="s">
        <v>1</v>
      </c>
      <c r="F854" s="235" t="s">
        <v>1001</v>
      </c>
      <c r="G854" s="232"/>
      <c r="H854" s="236">
        <v>129</v>
      </c>
      <c r="I854" s="237"/>
      <c r="J854" s="232"/>
      <c r="K854" s="232"/>
      <c r="L854" s="238"/>
      <c r="M854" s="239"/>
      <c r="N854" s="240"/>
      <c r="O854" s="240"/>
      <c r="P854" s="240"/>
      <c r="Q854" s="240"/>
      <c r="R854" s="240"/>
      <c r="S854" s="240"/>
      <c r="T854" s="241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2" t="s">
        <v>158</v>
      </c>
      <c r="AU854" s="242" t="s">
        <v>83</v>
      </c>
      <c r="AV854" s="13" t="s">
        <v>85</v>
      </c>
      <c r="AW854" s="13" t="s">
        <v>32</v>
      </c>
      <c r="AX854" s="13" t="s">
        <v>75</v>
      </c>
      <c r="AY854" s="242" t="s">
        <v>149</v>
      </c>
    </row>
    <row r="855" s="13" customFormat="1">
      <c r="A855" s="13"/>
      <c r="B855" s="231"/>
      <c r="C855" s="232"/>
      <c r="D855" s="233" t="s">
        <v>158</v>
      </c>
      <c r="E855" s="234" t="s">
        <v>1</v>
      </c>
      <c r="F855" s="235" t="s">
        <v>1002</v>
      </c>
      <c r="G855" s="232"/>
      <c r="H855" s="236">
        <v>162</v>
      </c>
      <c r="I855" s="237"/>
      <c r="J855" s="232"/>
      <c r="K855" s="232"/>
      <c r="L855" s="238"/>
      <c r="M855" s="239"/>
      <c r="N855" s="240"/>
      <c r="O855" s="240"/>
      <c r="P855" s="240"/>
      <c r="Q855" s="240"/>
      <c r="R855" s="240"/>
      <c r="S855" s="240"/>
      <c r="T855" s="241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2" t="s">
        <v>158</v>
      </c>
      <c r="AU855" s="242" t="s">
        <v>83</v>
      </c>
      <c r="AV855" s="13" t="s">
        <v>85</v>
      </c>
      <c r="AW855" s="13" t="s">
        <v>32</v>
      </c>
      <c r="AX855" s="13" t="s">
        <v>75</v>
      </c>
      <c r="AY855" s="242" t="s">
        <v>149</v>
      </c>
    </row>
    <row r="856" s="13" customFormat="1">
      <c r="A856" s="13"/>
      <c r="B856" s="231"/>
      <c r="C856" s="232"/>
      <c r="D856" s="233" t="s">
        <v>158</v>
      </c>
      <c r="E856" s="234" t="s">
        <v>1</v>
      </c>
      <c r="F856" s="235" t="s">
        <v>1003</v>
      </c>
      <c r="G856" s="232"/>
      <c r="H856" s="236">
        <v>162</v>
      </c>
      <c r="I856" s="237"/>
      <c r="J856" s="232"/>
      <c r="K856" s="232"/>
      <c r="L856" s="238"/>
      <c r="M856" s="239"/>
      <c r="N856" s="240"/>
      <c r="O856" s="240"/>
      <c r="P856" s="240"/>
      <c r="Q856" s="240"/>
      <c r="R856" s="240"/>
      <c r="S856" s="240"/>
      <c r="T856" s="241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2" t="s">
        <v>158</v>
      </c>
      <c r="AU856" s="242" t="s">
        <v>83</v>
      </c>
      <c r="AV856" s="13" t="s">
        <v>85</v>
      </c>
      <c r="AW856" s="13" t="s">
        <v>32</v>
      </c>
      <c r="AX856" s="13" t="s">
        <v>75</v>
      </c>
      <c r="AY856" s="242" t="s">
        <v>149</v>
      </c>
    </row>
    <row r="857" s="13" customFormat="1">
      <c r="A857" s="13"/>
      <c r="B857" s="231"/>
      <c r="C857" s="232"/>
      <c r="D857" s="233" t="s">
        <v>158</v>
      </c>
      <c r="E857" s="234" t="s">
        <v>1</v>
      </c>
      <c r="F857" s="235" t="s">
        <v>1004</v>
      </c>
      <c r="G857" s="232"/>
      <c r="H857" s="236">
        <v>70.5</v>
      </c>
      <c r="I857" s="237"/>
      <c r="J857" s="232"/>
      <c r="K857" s="232"/>
      <c r="L857" s="238"/>
      <c r="M857" s="239"/>
      <c r="N857" s="240"/>
      <c r="O857" s="240"/>
      <c r="P857" s="240"/>
      <c r="Q857" s="240"/>
      <c r="R857" s="240"/>
      <c r="S857" s="240"/>
      <c r="T857" s="241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2" t="s">
        <v>158</v>
      </c>
      <c r="AU857" s="242" t="s">
        <v>83</v>
      </c>
      <c r="AV857" s="13" t="s">
        <v>85</v>
      </c>
      <c r="AW857" s="13" t="s">
        <v>32</v>
      </c>
      <c r="AX857" s="13" t="s">
        <v>75</v>
      </c>
      <c r="AY857" s="242" t="s">
        <v>149</v>
      </c>
    </row>
    <row r="858" s="13" customFormat="1">
      <c r="A858" s="13"/>
      <c r="B858" s="231"/>
      <c r="C858" s="232"/>
      <c r="D858" s="233" t="s">
        <v>158</v>
      </c>
      <c r="E858" s="234" t="s">
        <v>1</v>
      </c>
      <c r="F858" s="235" t="s">
        <v>1005</v>
      </c>
      <c r="G858" s="232"/>
      <c r="H858" s="236">
        <v>24</v>
      </c>
      <c r="I858" s="237"/>
      <c r="J858" s="232"/>
      <c r="K858" s="232"/>
      <c r="L858" s="238"/>
      <c r="M858" s="239"/>
      <c r="N858" s="240"/>
      <c r="O858" s="240"/>
      <c r="P858" s="240"/>
      <c r="Q858" s="240"/>
      <c r="R858" s="240"/>
      <c r="S858" s="240"/>
      <c r="T858" s="24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2" t="s">
        <v>158</v>
      </c>
      <c r="AU858" s="242" t="s">
        <v>83</v>
      </c>
      <c r="AV858" s="13" t="s">
        <v>85</v>
      </c>
      <c r="AW858" s="13" t="s">
        <v>32</v>
      </c>
      <c r="AX858" s="13" t="s">
        <v>75</v>
      </c>
      <c r="AY858" s="242" t="s">
        <v>149</v>
      </c>
    </row>
    <row r="859" s="13" customFormat="1">
      <c r="A859" s="13"/>
      <c r="B859" s="231"/>
      <c r="C859" s="232"/>
      <c r="D859" s="233" t="s">
        <v>158</v>
      </c>
      <c r="E859" s="234" t="s">
        <v>1</v>
      </c>
      <c r="F859" s="235" t="s">
        <v>1006</v>
      </c>
      <c r="G859" s="232"/>
      <c r="H859" s="236">
        <v>31.5</v>
      </c>
      <c r="I859" s="237"/>
      <c r="J859" s="232"/>
      <c r="K859" s="232"/>
      <c r="L859" s="238"/>
      <c r="M859" s="239"/>
      <c r="N859" s="240"/>
      <c r="O859" s="240"/>
      <c r="P859" s="240"/>
      <c r="Q859" s="240"/>
      <c r="R859" s="240"/>
      <c r="S859" s="240"/>
      <c r="T859" s="24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2" t="s">
        <v>158</v>
      </c>
      <c r="AU859" s="242" t="s">
        <v>83</v>
      </c>
      <c r="AV859" s="13" t="s">
        <v>85</v>
      </c>
      <c r="AW859" s="13" t="s">
        <v>32</v>
      </c>
      <c r="AX859" s="13" t="s">
        <v>75</v>
      </c>
      <c r="AY859" s="242" t="s">
        <v>149</v>
      </c>
    </row>
    <row r="860" s="14" customFormat="1">
      <c r="A860" s="14"/>
      <c r="B860" s="243"/>
      <c r="C860" s="244"/>
      <c r="D860" s="233" t="s">
        <v>158</v>
      </c>
      <c r="E860" s="245" t="s">
        <v>1</v>
      </c>
      <c r="F860" s="246" t="s">
        <v>212</v>
      </c>
      <c r="G860" s="244"/>
      <c r="H860" s="247">
        <v>684</v>
      </c>
      <c r="I860" s="248"/>
      <c r="J860" s="244"/>
      <c r="K860" s="244"/>
      <c r="L860" s="249"/>
      <c r="M860" s="250"/>
      <c r="N860" s="251"/>
      <c r="O860" s="251"/>
      <c r="P860" s="251"/>
      <c r="Q860" s="251"/>
      <c r="R860" s="251"/>
      <c r="S860" s="251"/>
      <c r="T860" s="252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3" t="s">
        <v>158</v>
      </c>
      <c r="AU860" s="253" t="s">
        <v>83</v>
      </c>
      <c r="AV860" s="14" t="s">
        <v>156</v>
      </c>
      <c r="AW860" s="14" t="s">
        <v>32</v>
      </c>
      <c r="AX860" s="14" t="s">
        <v>83</v>
      </c>
      <c r="AY860" s="253" t="s">
        <v>149</v>
      </c>
    </row>
    <row r="861" s="2" customFormat="1" ht="24.15" customHeight="1">
      <c r="A861" s="38"/>
      <c r="B861" s="39"/>
      <c r="C861" s="217" t="s">
        <v>483</v>
      </c>
      <c r="D861" s="217" t="s">
        <v>152</v>
      </c>
      <c r="E861" s="218" t="s">
        <v>1007</v>
      </c>
      <c r="F861" s="219" t="s">
        <v>1008</v>
      </c>
      <c r="G861" s="220" t="s">
        <v>394</v>
      </c>
      <c r="H861" s="221">
        <v>1</v>
      </c>
      <c r="I861" s="222"/>
      <c r="J861" s="223">
        <f>ROUND(I861*H861,2)</f>
        <v>0</v>
      </c>
      <c r="K861" s="224"/>
      <c r="L861" s="44"/>
      <c r="M861" s="225" t="s">
        <v>1</v>
      </c>
      <c r="N861" s="226" t="s">
        <v>40</v>
      </c>
      <c r="O861" s="91"/>
      <c r="P861" s="227">
        <f>O861*H861</f>
        <v>0</v>
      </c>
      <c r="Q861" s="227">
        <v>0.00025560010000000001</v>
      </c>
      <c r="R861" s="227">
        <f>Q861*H861</f>
        <v>0.00025560010000000001</v>
      </c>
      <c r="S861" s="227">
        <v>0</v>
      </c>
      <c r="T861" s="228">
        <f>S861*H861</f>
        <v>0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229" t="s">
        <v>370</v>
      </c>
      <c r="AT861" s="229" t="s">
        <v>152</v>
      </c>
      <c r="AU861" s="229" t="s">
        <v>83</v>
      </c>
      <c r="AY861" s="17" t="s">
        <v>149</v>
      </c>
      <c r="BE861" s="230">
        <f>IF(N861="základní",J861,0)</f>
        <v>0</v>
      </c>
      <c r="BF861" s="230">
        <f>IF(N861="snížená",J861,0)</f>
        <v>0</v>
      </c>
      <c r="BG861" s="230">
        <f>IF(N861="zákl. přenesená",J861,0)</f>
        <v>0</v>
      </c>
      <c r="BH861" s="230">
        <f>IF(N861="sníž. přenesená",J861,0)</f>
        <v>0</v>
      </c>
      <c r="BI861" s="230">
        <f>IF(N861="nulová",J861,0)</f>
        <v>0</v>
      </c>
      <c r="BJ861" s="17" t="s">
        <v>83</v>
      </c>
      <c r="BK861" s="230">
        <f>ROUND(I861*H861,2)</f>
        <v>0</v>
      </c>
      <c r="BL861" s="17" t="s">
        <v>370</v>
      </c>
      <c r="BM861" s="229" t="s">
        <v>1009</v>
      </c>
    </row>
    <row r="862" s="2" customFormat="1" ht="21.75" customHeight="1">
      <c r="A862" s="38"/>
      <c r="B862" s="39"/>
      <c r="C862" s="258" t="s">
        <v>1010</v>
      </c>
      <c r="D862" s="258" t="s">
        <v>401</v>
      </c>
      <c r="E862" s="259" t="s">
        <v>1011</v>
      </c>
      <c r="F862" s="260" t="s">
        <v>1012</v>
      </c>
      <c r="G862" s="261" t="s">
        <v>155</v>
      </c>
      <c r="H862" s="262">
        <v>1</v>
      </c>
      <c r="I862" s="263"/>
      <c r="J862" s="264">
        <f>ROUND(I862*H862,2)</f>
        <v>0</v>
      </c>
      <c r="K862" s="265"/>
      <c r="L862" s="266"/>
      <c r="M862" s="267" t="s">
        <v>1</v>
      </c>
      <c r="N862" s="268" t="s">
        <v>40</v>
      </c>
      <c r="O862" s="91"/>
      <c r="P862" s="227">
        <f>O862*H862</f>
        <v>0</v>
      </c>
      <c r="Q862" s="227">
        <v>0.040280000000000003</v>
      </c>
      <c r="R862" s="227">
        <f>Q862*H862</f>
        <v>0.040280000000000003</v>
      </c>
      <c r="S862" s="227">
        <v>0</v>
      </c>
      <c r="T862" s="228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29" t="s">
        <v>485</v>
      </c>
      <c r="AT862" s="229" t="s">
        <v>401</v>
      </c>
      <c r="AU862" s="229" t="s">
        <v>83</v>
      </c>
      <c r="AY862" s="17" t="s">
        <v>149</v>
      </c>
      <c r="BE862" s="230">
        <f>IF(N862="základní",J862,0)</f>
        <v>0</v>
      </c>
      <c r="BF862" s="230">
        <f>IF(N862="snížená",J862,0)</f>
        <v>0</v>
      </c>
      <c r="BG862" s="230">
        <f>IF(N862="zákl. přenesená",J862,0)</f>
        <v>0</v>
      </c>
      <c r="BH862" s="230">
        <f>IF(N862="sníž. přenesená",J862,0)</f>
        <v>0</v>
      </c>
      <c r="BI862" s="230">
        <f>IF(N862="nulová",J862,0)</f>
        <v>0</v>
      </c>
      <c r="BJ862" s="17" t="s">
        <v>83</v>
      </c>
      <c r="BK862" s="230">
        <f>ROUND(I862*H862,2)</f>
        <v>0</v>
      </c>
      <c r="BL862" s="17" t="s">
        <v>370</v>
      </c>
      <c r="BM862" s="229" t="s">
        <v>1013</v>
      </c>
    </row>
    <row r="863" s="13" customFormat="1">
      <c r="A863" s="13"/>
      <c r="B863" s="231"/>
      <c r="C863" s="232"/>
      <c r="D863" s="233" t="s">
        <v>158</v>
      </c>
      <c r="E863" s="234" t="s">
        <v>1</v>
      </c>
      <c r="F863" s="235" t="s">
        <v>1014</v>
      </c>
      <c r="G863" s="232"/>
      <c r="H863" s="236">
        <v>1</v>
      </c>
      <c r="I863" s="237"/>
      <c r="J863" s="232"/>
      <c r="K863" s="232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158</v>
      </c>
      <c r="AU863" s="242" t="s">
        <v>83</v>
      </c>
      <c r="AV863" s="13" t="s">
        <v>85</v>
      </c>
      <c r="AW863" s="13" t="s">
        <v>32</v>
      </c>
      <c r="AX863" s="13" t="s">
        <v>83</v>
      </c>
      <c r="AY863" s="242" t="s">
        <v>149</v>
      </c>
    </row>
    <row r="864" s="2" customFormat="1" ht="21.75" customHeight="1">
      <c r="A864" s="38"/>
      <c r="B864" s="39"/>
      <c r="C864" s="217" t="s">
        <v>1015</v>
      </c>
      <c r="D864" s="217" t="s">
        <v>152</v>
      </c>
      <c r="E864" s="218" t="s">
        <v>1016</v>
      </c>
      <c r="F864" s="219" t="s">
        <v>1017</v>
      </c>
      <c r="G864" s="220" t="s">
        <v>394</v>
      </c>
      <c r="H864" s="221">
        <v>67</v>
      </c>
      <c r="I864" s="222"/>
      <c r="J864" s="223">
        <f>ROUND(I864*H864,2)</f>
        <v>0</v>
      </c>
      <c r="K864" s="224"/>
      <c r="L864" s="44"/>
      <c r="M864" s="225" t="s">
        <v>1</v>
      </c>
      <c r="N864" s="226" t="s">
        <v>40</v>
      </c>
      <c r="O864" s="91"/>
      <c r="P864" s="227">
        <f>O864*H864</f>
        <v>0</v>
      </c>
      <c r="Q864" s="227">
        <v>0</v>
      </c>
      <c r="R864" s="227">
        <f>Q864*H864</f>
        <v>0</v>
      </c>
      <c r="S864" s="227">
        <v>0</v>
      </c>
      <c r="T864" s="228">
        <f>S864*H864</f>
        <v>0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29" t="s">
        <v>370</v>
      </c>
      <c r="AT864" s="229" t="s">
        <v>152</v>
      </c>
      <c r="AU864" s="229" t="s">
        <v>83</v>
      </c>
      <c r="AY864" s="17" t="s">
        <v>149</v>
      </c>
      <c r="BE864" s="230">
        <f>IF(N864="základní",J864,0)</f>
        <v>0</v>
      </c>
      <c r="BF864" s="230">
        <f>IF(N864="snížená",J864,0)</f>
        <v>0</v>
      </c>
      <c r="BG864" s="230">
        <f>IF(N864="zákl. přenesená",J864,0)</f>
        <v>0</v>
      </c>
      <c r="BH864" s="230">
        <f>IF(N864="sníž. přenesená",J864,0)</f>
        <v>0</v>
      </c>
      <c r="BI864" s="230">
        <f>IF(N864="nulová",J864,0)</f>
        <v>0</v>
      </c>
      <c r="BJ864" s="17" t="s">
        <v>83</v>
      </c>
      <c r="BK864" s="230">
        <f>ROUND(I864*H864,2)</f>
        <v>0</v>
      </c>
      <c r="BL864" s="17" t="s">
        <v>370</v>
      </c>
      <c r="BM864" s="229" t="s">
        <v>1018</v>
      </c>
    </row>
    <row r="865" s="2" customFormat="1" ht="37.8" customHeight="1">
      <c r="A865" s="38"/>
      <c r="B865" s="39"/>
      <c r="C865" s="258" t="s">
        <v>1019</v>
      </c>
      <c r="D865" s="258" t="s">
        <v>401</v>
      </c>
      <c r="E865" s="259" t="s">
        <v>1020</v>
      </c>
      <c r="F865" s="260" t="s">
        <v>1021</v>
      </c>
      <c r="G865" s="261" t="s">
        <v>394</v>
      </c>
      <c r="H865" s="262">
        <v>2</v>
      </c>
      <c r="I865" s="263"/>
      <c r="J865" s="264">
        <f>ROUND(I865*H865,2)</f>
        <v>0</v>
      </c>
      <c r="K865" s="265"/>
      <c r="L865" s="266"/>
      <c r="M865" s="267" t="s">
        <v>1</v>
      </c>
      <c r="N865" s="268" t="s">
        <v>40</v>
      </c>
      <c r="O865" s="91"/>
      <c r="P865" s="227">
        <f>O865*H865</f>
        <v>0</v>
      </c>
      <c r="Q865" s="227">
        <v>0.016</v>
      </c>
      <c r="R865" s="227">
        <f>Q865*H865</f>
        <v>0.032000000000000001</v>
      </c>
      <c r="S865" s="227">
        <v>0</v>
      </c>
      <c r="T865" s="228">
        <f>S865*H865</f>
        <v>0</v>
      </c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R865" s="229" t="s">
        <v>485</v>
      </c>
      <c r="AT865" s="229" t="s">
        <v>401</v>
      </c>
      <c r="AU865" s="229" t="s">
        <v>83</v>
      </c>
      <c r="AY865" s="17" t="s">
        <v>149</v>
      </c>
      <c r="BE865" s="230">
        <f>IF(N865="základní",J865,0)</f>
        <v>0</v>
      </c>
      <c r="BF865" s="230">
        <f>IF(N865="snížená",J865,0)</f>
        <v>0</v>
      </c>
      <c r="BG865" s="230">
        <f>IF(N865="zákl. přenesená",J865,0)</f>
        <v>0</v>
      </c>
      <c r="BH865" s="230">
        <f>IF(N865="sníž. přenesená",J865,0)</f>
        <v>0</v>
      </c>
      <c r="BI865" s="230">
        <f>IF(N865="nulová",J865,0)</f>
        <v>0</v>
      </c>
      <c r="BJ865" s="17" t="s">
        <v>83</v>
      </c>
      <c r="BK865" s="230">
        <f>ROUND(I865*H865,2)</f>
        <v>0</v>
      </c>
      <c r="BL865" s="17" t="s">
        <v>370</v>
      </c>
      <c r="BM865" s="229" t="s">
        <v>1022</v>
      </c>
    </row>
    <row r="866" s="2" customFormat="1">
      <c r="A866" s="38"/>
      <c r="B866" s="39"/>
      <c r="C866" s="40"/>
      <c r="D866" s="233" t="s">
        <v>298</v>
      </c>
      <c r="E866" s="40"/>
      <c r="F866" s="254" t="s">
        <v>1023</v>
      </c>
      <c r="G866" s="40"/>
      <c r="H866" s="40"/>
      <c r="I866" s="255"/>
      <c r="J866" s="40"/>
      <c r="K866" s="40"/>
      <c r="L866" s="44"/>
      <c r="M866" s="256"/>
      <c r="N866" s="257"/>
      <c r="O866" s="91"/>
      <c r="P866" s="91"/>
      <c r="Q866" s="91"/>
      <c r="R866" s="91"/>
      <c r="S866" s="91"/>
      <c r="T866" s="92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T866" s="17" t="s">
        <v>298</v>
      </c>
      <c r="AU866" s="17" t="s">
        <v>83</v>
      </c>
    </row>
    <row r="867" s="13" customFormat="1">
      <c r="A867" s="13"/>
      <c r="B867" s="231"/>
      <c r="C867" s="232"/>
      <c r="D867" s="233" t="s">
        <v>158</v>
      </c>
      <c r="E867" s="234" t="s">
        <v>1</v>
      </c>
      <c r="F867" s="235" t="s">
        <v>1024</v>
      </c>
      <c r="G867" s="232"/>
      <c r="H867" s="236">
        <v>2</v>
      </c>
      <c r="I867" s="237"/>
      <c r="J867" s="232"/>
      <c r="K867" s="232"/>
      <c r="L867" s="238"/>
      <c r="M867" s="239"/>
      <c r="N867" s="240"/>
      <c r="O867" s="240"/>
      <c r="P867" s="240"/>
      <c r="Q867" s="240"/>
      <c r="R867" s="240"/>
      <c r="S867" s="240"/>
      <c r="T867" s="241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2" t="s">
        <v>158</v>
      </c>
      <c r="AU867" s="242" t="s">
        <v>83</v>
      </c>
      <c r="AV867" s="13" t="s">
        <v>85</v>
      </c>
      <c r="AW867" s="13" t="s">
        <v>32</v>
      </c>
      <c r="AX867" s="13" t="s">
        <v>83</v>
      </c>
      <c r="AY867" s="242" t="s">
        <v>149</v>
      </c>
    </row>
    <row r="868" s="2" customFormat="1" ht="37.8" customHeight="1">
      <c r="A868" s="38"/>
      <c r="B868" s="39"/>
      <c r="C868" s="258" t="s">
        <v>1025</v>
      </c>
      <c r="D868" s="258" t="s">
        <v>401</v>
      </c>
      <c r="E868" s="259" t="s">
        <v>1026</v>
      </c>
      <c r="F868" s="260" t="s">
        <v>1027</v>
      </c>
      <c r="G868" s="261" t="s">
        <v>394</v>
      </c>
      <c r="H868" s="262">
        <v>10</v>
      </c>
      <c r="I868" s="263"/>
      <c r="J868" s="264">
        <f>ROUND(I868*H868,2)</f>
        <v>0</v>
      </c>
      <c r="K868" s="265"/>
      <c r="L868" s="266"/>
      <c r="M868" s="267" t="s">
        <v>1</v>
      </c>
      <c r="N868" s="268" t="s">
        <v>40</v>
      </c>
      <c r="O868" s="91"/>
      <c r="P868" s="227">
        <f>O868*H868</f>
        <v>0</v>
      </c>
      <c r="Q868" s="227">
        <v>0.016</v>
      </c>
      <c r="R868" s="227">
        <f>Q868*H868</f>
        <v>0.16</v>
      </c>
      <c r="S868" s="227">
        <v>0</v>
      </c>
      <c r="T868" s="228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9" t="s">
        <v>485</v>
      </c>
      <c r="AT868" s="229" t="s">
        <v>401</v>
      </c>
      <c r="AU868" s="229" t="s">
        <v>83</v>
      </c>
      <c r="AY868" s="17" t="s">
        <v>149</v>
      </c>
      <c r="BE868" s="230">
        <f>IF(N868="základní",J868,0)</f>
        <v>0</v>
      </c>
      <c r="BF868" s="230">
        <f>IF(N868="snížená",J868,0)</f>
        <v>0</v>
      </c>
      <c r="BG868" s="230">
        <f>IF(N868="zákl. přenesená",J868,0)</f>
        <v>0</v>
      </c>
      <c r="BH868" s="230">
        <f>IF(N868="sníž. přenesená",J868,0)</f>
        <v>0</v>
      </c>
      <c r="BI868" s="230">
        <f>IF(N868="nulová",J868,0)</f>
        <v>0</v>
      </c>
      <c r="BJ868" s="17" t="s">
        <v>83</v>
      </c>
      <c r="BK868" s="230">
        <f>ROUND(I868*H868,2)</f>
        <v>0</v>
      </c>
      <c r="BL868" s="17" t="s">
        <v>370</v>
      </c>
      <c r="BM868" s="229" t="s">
        <v>1028</v>
      </c>
    </row>
    <row r="869" s="2" customFormat="1">
      <c r="A869" s="38"/>
      <c r="B869" s="39"/>
      <c r="C869" s="40"/>
      <c r="D869" s="233" t="s">
        <v>298</v>
      </c>
      <c r="E869" s="40"/>
      <c r="F869" s="254" t="s">
        <v>1023</v>
      </c>
      <c r="G869" s="40"/>
      <c r="H869" s="40"/>
      <c r="I869" s="255"/>
      <c r="J869" s="40"/>
      <c r="K869" s="40"/>
      <c r="L869" s="44"/>
      <c r="M869" s="256"/>
      <c r="N869" s="257"/>
      <c r="O869" s="91"/>
      <c r="P869" s="91"/>
      <c r="Q869" s="91"/>
      <c r="R869" s="91"/>
      <c r="S869" s="91"/>
      <c r="T869" s="92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298</v>
      </c>
      <c r="AU869" s="17" t="s">
        <v>83</v>
      </c>
    </row>
    <row r="870" s="13" customFormat="1">
      <c r="A870" s="13"/>
      <c r="B870" s="231"/>
      <c r="C870" s="232"/>
      <c r="D870" s="233" t="s">
        <v>158</v>
      </c>
      <c r="E870" s="234" t="s">
        <v>1</v>
      </c>
      <c r="F870" s="235" t="s">
        <v>1029</v>
      </c>
      <c r="G870" s="232"/>
      <c r="H870" s="236">
        <v>10</v>
      </c>
      <c r="I870" s="237"/>
      <c r="J870" s="232"/>
      <c r="K870" s="232"/>
      <c r="L870" s="238"/>
      <c r="M870" s="239"/>
      <c r="N870" s="240"/>
      <c r="O870" s="240"/>
      <c r="P870" s="240"/>
      <c r="Q870" s="240"/>
      <c r="R870" s="240"/>
      <c r="S870" s="240"/>
      <c r="T870" s="241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2" t="s">
        <v>158</v>
      </c>
      <c r="AU870" s="242" t="s">
        <v>83</v>
      </c>
      <c r="AV870" s="13" t="s">
        <v>85</v>
      </c>
      <c r="AW870" s="13" t="s">
        <v>32</v>
      </c>
      <c r="AX870" s="13" t="s">
        <v>83</v>
      </c>
      <c r="AY870" s="242" t="s">
        <v>149</v>
      </c>
    </row>
    <row r="871" s="2" customFormat="1" ht="37.8" customHeight="1">
      <c r="A871" s="38"/>
      <c r="B871" s="39"/>
      <c r="C871" s="258" t="s">
        <v>1030</v>
      </c>
      <c r="D871" s="258" t="s">
        <v>401</v>
      </c>
      <c r="E871" s="259" t="s">
        <v>1031</v>
      </c>
      <c r="F871" s="260" t="s">
        <v>1032</v>
      </c>
      <c r="G871" s="261" t="s">
        <v>394</v>
      </c>
      <c r="H871" s="262">
        <v>1</v>
      </c>
      <c r="I871" s="263"/>
      <c r="J871" s="264">
        <f>ROUND(I871*H871,2)</f>
        <v>0</v>
      </c>
      <c r="K871" s="265"/>
      <c r="L871" s="266"/>
      <c r="M871" s="267" t="s">
        <v>1</v>
      </c>
      <c r="N871" s="268" t="s">
        <v>40</v>
      </c>
      <c r="O871" s="91"/>
      <c r="P871" s="227">
        <f>O871*H871</f>
        <v>0</v>
      </c>
      <c r="Q871" s="227">
        <v>0.016</v>
      </c>
      <c r="R871" s="227">
        <f>Q871*H871</f>
        <v>0.016</v>
      </c>
      <c r="S871" s="227">
        <v>0</v>
      </c>
      <c r="T871" s="228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29" t="s">
        <v>485</v>
      </c>
      <c r="AT871" s="229" t="s">
        <v>401</v>
      </c>
      <c r="AU871" s="229" t="s">
        <v>83</v>
      </c>
      <c r="AY871" s="17" t="s">
        <v>149</v>
      </c>
      <c r="BE871" s="230">
        <f>IF(N871="základní",J871,0)</f>
        <v>0</v>
      </c>
      <c r="BF871" s="230">
        <f>IF(N871="snížená",J871,0)</f>
        <v>0</v>
      </c>
      <c r="BG871" s="230">
        <f>IF(N871="zákl. přenesená",J871,0)</f>
        <v>0</v>
      </c>
      <c r="BH871" s="230">
        <f>IF(N871="sníž. přenesená",J871,0)</f>
        <v>0</v>
      </c>
      <c r="BI871" s="230">
        <f>IF(N871="nulová",J871,0)</f>
        <v>0</v>
      </c>
      <c r="BJ871" s="17" t="s">
        <v>83</v>
      </c>
      <c r="BK871" s="230">
        <f>ROUND(I871*H871,2)</f>
        <v>0</v>
      </c>
      <c r="BL871" s="17" t="s">
        <v>370</v>
      </c>
      <c r="BM871" s="229" t="s">
        <v>1033</v>
      </c>
    </row>
    <row r="872" s="2" customFormat="1">
      <c r="A872" s="38"/>
      <c r="B872" s="39"/>
      <c r="C872" s="40"/>
      <c r="D872" s="233" t="s">
        <v>298</v>
      </c>
      <c r="E872" s="40"/>
      <c r="F872" s="254" t="s">
        <v>1034</v>
      </c>
      <c r="G872" s="40"/>
      <c r="H872" s="40"/>
      <c r="I872" s="255"/>
      <c r="J872" s="40"/>
      <c r="K872" s="40"/>
      <c r="L872" s="44"/>
      <c r="M872" s="256"/>
      <c r="N872" s="257"/>
      <c r="O872" s="91"/>
      <c r="P872" s="91"/>
      <c r="Q872" s="91"/>
      <c r="R872" s="91"/>
      <c r="S872" s="91"/>
      <c r="T872" s="92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7" t="s">
        <v>298</v>
      </c>
      <c r="AU872" s="17" t="s">
        <v>83</v>
      </c>
    </row>
    <row r="873" s="13" customFormat="1">
      <c r="A873" s="13"/>
      <c r="B873" s="231"/>
      <c r="C873" s="232"/>
      <c r="D873" s="233" t="s">
        <v>158</v>
      </c>
      <c r="E873" s="234" t="s">
        <v>1</v>
      </c>
      <c r="F873" s="235" t="s">
        <v>1035</v>
      </c>
      <c r="G873" s="232"/>
      <c r="H873" s="236">
        <v>1</v>
      </c>
      <c r="I873" s="237"/>
      <c r="J873" s="232"/>
      <c r="K873" s="232"/>
      <c r="L873" s="238"/>
      <c r="M873" s="239"/>
      <c r="N873" s="240"/>
      <c r="O873" s="240"/>
      <c r="P873" s="240"/>
      <c r="Q873" s="240"/>
      <c r="R873" s="240"/>
      <c r="S873" s="240"/>
      <c r="T873" s="241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2" t="s">
        <v>158</v>
      </c>
      <c r="AU873" s="242" t="s">
        <v>83</v>
      </c>
      <c r="AV873" s="13" t="s">
        <v>85</v>
      </c>
      <c r="AW873" s="13" t="s">
        <v>32</v>
      </c>
      <c r="AX873" s="13" t="s">
        <v>83</v>
      </c>
      <c r="AY873" s="242" t="s">
        <v>149</v>
      </c>
    </row>
    <row r="874" s="2" customFormat="1" ht="37.8" customHeight="1">
      <c r="A874" s="38"/>
      <c r="B874" s="39"/>
      <c r="C874" s="258" t="s">
        <v>1036</v>
      </c>
      <c r="D874" s="258" t="s">
        <v>401</v>
      </c>
      <c r="E874" s="259" t="s">
        <v>1037</v>
      </c>
      <c r="F874" s="260" t="s">
        <v>1038</v>
      </c>
      <c r="G874" s="261" t="s">
        <v>394</v>
      </c>
      <c r="H874" s="262">
        <v>1</v>
      </c>
      <c r="I874" s="263"/>
      <c r="J874" s="264">
        <f>ROUND(I874*H874,2)</f>
        <v>0</v>
      </c>
      <c r="K874" s="265"/>
      <c r="L874" s="266"/>
      <c r="M874" s="267" t="s">
        <v>1</v>
      </c>
      <c r="N874" s="268" t="s">
        <v>40</v>
      </c>
      <c r="O874" s="91"/>
      <c r="P874" s="227">
        <f>O874*H874</f>
        <v>0</v>
      </c>
      <c r="Q874" s="227">
        <v>0.016</v>
      </c>
      <c r="R874" s="227">
        <f>Q874*H874</f>
        <v>0.016</v>
      </c>
      <c r="S874" s="227">
        <v>0</v>
      </c>
      <c r="T874" s="228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229" t="s">
        <v>485</v>
      </c>
      <c r="AT874" s="229" t="s">
        <v>401</v>
      </c>
      <c r="AU874" s="229" t="s">
        <v>83</v>
      </c>
      <c r="AY874" s="17" t="s">
        <v>149</v>
      </c>
      <c r="BE874" s="230">
        <f>IF(N874="základní",J874,0)</f>
        <v>0</v>
      </c>
      <c r="BF874" s="230">
        <f>IF(N874="snížená",J874,0)</f>
        <v>0</v>
      </c>
      <c r="BG874" s="230">
        <f>IF(N874="zákl. přenesená",J874,0)</f>
        <v>0</v>
      </c>
      <c r="BH874" s="230">
        <f>IF(N874="sníž. přenesená",J874,0)</f>
        <v>0</v>
      </c>
      <c r="BI874" s="230">
        <f>IF(N874="nulová",J874,0)</f>
        <v>0</v>
      </c>
      <c r="BJ874" s="17" t="s">
        <v>83</v>
      </c>
      <c r="BK874" s="230">
        <f>ROUND(I874*H874,2)</f>
        <v>0</v>
      </c>
      <c r="BL874" s="17" t="s">
        <v>370</v>
      </c>
      <c r="BM874" s="229" t="s">
        <v>1039</v>
      </c>
    </row>
    <row r="875" s="2" customFormat="1">
      <c r="A875" s="38"/>
      <c r="B875" s="39"/>
      <c r="C875" s="40"/>
      <c r="D875" s="233" t="s">
        <v>298</v>
      </c>
      <c r="E875" s="40"/>
      <c r="F875" s="254" t="s">
        <v>1034</v>
      </c>
      <c r="G875" s="40"/>
      <c r="H875" s="40"/>
      <c r="I875" s="255"/>
      <c r="J875" s="40"/>
      <c r="K875" s="40"/>
      <c r="L875" s="44"/>
      <c r="M875" s="256"/>
      <c r="N875" s="257"/>
      <c r="O875" s="91"/>
      <c r="P875" s="91"/>
      <c r="Q875" s="91"/>
      <c r="R875" s="91"/>
      <c r="S875" s="91"/>
      <c r="T875" s="92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298</v>
      </c>
      <c r="AU875" s="17" t="s">
        <v>83</v>
      </c>
    </row>
    <row r="876" s="13" customFormat="1">
      <c r="A876" s="13"/>
      <c r="B876" s="231"/>
      <c r="C876" s="232"/>
      <c r="D876" s="233" t="s">
        <v>158</v>
      </c>
      <c r="E876" s="234" t="s">
        <v>1</v>
      </c>
      <c r="F876" s="235" t="s">
        <v>1035</v>
      </c>
      <c r="G876" s="232"/>
      <c r="H876" s="236">
        <v>1</v>
      </c>
      <c r="I876" s="237"/>
      <c r="J876" s="232"/>
      <c r="K876" s="232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158</v>
      </c>
      <c r="AU876" s="242" t="s">
        <v>83</v>
      </c>
      <c r="AV876" s="13" t="s">
        <v>85</v>
      </c>
      <c r="AW876" s="13" t="s">
        <v>32</v>
      </c>
      <c r="AX876" s="13" t="s">
        <v>83</v>
      </c>
      <c r="AY876" s="242" t="s">
        <v>149</v>
      </c>
    </row>
    <row r="877" s="2" customFormat="1" ht="24.15" customHeight="1">
      <c r="A877" s="38"/>
      <c r="B877" s="39"/>
      <c r="C877" s="258" t="s">
        <v>1040</v>
      </c>
      <c r="D877" s="258" t="s">
        <v>401</v>
      </c>
      <c r="E877" s="259" t="s">
        <v>1041</v>
      </c>
      <c r="F877" s="260" t="s">
        <v>1042</v>
      </c>
      <c r="G877" s="261" t="s">
        <v>394</v>
      </c>
      <c r="H877" s="262">
        <v>2</v>
      </c>
      <c r="I877" s="263"/>
      <c r="J877" s="264">
        <f>ROUND(I877*H877,2)</f>
        <v>0</v>
      </c>
      <c r="K877" s="265"/>
      <c r="L877" s="266"/>
      <c r="M877" s="267" t="s">
        <v>1</v>
      </c>
      <c r="N877" s="268" t="s">
        <v>40</v>
      </c>
      <c r="O877" s="91"/>
      <c r="P877" s="227">
        <f>O877*H877</f>
        <v>0</v>
      </c>
      <c r="Q877" s="227">
        <v>0.016</v>
      </c>
      <c r="R877" s="227">
        <f>Q877*H877</f>
        <v>0.032000000000000001</v>
      </c>
      <c r="S877" s="227">
        <v>0</v>
      </c>
      <c r="T877" s="228">
        <f>S877*H877</f>
        <v>0</v>
      </c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9" t="s">
        <v>485</v>
      </c>
      <c r="AT877" s="229" t="s">
        <v>401</v>
      </c>
      <c r="AU877" s="229" t="s">
        <v>83</v>
      </c>
      <c r="AY877" s="17" t="s">
        <v>149</v>
      </c>
      <c r="BE877" s="230">
        <f>IF(N877="základní",J877,0)</f>
        <v>0</v>
      </c>
      <c r="BF877" s="230">
        <f>IF(N877="snížená",J877,0)</f>
        <v>0</v>
      </c>
      <c r="BG877" s="230">
        <f>IF(N877="zákl. přenesená",J877,0)</f>
        <v>0</v>
      </c>
      <c r="BH877" s="230">
        <f>IF(N877="sníž. přenesená",J877,0)</f>
        <v>0</v>
      </c>
      <c r="BI877" s="230">
        <f>IF(N877="nulová",J877,0)</f>
        <v>0</v>
      </c>
      <c r="BJ877" s="17" t="s">
        <v>83</v>
      </c>
      <c r="BK877" s="230">
        <f>ROUND(I877*H877,2)</f>
        <v>0</v>
      </c>
      <c r="BL877" s="17" t="s">
        <v>370</v>
      </c>
      <c r="BM877" s="229" t="s">
        <v>1043</v>
      </c>
    </row>
    <row r="878" s="2" customFormat="1">
      <c r="A878" s="38"/>
      <c r="B878" s="39"/>
      <c r="C878" s="40"/>
      <c r="D878" s="233" t="s">
        <v>298</v>
      </c>
      <c r="E878" s="40"/>
      <c r="F878" s="254" t="s">
        <v>1034</v>
      </c>
      <c r="G878" s="40"/>
      <c r="H878" s="40"/>
      <c r="I878" s="255"/>
      <c r="J878" s="40"/>
      <c r="K878" s="40"/>
      <c r="L878" s="44"/>
      <c r="M878" s="256"/>
      <c r="N878" s="257"/>
      <c r="O878" s="91"/>
      <c r="P878" s="91"/>
      <c r="Q878" s="91"/>
      <c r="R878" s="91"/>
      <c r="S878" s="91"/>
      <c r="T878" s="92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298</v>
      </c>
      <c r="AU878" s="17" t="s">
        <v>83</v>
      </c>
    </row>
    <row r="879" s="13" customFormat="1">
      <c r="A879" s="13"/>
      <c r="B879" s="231"/>
      <c r="C879" s="232"/>
      <c r="D879" s="233" t="s">
        <v>158</v>
      </c>
      <c r="E879" s="234" t="s">
        <v>1</v>
      </c>
      <c r="F879" s="235" t="s">
        <v>1044</v>
      </c>
      <c r="G879" s="232"/>
      <c r="H879" s="236">
        <v>2</v>
      </c>
      <c r="I879" s="237"/>
      <c r="J879" s="232"/>
      <c r="K879" s="232"/>
      <c r="L879" s="238"/>
      <c r="M879" s="239"/>
      <c r="N879" s="240"/>
      <c r="O879" s="240"/>
      <c r="P879" s="240"/>
      <c r="Q879" s="240"/>
      <c r="R879" s="240"/>
      <c r="S879" s="240"/>
      <c r="T879" s="241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2" t="s">
        <v>158</v>
      </c>
      <c r="AU879" s="242" t="s">
        <v>83</v>
      </c>
      <c r="AV879" s="13" t="s">
        <v>85</v>
      </c>
      <c r="AW879" s="13" t="s">
        <v>32</v>
      </c>
      <c r="AX879" s="13" t="s">
        <v>83</v>
      </c>
      <c r="AY879" s="242" t="s">
        <v>149</v>
      </c>
    </row>
    <row r="880" s="2" customFormat="1" ht="33" customHeight="1">
      <c r="A880" s="38"/>
      <c r="B880" s="39"/>
      <c r="C880" s="258" t="s">
        <v>1045</v>
      </c>
      <c r="D880" s="258" t="s">
        <v>401</v>
      </c>
      <c r="E880" s="259" t="s">
        <v>1046</v>
      </c>
      <c r="F880" s="260" t="s">
        <v>1047</v>
      </c>
      <c r="G880" s="261" t="s">
        <v>394</v>
      </c>
      <c r="H880" s="262">
        <v>2</v>
      </c>
      <c r="I880" s="263"/>
      <c r="J880" s="264">
        <f>ROUND(I880*H880,2)</f>
        <v>0</v>
      </c>
      <c r="K880" s="265"/>
      <c r="L880" s="266"/>
      <c r="M880" s="267" t="s">
        <v>1</v>
      </c>
      <c r="N880" s="268" t="s">
        <v>40</v>
      </c>
      <c r="O880" s="91"/>
      <c r="P880" s="227">
        <f>O880*H880</f>
        <v>0</v>
      </c>
      <c r="Q880" s="227">
        <v>0.0195</v>
      </c>
      <c r="R880" s="227">
        <f>Q880*H880</f>
        <v>0.039</v>
      </c>
      <c r="S880" s="227">
        <v>0</v>
      </c>
      <c r="T880" s="228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9" t="s">
        <v>485</v>
      </c>
      <c r="AT880" s="229" t="s">
        <v>401</v>
      </c>
      <c r="AU880" s="229" t="s">
        <v>83</v>
      </c>
      <c r="AY880" s="17" t="s">
        <v>149</v>
      </c>
      <c r="BE880" s="230">
        <f>IF(N880="základní",J880,0)</f>
        <v>0</v>
      </c>
      <c r="BF880" s="230">
        <f>IF(N880="snížená",J880,0)</f>
        <v>0</v>
      </c>
      <c r="BG880" s="230">
        <f>IF(N880="zákl. přenesená",J880,0)</f>
        <v>0</v>
      </c>
      <c r="BH880" s="230">
        <f>IF(N880="sníž. přenesená",J880,0)</f>
        <v>0</v>
      </c>
      <c r="BI880" s="230">
        <f>IF(N880="nulová",J880,0)</f>
        <v>0</v>
      </c>
      <c r="BJ880" s="17" t="s">
        <v>83</v>
      </c>
      <c r="BK880" s="230">
        <f>ROUND(I880*H880,2)</f>
        <v>0</v>
      </c>
      <c r="BL880" s="17" t="s">
        <v>370</v>
      </c>
      <c r="BM880" s="229" t="s">
        <v>1048</v>
      </c>
    </row>
    <row r="881" s="2" customFormat="1">
      <c r="A881" s="38"/>
      <c r="B881" s="39"/>
      <c r="C881" s="40"/>
      <c r="D881" s="233" t="s">
        <v>298</v>
      </c>
      <c r="E881" s="40"/>
      <c r="F881" s="254" t="s">
        <v>1023</v>
      </c>
      <c r="G881" s="40"/>
      <c r="H881" s="40"/>
      <c r="I881" s="255"/>
      <c r="J881" s="40"/>
      <c r="K881" s="40"/>
      <c r="L881" s="44"/>
      <c r="M881" s="256"/>
      <c r="N881" s="257"/>
      <c r="O881" s="91"/>
      <c r="P881" s="91"/>
      <c r="Q881" s="91"/>
      <c r="R881" s="91"/>
      <c r="S881" s="91"/>
      <c r="T881" s="92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298</v>
      </c>
      <c r="AU881" s="17" t="s">
        <v>83</v>
      </c>
    </row>
    <row r="882" s="13" customFormat="1">
      <c r="A882" s="13"/>
      <c r="B882" s="231"/>
      <c r="C882" s="232"/>
      <c r="D882" s="233" t="s">
        <v>158</v>
      </c>
      <c r="E882" s="234" t="s">
        <v>1</v>
      </c>
      <c r="F882" s="235" t="s">
        <v>1024</v>
      </c>
      <c r="G882" s="232"/>
      <c r="H882" s="236">
        <v>2</v>
      </c>
      <c r="I882" s="237"/>
      <c r="J882" s="232"/>
      <c r="K882" s="232"/>
      <c r="L882" s="238"/>
      <c r="M882" s="239"/>
      <c r="N882" s="240"/>
      <c r="O882" s="240"/>
      <c r="P882" s="240"/>
      <c r="Q882" s="240"/>
      <c r="R882" s="240"/>
      <c r="S882" s="240"/>
      <c r="T882" s="241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2" t="s">
        <v>158</v>
      </c>
      <c r="AU882" s="242" t="s">
        <v>83</v>
      </c>
      <c r="AV882" s="13" t="s">
        <v>85</v>
      </c>
      <c r="AW882" s="13" t="s">
        <v>32</v>
      </c>
      <c r="AX882" s="13" t="s">
        <v>83</v>
      </c>
      <c r="AY882" s="242" t="s">
        <v>149</v>
      </c>
    </row>
    <row r="883" s="2" customFormat="1" ht="33" customHeight="1">
      <c r="A883" s="38"/>
      <c r="B883" s="39"/>
      <c r="C883" s="258" t="s">
        <v>1049</v>
      </c>
      <c r="D883" s="258" t="s">
        <v>401</v>
      </c>
      <c r="E883" s="259" t="s">
        <v>1050</v>
      </c>
      <c r="F883" s="260" t="s">
        <v>1051</v>
      </c>
      <c r="G883" s="261" t="s">
        <v>394</v>
      </c>
      <c r="H883" s="262">
        <v>4</v>
      </c>
      <c r="I883" s="263"/>
      <c r="J883" s="264">
        <f>ROUND(I883*H883,2)</f>
        <v>0</v>
      </c>
      <c r="K883" s="265"/>
      <c r="L883" s="266"/>
      <c r="M883" s="267" t="s">
        <v>1</v>
      </c>
      <c r="N883" s="268" t="s">
        <v>40</v>
      </c>
      <c r="O883" s="91"/>
      <c r="P883" s="227">
        <f>O883*H883</f>
        <v>0</v>
      </c>
      <c r="Q883" s="227">
        <v>0.0195</v>
      </c>
      <c r="R883" s="227">
        <f>Q883*H883</f>
        <v>0.078</v>
      </c>
      <c r="S883" s="227">
        <v>0</v>
      </c>
      <c r="T883" s="228">
        <f>S883*H883</f>
        <v>0</v>
      </c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229" t="s">
        <v>485</v>
      </c>
      <c r="AT883" s="229" t="s">
        <v>401</v>
      </c>
      <c r="AU883" s="229" t="s">
        <v>83</v>
      </c>
      <c r="AY883" s="17" t="s">
        <v>149</v>
      </c>
      <c r="BE883" s="230">
        <f>IF(N883="základní",J883,0)</f>
        <v>0</v>
      </c>
      <c r="BF883" s="230">
        <f>IF(N883="snížená",J883,0)</f>
        <v>0</v>
      </c>
      <c r="BG883" s="230">
        <f>IF(N883="zákl. přenesená",J883,0)</f>
        <v>0</v>
      </c>
      <c r="BH883" s="230">
        <f>IF(N883="sníž. přenesená",J883,0)</f>
        <v>0</v>
      </c>
      <c r="BI883" s="230">
        <f>IF(N883="nulová",J883,0)</f>
        <v>0</v>
      </c>
      <c r="BJ883" s="17" t="s">
        <v>83</v>
      </c>
      <c r="BK883" s="230">
        <f>ROUND(I883*H883,2)</f>
        <v>0</v>
      </c>
      <c r="BL883" s="17" t="s">
        <v>370</v>
      </c>
      <c r="BM883" s="229" t="s">
        <v>1052</v>
      </c>
    </row>
    <row r="884" s="2" customFormat="1">
      <c r="A884" s="38"/>
      <c r="B884" s="39"/>
      <c r="C884" s="40"/>
      <c r="D884" s="233" t="s">
        <v>298</v>
      </c>
      <c r="E884" s="40"/>
      <c r="F884" s="254" t="s">
        <v>1023</v>
      </c>
      <c r="G884" s="40"/>
      <c r="H884" s="40"/>
      <c r="I884" s="255"/>
      <c r="J884" s="40"/>
      <c r="K884" s="40"/>
      <c r="L884" s="44"/>
      <c r="M884" s="256"/>
      <c r="N884" s="257"/>
      <c r="O884" s="91"/>
      <c r="P884" s="91"/>
      <c r="Q884" s="91"/>
      <c r="R884" s="91"/>
      <c r="S884" s="91"/>
      <c r="T884" s="92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7" t="s">
        <v>298</v>
      </c>
      <c r="AU884" s="17" t="s">
        <v>83</v>
      </c>
    </row>
    <row r="885" s="13" customFormat="1">
      <c r="A885" s="13"/>
      <c r="B885" s="231"/>
      <c r="C885" s="232"/>
      <c r="D885" s="233" t="s">
        <v>158</v>
      </c>
      <c r="E885" s="234" t="s">
        <v>1</v>
      </c>
      <c r="F885" s="235" t="s">
        <v>1024</v>
      </c>
      <c r="G885" s="232"/>
      <c r="H885" s="236">
        <v>2</v>
      </c>
      <c r="I885" s="237"/>
      <c r="J885" s="232"/>
      <c r="K885" s="232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158</v>
      </c>
      <c r="AU885" s="242" t="s">
        <v>83</v>
      </c>
      <c r="AV885" s="13" t="s">
        <v>85</v>
      </c>
      <c r="AW885" s="13" t="s">
        <v>32</v>
      </c>
      <c r="AX885" s="13" t="s">
        <v>75</v>
      </c>
      <c r="AY885" s="242" t="s">
        <v>149</v>
      </c>
    </row>
    <row r="886" s="13" customFormat="1">
      <c r="A886" s="13"/>
      <c r="B886" s="231"/>
      <c r="C886" s="232"/>
      <c r="D886" s="233" t="s">
        <v>158</v>
      </c>
      <c r="E886" s="234" t="s">
        <v>1</v>
      </c>
      <c r="F886" s="235" t="s">
        <v>1053</v>
      </c>
      <c r="G886" s="232"/>
      <c r="H886" s="236">
        <v>2</v>
      </c>
      <c r="I886" s="237"/>
      <c r="J886" s="232"/>
      <c r="K886" s="232"/>
      <c r="L886" s="238"/>
      <c r="M886" s="239"/>
      <c r="N886" s="240"/>
      <c r="O886" s="240"/>
      <c r="P886" s="240"/>
      <c r="Q886" s="240"/>
      <c r="R886" s="240"/>
      <c r="S886" s="240"/>
      <c r="T886" s="24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2" t="s">
        <v>158</v>
      </c>
      <c r="AU886" s="242" t="s">
        <v>83</v>
      </c>
      <c r="AV886" s="13" t="s">
        <v>85</v>
      </c>
      <c r="AW886" s="13" t="s">
        <v>32</v>
      </c>
      <c r="AX886" s="13" t="s">
        <v>75</v>
      </c>
      <c r="AY886" s="242" t="s">
        <v>149</v>
      </c>
    </row>
    <row r="887" s="14" customFormat="1">
      <c r="A887" s="14"/>
      <c r="B887" s="243"/>
      <c r="C887" s="244"/>
      <c r="D887" s="233" t="s">
        <v>158</v>
      </c>
      <c r="E887" s="245" t="s">
        <v>1</v>
      </c>
      <c r="F887" s="246" t="s">
        <v>212</v>
      </c>
      <c r="G887" s="244"/>
      <c r="H887" s="247">
        <v>4</v>
      </c>
      <c r="I887" s="248"/>
      <c r="J887" s="244"/>
      <c r="K887" s="244"/>
      <c r="L887" s="249"/>
      <c r="M887" s="250"/>
      <c r="N887" s="251"/>
      <c r="O887" s="251"/>
      <c r="P887" s="251"/>
      <c r="Q887" s="251"/>
      <c r="R887" s="251"/>
      <c r="S887" s="251"/>
      <c r="T887" s="252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3" t="s">
        <v>158</v>
      </c>
      <c r="AU887" s="253" t="s">
        <v>83</v>
      </c>
      <c r="AV887" s="14" t="s">
        <v>156</v>
      </c>
      <c r="AW887" s="14" t="s">
        <v>32</v>
      </c>
      <c r="AX887" s="14" t="s">
        <v>83</v>
      </c>
      <c r="AY887" s="253" t="s">
        <v>149</v>
      </c>
    </row>
    <row r="888" s="2" customFormat="1" ht="33" customHeight="1">
      <c r="A888" s="38"/>
      <c r="B888" s="39"/>
      <c r="C888" s="258" t="s">
        <v>1054</v>
      </c>
      <c r="D888" s="258" t="s">
        <v>401</v>
      </c>
      <c r="E888" s="259" t="s">
        <v>1055</v>
      </c>
      <c r="F888" s="260" t="s">
        <v>1056</v>
      </c>
      <c r="G888" s="261" t="s">
        <v>394</v>
      </c>
      <c r="H888" s="262">
        <v>9</v>
      </c>
      <c r="I888" s="263"/>
      <c r="J888" s="264">
        <f>ROUND(I888*H888,2)</f>
        <v>0</v>
      </c>
      <c r="K888" s="265"/>
      <c r="L888" s="266"/>
      <c r="M888" s="267" t="s">
        <v>1</v>
      </c>
      <c r="N888" s="268" t="s">
        <v>40</v>
      </c>
      <c r="O888" s="91"/>
      <c r="P888" s="227">
        <f>O888*H888</f>
        <v>0</v>
      </c>
      <c r="Q888" s="227">
        <v>0.016</v>
      </c>
      <c r="R888" s="227">
        <f>Q888*H888</f>
        <v>0.14400000000000002</v>
      </c>
      <c r="S888" s="227">
        <v>0</v>
      </c>
      <c r="T888" s="228">
        <f>S888*H888</f>
        <v>0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229" t="s">
        <v>485</v>
      </c>
      <c r="AT888" s="229" t="s">
        <v>401</v>
      </c>
      <c r="AU888" s="229" t="s">
        <v>83</v>
      </c>
      <c r="AY888" s="17" t="s">
        <v>149</v>
      </c>
      <c r="BE888" s="230">
        <f>IF(N888="základní",J888,0)</f>
        <v>0</v>
      </c>
      <c r="BF888" s="230">
        <f>IF(N888="snížená",J888,0)</f>
        <v>0</v>
      </c>
      <c r="BG888" s="230">
        <f>IF(N888="zákl. přenesená",J888,0)</f>
        <v>0</v>
      </c>
      <c r="BH888" s="230">
        <f>IF(N888="sníž. přenesená",J888,0)</f>
        <v>0</v>
      </c>
      <c r="BI888" s="230">
        <f>IF(N888="nulová",J888,0)</f>
        <v>0</v>
      </c>
      <c r="BJ888" s="17" t="s">
        <v>83</v>
      </c>
      <c r="BK888" s="230">
        <f>ROUND(I888*H888,2)</f>
        <v>0</v>
      </c>
      <c r="BL888" s="17" t="s">
        <v>370</v>
      </c>
      <c r="BM888" s="229" t="s">
        <v>1057</v>
      </c>
    </row>
    <row r="889" s="2" customFormat="1">
      <c r="A889" s="38"/>
      <c r="B889" s="39"/>
      <c r="C889" s="40"/>
      <c r="D889" s="233" t="s">
        <v>298</v>
      </c>
      <c r="E889" s="40"/>
      <c r="F889" s="254" t="s">
        <v>1058</v>
      </c>
      <c r="G889" s="40"/>
      <c r="H889" s="40"/>
      <c r="I889" s="255"/>
      <c r="J889" s="40"/>
      <c r="K889" s="40"/>
      <c r="L889" s="44"/>
      <c r="M889" s="256"/>
      <c r="N889" s="257"/>
      <c r="O889" s="91"/>
      <c r="P889" s="91"/>
      <c r="Q889" s="91"/>
      <c r="R889" s="91"/>
      <c r="S889" s="91"/>
      <c r="T889" s="92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T889" s="17" t="s">
        <v>298</v>
      </c>
      <c r="AU889" s="17" t="s">
        <v>83</v>
      </c>
    </row>
    <row r="890" s="13" customFormat="1">
      <c r="A890" s="13"/>
      <c r="B890" s="231"/>
      <c r="C890" s="232"/>
      <c r="D890" s="233" t="s">
        <v>158</v>
      </c>
      <c r="E890" s="234" t="s">
        <v>1</v>
      </c>
      <c r="F890" s="235" t="s">
        <v>457</v>
      </c>
      <c r="G890" s="232"/>
      <c r="H890" s="236">
        <v>3</v>
      </c>
      <c r="I890" s="237"/>
      <c r="J890" s="232"/>
      <c r="K890" s="232"/>
      <c r="L890" s="238"/>
      <c r="M890" s="239"/>
      <c r="N890" s="240"/>
      <c r="O890" s="240"/>
      <c r="P890" s="240"/>
      <c r="Q890" s="240"/>
      <c r="R890" s="240"/>
      <c r="S890" s="240"/>
      <c r="T890" s="241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2" t="s">
        <v>158</v>
      </c>
      <c r="AU890" s="242" t="s">
        <v>83</v>
      </c>
      <c r="AV890" s="13" t="s">
        <v>85</v>
      </c>
      <c r="AW890" s="13" t="s">
        <v>32</v>
      </c>
      <c r="AX890" s="13" t="s">
        <v>75</v>
      </c>
      <c r="AY890" s="242" t="s">
        <v>149</v>
      </c>
    </row>
    <row r="891" s="13" customFormat="1">
      <c r="A891" s="13"/>
      <c r="B891" s="231"/>
      <c r="C891" s="232"/>
      <c r="D891" s="233" t="s">
        <v>158</v>
      </c>
      <c r="E891" s="234" t="s">
        <v>1</v>
      </c>
      <c r="F891" s="235" t="s">
        <v>1059</v>
      </c>
      <c r="G891" s="232"/>
      <c r="H891" s="236">
        <v>4</v>
      </c>
      <c r="I891" s="237"/>
      <c r="J891" s="232"/>
      <c r="K891" s="232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158</v>
      </c>
      <c r="AU891" s="242" t="s">
        <v>83</v>
      </c>
      <c r="AV891" s="13" t="s">
        <v>85</v>
      </c>
      <c r="AW891" s="13" t="s">
        <v>32</v>
      </c>
      <c r="AX891" s="13" t="s">
        <v>75</v>
      </c>
      <c r="AY891" s="242" t="s">
        <v>149</v>
      </c>
    </row>
    <row r="892" s="13" customFormat="1">
      <c r="A892" s="13"/>
      <c r="B892" s="231"/>
      <c r="C892" s="232"/>
      <c r="D892" s="233" t="s">
        <v>158</v>
      </c>
      <c r="E892" s="234" t="s">
        <v>1</v>
      </c>
      <c r="F892" s="235" t="s">
        <v>1060</v>
      </c>
      <c r="G892" s="232"/>
      <c r="H892" s="236">
        <v>2</v>
      </c>
      <c r="I892" s="237"/>
      <c r="J892" s="232"/>
      <c r="K892" s="232"/>
      <c r="L892" s="238"/>
      <c r="M892" s="239"/>
      <c r="N892" s="240"/>
      <c r="O892" s="240"/>
      <c r="P892" s="240"/>
      <c r="Q892" s="240"/>
      <c r="R892" s="240"/>
      <c r="S892" s="240"/>
      <c r="T892" s="241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2" t="s">
        <v>158</v>
      </c>
      <c r="AU892" s="242" t="s">
        <v>83</v>
      </c>
      <c r="AV892" s="13" t="s">
        <v>85</v>
      </c>
      <c r="AW892" s="13" t="s">
        <v>32</v>
      </c>
      <c r="AX892" s="13" t="s">
        <v>75</v>
      </c>
      <c r="AY892" s="242" t="s">
        <v>149</v>
      </c>
    </row>
    <row r="893" s="14" customFormat="1">
      <c r="A893" s="14"/>
      <c r="B893" s="243"/>
      <c r="C893" s="244"/>
      <c r="D893" s="233" t="s">
        <v>158</v>
      </c>
      <c r="E893" s="245" t="s">
        <v>1</v>
      </c>
      <c r="F893" s="246" t="s">
        <v>212</v>
      </c>
      <c r="G893" s="244"/>
      <c r="H893" s="247">
        <v>9</v>
      </c>
      <c r="I893" s="248"/>
      <c r="J893" s="244"/>
      <c r="K893" s="244"/>
      <c r="L893" s="249"/>
      <c r="M893" s="250"/>
      <c r="N893" s="251"/>
      <c r="O893" s="251"/>
      <c r="P893" s="251"/>
      <c r="Q893" s="251"/>
      <c r="R893" s="251"/>
      <c r="S893" s="251"/>
      <c r="T893" s="252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3" t="s">
        <v>158</v>
      </c>
      <c r="AU893" s="253" t="s">
        <v>83</v>
      </c>
      <c r="AV893" s="14" t="s">
        <v>156</v>
      </c>
      <c r="AW893" s="14" t="s">
        <v>32</v>
      </c>
      <c r="AX893" s="14" t="s">
        <v>83</v>
      </c>
      <c r="AY893" s="253" t="s">
        <v>149</v>
      </c>
    </row>
    <row r="894" s="2" customFormat="1" ht="33" customHeight="1">
      <c r="A894" s="38"/>
      <c r="B894" s="39"/>
      <c r="C894" s="258" t="s">
        <v>1061</v>
      </c>
      <c r="D894" s="258" t="s">
        <v>401</v>
      </c>
      <c r="E894" s="259" t="s">
        <v>1062</v>
      </c>
      <c r="F894" s="260" t="s">
        <v>1063</v>
      </c>
      <c r="G894" s="261" t="s">
        <v>394</v>
      </c>
      <c r="H894" s="262">
        <v>14</v>
      </c>
      <c r="I894" s="263"/>
      <c r="J894" s="264">
        <f>ROUND(I894*H894,2)</f>
        <v>0</v>
      </c>
      <c r="K894" s="265"/>
      <c r="L894" s="266"/>
      <c r="M894" s="267" t="s">
        <v>1</v>
      </c>
      <c r="N894" s="268" t="s">
        <v>40</v>
      </c>
      <c r="O894" s="91"/>
      <c r="P894" s="227">
        <f>O894*H894</f>
        <v>0</v>
      </c>
      <c r="Q894" s="227">
        <v>0.016</v>
      </c>
      <c r="R894" s="227">
        <f>Q894*H894</f>
        <v>0.22400000000000001</v>
      </c>
      <c r="S894" s="227">
        <v>0</v>
      </c>
      <c r="T894" s="228">
        <f>S894*H894</f>
        <v>0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229" t="s">
        <v>485</v>
      </c>
      <c r="AT894" s="229" t="s">
        <v>401</v>
      </c>
      <c r="AU894" s="229" t="s">
        <v>83</v>
      </c>
      <c r="AY894" s="17" t="s">
        <v>149</v>
      </c>
      <c r="BE894" s="230">
        <f>IF(N894="základní",J894,0)</f>
        <v>0</v>
      </c>
      <c r="BF894" s="230">
        <f>IF(N894="snížená",J894,0)</f>
        <v>0</v>
      </c>
      <c r="BG894" s="230">
        <f>IF(N894="zákl. přenesená",J894,0)</f>
        <v>0</v>
      </c>
      <c r="BH894" s="230">
        <f>IF(N894="sníž. přenesená",J894,0)</f>
        <v>0</v>
      </c>
      <c r="BI894" s="230">
        <f>IF(N894="nulová",J894,0)</f>
        <v>0</v>
      </c>
      <c r="BJ894" s="17" t="s">
        <v>83</v>
      </c>
      <c r="BK894" s="230">
        <f>ROUND(I894*H894,2)</f>
        <v>0</v>
      </c>
      <c r="BL894" s="17" t="s">
        <v>370</v>
      </c>
      <c r="BM894" s="229" t="s">
        <v>1064</v>
      </c>
    </row>
    <row r="895" s="2" customFormat="1">
      <c r="A895" s="38"/>
      <c r="B895" s="39"/>
      <c r="C895" s="40"/>
      <c r="D895" s="233" t="s">
        <v>298</v>
      </c>
      <c r="E895" s="40"/>
      <c r="F895" s="254" t="s">
        <v>1058</v>
      </c>
      <c r="G895" s="40"/>
      <c r="H895" s="40"/>
      <c r="I895" s="255"/>
      <c r="J895" s="40"/>
      <c r="K895" s="40"/>
      <c r="L895" s="44"/>
      <c r="M895" s="256"/>
      <c r="N895" s="257"/>
      <c r="O895" s="91"/>
      <c r="P895" s="91"/>
      <c r="Q895" s="91"/>
      <c r="R895" s="91"/>
      <c r="S895" s="91"/>
      <c r="T895" s="92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T895" s="17" t="s">
        <v>298</v>
      </c>
      <c r="AU895" s="17" t="s">
        <v>83</v>
      </c>
    </row>
    <row r="896" s="13" customFormat="1">
      <c r="A896" s="13"/>
      <c r="B896" s="231"/>
      <c r="C896" s="232"/>
      <c r="D896" s="233" t="s">
        <v>158</v>
      </c>
      <c r="E896" s="234" t="s">
        <v>1</v>
      </c>
      <c r="F896" s="235" t="s">
        <v>1065</v>
      </c>
      <c r="G896" s="232"/>
      <c r="H896" s="236">
        <v>11</v>
      </c>
      <c r="I896" s="237"/>
      <c r="J896" s="232"/>
      <c r="K896" s="232"/>
      <c r="L896" s="238"/>
      <c r="M896" s="239"/>
      <c r="N896" s="240"/>
      <c r="O896" s="240"/>
      <c r="P896" s="240"/>
      <c r="Q896" s="240"/>
      <c r="R896" s="240"/>
      <c r="S896" s="240"/>
      <c r="T896" s="241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2" t="s">
        <v>158</v>
      </c>
      <c r="AU896" s="242" t="s">
        <v>83</v>
      </c>
      <c r="AV896" s="13" t="s">
        <v>85</v>
      </c>
      <c r="AW896" s="13" t="s">
        <v>32</v>
      </c>
      <c r="AX896" s="13" t="s">
        <v>75</v>
      </c>
      <c r="AY896" s="242" t="s">
        <v>149</v>
      </c>
    </row>
    <row r="897" s="13" customFormat="1">
      <c r="A897" s="13"/>
      <c r="B897" s="231"/>
      <c r="C897" s="232"/>
      <c r="D897" s="233" t="s">
        <v>158</v>
      </c>
      <c r="E897" s="234" t="s">
        <v>1</v>
      </c>
      <c r="F897" s="235" t="s">
        <v>1066</v>
      </c>
      <c r="G897" s="232"/>
      <c r="H897" s="236">
        <v>3</v>
      </c>
      <c r="I897" s="237"/>
      <c r="J897" s="232"/>
      <c r="K897" s="232"/>
      <c r="L897" s="238"/>
      <c r="M897" s="239"/>
      <c r="N897" s="240"/>
      <c r="O897" s="240"/>
      <c r="P897" s="240"/>
      <c r="Q897" s="240"/>
      <c r="R897" s="240"/>
      <c r="S897" s="240"/>
      <c r="T897" s="24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2" t="s">
        <v>158</v>
      </c>
      <c r="AU897" s="242" t="s">
        <v>83</v>
      </c>
      <c r="AV897" s="13" t="s">
        <v>85</v>
      </c>
      <c r="AW897" s="13" t="s">
        <v>32</v>
      </c>
      <c r="AX897" s="13" t="s">
        <v>75</v>
      </c>
      <c r="AY897" s="242" t="s">
        <v>149</v>
      </c>
    </row>
    <row r="898" s="14" customFormat="1">
      <c r="A898" s="14"/>
      <c r="B898" s="243"/>
      <c r="C898" s="244"/>
      <c r="D898" s="233" t="s">
        <v>158</v>
      </c>
      <c r="E898" s="245" t="s">
        <v>1</v>
      </c>
      <c r="F898" s="246" t="s">
        <v>212</v>
      </c>
      <c r="G898" s="244"/>
      <c r="H898" s="247">
        <v>14</v>
      </c>
      <c r="I898" s="248"/>
      <c r="J898" s="244"/>
      <c r="K898" s="244"/>
      <c r="L898" s="249"/>
      <c r="M898" s="250"/>
      <c r="N898" s="251"/>
      <c r="O898" s="251"/>
      <c r="P898" s="251"/>
      <c r="Q898" s="251"/>
      <c r="R898" s="251"/>
      <c r="S898" s="251"/>
      <c r="T898" s="252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3" t="s">
        <v>158</v>
      </c>
      <c r="AU898" s="253" t="s">
        <v>83</v>
      </c>
      <c r="AV898" s="14" t="s">
        <v>156</v>
      </c>
      <c r="AW898" s="14" t="s">
        <v>32</v>
      </c>
      <c r="AX898" s="14" t="s">
        <v>83</v>
      </c>
      <c r="AY898" s="253" t="s">
        <v>149</v>
      </c>
    </row>
    <row r="899" s="2" customFormat="1" ht="24.15" customHeight="1">
      <c r="A899" s="38"/>
      <c r="B899" s="39"/>
      <c r="C899" s="258" t="s">
        <v>1067</v>
      </c>
      <c r="D899" s="258" t="s">
        <v>401</v>
      </c>
      <c r="E899" s="259" t="s">
        <v>1068</v>
      </c>
      <c r="F899" s="260" t="s">
        <v>1069</v>
      </c>
      <c r="G899" s="261" t="s">
        <v>394</v>
      </c>
      <c r="H899" s="262">
        <v>4</v>
      </c>
      <c r="I899" s="263"/>
      <c r="J899" s="264">
        <f>ROUND(I899*H899,2)</f>
        <v>0</v>
      </c>
      <c r="K899" s="265"/>
      <c r="L899" s="266"/>
      <c r="M899" s="267" t="s">
        <v>1</v>
      </c>
      <c r="N899" s="268" t="s">
        <v>40</v>
      </c>
      <c r="O899" s="91"/>
      <c r="P899" s="227">
        <f>O899*H899</f>
        <v>0</v>
      </c>
      <c r="Q899" s="227">
        <v>0.016</v>
      </c>
      <c r="R899" s="227">
        <f>Q899*H899</f>
        <v>0.064000000000000001</v>
      </c>
      <c r="S899" s="227">
        <v>0</v>
      </c>
      <c r="T899" s="228">
        <f>S899*H899</f>
        <v>0</v>
      </c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R899" s="229" t="s">
        <v>485</v>
      </c>
      <c r="AT899" s="229" t="s">
        <v>401</v>
      </c>
      <c r="AU899" s="229" t="s">
        <v>83</v>
      </c>
      <c r="AY899" s="17" t="s">
        <v>149</v>
      </c>
      <c r="BE899" s="230">
        <f>IF(N899="základní",J899,0)</f>
        <v>0</v>
      </c>
      <c r="BF899" s="230">
        <f>IF(N899="snížená",J899,0)</f>
        <v>0</v>
      </c>
      <c r="BG899" s="230">
        <f>IF(N899="zákl. přenesená",J899,0)</f>
        <v>0</v>
      </c>
      <c r="BH899" s="230">
        <f>IF(N899="sníž. přenesená",J899,0)</f>
        <v>0</v>
      </c>
      <c r="BI899" s="230">
        <f>IF(N899="nulová",J899,0)</f>
        <v>0</v>
      </c>
      <c r="BJ899" s="17" t="s">
        <v>83</v>
      </c>
      <c r="BK899" s="230">
        <f>ROUND(I899*H899,2)</f>
        <v>0</v>
      </c>
      <c r="BL899" s="17" t="s">
        <v>370</v>
      </c>
      <c r="BM899" s="229" t="s">
        <v>1070</v>
      </c>
    </row>
    <row r="900" s="2" customFormat="1">
      <c r="A900" s="38"/>
      <c r="B900" s="39"/>
      <c r="C900" s="40"/>
      <c r="D900" s="233" t="s">
        <v>298</v>
      </c>
      <c r="E900" s="40"/>
      <c r="F900" s="254" t="s">
        <v>1071</v>
      </c>
      <c r="G900" s="40"/>
      <c r="H900" s="40"/>
      <c r="I900" s="255"/>
      <c r="J900" s="40"/>
      <c r="K900" s="40"/>
      <c r="L900" s="44"/>
      <c r="M900" s="256"/>
      <c r="N900" s="257"/>
      <c r="O900" s="91"/>
      <c r="P900" s="91"/>
      <c r="Q900" s="91"/>
      <c r="R900" s="91"/>
      <c r="S900" s="91"/>
      <c r="T900" s="92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T900" s="17" t="s">
        <v>298</v>
      </c>
      <c r="AU900" s="17" t="s">
        <v>83</v>
      </c>
    </row>
    <row r="901" s="13" customFormat="1">
      <c r="A901" s="13"/>
      <c r="B901" s="231"/>
      <c r="C901" s="232"/>
      <c r="D901" s="233" t="s">
        <v>158</v>
      </c>
      <c r="E901" s="234" t="s">
        <v>1</v>
      </c>
      <c r="F901" s="235" t="s">
        <v>938</v>
      </c>
      <c r="G901" s="232"/>
      <c r="H901" s="236">
        <v>4</v>
      </c>
      <c r="I901" s="237"/>
      <c r="J901" s="232"/>
      <c r="K901" s="232"/>
      <c r="L901" s="238"/>
      <c r="M901" s="239"/>
      <c r="N901" s="240"/>
      <c r="O901" s="240"/>
      <c r="P901" s="240"/>
      <c r="Q901" s="240"/>
      <c r="R901" s="240"/>
      <c r="S901" s="240"/>
      <c r="T901" s="241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2" t="s">
        <v>158</v>
      </c>
      <c r="AU901" s="242" t="s">
        <v>83</v>
      </c>
      <c r="AV901" s="13" t="s">
        <v>85</v>
      </c>
      <c r="AW901" s="13" t="s">
        <v>32</v>
      </c>
      <c r="AX901" s="13" t="s">
        <v>83</v>
      </c>
      <c r="AY901" s="242" t="s">
        <v>149</v>
      </c>
    </row>
    <row r="902" s="2" customFormat="1" ht="24.15" customHeight="1">
      <c r="A902" s="38"/>
      <c r="B902" s="39"/>
      <c r="C902" s="258" t="s">
        <v>1072</v>
      </c>
      <c r="D902" s="258" t="s">
        <v>401</v>
      </c>
      <c r="E902" s="259" t="s">
        <v>1073</v>
      </c>
      <c r="F902" s="260" t="s">
        <v>1074</v>
      </c>
      <c r="G902" s="261" t="s">
        <v>394</v>
      </c>
      <c r="H902" s="262">
        <v>1</v>
      </c>
      <c r="I902" s="263"/>
      <c r="J902" s="264">
        <f>ROUND(I902*H902,2)</f>
        <v>0</v>
      </c>
      <c r="K902" s="265"/>
      <c r="L902" s="266"/>
      <c r="M902" s="267" t="s">
        <v>1</v>
      </c>
      <c r="N902" s="268" t="s">
        <v>40</v>
      </c>
      <c r="O902" s="91"/>
      <c r="P902" s="227">
        <f>O902*H902</f>
        <v>0</v>
      </c>
      <c r="Q902" s="227">
        <v>0.016</v>
      </c>
      <c r="R902" s="227">
        <f>Q902*H902</f>
        <v>0.016</v>
      </c>
      <c r="S902" s="227">
        <v>0</v>
      </c>
      <c r="T902" s="228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229" t="s">
        <v>485</v>
      </c>
      <c r="AT902" s="229" t="s">
        <v>401</v>
      </c>
      <c r="AU902" s="229" t="s">
        <v>83</v>
      </c>
      <c r="AY902" s="17" t="s">
        <v>149</v>
      </c>
      <c r="BE902" s="230">
        <f>IF(N902="základní",J902,0)</f>
        <v>0</v>
      </c>
      <c r="BF902" s="230">
        <f>IF(N902="snížená",J902,0)</f>
        <v>0</v>
      </c>
      <c r="BG902" s="230">
        <f>IF(N902="zákl. přenesená",J902,0)</f>
        <v>0</v>
      </c>
      <c r="BH902" s="230">
        <f>IF(N902="sníž. přenesená",J902,0)</f>
        <v>0</v>
      </c>
      <c r="BI902" s="230">
        <f>IF(N902="nulová",J902,0)</f>
        <v>0</v>
      </c>
      <c r="BJ902" s="17" t="s">
        <v>83</v>
      </c>
      <c r="BK902" s="230">
        <f>ROUND(I902*H902,2)</f>
        <v>0</v>
      </c>
      <c r="BL902" s="17" t="s">
        <v>370</v>
      </c>
      <c r="BM902" s="229" t="s">
        <v>1075</v>
      </c>
    </row>
    <row r="903" s="2" customFormat="1">
      <c r="A903" s="38"/>
      <c r="B903" s="39"/>
      <c r="C903" s="40"/>
      <c r="D903" s="233" t="s">
        <v>298</v>
      </c>
      <c r="E903" s="40"/>
      <c r="F903" s="254" t="s">
        <v>1071</v>
      </c>
      <c r="G903" s="40"/>
      <c r="H903" s="40"/>
      <c r="I903" s="255"/>
      <c r="J903" s="40"/>
      <c r="K903" s="40"/>
      <c r="L903" s="44"/>
      <c r="M903" s="256"/>
      <c r="N903" s="257"/>
      <c r="O903" s="91"/>
      <c r="P903" s="91"/>
      <c r="Q903" s="91"/>
      <c r="R903" s="91"/>
      <c r="S903" s="91"/>
      <c r="T903" s="92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T903" s="17" t="s">
        <v>298</v>
      </c>
      <c r="AU903" s="17" t="s">
        <v>83</v>
      </c>
    </row>
    <row r="904" s="13" customFormat="1">
      <c r="A904" s="13"/>
      <c r="B904" s="231"/>
      <c r="C904" s="232"/>
      <c r="D904" s="233" t="s">
        <v>158</v>
      </c>
      <c r="E904" s="234" t="s">
        <v>1</v>
      </c>
      <c r="F904" s="235" t="s">
        <v>1035</v>
      </c>
      <c r="G904" s="232"/>
      <c r="H904" s="236">
        <v>1</v>
      </c>
      <c r="I904" s="237"/>
      <c r="J904" s="232"/>
      <c r="K904" s="232"/>
      <c r="L904" s="238"/>
      <c r="M904" s="239"/>
      <c r="N904" s="240"/>
      <c r="O904" s="240"/>
      <c r="P904" s="240"/>
      <c r="Q904" s="240"/>
      <c r="R904" s="240"/>
      <c r="S904" s="240"/>
      <c r="T904" s="241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2" t="s">
        <v>158</v>
      </c>
      <c r="AU904" s="242" t="s">
        <v>83</v>
      </c>
      <c r="AV904" s="13" t="s">
        <v>85</v>
      </c>
      <c r="AW904" s="13" t="s">
        <v>32</v>
      </c>
      <c r="AX904" s="13" t="s">
        <v>83</v>
      </c>
      <c r="AY904" s="242" t="s">
        <v>149</v>
      </c>
    </row>
    <row r="905" s="2" customFormat="1" ht="37.8" customHeight="1">
      <c r="A905" s="38"/>
      <c r="B905" s="39"/>
      <c r="C905" s="258" t="s">
        <v>1076</v>
      </c>
      <c r="D905" s="258" t="s">
        <v>401</v>
      </c>
      <c r="E905" s="259" t="s">
        <v>1077</v>
      </c>
      <c r="F905" s="260" t="s">
        <v>1078</v>
      </c>
      <c r="G905" s="261" t="s">
        <v>394</v>
      </c>
      <c r="H905" s="262">
        <v>4</v>
      </c>
      <c r="I905" s="263"/>
      <c r="J905" s="264">
        <f>ROUND(I905*H905,2)</f>
        <v>0</v>
      </c>
      <c r="K905" s="265"/>
      <c r="L905" s="266"/>
      <c r="M905" s="267" t="s">
        <v>1</v>
      </c>
      <c r="N905" s="268" t="s">
        <v>40</v>
      </c>
      <c r="O905" s="91"/>
      <c r="P905" s="227">
        <f>O905*H905</f>
        <v>0</v>
      </c>
      <c r="Q905" s="227">
        <v>0.016</v>
      </c>
      <c r="R905" s="227">
        <f>Q905*H905</f>
        <v>0.064000000000000001</v>
      </c>
      <c r="S905" s="227">
        <v>0</v>
      </c>
      <c r="T905" s="228">
        <f>S905*H905</f>
        <v>0</v>
      </c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R905" s="229" t="s">
        <v>485</v>
      </c>
      <c r="AT905" s="229" t="s">
        <v>401</v>
      </c>
      <c r="AU905" s="229" t="s">
        <v>83</v>
      </c>
      <c r="AY905" s="17" t="s">
        <v>149</v>
      </c>
      <c r="BE905" s="230">
        <f>IF(N905="základní",J905,0)</f>
        <v>0</v>
      </c>
      <c r="BF905" s="230">
        <f>IF(N905="snížená",J905,0)</f>
        <v>0</v>
      </c>
      <c r="BG905" s="230">
        <f>IF(N905="zákl. přenesená",J905,0)</f>
        <v>0</v>
      </c>
      <c r="BH905" s="230">
        <f>IF(N905="sníž. přenesená",J905,0)</f>
        <v>0</v>
      </c>
      <c r="BI905" s="230">
        <f>IF(N905="nulová",J905,0)</f>
        <v>0</v>
      </c>
      <c r="BJ905" s="17" t="s">
        <v>83</v>
      </c>
      <c r="BK905" s="230">
        <f>ROUND(I905*H905,2)</f>
        <v>0</v>
      </c>
      <c r="BL905" s="17" t="s">
        <v>370</v>
      </c>
      <c r="BM905" s="229" t="s">
        <v>1079</v>
      </c>
    </row>
    <row r="906" s="2" customFormat="1">
      <c r="A906" s="38"/>
      <c r="B906" s="39"/>
      <c r="C906" s="40"/>
      <c r="D906" s="233" t="s">
        <v>298</v>
      </c>
      <c r="E906" s="40"/>
      <c r="F906" s="254" t="s">
        <v>1023</v>
      </c>
      <c r="G906" s="40"/>
      <c r="H906" s="40"/>
      <c r="I906" s="255"/>
      <c r="J906" s="40"/>
      <c r="K906" s="40"/>
      <c r="L906" s="44"/>
      <c r="M906" s="256"/>
      <c r="N906" s="257"/>
      <c r="O906" s="91"/>
      <c r="P906" s="91"/>
      <c r="Q906" s="91"/>
      <c r="R906" s="91"/>
      <c r="S906" s="91"/>
      <c r="T906" s="92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T906" s="17" t="s">
        <v>298</v>
      </c>
      <c r="AU906" s="17" t="s">
        <v>83</v>
      </c>
    </row>
    <row r="907" s="13" customFormat="1">
      <c r="A907" s="13"/>
      <c r="B907" s="231"/>
      <c r="C907" s="232"/>
      <c r="D907" s="233" t="s">
        <v>158</v>
      </c>
      <c r="E907" s="234" t="s">
        <v>1</v>
      </c>
      <c r="F907" s="235" t="s">
        <v>1024</v>
      </c>
      <c r="G907" s="232"/>
      <c r="H907" s="236">
        <v>2</v>
      </c>
      <c r="I907" s="237"/>
      <c r="J907" s="232"/>
      <c r="K907" s="232"/>
      <c r="L907" s="238"/>
      <c r="M907" s="239"/>
      <c r="N907" s="240"/>
      <c r="O907" s="240"/>
      <c r="P907" s="240"/>
      <c r="Q907" s="240"/>
      <c r="R907" s="240"/>
      <c r="S907" s="240"/>
      <c r="T907" s="241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2" t="s">
        <v>158</v>
      </c>
      <c r="AU907" s="242" t="s">
        <v>83</v>
      </c>
      <c r="AV907" s="13" t="s">
        <v>85</v>
      </c>
      <c r="AW907" s="13" t="s">
        <v>32</v>
      </c>
      <c r="AX907" s="13" t="s">
        <v>75</v>
      </c>
      <c r="AY907" s="242" t="s">
        <v>149</v>
      </c>
    </row>
    <row r="908" s="13" customFormat="1">
      <c r="A908" s="13"/>
      <c r="B908" s="231"/>
      <c r="C908" s="232"/>
      <c r="D908" s="233" t="s">
        <v>158</v>
      </c>
      <c r="E908" s="234" t="s">
        <v>1</v>
      </c>
      <c r="F908" s="235" t="s">
        <v>1053</v>
      </c>
      <c r="G908" s="232"/>
      <c r="H908" s="236">
        <v>2</v>
      </c>
      <c r="I908" s="237"/>
      <c r="J908" s="232"/>
      <c r="K908" s="232"/>
      <c r="L908" s="238"/>
      <c r="M908" s="239"/>
      <c r="N908" s="240"/>
      <c r="O908" s="240"/>
      <c r="P908" s="240"/>
      <c r="Q908" s="240"/>
      <c r="R908" s="240"/>
      <c r="S908" s="240"/>
      <c r="T908" s="241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2" t="s">
        <v>158</v>
      </c>
      <c r="AU908" s="242" t="s">
        <v>83</v>
      </c>
      <c r="AV908" s="13" t="s">
        <v>85</v>
      </c>
      <c r="AW908" s="13" t="s">
        <v>32</v>
      </c>
      <c r="AX908" s="13" t="s">
        <v>75</v>
      </c>
      <c r="AY908" s="242" t="s">
        <v>149</v>
      </c>
    </row>
    <row r="909" s="14" customFormat="1">
      <c r="A909" s="14"/>
      <c r="B909" s="243"/>
      <c r="C909" s="244"/>
      <c r="D909" s="233" t="s">
        <v>158</v>
      </c>
      <c r="E909" s="245" t="s">
        <v>1</v>
      </c>
      <c r="F909" s="246" t="s">
        <v>212</v>
      </c>
      <c r="G909" s="244"/>
      <c r="H909" s="247">
        <v>4</v>
      </c>
      <c r="I909" s="248"/>
      <c r="J909" s="244"/>
      <c r="K909" s="244"/>
      <c r="L909" s="249"/>
      <c r="M909" s="250"/>
      <c r="N909" s="251"/>
      <c r="O909" s="251"/>
      <c r="P909" s="251"/>
      <c r="Q909" s="251"/>
      <c r="R909" s="251"/>
      <c r="S909" s="251"/>
      <c r="T909" s="252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3" t="s">
        <v>158</v>
      </c>
      <c r="AU909" s="253" t="s">
        <v>83</v>
      </c>
      <c r="AV909" s="14" t="s">
        <v>156</v>
      </c>
      <c r="AW909" s="14" t="s">
        <v>32</v>
      </c>
      <c r="AX909" s="14" t="s">
        <v>83</v>
      </c>
      <c r="AY909" s="253" t="s">
        <v>149</v>
      </c>
    </row>
    <row r="910" s="2" customFormat="1" ht="37.8" customHeight="1">
      <c r="A910" s="38"/>
      <c r="B910" s="39"/>
      <c r="C910" s="258" t="s">
        <v>1080</v>
      </c>
      <c r="D910" s="258" t="s">
        <v>401</v>
      </c>
      <c r="E910" s="259" t="s">
        <v>1081</v>
      </c>
      <c r="F910" s="260" t="s">
        <v>1082</v>
      </c>
      <c r="G910" s="261" t="s">
        <v>394</v>
      </c>
      <c r="H910" s="262">
        <v>1</v>
      </c>
      <c r="I910" s="263"/>
      <c r="J910" s="264">
        <f>ROUND(I910*H910,2)</f>
        <v>0</v>
      </c>
      <c r="K910" s="265"/>
      <c r="L910" s="266"/>
      <c r="M910" s="267" t="s">
        <v>1</v>
      </c>
      <c r="N910" s="268" t="s">
        <v>40</v>
      </c>
      <c r="O910" s="91"/>
      <c r="P910" s="227">
        <f>O910*H910</f>
        <v>0</v>
      </c>
      <c r="Q910" s="227">
        <v>0.016</v>
      </c>
      <c r="R910" s="227">
        <f>Q910*H910</f>
        <v>0.016</v>
      </c>
      <c r="S910" s="227">
        <v>0</v>
      </c>
      <c r="T910" s="228">
        <f>S910*H910</f>
        <v>0</v>
      </c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R910" s="229" t="s">
        <v>485</v>
      </c>
      <c r="AT910" s="229" t="s">
        <v>401</v>
      </c>
      <c r="AU910" s="229" t="s">
        <v>83</v>
      </c>
      <c r="AY910" s="17" t="s">
        <v>149</v>
      </c>
      <c r="BE910" s="230">
        <f>IF(N910="základní",J910,0)</f>
        <v>0</v>
      </c>
      <c r="BF910" s="230">
        <f>IF(N910="snížená",J910,0)</f>
        <v>0</v>
      </c>
      <c r="BG910" s="230">
        <f>IF(N910="zákl. přenesená",J910,0)</f>
        <v>0</v>
      </c>
      <c r="BH910" s="230">
        <f>IF(N910="sníž. přenesená",J910,0)</f>
        <v>0</v>
      </c>
      <c r="BI910" s="230">
        <f>IF(N910="nulová",J910,0)</f>
        <v>0</v>
      </c>
      <c r="BJ910" s="17" t="s">
        <v>83</v>
      </c>
      <c r="BK910" s="230">
        <f>ROUND(I910*H910,2)</f>
        <v>0</v>
      </c>
      <c r="BL910" s="17" t="s">
        <v>370</v>
      </c>
      <c r="BM910" s="229" t="s">
        <v>1083</v>
      </c>
    </row>
    <row r="911" s="2" customFormat="1">
      <c r="A911" s="38"/>
      <c r="B911" s="39"/>
      <c r="C911" s="40"/>
      <c r="D911" s="233" t="s">
        <v>298</v>
      </c>
      <c r="E911" s="40"/>
      <c r="F911" s="254" t="s">
        <v>1034</v>
      </c>
      <c r="G911" s="40"/>
      <c r="H911" s="40"/>
      <c r="I911" s="255"/>
      <c r="J911" s="40"/>
      <c r="K911" s="40"/>
      <c r="L911" s="44"/>
      <c r="M911" s="256"/>
      <c r="N911" s="257"/>
      <c r="O911" s="91"/>
      <c r="P911" s="91"/>
      <c r="Q911" s="91"/>
      <c r="R911" s="91"/>
      <c r="S911" s="91"/>
      <c r="T911" s="92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T911" s="17" t="s">
        <v>298</v>
      </c>
      <c r="AU911" s="17" t="s">
        <v>83</v>
      </c>
    </row>
    <row r="912" s="13" customFormat="1">
      <c r="A912" s="13"/>
      <c r="B912" s="231"/>
      <c r="C912" s="232"/>
      <c r="D912" s="233" t="s">
        <v>158</v>
      </c>
      <c r="E912" s="234" t="s">
        <v>1</v>
      </c>
      <c r="F912" s="235" t="s">
        <v>1035</v>
      </c>
      <c r="G912" s="232"/>
      <c r="H912" s="236">
        <v>1</v>
      </c>
      <c r="I912" s="237"/>
      <c r="J912" s="232"/>
      <c r="K912" s="232"/>
      <c r="L912" s="238"/>
      <c r="M912" s="239"/>
      <c r="N912" s="240"/>
      <c r="O912" s="240"/>
      <c r="P912" s="240"/>
      <c r="Q912" s="240"/>
      <c r="R912" s="240"/>
      <c r="S912" s="240"/>
      <c r="T912" s="24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2" t="s">
        <v>158</v>
      </c>
      <c r="AU912" s="242" t="s">
        <v>83</v>
      </c>
      <c r="AV912" s="13" t="s">
        <v>85</v>
      </c>
      <c r="AW912" s="13" t="s">
        <v>32</v>
      </c>
      <c r="AX912" s="13" t="s">
        <v>83</v>
      </c>
      <c r="AY912" s="242" t="s">
        <v>149</v>
      </c>
    </row>
    <row r="913" s="2" customFormat="1" ht="33" customHeight="1">
      <c r="A913" s="38"/>
      <c r="B913" s="39"/>
      <c r="C913" s="258" t="s">
        <v>1084</v>
      </c>
      <c r="D913" s="258" t="s">
        <v>401</v>
      </c>
      <c r="E913" s="259" t="s">
        <v>1085</v>
      </c>
      <c r="F913" s="260" t="s">
        <v>1086</v>
      </c>
      <c r="G913" s="261" t="s">
        <v>394</v>
      </c>
      <c r="H913" s="262">
        <v>1</v>
      </c>
      <c r="I913" s="263"/>
      <c r="J913" s="264">
        <f>ROUND(I913*H913,2)</f>
        <v>0</v>
      </c>
      <c r="K913" s="265"/>
      <c r="L913" s="266"/>
      <c r="M913" s="267" t="s">
        <v>1</v>
      </c>
      <c r="N913" s="268" t="s">
        <v>40</v>
      </c>
      <c r="O913" s="91"/>
      <c r="P913" s="227">
        <f>O913*H913</f>
        <v>0</v>
      </c>
      <c r="Q913" s="227">
        <v>0.017500000000000002</v>
      </c>
      <c r="R913" s="227">
        <f>Q913*H913</f>
        <v>0.017500000000000002</v>
      </c>
      <c r="S913" s="227">
        <v>0</v>
      </c>
      <c r="T913" s="228">
        <f>S913*H913</f>
        <v>0</v>
      </c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R913" s="229" t="s">
        <v>485</v>
      </c>
      <c r="AT913" s="229" t="s">
        <v>401</v>
      </c>
      <c r="AU913" s="229" t="s">
        <v>83</v>
      </c>
      <c r="AY913" s="17" t="s">
        <v>149</v>
      </c>
      <c r="BE913" s="230">
        <f>IF(N913="základní",J913,0)</f>
        <v>0</v>
      </c>
      <c r="BF913" s="230">
        <f>IF(N913="snížená",J913,0)</f>
        <v>0</v>
      </c>
      <c r="BG913" s="230">
        <f>IF(N913="zákl. přenesená",J913,0)</f>
        <v>0</v>
      </c>
      <c r="BH913" s="230">
        <f>IF(N913="sníž. přenesená",J913,0)</f>
        <v>0</v>
      </c>
      <c r="BI913" s="230">
        <f>IF(N913="nulová",J913,0)</f>
        <v>0</v>
      </c>
      <c r="BJ913" s="17" t="s">
        <v>83</v>
      </c>
      <c r="BK913" s="230">
        <f>ROUND(I913*H913,2)</f>
        <v>0</v>
      </c>
      <c r="BL913" s="17" t="s">
        <v>370</v>
      </c>
      <c r="BM913" s="229" t="s">
        <v>1087</v>
      </c>
    </row>
    <row r="914" s="2" customFormat="1">
      <c r="A914" s="38"/>
      <c r="B914" s="39"/>
      <c r="C914" s="40"/>
      <c r="D914" s="233" t="s">
        <v>298</v>
      </c>
      <c r="E914" s="40"/>
      <c r="F914" s="254" t="s">
        <v>1023</v>
      </c>
      <c r="G914" s="40"/>
      <c r="H914" s="40"/>
      <c r="I914" s="255"/>
      <c r="J914" s="40"/>
      <c r="K914" s="40"/>
      <c r="L914" s="44"/>
      <c r="M914" s="256"/>
      <c r="N914" s="257"/>
      <c r="O914" s="91"/>
      <c r="P914" s="91"/>
      <c r="Q914" s="91"/>
      <c r="R914" s="91"/>
      <c r="S914" s="91"/>
      <c r="T914" s="92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T914" s="17" t="s">
        <v>298</v>
      </c>
      <c r="AU914" s="17" t="s">
        <v>83</v>
      </c>
    </row>
    <row r="915" s="13" customFormat="1">
      <c r="A915" s="13"/>
      <c r="B915" s="231"/>
      <c r="C915" s="232"/>
      <c r="D915" s="233" t="s">
        <v>158</v>
      </c>
      <c r="E915" s="234" t="s">
        <v>1</v>
      </c>
      <c r="F915" s="235" t="s">
        <v>435</v>
      </c>
      <c r="G915" s="232"/>
      <c r="H915" s="236">
        <v>1</v>
      </c>
      <c r="I915" s="237"/>
      <c r="J915" s="232"/>
      <c r="K915" s="232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158</v>
      </c>
      <c r="AU915" s="242" t="s">
        <v>83</v>
      </c>
      <c r="AV915" s="13" t="s">
        <v>85</v>
      </c>
      <c r="AW915" s="13" t="s">
        <v>32</v>
      </c>
      <c r="AX915" s="13" t="s">
        <v>83</v>
      </c>
      <c r="AY915" s="242" t="s">
        <v>149</v>
      </c>
    </row>
    <row r="916" s="2" customFormat="1" ht="33" customHeight="1">
      <c r="A916" s="38"/>
      <c r="B916" s="39"/>
      <c r="C916" s="258" t="s">
        <v>1088</v>
      </c>
      <c r="D916" s="258" t="s">
        <v>401</v>
      </c>
      <c r="E916" s="259" t="s">
        <v>1089</v>
      </c>
      <c r="F916" s="260" t="s">
        <v>1090</v>
      </c>
      <c r="G916" s="261" t="s">
        <v>394</v>
      </c>
      <c r="H916" s="262">
        <v>1</v>
      </c>
      <c r="I916" s="263"/>
      <c r="J916" s="264">
        <f>ROUND(I916*H916,2)</f>
        <v>0</v>
      </c>
      <c r="K916" s="265"/>
      <c r="L916" s="266"/>
      <c r="M916" s="267" t="s">
        <v>1</v>
      </c>
      <c r="N916" s="268" t="s">
        <v>40</v>
      </c>
      <c r="O916" s="91"/>
      <c r="P916" s="227">
        <f>O916*H916</f>
        <v>0</v>
      </c>
      <c r="Q916" s="227">
        <v>0.017500000000000002</v>
      </c>
      <c r="R916" s="227">
        <f>Q916*H916</f>
        <v>0.017500000000000002</v>
      </c>
      <c r="S916" s="227">
        <v>0</v>
      </c>
      <c r="T916" s="228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229" t="s">
        <v>485</v>
      </c>
      <c r="AT916" s="229" t="s">
        <v>401</v>
      </c>
      <c r="AU916" s="229" t="s">
        <v>83</v>
      </c>
      <c r="AY916" s="17" t="s">
        <v>149</v>
      </c>
      <c r="BE916" s="230">
        <f>IF(N916="základní",J916,0)</f>
        <v>0</v>
      </c>
      <c r="BF916" s="230">
        <f>IF(N916="snížená",J916,0)</f>
        <v>0</v>
      </c>
      <c r="BG916" s="230">
        <f>IF(N916="zákl. přenesená",J916,0)</f>
        <v>0</v>
      </c>
      <c r="BH916" s="230">
        <f>IF(N916="sníž. přenesená",J916,0)</f>
        <v>0</v>
      </c>
      <c r="BI916" s="230">
        <f>IF(N916="nulová",J916,0)</f>
        <v>0</v>
      </c>
      <c r="BJ916" s="17" t="s">
        <v>83</v>
      </c>
      <c r="BK916" s="230">
        <f>ROUND(I916*H916,2)</f>
        <v>0</v>
      </c>
      <c r="BL916" s="17" t="s">
        <v>370</v>
      </c>
      <c r="BM916" s="229" t="s">
        <v>1091</v>
      </c>
    </row>
    <row r="917" s="2" customFormat="1">
      <c r="A917" s="38"/>
      <c r="B917" s="39"/>
      <c r="C917" s="40"/>
      <c r="D917" s="233" t="s">
        <v>298</v>
      </c>
      <c r="E917" s="40"/>
      <c r="F917" s="254" t="s">
        <v>1023</v>
      </c>
      <c r="G917" s="40"/>
      <c r="H917" s="40"/>
      <c r="I917" s="255"/>
      <c r="J917" s="40"/>
      <c r="K917" s="40"/>
      <c r="L917" s="44"/>
      <c r="M917" s="256"/>
      <c r="N917" s="257"/>
      <c r="O917" s="91"/>
      <c r="P917" s="91"/>
      <c r="Q917" s="91"/>
      <c r="R917" s="91"/>
      <c r="S917" s="91"/>
      <c r="T917" s="92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T917" s="17" t="s">
        <v>298</v>
      </c>
      <c r="AU917" s="17" t="s">
        <v>83</v>
      </c>
    </row>
    <row r="918" s="13" customFormat="1">
      <c r="A918" s="13"/>
      <c r="B918" s="231"/>
      <c r="C918" s="232"/>
      <c r="D918" s="233" t="s">
        <v>158</v>
      </c>
      <c r="E918" s="234" t="s">
        <v>1</v>
      </c>
      <c r="F918" s="235" t="s">
        <v>435</v>
      </c>
      <c r="G918" s="232"/>
      <c r="H918" s="236">
        <v>1</v>
      </c>
      <c r="I918" s="237"/>
      <c r="J918" s="232"/>
      <c r="K918" s="232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158</v>
      </c>
      <c r="AU918" s="242" t="s">
        <v>83</v>
      </c>
      <c r="AV918" s="13" t="s">
        <v>85</v>
      </c>
      <c r="AW918" s="13" t="s">
        <v>32</v>
      </c>
      <c r="AX918" s="13" t="s">
        <v>83</v>
      </c>
      <c r="AY918" s="242" t="s">
        <v>149</v>
      </c>
    </row>
    <row r="919" s="2" customFormat="1" ht="37.8" customHeight="1">
      <c r="A919" s="38"/>
      <c r="B919" s="39"/>
      <c r="C919" s="258" t="s">
        <v>1092</v>
      </c>
      <c r="D919" s="258" t="s">
        <v>401</v>
      </c>
      <c r="E919" s="259" t="s">
        <v>1093</v>
      </c>
      <c r="F919" s="260" t="s">
        <v>1094</v>
      </c>
      <c r="G919" s="261" t="s">
        <v>394</v>
      </c>
      <c r="H919" s="262">
        <v>6</v>
      </c>
      <c r="I919" s="263"/>
      <c r="J919" s="264">
        <f>ROUND(I919*H919,2)</f>
        <v>0</v>
      </c>
      <c r="K919" s="265"/>
      <c r="L919" s="266"/>
      <c r="M919" s="267" t="s">
        <v>1</v>
      </c>
      <c r="N919" s="268" t="s">
        <v>40</v>
      </c>
      <c r="O919" s="91"/>
      <c r="P919" s="227">
        <f>O919*H919</f>
        <v>0</v>
      </c>
      <c r="Q919" s="227">
        <v>0.017500000000000002</v>
      </c>
      <c r="R919" s="227">
        <f>Q919*H919</f>
        <v>0.10500000000000001</v>
      </c>
      <c r="S919" s="227">
        <v>0</v>
      </c>
      <c r="T919" s="228">
        <f>S919*H919</f>
        <v>0</v>
      </c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R919" s="229" t="s">
        <v>485</v>
      </c>
      <c r="AT919" s="229" t="s">
        <v>401</v>
      </c>
      <c r="AU919" s="229" t="s">
        <v>83</v>
      </c>
      <c r="AY919" s="17" t="s">
        <v>149</v>
      </c>
      <c r="BE919" s="230">
        <f>IF(N919="základní",J919,0)</f>
        <v>0</v>
      </c>
      <c r="BF919" s="230">
        <f>IF(N919="snížená",J919,0)</f>
        <v>0</v>
      </c>
      <c r="BG919" s="230">
        <f>IF(N919="zákl. přenesená",J919,0)</f>
        <v>0</v>
      </c>
      <c r="BH919" s="230">
        <f>IF(N919="sníž. přenesená",J919,0)</f>
        <v>0</v>
      </c>
      <c r="BI919" s="230">
        <f>IF(N919="nulová",J919,0)</f>
        <v>0</v>
      </c>
      <c r="BJ919" s="17" t="s">
        <v>83</v>
      </c>
      <c r="BK919" s="230">
        <f>ROUND(I919*H919,2)</f>
        <v>0</v>
      </c>
      <c r="BL919" s="17" t="s">
        <v>370</v>
      </c>
      <c r="BM919" s="229" t="s">
        <v>1095</v>
      </c>
    </row>
    <row r="920" s="2" customFormat="1">
      <c r="A920" s="38"/>
      <c r="B920" s="39"/>
      <c r="C920" s="40"/>
      <c r="D920" s="233" t="s">
        <v>298</v>
      </c>
      <c r="E920" s="40"/>
      <c r="F920" s="254" t="s">
        <v>1023</v>
      </c>
      <c r="G920" s="40"/>
      <c r="H920" s="40"/>
      <c r="I920" s="255"/>
      <c r="J920" s="40"/>
      <c r="K920" s="40"/>
      <c r="L920" s="44"/>
      <c r="M920" s="256"/>
      <c r="N920" s="257"/>
      <c r="O920" s="91"/>
      <c r="P920" s="91"/>
      <c r="Q920" s="91"/>
      <c r="R920" s="91"/>
      <c r="S920" s="91"/>
      <c r="T920" s="92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T920" s="17" t="s">
        <v>298</v>
      </c>
      <c r="AU920" s="17" t="s">
        <v>83</v>
      </c>
    </row>
    <row r="921" s="13" customFormat="1">
      <c r="A921" s="13"/>
      <c r="B921" s="231"/>
      <c r="C921" s="232"/>
      <c r="D921" s="233" t="s">
        <v>158</v>
      </c>
      <c r="E921" s="234" t="s">
        <v>1</v>
      </c>
      <c r="F921" s="235" t="s">
        <v>1096</v>
      </c>
      <c r="G921" s="232"/>
      <c r="H921" s="236">
        <v>5</v>
      </c>
      <c r="I921" s="237"/>
      <c r="J921" s="232"/>
      <c r="K921" s="232"/>
      <c r="L921" s="238"/>
      <c r="M921" s="239"/>
      <c r="N921" s="240"/>
      <c r="O921" s="240"/>
      <c r="P921" s="240"/>
      <c r="Q921" s="240"/>
      <c r="R921" s="240"/>
      <c r="S921" s="240"/>
      <c r="T921" s="241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2" t="s">
        <v>158</v>
      </c>
      <c r="AU921" s="242" t="s">
        <v>83</v>
      </c>
      <c r="AV921" s="13" t="s">
        <v>85</v>
      </c>
      <c r="AW921" s="13" t="s">
        <v>32</v>
      </c>
      <c r="AX921" s="13" t="s">
        <v>75</v>
      </c>
      <c r="AY921" s="242" t="s">
        <v>149</v>
      </c>
    </row>
    <row r="922" s="13" customFormat="1">
      <c r="A922" s="13"/>
      <c r="B922" s="231"/>
      <c r="C922" s="232"/>
      <c r="D922" s="233" t="s">
        <v>158</v>
      </c>
      <c r="E922" s="234" t="s">
        <v>1</v>
      </c>
      <c r="F922" s="235" t="s">
        <v>1097</v>
      </c>
      <c r="G922" s="232"/>
      <c r="H922" s="236">
        <v>1</v>
      </c>
      <c r="I922" s="237"/>
      <c r="J922" s="232"/>
      <c r="K922" s="232"/>
      <c r="L922" s="238"/>
      <c r="M922" s="239"/>
      <c r="N922" s="240"/>
      <c r="O922" s="240"/>
      <c r="P922" s="240"/>
      <c r="Q922" s="240"/>
      <c r="R922" s="240"/>
      <c r="S922" s="240"/>
      <c r="T922" s="241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2" t="s">
        <v>158</v>
      </c>
      <c r="AU922" s="242" t="s">
        <v>83</v>
      </c>
      <c r="AV922" s="13" t="s">
        <v>85</v>
      </c>
      <c r="AW922" s="13" t="s">
        <v>32</v>
      </c>
      <c r="AX922" s="13" t="s">
        <v>75</v>
      </c>
      <c r="AY922" s="242" t="s">
        <v>149</v>
      </c>
    </row>
    <row r="923" s="14" customFormat="1">
      <c r="A923" s="14"/>
      <c r="B923" s="243"/>
      <c r="C923" s="244"/>
      <c r="D923" s="233" t="s">
        <v>158</v>
      </c>
      <c r="E923" s="245" t="s">
        <v>1</v>
      </c>
      <c r="F923" s="246" t="s">
        <v>212</v>
      </c>
      <c r="G923" s="244"/>
      <c r="H923" s="247">
        <v>6</v>
      </c>
      <c r="I923" s="248"/>
      <c r="J923" s="244"/>
      <c r="K923" s="244"/>
      <c r="L923" s="249"/>
      <c r="M923" s="250"/>
      <c r="N923" s="251"/>
      <c r="O923" s="251"/>
      <c r="P923" s="251"/>
      <c r="Q923" s="251"/>
      <c r="R923" s="251"/>
      <c r="S923" s="251"/>
      <c r="T923" s="252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3" t="s">
        <v>158</v>
      </c>
      <c r="AU923" s="253" t="s">
        <v>83</v>
      </c>
      <c r="AV923" s="14" t="s">
        <v>156</v>
      </c>
      <c r="AW923" s="14" t="s">
        <v>32</v>
      </c>
      <c r="AX923" s="14" t="s">
        <v>83</v>
      </c>
      <c r="AY923" s="253" t="s">
        <v>149</v>
      </c>
    </row>
    <row r="924" s="2" customFormat="1" ht="37.8" customHeight="1">
      <c r="A924" s="38"/>
      <c r="B924" s="39"/>
      <c r="C924" s="258" t="s">
        <v>1098</v>
      </c>
      <c r="D924" s="258" t="s">
        <v>401</v>
      </c>
      <c r="E924" s="259" t="s">
        <v>1099</v>
      </c>
      <c r="F924" s="260" t="s">
        <v>1100</v>
      </c>
      <c r="G924" s="261" t="s">
        <v>394</v>
      </c>
      <c r="H924" s="262">
        <v>4</v>
      </c>
      <c r="I924" s="263"/>
      <c r="J924" s="264">
        <f>ROUND(I924*H924,2)</f>
        <v>0</v>
      </c>
      <c r="K924" s="265"/>
      <c r="L924" s="266"/>
      <c r="M924" s="267" t="s">
        <v>1</v>
      </c>
      <c r="N924" s="268" t="s">
        <v>40</v>
      </c>
      <c r="O924" s="91"/>
      <c r="P924" s="227">
        <f>O924*H924</f>
        <v>0</v>
      </c>
      <c r="Q924" s="227">
        <v>0.017500000000000002</v>
      </c>
      <c r="R924" s="227">
        <f>Q924*H924</f>
        <v>0.070000000000000007</v>
      </c>
      <c r="S924" s="227">
        <v>0</v>
      </c>
      <c r="T924" s="228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229" t="s">
        <v>485</v>
      </c>
      <c r="AT924" s="229" t="s">
        <v>401</v>
      </c>
      <c r="AU924" s="229" t="s">
        <v>83</v>
      </c>
      <c r="AY924" s="17" t="s">
        <v>149</v>
      </c>
      <c r="BE924" s="230">
        <f>IF(N924="základní",J924,0)</f>
        <v>0</v>
      </c>
      <c r="BF924" s="230">
        <f>IF(N924="snížená",J924,0)</f>
        <v>0</v>
      </c>
      <c r="BG924" s="230">
        <f>IF(N924="zákl. přenesená",J924,0)</f>
        <v>0</v>
      </c>
      <c r="BH924" s="230">
        <f>IF(N924="sníž. přenesená",J924,0)</f>
        <v>0</v>
      </c>
      <c r="BI924" s="230">
        <f>IF(N924="nulová",J924,0)</f>
        <v>0</v>
      </c>
      <c r="BJ924" s="17" t="s">
        <v>83</v>
      </c>
      <c r="BK924" s="230">
        <f>ROUND(I924*H924,2)</f>
        <v>0</v>
      </c>
      <c r="BL924" s="17" t="s">
        <v>370</v>
      </c>
      <c r="BM924" s="229" t="s">
        <v>1101</v>
      </c>
    </row>
    <row r="925" s="2" customFormat="1">
      <c r="A925" s="38"/>
      <c r="B925" s="39"/>
      <c r="C925" s="40"/>
      <c r="D925" s="233" t="s">
        <v>298</v>
      </c>
      <c r="E925" s="40"/>
      <c r="F925" s="254" t="s">
        <v>1023</v>
      </c>
      <c r="G925" s="40"/>
      <c r="H925" s="40"/>
      <c r="I925" s="255"/>
      <c r="J925" s="40"/>
      <c r="K925" s="40"/>
      <c r="L925" s="44"/>
      <c r="M925" s="256"/>
      <c r="N925" s="257"/>
      <c r="O925" s="91"/>
      <c r="P925" s="91"/>
      <c r="Q925" s="91"/>
      <c r="R925" s="91"/>
      <c r="S925" s="91"/>
      <c r="T925" s="92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17" t="s">
        <v>298</v>
      </c>
      <c r="AU925" s="17" t="s">
        <v>83</v>
      </c>
    </row>
    <row r="926" s="13" customFormat="1">
      <c r="A926" s="13"/>
      <c r="B926" s="231"/>
      <c r="C926" s="232"/>
      <c r="D926" s="233" t="s">
        <v>158</v>
      </c>
      <c r="E926" s="234" t="s">
        <v>1</v>
      </c>
      <c r="F926" s="235" t="s">
        <v>1059</v>
      </c>
      <c r="G926" s="232"/>
      <c r="H926" s="236">
        <v>4</v>
      </c>
      <c r="I926" s="237"/>
      <c r="J926" s="232"/>
      <c r="K926" s="232"/>
      <c r="L926" s="238"/>
      <c r="M926" s="239"/>
      <c r="N926" s="240"/>
      <c r="O926" s="240"/>
      <c r="P926" s="240"/>
      <c r="Q926" s="240"/>
      <c r="R926" s="240"/>
      <c r="S926" s="240"/>
      <c r="T926" s="24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2" t="s">
        <v>158</v>
      </c>
      <c r="AU926" s="242" t="s">
        <v>83</v>
      </c>
      <c r="AV926" s="13" t="s">
        <v>85</v>
      </c>
      <c r="AW926" s="13" t="s">
        <v>32</v>
      </c>
      <c r="AX926" s="13" t="s">
        <v>83</v>
      </c>
      <c r="AY926" s="242" t="s">
        <v>149</v>
      </c>
    </row>
    <row r="927" s="2" customFormat="1" ht="21.75" customHeight="1">
      <c r="A927" s="38"/>
      <c r="B927" s="39"/>
      <c r="C927" s="217" t="s">
        <v>1102</v>
      </c>
      <c r="D927" s="217" t="s">
        <v>152</v>
      </c>
      <c r="E927" s="218" t="s">
        <v>1103</v>
      </c>
      <c r="F927" s="219" t="s">
        <v>1104</v>
      </c>
      <c r="G927" s="220" t="s">
        <v>394</v>
      </c>
      <c r="H927" s="221">
        <v>2</v>
      </c>
      <c r="I927" s="222"/>
      <c r="J927" s="223">
        <f>ROUND(I927*H927,2)</f>
        <v>0</v>
      </c>
      <c r="K927" s="224"/>
      <c r="L927" s="44"/>
      <c r="M927" s="225" t="s">
        <v>1</v>
      </c>
      <c r="N927" s="226" t="s">
        <v>40</v>
      </c>
      <c r="O927" s="91"/>
      <c r="P927" s="227">
        <f>O927*H927</f>
        <v>0</v>
      </c>
      <c r="Q927" s="227">
        <v>0</v>
      </c>
      <c r="R927" s="227">
        <f>Q927*H927</f>
        <v>0</v>
      </c>
      <c r="S927" s="227">
        <v>0</v>
      </c>
      <c r="T927" s="228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229" t="s">
        <v>370</v>
      </c>
      <c r="AT927" s="229" t="s">
        <v>152</v>
      </c>
      <c r="AU927" s="229" t="s">
        <v>83</v>
      </c>
      <c r="AY927" s="17" t="s">
        <v>149</v>
      </c>
      <c r="BE927" s="230">
        <f>IF(N927="základní",J927,0)</f>
        <v>0</v>
      </c>
      <c r="BF927" s="230">
        <f>IF(N927="snížená",J927,0)</f>
        <v>0</v>
      </c>
      <c r="BG927" s="230">
        <f>IF(N927="zákl. přenesená",J927,0)</f>
        <v>0</v>
      </c>
      <c r="BH927" s="230">
        <f>IF(N927="sníž. přenesená",J927,0)</f>
        <v>0</v>
      </c>
      <c r="BI927" s="230">
        <f>IF(N927="nulová",J927,0)</f>
        <v>0</v>
      </c>
      <c r="BJ927" s="17" t="s">
        <v>83</v>
      </c>
      <c r="BK927" s="230">
        <f>ROUND(I927*H927,2)</f>
        <v>0</v>
      </c>
      <c r="BL927" s="17" t="s">
        <v>370</v>
      </c>
      <c r="BM927" s="229" t="s">
        <v>1105</v>
      </c>
    </row>
    <row r="928" s="2" customFormat="1" ht="33" customHeight="1">
      <c r="A928" s="38"/>
      <c r="B928" s="39"/>
      <c r="C928" s="258" t="s">
        <v>1106</v>
      </c>
      <c r="D928" s="258" t="s">
        <v>401</v>
      </c>
      <c r="E928" s="259" t="s">
        <v>1107</v>
      </c>
      <c r="F928" s="260" t="s">
        <v>1108</v>
      </c>
      <c r="G928" s="261" t="s">
        <v>394</v>
      </c>
      <c r="H928" s="262">
        <v>1</v>
      </c>
      <c r="I928" s="263"/>
      <c r="J928" s="264">
        <f>ROUND(I928*H928,2)</f>
        <v>0</v>
      </c>
      <c r="K928" s="265"/>
      <c r="L928" s="266"/>
      <c r="M928" s="267" t="s">
        <v>1</v>
      </c>
      <c r="N928" s="268" t="s">
        <v>40</v>
      </c>
      <c r="O928" s="91"/>
      <c r="P928" s="227">
        <f>O928*H928</f>
        <v>0</v>
      </c>
      <c r="Q928" s="227">
        <v>0.016</v>
      </c>
      <c r="R928" s="227">
        <f>Q928*H928</f>
        <v>0.016</v>
      </c>
      <c r="S928" s="227">
        <v>0</v>
      </c>
      <c r="T928" s="228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229" t="s">
        <v>485</v>
      </c>
      <c r="AT928" s="229" t="s">
        <v>401</v>
      </c>
      <c r="AU928" s="229" t="s">
        <v>83</v>
      </c>
      <c r="AY928" s="17" t="s">
        <v>149</v>
      </c>
      <c r="BE928" s="230">
        <f>IF(N928="základní",J928,0)</f>
        <v>0</v>
      </c>
      <c r="BF928" s="230">
        <f>IF(N928="snížená",J928,0)</f>
        <v>0</v>
      </c>
      <c r="BG928" s="230">
        <f>IF(N928="zákl. přenesená",J928,0)</f>
        <v>0</v>
      </c>
      <c r="BH928" s="230">
        <f>IF(N928="sníž. přenesená",J928,0)</f>
        <v>0</v>
      </c>
      <c r="BI928" s="230">
        <f>IF(N928="nulová",J928,0)</f>
        <v>0</v>
      </c>
      <c r="BJ928" s="17" t="s">
        <v>83</v>
      </c>
      <c r="BK928" s="230">
        <f>ROUND(I928*H928,2)</f>
        <v>0</v>
      </c>
      <c r="BL928" s="17" t="s">
        <v>370</v>
      </c>
      <c r="BM928" s="229" t="s">
        <v>1109</v>
      </c>
    </row>
    <row r="929" s="2" customFormat="1">
      <c r="A929" s="38"/>
      <c r="B929" s="39"/>
      <c r="C929" s="40"/>
      <c r="D929" s="233" t="s">
        <v>298</v>
      </c>
      <c r="E929" s="40"/>
      <c r="F929" s="254" t="s">
        <v>1023</v>
      </c>
      <c r="G929" s="40"/>
      <c r="H929" s="40"/>
      <c r="I929" s="255"/>
      <c r="J929" s="40"/>
      <c r="K929" s="40"/>
      <c r="L929" s="44"/>
      <c r="M929" s="256"/>
      <c r="N929" s="257"/>
      <c r="O929" s="91"/>
      <c r="P929" s="91"/>
      <c r="Q929" s="91"/>
      <c r="R929" s="91"/>
      <c r="S929" s="91"/>
      <c r="T929" s="92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T929" s="17" t="s">
        <v>298</v>
      </c>
      <c r="AU929" s="17" t="s">
        <v>83</v>
      </c>
    </row>
    <row r="930" s="13" customFormat="1">
      <c r="A930" s="13"/>
      <c r="B930" s="231"/>
      <c r="C930" s="232"/>
      <c r="D930" s="233" t="s">
        <v>158</v>
      </c>
      <c r="E930" s="234" t="s">
        <v>1</v>
      </c>
      <c r="F930" s="235" t="s">
        <v>1110</v>
      </c>
      <c r="G930" s="232"/>
      <c r="H930" s="236">
        <v>1</v>
      </c>
      <c r="I930" s="237"/>
      <c r="J930" s="232"/>
      <c r="K930" s="232"/>
      <c r="L930" s="238"/>
      <c r="M930" s="239"/>
      <c r="N930" s="240"/>
      <c r="O930" s="240"/>
      <c r="P930" s="240"/>
      <c r="Q930" s="240"/>
      <c r="R930" s="240"/>
      <c r="S930" s="240"/>
      <c r="T930" s="241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2" t="s">
        <v>158</v>
      </c>
      <c r="AU930" s="242" t="s">
        <v>83</v>
      </c>
      <c r="AV930" s="13" t="s">
        <v>85</v>
      </c>
      <c r="AW930" s="13" t="s">
        <v>32</v>
      </c>
      <c r="AX930" s="13" t="s">
        <v>83</v>
      </c>
      <c r="AY930" s="242" t="s">
        <v>149</v>
      </c>
    </row>
    <row r="931" s="2" customFormat="1" ht="33" customHeight="1">
      <c r="A931" s="38"/>
      <c r="B931" s="39"/>
      <c r="C931" s="258" t="s">
        <v>1111</v>
      </c>
      <c r="D931" s="258" t="s">
        <v>401</v>
      </c>
      <c r="E931" s="259" t="s">
        <v>1112</v>
      </c>
      <c r="F931" s="260" t="s">
        <v>1113</v>
      </c>
      <c r="G931" s="261" t="s">
        <v>394</v>
      </c>
      <c r="H931" s="262">
        <v>1</v>
      </c>
      <c r="I931" s="263"/>
      <c r="J931" s="264">
        <f>ROUND(I931*H931,2)</f>
        <v>0</v>
      </c>
      <c r="K931" s="265"/>
      <c r="L931" s="266"/>
      <c r="M931" s="267" t="s">
        <v>1</v>
      </c>
      <c r="N931" s="268" t="s">
        <v>40</v>
      </c>
      <c r="O931" s="91"/>
      <c r="P931" s="227">
        <f>O931*H931</f>
        <v>0</v>
      </c>
      <c r="Q931" s="227">
        <v>0.016</v>
      </c>
      <c r="R931" s="227">
        <f>Q931*H931</f>
        <v>0.016</v>
      </c>
      <c r="S931" s="227">
        <v>0</v>
      </c>
      <c r="T931" s="228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229" t="s">
        <v>485</v>
      </c>
      <c r="AT931" s="229" t="s">
        <v>401</v>
      </c>
      <c r="AU931" s="229" t="s">
        <v>83</v>
      </c>
      <c r="AY931" s="17" t="s">
        <v>149</v>
      </c>
      <c r="BE931" s="230">
        <f>IF(N931="základní",J931,0)</f>
        <v>0</v>
      </c>
      <c r="BF931" s="230">
        <f>IF(N931="snížená",J931,0)</f>
        <v>0</v>
      </c>
      <c r="BG931" s="230">
        <f>IF(N931="zákl. přenesená",J931,0)</f>
        <v>0</v>
      </c>
      <c r="BH931" s="230">
        <f>IF(N931="sníž. přenesená",J931,0)</f>
        <v>0</v>
      </c>
      <c r="BI931" s="230">
        <f>IF(N931="nulová",J931,0)</f>
        <v>0</v>
      </c>
      <c r="BJ931" s="17" t="s">
        <v>83</v>
      </c>
      <c r="BK931" s="230">
        <f>ROUND(I931*H931,2)</f>
        <v>0</v>
      </c>
      <c r="BL931" s="17" t="s">
        <v>370</v>
      </c>
      <c r="BM931" s="229" t="s">
        <v>1114</v>
      </c>
    </row>
    <row r="932" s="2" customFormat="1">
      <c r="A932" s="38"/>
      <c r="B932" s="39"/>
      <c r="C932" s="40"/>
      <c r="D932" s="233" t="s">
        <v>298</v>
      </c>
      <c r="E932" s="40"/>
      <c r="F932" s="254" t="s">
        <v>1023</v>
      </c>
      <c r="G932" s="40"/>
      <c r="H932" s="40"/>
      <c r="I932" s="255"/>
      <c r="J932" s="40"/>
      <c r="K932" s="40"/>
      <c r="L932" s="44"/>
      <c r="M932" s="256"/>
      <c r="N932" s="257"/>
      <c r="O932" s="91"/>
      <c r="P932" s="91"/>
      <c r="Q932" s="91"/>
      <c r="R932" s="91"/>
      <c r="S932" s="91"/>
      <c r="T932" s="92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T932" s="17" t="s">
        <v>298</v>
      </c>
      <c r="AU932" s="17" t="s">
        <v>83</v>
      </c>
    </row>
    <row r="933" s="13" customFormat="1">
      <c r="A933" s="13"/>
      <c r="B933" s="231"/>
      <c r="C933" s="232"/>
      <c r="D933" s="233" t="s">
        <v>158</v>
      </c>
      <c r="E933" s="234" t="s">
        <v>1</v>
      </c>
      <c r="F933" s="235" t="s">
        <v>1097</v>
      </c>
      <c r="G933" s="232"/>
      <c r="H933" s="236">
        <v>1</v>
      </c>
      <c r="I933" s="237"/>
      <c r="J933" s="232"/>
      <c r="K933" s="232"/>
      <c r="L933" s="238"/>
      <c r="M933" s="239"/>
      <c r="N933" s="240"/>
      <c r="O933" s="240"/>
      <c r="P933" s="240"/>
      <c r="Q933" s="240"/>
      <c r="R933" s="240"/>
      <c r="S933" s="240"/>
      <c r="T933" s="24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2" t="s">
        <v>158</v>
      </c>
      <c r="AU933" s="242" t="s">
        <v>83</v>
      </c>
      <c r="AV933" s="13" t="s">
        <v>85</v>
      </c>
      <c r="AW933" s="13" t="s">
        <v>32</v>
      </c>
      <c r="AX933" s="13" t="s">
        <v>83</v>
      </c>
      <c r="AY933" s="242" t="s">
        <v>149</v>
      </c>
    </row>
    <row r="934" s="2" customFormat="1" ht="24.15" customHeight="1">
      <c r="A934" s="38"/>
      <c r="B934" s="39"/>
      <c r="C934" s="217" t="s">
        <v>1115</v>
      </c>
      <c r="D934" s="217" t="s">
        <v>152</v>
      </c>
      <c r="E934" s="218" t="s">
        <v>1116</v>
      </c>
      <c r="F934" s="219" t="s">
        <v>1117</v>
      </c>
      <c r="G934" s="220" t="s">
        <v>394</v>
      </c>
      <c r="H934" s="221">
        <v>1</v>
      </c>
      <c r="I934" s="222"/>
      <c r="J934" s="223">
        <f>ROUND(I934*H934,2)</f>
        <v>0</v>
      </c>
      <c r="K934" s="224"/>
      <c r="L934" s="44"/>
      <c r="M934" s="225" t="s">
        <v>1</v>
      </c>
      <c r="N934" s="226" t="s">
        <v>40</v>
      </c>
      <c r="O934" s="91"/>
      <c r="P934" s="227">
        <f>O934*H934</f>
        <v>0</v>
      </c>
      <c r="Q934" s="227">
        <v>0</v>
      </c>
      <c r="R934" s="227">
        <f>Q934*H934</f>
        <v>0</v>
      </c>
      <c r="S934" s="227">
        <v>0</v>
      </c>
      <c r="T934" s="228">
        <f>S934*H934</f>
        <v>0</v>
      </c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R934" s="229" t="s">
        <v>370</v>
      </c>
      <c r="AT934" s="229" t="s">
        <v>152</v>
      </c>
      <c r="AU934" s="229" t="s">
        <v>83</v>
      </c>
      <c r="AY934" s="17" t="s">
        <v>149</v>
      </c>
      <c r="BE934" s="230">
        <f>IF(N934="základní",J934,0)</f>
        <v>0</v>
      </c>
      <c r="BF934" s="230">
        <f>IF(N934="snížená",J934,0)</f>
        <v>0</v>
      </c>
      <c r="BG934" s="230">
        <f>IF(N934="zákl. přenesená",J934,0)</f>
        <v>0</v>
      </c>
      <c r="BH934" s="230">
        <f>IF(N934="sníž. přenesená",J934,0)</f>
        <v>0</v>
      </c>
      <c r="BI934" s="230">
        <f>IF(N934="nulová",J934,0)</f>
        <v>0</v>
      </c>
      <c r="BJ934" s="17" t="s">
        <v>83</v>
      </c>
      <c r="BK934" s="230">
        <f>ROUND(I934*H934,2)</f>
        <v>0</v>
      </c>
      <c r="BL934" s="17" t="s">
        <v>370</v>
      </c>
      <c r="BM934" s="229" t="s">
        <v>1118</v>
      </c>
    </row>
    <row r="935" s="2" customFormat="1" ht="37.8" customHeight="1">
      <c r="A935" s="38"/>
      <c r="B935" s="39"/>
      <c r="C935" s="258" t="s">
        <v>1119</v>
      </c>
      <c r="D935" s="258" t="s">
        <v>401</v>
      </c>
      <c r="E935" s="259" t="s">
        <v>1120</v>
      </c>
      <c r="F935" s="260" t="s">
        <v>1121</v>
      </c>
      <c r="G935" s="261" t="s">
        <v>394</v>
      </c>
      <c r="H935" s="262">
        <v>1</v>
      </c>
      <c r="I935" s="263"/>
      <c r="J935" s="264">
        <f>ROUND(I935*H935,2)</f>
        <v>0</v>
      </c>
      <c r="K935" s="265"/>
      <c r="L935" s="266"/>
      <c r="M935" s="267" t="s">
        <v>1</v>
      </c>
      <c r="N935" s="268" t="s">
        <v>40</v>
      </c>
      <c r="O935" s="91"/>
      <c r="P935" s="227">
        <f>O935*H935</f>
        <v>0</v>
      </c>
      <c r="Q935" s="227">
        <v>0.016</v>
      </c>
      <c r="R935" s="227">
        <f>Q935*H935</f>
        <v>0.016</v>
      </c>
      <c r="S935" s="227">
        <v>0</v>
      </c>
      <c r="T935" s="228">
        <f>S935*H935</f>
        <v>0</v>
      </c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29" t="s">
        <v>485</v>
      </c>
      <c r="AT935" s="229" t="s">
        <v>401</v>
      </c>
      <c r="AU935" s="229" t="s">
        <v>83</v>
      </c>
      <c r="AY935" s="17" t="s">
        <v>149</v>
      </c>
      <c r="BE935" s="230">
        <f>IF(N935="základní",J935,0)</f>
        <v>0</v>
      </c>
      <c r="BF935" s="230">
        <f>IF(N935="snížená",J935,0)</f>
        <v>0</v>
      </c>
      <c r="BG935" s="230">
        <f>IF(N935="zákl. přenesená",J935,0)</f>
        <v>0</v>
      </c>
      <c r="BH935" s="230">
        <f>IF(N935="sníž. přenesená",J935,0)</f>
        <v>0</v>
      </c>
      <c r="BI935" s="230">
        <f>IF(N935="nulová",J935,0)</f>
        <v>0</v>
      </c>
      <c r="BJ935" s="17" t="s">
        <v>83</v>
      </c>
      <c r="BK935" s="230">
        <f>ROUND(I935*H935,2)</f>
        <v>0</v>
      </c>
      <c r="BL935" s="17" t="s">
        <v>370</v>
      </c>
      <c r="BM935" s="229" t="s">
        <v>1122</v>
      </c>
    </row>
    <row r="936" s="2" customFormat="1">
      <c r="A936" s="38"/>
      <c r="B936" s="39"/>
      <c r="C936" s="40"/>
      <c r="D936" s="233" t="s">
        <v>298</v>
      </c>
      <c r="E936" s="40"/>
      <c r="F936" s="254" t="s">
        <v>1123</v>
      </c>
      <c r="G936" s="40"/>
      <c r="H936" s="40"/>
      <c r="I936" s="255"/>
      <c r="J936" s="40"/>
      <c r="K936" s="40"/>
      <c r="L936" s="44"/>
      <c r="M936" s="256"/>
      <c r="N936" s="257"/>
      <c r="O936" s="91"/>
      <c r="P936" s="91"/>
      <c r="Q936" s="91"/>
      <c r="R936" s="91"/>
      <c r="S936" s="91"/>
      <c r="T936" s="92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T936" s="17" t="s">
        <v>298</v>
      </c>
      <c r="AU936" s="17" t="s">
        <v>83</v>
      </c>
    </row>
    <row r="937" s="2" customFormat="1" ht="21.75" customHeight="1">
      <c r="A937" s="38"/>
      <c r="B937" s="39"/>
      <c r="C937" s="217" t="s">
        <v>1124</v>
      </c>
      <c r="D937" s="217" t="s">
        <v>152</v>
      </c>
      <c r="E937" s="218" t="s">
        <v>1125</v>
      </c>
      <c r="F937" s="219" t="s">
        <v>1126</v>
      </c>
      <c r="G937" s="220" t="s">
        <v>394</v>
      </c>
      <c r="H937" s="221">
        <v>1</v>
      </c>
      <c r="I937" s="222"/>
      <c r="J937" s="223">
        <f>ROUND(I937*H937,2)</f>
        <v>0</v>
      </c>
      <c r="K937" s="224"/>
      <c r="L937" s="44"/>
      <c r="M937" s="225" t="s">
        <v>1</v>
      </c>
      <c r="N937" s="226" t="s">
        <v>40</v>
      </c>
      <c r="O937" s="91"/>
      <c r="P937" s="227">
        <f>O937*H937</f>
        <v>0</v>
      </c>
      <c r="Q937" s="227">
        <v>0</v>
      </c>
      <c r="R937" s="227">
        <f>Q937*H937</f>
        <v>0</v>
      </c>
      <c r="S937" s="227">
        <v>0</v>
      </c>
      <c r="T937" s="228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229" t="s">
        <v>370</v>
      </c>
      <c r="AT937" s="229" t="s">
        <v>152</v>
      </c>
      <c r="AU937" s="229" t="s">
        <v>83</v>
      </c>
      <c r="AY937" s="17" t="s">
        <v>149</v>
      </c>
      <c r="BE937" s="230">
        <f>IF(N937="základní",J937,0)</f>
        <v>0</v>
      </c>
      <c r="BF937" s="230">
        <f>IF(N937="snížená",J937,0)</f>
        <v>0</v>
      </c>
      <c r="BG937" s="230">
        <f>IF(N937="zákl. přenesená",J937,0)</f>
        <v>0</v>
      </c>
      <c r="BH937" s="230">
        <f>IF(N937="sníž. přenesená",J937,0)</f>
        <v>0</v>
      </c>
      <c r="BI937" s="230">
        <f>IF(N937="nulová",J937,0)</f>
        <v>0</v>
      </c>
      <c r="BJ937" s="17" t="s">
        <v>83</v>
      </c>
      <c r="BK937" s="230">
        <f>ROUND(I937*H937,2)</f>
        <v>0</v>
      </c>
      <c r="BL937" s="17" t="s">
        <v>370</v>
      </c>
      <c r="BM937" s="229" t="s">
        <v>1127</v>
      </c>
    </row>
    <row r="938" s="2" customFormat="1" ht="33" customHeight="1">
      <c r="A938" s="38"/>
      <c r="B938" s="39"/>
      <c r="C938" s="258" t="s">
        <v>1128</v>
      </c>
      <c r="D938" s="258" t="s">
        <v>401</v>
      </c>
      <c r="E938" s="259" t="s">
        <v>1129</v>
      </c>
      <c r="F938" s="260" t="s">
        <v>1130</v>
      </c>
      <c r="G938" s="261" t="s">
        <v>394</v>
      </c>
      <c r="H938" s="262">
        <v>1</v>
      </c>
      <c r="I938" s="263"/>
      <c r="J938" s="264">
        <f>ROUND(I938*H938,2)</f>
        <v>0</v>
      </c>
      <c r="K938" s="265"/>
      <c r="L938" s="266"/>
      <c r="M938" s="267" t="s">
        <v>1</v>
      </c>
      <c r="N938" s="268" t="s">
        <v>40</v>
      </c>
      <c r="O938" s="91"/>
      <c r="P938" s="227">
        <f>O938*H938</f>
        <v>0</v>
      </c>
      <c r="Q938" s="227">
        <v>0.032000000000000001</v>
      </c>
      <c r="R938" s="227">
        <f>Q938*H938</f>
        <v>0.032000000000000001</v>
      </c>
      <c r="S938" s="227">
        <v>0</v>
      </c>
      <c r="T938" s="228">
        <f>S938*H938</f>
        <v>0</v>
      </c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R938" s="229" t="s">
        <v>485</v>
      </c>
      <c r="AT938" s="229" t="s">
        <v>401</v>
      </c>
      <c r="AU938" s="229" t="s">
        <v>83</v>
      </c>
      <c r="AY938" s="17" t="s">
        <v>149</v>
      </c>
      <c r="BE938" s="230">
        <f>IF(N938="základní",J938,0)</f>
        <v>0</v>
      </c>
      <c r="BF938" s="230">
        <f>IF(N938="snížená",J938,0)</f>
        <v>0</v>
      </c>
      <c r="BG938" s="230">
        <f>IF(N938="zákl. přenesená",J938,0)</f>
        <v>0</v>
      </c>
      <c r="BH938" s="230">
        <f>IF(N938="sníž. přenesená",J938,0)</f>
        <v>0</v>
      </c>
      <c r="BI938" s="230">
        <f>IF(N938="nulová",J938,0)</f>
        <v>0</v>
      </c>
      <c r="BJ938" s="17" t="s">
        <v>83</v>
      </c>
      <c r="BK938" s="230">
        <f>ROUND(I938*H938,2)</f>
        <v>0</v>
      </c>
      <c r="BL938" s="17" t="s">
        <v>370</v>
      </c>
      <c r="BM938" s="229" t="s">
        <v>1131</v>
      </c>
    </row>
    <row r="939" s="2" customFormat="1">
      <c r="A939" s="38"/>
      <c r="B939" s="39"/>
      <c r="C939" s="40"/>
      <c r="D939" s="233" t="s">
        <v>298</v>
      </c>
      <c r="E939" s="40"/>
      <c r="F939" s="254" t="s">
        <v>1132</v>
      </c>
      <c r="G939" s="40"/>
      <c r="H939" s="40"/>
      <c r="I939" s="255"/>
      <c r="J939" s="40"/>
      <c r="K939" s="40"/>
      <c r="L939" s="44"/>
      <c r="M939" s="256"/>
      <c r="N939" s="257"/>
      <c r="O939" s="91"/>
      <c r="P939" s="91"/>
      <c r="Q939" s="91"/>
      <c r="R939" s="91"/>
      <c r="S939" s="91"/>
      <c r="T939" s="92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T939" s="17" t="s">
        <v>298</v>
      </c>
      <c r="AU939" s="17" t="s">
        <v>83</v>
      </c>
    </row>
    <row r="940" s="2" customFormat="1" ht="21.75" customHeight="1">
      <c r="A940" s="38"/>
      <c r="B940" s="39"/>
      <c r="C940" s="217" t="s">
        <v>1133</v>
      </c>
      <c r="D940" s="217" t="s">
        <v>152</v>
      </c>
      <c r="E940" s="218" t="s">
        <v>1134</v>
      </c>
      <c r="F940" s="219" t="s">
        <v>1135</v>
      </c>
      <c r="G940" s="220" t="s">
        <v>394</v>
      </c>
      <c r="H940" s="221">
        <v>3</v>
      </c>
      <c r="I940" s="222"/>
      <c r="J940" s="223">
        <f>ROUND(I940*H940,2)</f>
        <v>0</v>
      </c>
      <c r="K940" s="224"/>
      <c r="L940" s="44"/>
      <c r="M940" s="225" t="s">
        <v>1</v>
      </c>
      <c r="N940" s="226" t="s">
        <v>40</v>
      </c>
      <c r="O940" s="91"/>
      <c r="P940" s="227">
        <f>O940*H940</f>
        <v>0</v>
      </c>
      <c r="Q940" s="227">
        <v>0</v>
      </c>
      <c r="R940" s="227">
        <f>Q940*H940</f>
        <v>0</v>
      </c>
      <c r="S940" s="227">
        <v>0</v>
      </c>
      <c r="T940" s="228">
        <f>S940*H940</f>
        <v>0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229" t="s">
        <v>370</v>
      </c>
      <c r="AT940" s="229" t="s">
        <v>152</v>
      </c>
      <c r="AU940" s="229" t="s">
        <v>83</v>
      </c>
      <c r="AY940" s="17" t="s">
        <v>149</v>
      </c>
      <c r="BE940" s="230">
        <f>IF(N940="základní",J940,0)</f>
        <v>0</v>
      </c>
      <c r="BF940" s="230">
        <f>IF(N940="snížená",J940,0)</f>
        <v>0</v>
      </c>
      <c r="BG940" s="230">
        <f>IF(N940="zákl. přenesená",J940,0)</f>
        <v>0</v>
      </c>
      <c r="BH940" s="230">
        <f>IF(N940="sníž. přenesená",J940,0)</f>
        <v>0</v>
      </c>
      <c r="BI940" s="230">
        <f>IF(N940="nulová",J940,0)</f>
        <v>0</v>
      </c>
      <c r="BJ940" s="17" t="s">
        <v>83</v>
      </c>
      <c r="BK940" s="230">
        <f>ROUND(I940*H940,2)</f>
        <v>0</v>
      </c>
      <c r="BL940" s="17" t="s">
        <v>370</v>
      </c>
      <c r="BM940" s="229" t="s">
        <v>1136</v>
      </c>
    </row>
    <row r="941" s="2" customFormat="1" ht="37.8" customHeight="1">
      <c r="A941" s="38"/>
      <c r="B941" s="39"/>
      <c r="C941" s="258" t="s">
        <v>1137</v>
      </c>
      <c r="D941" s="258" t="s">
        <v>401</v>
      </c>
      <c r="E941" s="259" t="s">
        <v>1138</v>
      </c>
      <c r="F941" s="260" t="s">
        <v>1139</v>
      </c>
      <c r="G941" s="261" t="s">
        <v>394</v>
      </c>
      <c r="H941" s="262">
        <v>3</v>
      </c>
      <c r="I941" s="263"/>
      <c r="J941" s="264">
        <f>ROUND(I941*H941,2)</f>
        <v>0</v>
      </c>
      <c r="K941" s="265"/>
      <c r="L941" s="266"/>
      <c r="M941" s="267" t="s">
        <v>1</v>
      </c>
      <c r="N941" s="268" t="s">
        <v>40</v>
      </c>
      <c r="O941" s="91"/>
      <c r="P941" s="227">
        <f>O941*H941</f>
        <v>0</v>
      </c>
      <c r="Q941" s="227">
        <v>0.016</v>
      </c>
      <c r="R941" s="227">
        <f>Q941*H941</f>
        <v>0.048000000000000001</v>
      </c>
      <c r="S941" s="227">
        <v>0</v>
      </c>
      <c r="T941" s="228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29" t="s">
        <v>485</v>
      </c>
      <c r="AT941" s="229" t="s">
        <v>401</v>
      </c>
      <c r="AU941" s="229" t="s">
        <v>83</v>
      </c>
      <c r="AY941" s="17" t="s">
        <v>149</v>
      </c>
      <c r="BE941" s="230">
        <f>IF(N941="základní",J941,0)</f>
        <v>0</v>
      </c>
      <c r="BF941" s="230">
        <f>IF(N941="snížená",J941,0)</f>
        <v>0</v>
      </c>
      <c r="BG941" s="230">
        <f>IF(N941="zákl. přenesená",J941,0)</f>
        <v>0</v>
      </c>
      <c r="BH941" s="230">
        <f>IF(N941="sníž. přenesená",J941,0)</f>
        <v>0</v>
      </c>
      <c r="BI941" s="230">
        <f>IF(N941="nulová",J941,0)</f>
        <v>0</v>
      </c>
      <c r="BJ941" s="17" t="s">
        <v>83</v>
      </c>
      <c r="BK941" s="230">
        <f>ROUND(I941*H941,2)</f>
        <v>0</v>
      </c>
      <c r="BL941" s="17" t="s">
        <v>370</v>
      </c>
      <c r="BM941" s="229" t="s">
        <v>1140</v>
      </c>
    </row>
    <row r="942" s="2" customFormat="1">
      <c r="A942" s="38"/>
      <c r="B942" s="39"/>
      <c r="C942" s="40"/>
      <c r="D942" s="233" t="s">
        <v>298</v>
      </c>
      <c r="E942" s="40"/>
      <c r="F942" s="254" t="s">
        <v>1141</v>
      </c>
      <c r="G942" s="40"/>
      <c r="H942" s="40"/>
      <c r="I942" s="255"/>
      <c r="J942" s="40"/>
      <c r="K942" s="40"/>
      <c r="L942" s="44"/>
      <c r="M942" s="256"/>
      <c r="N942" s="257"/>
      <c r="O942" s="91"/>
      <c r="P942" s="91"/>
      <c r="Q942" s="91"/>
      <c r="R942" s="91"/>
      <c r="S942" s="91"/>
      <c r="T942" s="92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17" t="s">
        <v>298</v>
      </c>
      <c r="AU942" s="17" t="s">
        <v>83</v>
      </c>
    </row>
    <row r="943" s="13" customFormat="1">
      <c r="A943" s="13"/>
      <c r="B943" s="231"/>
      <c r="C943" s="232"/>
      <c r="D943" s="233" t="s">
        <v>158</v>
      </c>
      <c r="E943" s="234" t="s">
        <v>1</v>
      </c>
      <c r="F943" s="235" t="s">
        <v>457</v>
      </c>
      <c r="G943" s="232"/>
      <c r="H943" s="236">
        <v>3</v>
      </c>
      <c r="I943" s="237"/>
      <c r="J943" s="232"/>
      <c r="K943" s="232"/>
      <c r="L943" s="238"/>
      <c r="M943" s="239"/>
      <c r="N943" s="240"/>
      <c r="O943" s="240"/>
      <c r="P943" s="240"/>
      <c r="Q943" s="240"/>
      <c r="R943" s="240"/>
      <c r="S943" s="240"/>
      <c r="T943" s="241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2" t="s">
        <v>158</v>
      </c>
      <c r="AU943" s="242" t="s">
        <v>83</v>
      </c>
      <c r="AV943" s="13" t="s">
        <v>85</v>
      </c>
      <c r="AW943" s="13" t="s">
        <v>32</v>
      </c>
      <c r="AX943" s="13" t="s">
        <v>83</v>
      </c>
      <c r="AY943" s="242" t="s">
        <v>149</v>
      </c>
    </row>
    <row r="944" s="2" customFormat="1" ht="16.5" customHeight="1">
      <c r="A944" s="38"/>
      <c r="B944" s="39"/>
      <c r="C944" s="217" t="s">
        <v>1142</v>
      </c>
      <c r="D944" s="217" t="s">
        <v>152</v>
      </c>
      <c r="E944" s="218" t="s">
        <v>1143</v>
      </c>
      <c r="F944" s="219" t="s">
        <v>1144</v>
      </c>
      <c r="G944" s="220" t="s">
        <v>394</v>
      </c>
      <c r="H944" s="221">
        <v>74</v>
      </c>
      <c r="I944" s="222"/>
      <c r="J944" s="223">
        <f>ROUND(I944*H944,2)</f>
        <v>0</v>
      </c>
      <c r="K944" s="224"/>
      <c r="L944" s="44"/>
      <c r="M944" s="225" t="s">
        <v>1</v>
      </c>
      <c r="N944" s="226" t="s">
        <v>40</v>
      </c>
      <c r="O944" s="91"/>
      <c r="P944" s="227">
        <f>O944*H944</f>
        <v>0</v>
      </c>
      <c r="Q944" s="227">
        <v>0.0015</v>
      </c>
      <c r="R944" s="227">
        <f>Q944*H944</f>
        <v>0.111</v>
      </c>
      <c r="S944" s="227">
        <v>0</v>
      </c>
      <c r="T944" s="228">
        <f>S944*H944</f>
        <v>0</v>
      </c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R944" s="229" t="s">
        <v>370</v>
      </c>
      <c r="AT944" s="229" t="s">
        <v>152</v>
      </c>
      <c r="AU944" s="229" t="s">
        <v>83</v>
      </c>
      <c r="AY944" s="17" t="s">
        <v>149</v>
      </c>
      <c r="BE944" s="230">
        <f>IF(N944="základní",J944,0)</f>
        <v>0</v>
      </c>
      <c r="BF944" s="230">
        <f>IF(N944="snížená",J944,0)</f>
        <v>0</v>
      </c>
      <c r="BG944" s="230">
        <f>IF(N944="zákl. přenesená",J944,0)</f>
        <v>0</v>
      </c>
      <c r="BH944" s="230">
        <f>IF(N944="sníž. přenesená",J944,0)</f>
        <v>0</v>
      </c>
      <c r="BI944" s="230">
        <f>IF(N944="nulová",J944,0)</f>
        <v>0</v>
      </c>
      <c r="BJ944" s="17" t="s">
        <v>83</v>
      </c>
      <c r="BK944" s="230">
        <f>ROUND(I944*H944,2)</f>
        <v>0</v>
      </c>
      <c r="BL944" s="17" t="s">
        <v>370</v>
      </c>
      <c r="BM944" s="229" t="s">
        <v>1145</v>
      </c>
    </row>
    <row r="945" s="2" customFormat="1" ht="16.5" customHeight="1">
      <c r="A945" s="38"/>
      <c r="B945" s="39"/>
      <c r="C945" s="258" t="s">
        <v>1146</v>
      </c>
      <c r="D945" s="258" t="s">
        <v>401</v>
      </c>
      <c r="E945" s="259" t="s">
        <v>1147</v>
      </c>
      <c r="F945" s="260" t="s">
        <v>1148</v>
      </c>
      <c r="G945" s="261" t="s">
        <v>394</v>
      </c>
      <c r="H945" s="262">
        <v>43</v>
      </c>
      <c r="I945" s="263"/>
      <c r="J945" s="264">
        <f>ROUND(I945*H945,2)</f>
        <v>0</v>
      </c>
      <c r="K945" s="265"/>
      <c r="L945" s="266"/>
      <c r="M945" s="267" t="s">
        <v>1</v>
      </c>
      <c r="N945" s="268" t="s">
        <v>40</v>
      </c>
      <c r="O945" s="91"/>
      <c r="P945" s="227">
        <f>O945*H945</f>
        <v>0</v>
      </c>
      <c r="Q945" s="227">
        <v>0</v>
      </c>
      <c r="R945" s="227">
        <f>Q945*H945</f>
        <v>0</v>
      </c>
      <c r="S945" s="227">
        <v>0</v>
      </c>
      <c r="T945" s="228">
        <f>S945*H945</f>
        <v>0</v>
      </c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R945" s="229" t="s">
        <v>485</v>
      </c>
      <c r="AT945" s="229" t="s">
        <v>401</v>
      </c>
      <c r="AU945" s="229" t="s">
        <v>83</v>
      </c>
      <c r="AY945" s="17" t="s">
        <v>149</v>
      </c>
      <c r="BE945" s="230">
        <f>IF(N945="základní",J945,0)</f>
        <v>0</v>
      </c>
      <c r="BF945" s="230">
        <f>IF(N945="snížená",J945,0)</f>
        <v>0</v>
      </c>
      <c r="BG945" s="230">
        <f>IF(N945="zákl. přenesená",J945,0)</f>
        <v>0</v>
      </c>
      <c r="BH945" s="230">
        <f>IF(N945="sníž. přenesená",J945,0)</f>
        <v>0</v>
      </c>
      <c r="BI945" s="230">
        <f>IF(N945="nulová",J945,0)</f>
        <v>0</v>
      </c>
      <c r="BJ945" s="17" t="s">
        <v>83</v>
      </c>
      <c r="BK945" s="230">
        <f>ROUND(I945*H945,2)</f>
        <v>0</v>
      </c>
      <c r="BL945" s="17" t="s">
        <v>370</v>
      </c>
      <c r="BM945" s="229" t="s">
        <v>1149</v>
      </c>
    </row>
    <row r="946" s="2" customFormat="1">
      <c r="A946" s="38"/>
      <c r="B946" s="39"/>
      <c r="C946" s="40"/>
      <c r="D946" s="233" t="s">
        <v>298</v>
      </c>
      <c r="E946" s="40"/>
      <c r="F946" s="254" t="s">
        <v>1150</v>
      </c>
      <c r="G946" s="40"/>
      <c r="H946" s="40"/>
      <c r="I946" s="255"/>
      <c r="J946" s="40"/>
      <c r="K946" s="40"/>
      <c r="L946" s="44"/>
      <c r="M946" s="256"/>
      <c r="N946" s="257"/>
      <c r="O946" s="91"/>
      <c r="P946" s="91"/>
      <c r="Q946" s="91"/>
      <c r="R946" s="91"/>
      <c r="S946" s="91"/>
      <c r="T946" s="92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T946" s="17" t="s">
        <v>298</v>
      </c>
      <c r="AU946" s="17" t="s">
        <v>83</v>
      </c>
    </row>
    <row r="947" s="2" customFormat="1" ht="21.75" customHeight="1">
      <c r="A947" s="38"/>
      <c r="B947" s="39"/>
      <c r="C947" s="258" t="s">
        <v>1151</v>
      </c>
      <c r="D947" s="258" t="s">
        <v>401</v>
      </c>
      <c r="E947" s="259" t="s">
        <v>1152</v>
      </c>
      <c r="F947" s="260" t="s">
        <v>1153</v>
      </c>
      <c r="G947" s="261" t="s">
        <v>394</v>
      </c>
      <c r="H947" s="262">
        <v>28</v>
      </c>
      <c r="I947" s="263"/>
      <c r="J947" s="264">
        <f>ROUND(I947*H947,2)</f>
        <v>0</v>
      </c>
      <c r="K947" s="265"/>
      <c r="L947" s="266"/>
      <c r="M947" s="267" t="s">
        <v>1</v>
      </c>
      <c r="N947" s="268" t="s">
        <v>40</v>
      </c>
      <c r="O947" s="91"/>
      <c r="P947" s="227">
        <f>O947*H947</f>
        <v>0</v>
      </c>
      <c r="Q947" s="227">
        <v>0.0022000000000000001</v>
      </c>
      <c r="R947" s="227">
        <f>Q947*H947</f>
        <v>0.061600000000000002</v>
      </c>
      <c r="S947" s="227">
        <v>0</v>
      </c>
      <c r="T947" s="228">
        <f>S947*H947</f>
        <v>0</v>
      </c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R947" s="229" t="s">
        <v>485</v>
      </c>
      <c r="AT947" s="229" t="s">
        <v>401</v>
      </c>
      <c r="AU947" s="229" t="s">
        <v>83</v>
      </c>
      <c r="AY947" s="17" t="s">
        <v>149</v>
      </c>
      <c r="BE947" s="230">
        <f>IF(N947="základní",J947,0)</f>
        <v>0</v>
      </c>
      <c r="BF947" s="230">
        <f>IF(N947="snížená",J947,0)</f>
        <v>0</v>
      </c>
      <c r="BG947" s="230">
        <f>IF(N947="zákl. přenesená",J947,0)</f>
        <v>0</v>
      </c>
      <c r="BH947" s="230">
        <f>IF(N947="sníž. přenesená",J947,0)</f>
        <v>0</v>
      </c>
      <c r="BI947" s="230">
        <f>IF(N947="nulová",J947,0)</f>
        <v>0</v>
      </c>
      <c r="BJ947" s="17" t="s">
        <v>83</v>
      </c>
      <c r="BK947" s="230">
        <f>ROUND(I947*H947,2)</f>
        <v>0</v>
      </c>
      <c r="BL947" s="17" t="s">
        <v>370</v>
      </c>
      <c r="BM947" s="229" t="s">
        <v>1154</v>
      </c>
    </row>
    <row r="948" s="2" customFormat="1">
      <c r="A948" s="38"/>
      <c r="B948" s="39"/>
      <c r="C948" s="40"/>
      <c r="D948" s="233" t="s">
        <v>298</v>
      </c>
      <c r="E948" s="40"/>
      <c r="F948" s="254" t="s">
        <v>1150</v>
      </c>
      <c r="G948" s="40"/>
      <c r="H948" s="40"/>
      <c r="I948" s="255"/>
      <c r="J948" s="40"/>
      <c r="K948" s="40"/>
      <c r="L948" s="44"/>
      <c r="M948" s="256"/>
      <c r="N948" s="257"/>
      <c r="O948" s="91"/>
      <c r="P948" s="91"/>
      <c r="Q948" s="91"/>
      <c r="R948" s="91"/>
      <c r="S948" s="91"/>
      <c r="T948" s="92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T948" s="17" t="s">
        <v>298</v>
      </c>
      <c r="AU948" s="17" t="s">
        <v>83</v>
      </c>
    </row>
    <row r="949" s="2" customFormat="1" ht="16.5" customHeight="1">
      <c r="A949" s="38"/>
      <c r="B949" s="39"/>
      <c r="C949" s="258" t="s">
        <v>1155</v>
      </c>
      <c r="D949" s="258" t="s">
        <v>401</v>
      </c>
      <c r="E949" s="259" t="s">
        <v>1156</v>
      </c>
      <c r="F949" s="260" t="s">
        <v>1157</v>
      </c>
      <c r="G949" s="261" t="s">
        <v>394</v>
      </c>
      <c r="H949" s="262">
        <v>3</v>
      </c>
      <c r="I949" s="263"/>
      <c r="J949" s="264">
        <f>ROUND(I949*H949,2)</f>
        <v>0</v>
      </c>
      <c r="K949" s="265"/>
      <c r="L949" s="266"/>
      <c r="M949" s="267" t="s">
        <v>1</v>
      </c>
      <c r="N949" s="268" t="s">
        <v>40</v>
      </c>
      <c r="O949" s="91"/>
      <c r="P949" s="227">
        <f>O949*H949</f>
        <v>0</v>
      </c>
      <c r="Q949" s="227">
        <v>5.0000000000000002E-05</v>
      </c>
      <c r="R949" s="227">
        <f>Q949*H949</f>
        <v>0.00015000000000000001</v>
      </c>
      <c r="S949" s="227">
        <v>0</v>
      </c>
      <c r="T949" s="228">
        <f>S949*H949</f>
        <v>0</v>
      </c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R949" s="229" t="s">
        <v>485</v>
      </c>
      <c r="AT949" s="229" t="s">
        <v>401</v>
      </c>
      <c r="AU949" s="229" t="s">
        <v>83</v>
      </c>
      <c r="AY949" s="17" t="s">
        <v>149</v>
      </c>
      <c r="BE949" s="230">
        <f>IF(N949="základní",J949,0)</f>
        <v>0</v>
      </c>
      <c r="BF949" s="230">
        <f>IF(N949="snížená",J949,0)</f>
        <v>0</v>
      </c>
      <c r="BG949" s="230">
        <f>IF(N949="zákl. přenesená",J949,0)</f>
        <v>0</v>
      </c>
      <c r="BH949" s="230">
        <f>IF(N949="sníž. přenesená",J949,0)</f>
        <v>0</v>
      </c>
      <c r="BI949" s="230">
        <f>IF(N949="nulová",J949,0)</f>
        <v>0</v>
      </c>
      <c r="BJ949" s="17" t="s">
        <v>83</v>
      </c>
      <c r="BK949" s="230">
        <f>ROUND(I949*H949,2)</f>
        <v>0</v>
      </c>
      <c r="BL949" s="17" t="s">
        <v>370</v>
      </c>
      <c r="BM949" s="229" t="s">
        <v>1158</v>
      </c>
    </row>
    <row r="950" s="2" customFormat="1">
      <c r="A950" s="38"/>
      <c r="B950" s="39"/>
      <c r="C950" s="40"/>
      <c r="D950" s="233" t="s">
        <v>298</v>
      </c>
      <c r="E950" s="40"/>
      <c r="F950" s="254" t="s">
        <v>1159</v>
      </c>
      <c r="G950" s="40"/>
      <c r="H950" s="40"/>
      <c r="I950" s="255"/>
      <c r="J950" s="40"/>
      <c r="K950" s="40"/>
      <c r="L950" s="44"/>
      <c r="M950" s="256"/>
      <c r="N950" s="257"/>
      <c r="O950" s="91"/>
      <c r="P950" s="91"/>
      <c r="Q950" s="91"/>
      <c r="R950" s="91"/>
      <c r="S950" s="91"/>
      <c r="T950" s="92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T950" s="17" t="s">
        <v>298</v>
      </c>
      <c r="AU950" s="17" t="s">
        <v>83</v>
      </c>
    </row>
    <row r="951" s="2" customFormat="1" ht="21.75" customHeight="1">
      <c r="A951" s="38"/>
      <c r="B951" s="39"/>
      <c r="C951" s="258" t="s">
        <v>1160</v>
      </c>
      <c r="D951" s="258" t="s">
        <v>401</v>
      </c>
      <c r="E951" s="259" t="s">
        <v>1161</v>
      </c>
      <c r="F951" s="260" t="s">
        <v>1162</v>
      </c>
      <c r="G951" s="261" t="s">
        <v>394</v>
      </c>
      <c r="H951" s="262">
        <v>43</v>
      </c>
      <c r="I951" s="263"/>
      <c r="J951" s="264">
        <f>ROUND(I951*H951,2)</f>
        <v>0</v>
      </c>
      <c r="K951" s="265"/>
      <c r="L951" s="266"/>
      <c r="M951" s="267" t="s">
        <v>1</v>
      </c>
      <c r="N951" s="268" t="s">
        <v>40</v>
      </c>
      <c r="O951" s="91"/>
      <c r="P951" s="227">
        <f>O951*H951</f>
        <v>0</v>
      </c>
      <c r="Q951" s="227">
        <v>0.00014999999999999999</v>
      </c>
      <c r="R951" s="227">
        <f>Q951*H951</f>
        <v>0.0064499999999999991</v>
      </c>
      <c r="S951" s="227">
        <v>0</v>
      </c>
      <c r="T951" s="228">
        <f>S951*H951</f>
        <v>0</v>
      </c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29" t="s">
        <v>485</v>
      </c>
      <c r="AT951" s="229" t="s">
        <v>401</v>
      </c>
      <c r="AU951" s="229" t="s">
        <v>83</v>
      </c>
      <c r="AY951" s="17" t="s">
        <v>149</v>
      </c>
      <c r="BE951" s="230">
        <f>IF(N951="základní",J951,0)</f>
        <v>0</v>
      </c>
      <c r="BF951" s="230">
        <f>IF(N951="snížená",J951,0)</f>
        <v>0</v>
      </c>
      <c r="BG951" s="230">
        <f>IF(N951="zákl. přenesená",J951,0)</f>
        <v>0</v>
      </c>
      <c r="BH951" s="230">
        <f>IF(N951="sníž. přenesená",J951,0)</f>
        <v>0</v>
      </c>
      <c r="BI951" s="230">
        <f>IF(N951="nulová",J951,0)</f>
        <v>0</v>
      </c>
      <c r="BJ951" s="17" t="s">
        <v>83</v>
      </c>
      <c r="BK951" s="230">
        <f>ROUND(I951*H951,2)</f>
        <v>0</v>
      </c>
      <c r="BL951" s="17" t="s">
        <v>370</v>
      </c>
      <c r="BM951" s="229" t="s">
        <v>1163</v>
      </c>
    </row>
    <row r="952" s="2" customFormat="1" ht="24.15" customHeight="1">
      <c r="A952" s="38"/>
      <c r="B952" s="39"/>
      <c r="C952" s="217" t="s">
        <v>1164</v>
      </c>
      <c r="D952" s="217" t="s">
        <v>152</v>
      </c>
      <c r="E952" s="218" t="s">
        <v>1165</v>
      </c>
      <c r="F952" s="219" t="s">
        <v>1166</v>
      </c>
      <c r="G952" s="220" t="s">
        <v>250</v>
      </c>
      <c r="H952" s="221">
        <v>1.2</v>
      </c>
      <c r="I952" s="222"/>
      <c r="J952" s="223">
        <f>ROUND(I952*H952,2)</f>
        <v>0</v>
      </c>
      <c r="K952" s="224"/>
      <c r="L952" s="44"/>
      <c r="M952" s="225" t="s">
        <v>1</v>
      </c>
      <c r="N952" s="226" t="s">
        <v>40</v>
      </c>
      <c r="O952" s="91"/>
      <c r="P952" s="227">
        <f>O952*H952</f>
        <v>0</v>
      </c>
      <c r="Q952" s="227">
        <v>0</v>
      </c>
      <c r="R952" s="227">
        <f>Q952*H952</f>
        <v>0</v>
      </c>
      <c r="S952" s="227">
        <v>0</v>
      </c>
      <c r="T952" s="228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9" t="s">
        <v>370</v>
      </c>
      <c r="AT952" s="229" t="s">
        <v>152</v>
      </c>
      <c r="AU952" s="229" t="s">
        <v>83</v>
      </c>
      <c r="AY952" s="17" t="s">
        <v>149</v>
      </c>
      <c r="BE952" s="230">
        <f>IF(N952="základní",J952,0)</f>
        <v>0</v>
      </c>
      <c r="BF952" s="230">
        <f>IF(N952="snížená",J952,0)</f>
        <v>0</v>
      </c>
      <c r="BG952" s="230">
        <f>IF(N952="zákl. přenesená",J952,0)</f>
        <v>0</v>
      </c>
      <c r="BH952" s="230">
        <f>IF(N952="sníž. přenesená",J952,0)</f>
        <v>0</v>
      </c>
      <c r="BI952" s="230">
        <f>IF(N952="nulová",J952,0)</f>
        <v>0</v>
      </c>
      <c r="BJ952" s="17" t="s">
        <v>83</v>
      </c>
      <c r="BK952" s="230">
        <f>ROUND(I952*H952,2)</f>
        <v>0</v>
      </c>
      <c r="BL952" s="17" t="s">
        <v>370</v>
      </c>
      <c r="BM952" s="229" t="s">
        <v>1167</v>
      </c>
    </row>
    <row r="953" s="2" customFormat="1" ht="24.15" customHeight="1">
      <c r="A953" s="38"/>
      <c r="B953" s="39"/>
      <c r="C953" s="258" t="s">
        <v>1168</v>
      </c>
      <c r="D953" s="258" t="s">
        <v>401</v>
      </c>
      <c r="E953" s="259" t="s">
        <v>1169</v>
      </c>
      <c r="F953" s="260" t="s">
        <v>1170</v>
      </c>
      <c r="G953" s="261" t="s">
        <v>250</v>
      </c>
      <c r="H953" s="262">
        <v>1.2</v>
      </c>
      <c r="I953" s="263"/>
      <c r="J953" s="264">
        <f>ROUND(I953*H953,2)</f>
        <v>0</v>
      </c>
      <c r="K953" s="265"/>
      <c r="L953" s="266"/>
      <c r="M953" s="267" t="s">
        <v>1</v>
      </c>
      <c r="N953" s="268" t="s">
        <v>40</v>
      </c>
      <c r="O953" s="91"/>
      <c r="P953" s="227">
        <f>O953*H953</f>
        <v>0</v>
      </c>
      <c r="Q953" s="227">
        <v>0.0040000000000000001</v>
      </c>
      <c r="R953" s="227">
        <f>Q953*H953</f>
        <v>0.0047999999999999996</v>
      </c>
      <c r="S953" s="227">
        <v>0</v>
      </c>
      <c r="T953" s="228">
        <f>S953*H953</f>
        <v>0</v>
      </c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R953" s="229" t="s">
        <v>485</v>
      </c>
      <c r="AT953" s="229" t="s">
        <v>401</v>
      </c>
      <c r="AU953" s="229" t="s">
        <v>83</v>
      </c>
      <c r="AY953" s="17" t="s">
        <v>149</v>
      </c>
      <c r="BE953" s="230">
        <f>IF(N953="základní",J953,0)</f>
        <v>0</v>
      </c>
      <c r="BF953" s="230">
        <f>IF(N953="snížená",J953,0)</f>
        <v>0</v>
      </c>
      <c r="BG953" s="230">
        <f>IF(N953="zákl. přenesená",J953,0)</f>
        <v>0</v>
      </c>
      <c r="BH953" s="230">
        <f>IF(N953="sníž. přenesená",J953,0)</f>
        <v>0</v>
      </c>
      <c r="BI953" s="230">
        <f>IF(N953="nulová",J953,0)</f>
        <v>0</v>
      </c>
      <c r="BJ953" s="17" t="s">
        <v>83</v>
      </c>
      <c r="BK953" s="230">
        <f>ROUND(I953*H953,2)</f>
        <v>0</v>
      </c>
      <c r="BL953" s="17" t="s">
        <v>370</v>
      </c>
      <c r="BM953" s="229" t="s">
        <v>1171</v>
      </c>
    </row>
    <row r="954" s="2" customFormat="1" ht="24.15" customHeight="1">
      <c r="A954" s="38"/>
      <c r="B954" s="39"/>
      <c r="C954" s="217" t="s">
        <v>1172</v>
      </c>
      <c r="D954" s="217" t="s">
        <v>152</v>
      </c>
      <c r="E954" s="218" t="s">
        <v>1173</v>
      </c>
      <c r="F954" s="219" t="s">
        <v>1174</v>
      </c>
      <c r="G954" s="220" t="s">
        <v>394</v>
      </c>
      <c r="H954" s="221">
        <v>4</v>
      </c>
      <c r="I954" s="222"/>
      <c r="J954" s="223">
        <f>ROUND(I954*H954,2)</f>
        <v>0</v>
      </c>
      <c r="K954" s="224"/>
      <c r="L954" s="44"/>
      <c r="M954" s="225" t="s">
        <v>1</v>
      </c>
      <c r="N954" s="226" t="s">
        <v>40</v>
      </c>
      <c r="O954" s="91"/>
      <c r="P954" s="227">
        <f>O954*H954</f>
        <v>0</v>
      </c>
      <c r="Q954" s="227">
        <v>0</v>
      </c>
      <c r="R954" s="227">
        <f>Q954*H954</f>
        <v>0</v>
      </c>
      <c r="S954" s="227">
        <v>0</v>
      </c>
      <c r="T954" s="228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9" t="s">
        <v>370</v>
      </c>
      <c r="AT954" s="229" t="s">
        <v>152</v>
      </c>
      <c r="AU954" s="229" t="s">
        <v>83</v>
      </c>
      <c r="AY954" s="17" t="s">
        <v>149</v>
      </c>
      <c r="BE954" s="230">
        <f>IF(N954="základní",J954,0)</f>
        <v>0</v>
      </c>
      <c r="BF954" s="230">
        <f>IF(N954="snížená",J954,0)</f>
        <v>0</v>
      </c>
      <c r="BG954" s="230">
        <f>IF(N954="zákl. přenesená",J954,0)</f>
        <v>0</v>
      </c>
      <c r="BH954" s="230">
        <f>IF(N954="sníž. přenesená",J954,0)</f>
        <v>0</v>
      </c>
      <c r="BI954" s="230">
        <f>IF(N954="nulová",J954,0)</f>
        <v>0</v>
      </c>
      <c r="BJ954" s="17" t="s">
        <v>83</v>
      </c>
      <c r="BK954" s="230">
        <f>ROUND(I954*H954,2)</f>
        <v>0</v>
      </c>
      <c r="BL954" s="17" t="s">
        <v>370</v>
      </c>
      <c r="BM954" s="229" t="s">
        <v>1175</v>
      </c>
    </row>
    <row r="955" s="12" customFormat="1" ht="25.92" customHeight="1">
      <c r="A955" s="12"/>
      <c r="B955" s="203"/>
      <c r="C955" s="204"/>
      <c r="D955" s="205" t="s">
        <v>74</v>
      </c>
      <c r="E955" s="206" t="s">
        <v>1176</v>
      </c>
      <c r="F955" s="206" t="s">
        <v>1177</v>
      </c>
      <c r="G955" s="204"/>
      <c r="H955" s="204"/>
      <c r="I955" s="207"/>
      <c r="J955" s="208">
        <f>BK955</f>
        <v>0</v>
      </c>
      <c r="K955" s="204"/>
      <c r="L955" s="209"/>
      <c r="M955" s="210"/>
      <c r="N955" s="211"/>
      <c r="O955" s="211"/>
      <c r="P955" s="212">
        <f>SUM(P956:P1018)</f>
        <v>0</v>
      </c>
      <c r="Q955" s="211"/>
      <c r="R955" s="212">
        <f>SUM(R956:R1018)</f>
        <v>3.00624</v>
      </c>
      <c r="S955" s="211"/>
      <c r="T955" s="213">
        <f>SUM(T956:T1018)</f>
        <v>0</v>
      </c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R955" s="214" t="s">
        <v>85</v>
      </c>
      <c r="AT955" s="215" t="s">
        <v>74</v>
      </c>
      <c r="AU955" s="215" t="s">
        <v>75</v>
      </c>
      <c r="AY955" s="214" t="s">
        <v>149</v>
      </c>
      <c r="BK955" s="216">
        <f>SUM(BK956:BK1018)</f>
        <v>0</v>
      </c>
    </row>
    <row r="956" s="2" customFormat="1" ht="21.75" customHeight="1">
      <c r="A956" s="38"/>
      <c r="B956" s="39"/>
      <c r="C956" s="217" t="s">
        <v>1178</v>
      </c>
      <c r="D956" s="217" t="s">
        <v>152</v>
      </c>
      <c r="E956" s="218" t="s">
        <v>1179</v>
      </c>
      <c r="F956" s="219" t="s">
        <v>1180</v>
      </c>
      <c r="G956" s="220" t="s">
        <v>155</v>
      </c>
      <c r="H956" s="221">
        <v>84.150000000000006</v>
      </c>
      <c r="I956" s="222"/>
      <c r="J956" s="223">
        <f>ROUND(I956*H956,2)</f>
        <v>0</v>
      </c>
      <c r="K956" s="224"/>
      <c r="L956" s="44"/>
      <c r="M956" s="225" t="s">
        <v>1</v>
      </c>
      <c r="N956" s="226" t="s">
        <v>40</v>
      </c>
      <c r="O956" s="91"/>
      <c r="P956" s="227">
        <f>O956*H956</f>
        <v>0</v>
      </c>
      <c r="Q956" s="227">
        <v>0.012</v>
      </c>
      <c r="R956" s="227">
        <f>Q956*H956</f>
        <v>1.0098</v>
      </c>
      <c r="S956" s="227">
        <v>0</v>
      </c>
      <c r="T956" s="228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229" t="s">
        <v>370</v>
      </c>
      <c r="AT956" s="229" t="s">
        <v>152</v>
      </c>
      <c r="AU956" s="229" t="s">
        <v>83</v>
      </c>
      <c r="AY956" s="17" t="s">
        <v>149</v>
      </c>
      <c r="BE956" s="230">
        <f>IF(N956="základní",J956,0)</f>
        <v>0</v>
      </c>
      <c r="BF956" s="230">
        <f>IF(N956="snížená",J956,0)</f>
        <v>0</v>
      </c>
      <c r="BG956" s="230">
        <f>IF(N956="zákl. přenesená",J956,0)</f>
        <v>0</v>
      </c>
      <c r="BH956" s="230">
        <f>IF(N956="sníž. přenesená",J956,0)</f>
        <v>0</v>
      </c>
      <c r="BI956" s="230">
        <f>IF(N956="nulová",J956,0)</f>
        <v>0</v>
      </c>
      <c r="BJ956" s="17" t="s">
        <v>83</v>
      </c>
      <c r="BK956" s="230">
        <f>ROUND(I956*H956,2)</f>
        <v>0</v>
      </c>
      <c r="BL956" s="17" t="s">
        <v>370</v>
      </c>
      <c r="BM956" s="229" t="s">
        <v>1181</v>
      </c>
    </row>
    <row r="957" s="13" customFormat="1">
      <c r="A957" s="13"/>
      <c r="B957" s="231"/>
      <c r="C957" s="232"/>
      <c r="D957" s="233" t="s">
        <v>158</v>
      </c>
      <c r="E957" s="234" t="s">
        <v>1</v>
      </c>
      <c r="F957" s="235" t="s">
        <v>1182</v>
      </c>
      <c r="G957" s="232"/>
      <c r="H957" s="236">
        <v>35.75</v>
      </c>
      <c r="I957" s="237"/>
      <c r="J957" s="232"/>
      <c r="K957" s="232"/>
      <c r="L957" s="238"/>
      <c r="M957" s="239"/>
      <c r="N957" s="240"/>
      <c r="O957" s="240"/>
      <c r="P957" s="240"/>
      <c r="Q957" s="240"/>
      <c r="R957" s="240"/>
      <c r="S957" s="240"/>
      <c r="T957" s="241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2" t="s">
        <v>158</v>
      </c>
      <c r="AU957" s="242" t="s">
        <v>83</v>
      </c>
      <c r="AV957" s="13" t="s">
        <v>85</v>
      </c>
      <c r="AW957" s="13" t="s">
        <v>32</v>
      </c>
      <c r="AX957" s="13" t="s">
        <v>75</v>
      </c>
      <c r="AY957" s="242" t="s">
        <v>149</v>
      </c>
    </row>
    <row r="958" s="13" customFormat="1">
      <c r="A958" s="13"/>
      <c r="B958" s="231"/>
      <c r="C958" s="232"/>
      <c r="D958" s="233" t="s">
        <v>158</v>
      </c>
      <c r="E958" s="234" t="s">
        <v>1</v>
      </c>
      <c r="F958" s="235" t="s">
        <v>1183</v>
      </c>
      <c r="G958" s="232"/>
      <c r="H958" s="236">
        <v>48.399999999999999</v>
      </c>
      <c r="I958" s="237"/>
      <c r="J958" s="232"/>
      <c r="K958" s="232"/>
      <c r="L958" s="238"/>
      <c r="M958" s="239"/>
      <c r="N958" s="240"/>
      <c r="O958" s="240"/>
      <c r="P958" s="240"/>
      <c r="Q958" s="240"/>
      <c r="R958" s="240"/>
      <c r="S958" s="240"/>
      <c r="T958" s="241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2" t="s">
        <v>158</v>
      </c>
      <c r="AU958" s="242" t="s">
        <v>83</v>
      </c>
      <c r="AV958" s="13" t="s">
        <v>85</v>
      </c>
      <c r="AW958" s="13" t="s">
        <v>32</v>
      </c>
      <c r="AX958" s="13" t="s">
        <v>75</v>
      </c>
      <c r="AY958" s="242" t="s">
        <v>149</v>
      </c>
    </row>
    <row r="959" s="14" customFormat="1">
      <c r="A959" s="14"/>
      <c r="B959" s="243"/>
      <c r="C959" s="244"/>
      <c r="D959" s="233" t="s">
        <v>158</v>
      </c>
      <c r="E959" s="245" t="s">
        <v>1</v>
      </c>
      <c r="F959" s="246" t="s">
        <v>212</v>
      </c>
      <c r="G959" s="244"/>
      <c r="H959" s="247">
        <v>84.150000000000006</v>
      </c>
      <c r="I959" s="248"/>
      <c r="J959" s="244"/>
      <c r="K959" s="244"/>
      <c r="L959" s="249"/>
      <c r="M959" s="250"/>
      <c r="N959" s="251"/>
      <c r="O959" s="251"/>
      <c r="P959" s="251"/>
      <c r="Q959" s="251"/>
      <c r="R959" s="251"/>
      <c r="S959" s="251"/>
      <c r="T959" s="252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53" t="s">
        <v>158</v>
      </c>
      <c r="AU959" s="253" t="s">
        <v>83</v>
      </c>
      <c r="AV959" s="14" t="s">
        <v>156</v>
      </c>
      <c r="AW959" s="14" t="s">
        <v>32</v>
      </c>
      <c r="AX959" s="14" t="s">
        <v>83</v>
      </c>
      <c r="AY959" s="253" t="s">
        <v>149</v>
      </c>
    </row>
    <row r="960" s="2" customFormat="1" ht="21.75" customHeight="1">
      <c r="A960" s="38"/>
      <c r="B960" s="39"/>
      <c r="C960" s="217" t="s">
        <v>1184</v>
      </c>
      <c r="D960" s="217" t="s">
        <v>152</v>
      </c>
      <c r="E960" s="218" t="s">
        <v>1185</v>
      </c>
      <c r="F960" s="219" t="s">
        <v>1186</v>
      </c>
      <c r="G960" s="220" t="s">
        <v>155</v>
      </c>
      <c r="H960" s="221">
        <v>155.15000000000001</v>
      </c>
      <c r="I960" s="222"/>
      <c r="J960" s="223">
        <f>ROUND(I960*H960,2)</f>
        <v>0</v>
      </c>
      <c r="K960" s="224"/>
      <c r="L960" s="44"/>
      <c r="M960" s="225" t="s">
        <v>1</v>
      </c>
      <c r="N960" s="226" t="s">
        <v>40</v>
      </c>
      <c r="O960" s="91"/>
      <c r="P960" s="227">
        <f>O960*H960</f>
        <v>0</v>
      </c>
      <c r="Q960" s="227">
        <v>0.012</v>
      </c>
      <c r="R960" s="227">
        <f>Q960*H960</f>
        <v>1.8618000000000001</v>
      </c>
      <c r="S960" s="227">
        <v>0</v>
      </c>
      <c r="T960" s="228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29" t="s">
        <v>370</v>
      </c>
      <c r="AT960" s="229" t="s">
        <v>152</v>
      </c>
      <c r="AU960" s="229" t="s">
        <v>83</v>
      </c>
      <c r="AY960" s="17" t="s">
        <v>149</v>
      </c>
      <c r="BE960" s="230">
        <f>IF(N960="základní",J960,0)</f>
        <v>0</v>
      </c>
      <c r="BF960" s="230">
        <f>IF(N960="snížená",J960,0)</f>
        <v>0</v>
      </c>
      <c r="BG960" s="230">
        <f>IF(N960="zákl. přenesená",J960,0)</f>
        <v>0</v>
      </c>
      <c r="BH960" s="230">
        <f>IF(N960="sníž. přenesená",J960,0)</f>
        <v>0</v>
      </c>
      <c r="BI960" s="230">
        <f>IF(N960="nulová",J960,0)</f>
        <v>0</v>
      </c>
      <c r="BJ960" s="17" t="s">
        <v>83</v>
      </c>
      <c r="BK960" s="230">
        <f>ROUND(I960*H960,2)</f>
        <v>0</v>
      </c>
      <c r="BL960" s="17" t="s">
        <v>370</v>
      </c>
      <c r="BM960" s="229" t="s">
        <v>1187</v>
      </c>
    </row>
    <row r="961" s="13" customFormat="1">
      <c r="A961" s="13"/>
      <c r="B961" s="231"/>
      <c r="C961" s="232"/>
      <c r="D961" s="233" t="s">
        <v>158</v>
      </c>
      <c r="E961" s="234" t="s">
        <v>1</v>
      </c>
      <c r="F961" s="235" t="s">
        <v>1188</v>
      </c>
      <c r="G961" s="232"/>
      <c r="H961" s="236">
        <v>8.25</v>
      </c>
      <c r="I961" s="237"/>
      <c r="J961" s="232"/>
      <c r="K961" s="232"/>
      <c r="L961" s="238"/>
      <c r="M961" s="239"/>
      <c r="N961" s="240"/>
      <c r="O961" s="240"/>
      <c r="P961" s="240"/>
      <c r="Q961" s="240"/>
      <c r="R961" s="240"/>
      <c r="S961" s="240"/>
      <c r="T961" s="24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2" t="s">
        <v>158</v>
      </c>
      <c r="AU961" s="242" t="s">
        <v>83</v>
      </c>
      <c r="AV961" s="13" t="s">
        <v>85</v>
      </c>
      <c r="AW961" s="13" t="s">
        <v>32</v>
      </c>
      <c r="AX961" s="13" t="s">
        <v>75</v>
      </c>
      <c r="AY961" s="242" t="s">
        <v>149</v>
      </c>
    </row>
    <row r="962" s="13" customFormat="1">
      <c r="A962" s="13"/>
      <c r="B962" s="231"/>
      <c r="C962" s="232"/>
      <c r="D962" s="233" t="s">
        <v>158</v>
      </c>
      <c r="E962" s="234" t="s">
        <v>1</v>
      </c>
      <c r="F962" s="235" t="s">
        <v>373</v>
      </c>
      <c r="G962" s="232"/>
      <c r="H962" s="236">
        <v>11.300000000000001</v>
      </c>
      <c r="I962" s="237"/>
      <c r="J962" s="232"/>
      <c r="K962" s="232"/>
      <c r="L962" s="238"/>
      <c r="M962" s="239"/>
      <c r="N962" s="240"/>
      <c r="O962" s="240"/>
      <c r="P962" s="240"/>
      <c r="Q962" s="240"/>
      <c r="R962" s="240"/>
      <c r="S962" s="240"/>
      <c r="T962" s="24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2" t="s">
        <v>158</v>
      </c>
      <c r="AU962" s="242" t="s">
        <v>83</v>
      </c>
      <c r="AV962" s="13" t="s">
        <v>85</v>
      </c>
      <c r="AW962" s="13" t="s">
        <v>32</v>
      </c>
      <c r="AX962" s="13" t="s">
        <v>75</v>
      </c>
      <c r="AY962" s="242" t="s">
        <v>149</v>
      </c>
    </row>
    <row r="963" s="13" customFormat="1">
      <c r="A963" s="13"/>
      <c r="B963" s="231"/>
      <c r="C963" s="232"/>
      <c r="D963" s="233" t="s">
        <v>158</v>
      </c>
      <c r="E963" s="234" t="s">
        <v>1</v>
      </c>
      <c r="F963" s="235" t="s">
        <v>375</v>
      </c>
      <c r="G963" s="232"/>
      <c r="H963" s="236">
        <v>11.5</v>
      </c>
      <c r="I963" s="237"/>
      <c r="J963" s="232"/>
      <c r="K963" s="232"/>
      <c r="L963" s="238"/>
      <c r="M963" s="239"/>
      <c r="N963" s="240"/>
      <c r="O963" s="240"/>
      <c r="P963" s="240"/>
      <c r="Q963" s="240"/>
      <c r="R963" s="240"/>
      <c r="S963" s="240"/>
      <c r="T963" s="241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2" t="s">
        <v>158</v>
      </c>
      <c r="AU963" s="242" t="s">
        <v>83</v>
      </c>
      <c r="AV963" s="13" t="s">
        <v>85</v>
      </c>
      <c r="AW963" s="13" t="s">
        <v>32</v>
      </c>
      <c r="AX963" s="13" t="s">
        <v>75</v>
      </c>
      <c r="AY963" s="242" t="s">
        <v>149</v>
      </c>
    </row>
    <row r="964" s="13" customFormat="1">
      <c r="A964" s="13"/>
      <c r="B964" s="231"/>
      <c r="C964" s="232"/>
      <c r="D964" s="233" t="s">
        <v>158</v>
      </c>
      <c r="E964" s="234" t="s">
        <v>1</v>
      </c>
      <c r="F964" s="235" t="s">
        <v>1189</v>
      </c>
      <c r="G964" s="232"/>
      <c r="H964" s="236">
        <v>17.5</v>
      </c>
      <c r="I964" s="237"/>
      <c r="J964" s="232"/>
      <c r="K964" s="232"/>
      <c r="L964" s="238"/>
      <c r="M964" s="239"/>
      <c r="N964" s="240"/>
      <c r="O964" s="240"/>
      <c r="P964" s="240"/>
      <c r="Q964" s="240"/>
      <c r="R964" s="240"/>
      <c r="S964" s="240"/>
      <c r="T964" s="24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2" t="s">
        <v>158</v>
      </c>
      <c r="AU964" s="242" t="s">
        <v>83</v>
      </c>
      <c r="AV964" s="13" t="s">
        <v>85</v>
      </c>
      <c r="AW964" s="13" t="s">
        <v>32</v>
      </c>
      <c r="AX964" s="13" t="s">
        <v>75</v>
      </c>
      <c r="AY964" s="242" t="s">
        <v>149</v>
      </c>
    </row>
    <row r="965" s="13" customFormat="1">
      <c r="A965" s="13"/>
      <c r="B965" s="231"/>
      <c r="C965" s="232"/>
      <c r="D965" s="233" t="s">
        <v>158</v>
      </c>
      <c r="E965" s="234" t="s">
        <v>1</v>
      </c>
      <c r="F965" s="235" t="s">
        <v>1190</v>
      </c>
      <c r="G965" s="232"/>
      <c r="H965" s="236">
        <v>15.300000000000001</v>
      </c>
      <c r="I965" s="237"/>
      <c r="J965" s="232"/>
      <c r="K965" s="232"/>
      <c r="L965" s="238"/>
      <c r="M965" s="239"/>
      <c r="N965" s="240"/>
      <c r="O965" s="240"/>
      <c r="P965" s="240"/>
      <c r="Q965" s="240"/>
      <c r="R965" s="240"/>
      <c r="S965" s="240"/>
      <c r="T965" s="241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2" t="s">
        <v>158</v>
      </c>
      <c r="AU965" s="242" t="s">
        <v>83</v>
      </c>
      <c r="AV965" s="13" t="s">
        <v>85</v>
      </c>
      <c r="AW965" s="13" t="s">
        <v>32</v>
      </c>
      <c r="AX965" s="13" t="s">
        <v>75</v>
      </c>
      <c r="AY965" s="242" t="s">
        <v>149</v>
      </c>
    </row>
    <row r="966" s="13" customFormat="1">
      <c r="A966" s="13"/>
      <c r="B966" s="231"/>
      <c r="C966" s="232"/>
      <c r="D966" s="233" t="s">
        <v>158</v>
      </c>
      <c r="E966" s="234" t="s">
        <v>1</v>
      </c>
      <c r="F966" s="235" t="s">
        <v>1191</v>
      </c>
      <c r="G966" s="232"/>
      <c r="H966" s="236">
        <v>36.799999999999997</v>
      </c>
      <c r="I966" s="237"/>
      <c r="J966" s="232"/>
      <c r="K966" s="232"/>
      <c r="L966" s="238"/>
      <c r="M966" s="239"/>
      <c r="N966" s="240"/>
      <c r="O966" s="240"/>
      <c r="P966" s="240"/>
      <c r="Q966" s="240"/>
      <c r="R966" s="240"/>
      <c r="S966" s="240"/>
      <c r="T966" s="24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2" t="s">
        <v>158</v>
      </c>
      <c r="AU966" s="242" t="s">
        <v>83</v>
      </c>
      <c r="AV966" s="13" t="s">
        <v>85</v>
      </c>
      <c r="AW966" s="13" t="s">
        <v>32</v>
      </c>
      <c r="AX966" s="13" t="s">
        <v>75</v>
      </c>
      <c r="AY966" s="242" t="s">
        <v>149</v>
      </c>
    </row>
    <row r="967" s="13" customFormat="1">
      <c r="A967" s="13"/>
      <c r="B967" s="231"/>
      <c r="C967" s="232"/>
      <c r="D967" s="233" t="s">
        <v>158</v>
      </c>
      <c r="E967" s="234" t="s">
        <v>1</v>
      </c>
      <c r="F967" s="235" t="s">
        <v>1192</v>
      </c>
      <c r="G967" s="232"/>
      <c r="H967" s="236">
        <v>26.5</v>
      </c>
      <c r="I967" s="237"/>
      <c r="J967" s="232"/>
      <c r="K967" s="232"/>
      <c r="L967" s="238"/>
      <c r="M967" s="239"/>
      <c r="N967" s="240"/>
      <c r="O967" s="240"/>
      <c r="P967" s="240"/>
      <c r="Q967" s="240"/>
      <c r="R967" s="240"/>
      <c r="S967" s="240"/>
      <c r="T967" s="241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2" t="s">
        <v>158</v>
      </c>
      <c r="AU967" s="242" t="s">
        <v>83</v>
      </c>
      <c r="AV967" s="13" t="s">
        <v>85</v>
      </c>
      <c r="AW967" s="13" t="s">
        <v>32</v>
      </c>
      <c r="AX967" s="13" t="s">
        <v>75</v>
      </c>
      <c r="AY967" s="242" t="s">
        <v>149</v>
      </c>
    </row>
    <row r="968" s="13" customFormat="1">
      <c r="A968" s="13"/>
      <c r="B968" s="231"/>
      <c r="C968" s="232"/>
      <c r="D968" s="233" t="s">
        <v>158</v>
      </c>
      <c r="E968" s="234" t="s">
        <v>1</v>
      </c>
      <c r="F968" s="235" t="s">
        <v>1193</v>
      </c>
      <c r="G968" s="232"/>
      <c r="H968" s="236">
        <v>14</v>
      </c>
      <c r="I968" s="237"/>
      <c r="J968" s="232"/>
      <c r="K968" s="232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158</v>
      </c>
      <c r="AU968" s="242" t="s">
        <v>83</v>
      </c>
      <c r="AV968" s="13" t="s">
        <v>85</v>
      </c>
      <c r="AW968" s="13" t="s">
        <v>32</v>
      </c>
      <c r="AX968" s="13" t="s">
        <v>75</v>
      </c>
      <c r="AY968" s="242" t="s">
        <v>149</v>
      </c>
    </row>
    <row r="969" s="13" customFormat="1">
      <c r="A969" s="13"/>
      <c r="B969" s="231"/>
      <c r="C969" s="232"/>
      <c r="D969" s="233" t="s">
        <v>158</v>
      </c>
      <c r="E969" s="234" t="s">
        <v>1</v>
      </c>
      <c r="F969" s="235" t="s">
        <v>1194</v>
      </c>
      <c r="G969" s="232"/>
      <c r="H969" s="236">
        <v>14</v>
      </c>
      <c r="I969" s="237"/>
      <c r="J969" s="232"/>
      <c r="K969" s="232"/>
      <c r="L969" s="238"/>
      <c r="M969" s="239"/>
      <c r="N969" s="240"/>
      <c r="O969" s="240"/>
      <c r="P969" s="240"/>
      <c r="Q969" s="240"/>
      <c r="R969" s="240"/>
      <c r="S969" s="240"/>
      <c r="T969" s="241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2" t="s">
        <v>158</v>
      </c>
      <c r="AU969" s="242" t="s">
        <v>83</v>
      </c>
      <c r="AV969" s="13" t="s">
        <v>85</v>
      </c>
      <c r="AW969" s="13" t="s">
        <v>32</v>
      </c>
      <c r="AX969" s="13" t="s">
        <v>75</v>
      </c>
      <c r="AY969" s="242" t="s">
        <v>149</v>
      </c>
    </row>
    <row r="970" s="14" customFormat="1">
      <c r="A970" s="14"/>
      <c r="B970" s="243"/>
      <c r="C970" s="244"/>
      <c r="D970" s="233" t="s">
        <v>158</v>
      </c>
      <c r="E970" s="245" t="s">
        <v>1</v>
      </c>
      <c r="F970" s="246" t="s">
        <v>212</v>
      </c>
      <c r="G970" s="244"/>
      <c r="H970" s="247">
        <v>155.14999999999998</v>
      </c>
      <c r="I970" s="248"/>
      <c r="J970" s="244"/>
      <c r="K970" s="244"/>
      <c r="L970" s="249"/>
      <c r="M970" s="250"/>
      <c r="N970" s="251"/>
      <c r="O970" s="251"/>
      <c r="P970" s="251"/>
      <c r="Q970" s="251"/>
      <c r="R970" s="251"/>
      <c r="S970" s="251"/>
      <c r="T970" s="252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3" t="s">
        <v>158</v>
      </c>
      <c r="AU970" s="253" t="s">
        <v>83</v>
      </c>
      <c r="AV970" s="14" t="s">
        <v>156</v>
      </c>
      <c r="AW970" s="14" t="s">
        <v>32</v>
      </c>
      <c r="AX970" s="14" t="s">
        <v>83</v>
      </c>
      <c r="AY970" s="253" t="s">
        <v>149</v>
      </c>
    </row>
    <row r="971" s="2" customFormat="1" ht="16.5" customHeight="1">
      <c r="A971" s="38"/>
      <c r="B971" s="39"/>
      <c r="C971" s="217" t="s">
        <v>1195</v>
      </c>
      <c r="D971" s="217" t="s">
        <v>152</v>
      </c>
      <c r="E971" s="218" t="s">
        <v>1196</v>
      </c>
      <c r="F971" s="219" t="s">
        <v>1197</v>
      </c>
      <c r="G971" s="220" t="s">
        <v>155</v>
      </c>
      <c r="H971" s="221">
        <v>76.5</v>
      </c>
      <c r="I971" s="222"/>
      <c r="J971" s="223">
        <f>ROUND(I971*H971,2)</f>
        <v>0</v>
      </c>
      <c r="K971" s="224"/>
      <c r="L971" s="44"/>
      <c r="M971" s="225" t="s">
        <v>1</v>
      </c>
      <c r="N971" s="226" t="s">
        <v>40</v>
      </c>
      <c r="O971" s="91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R971" s="229" t="s">
        <v>370</v>
      </c>
      <c r="AT971" s="229" t="s">
        <v>152</v>
      </c>
      <c r="AU971" s="229" t="s">
        <v>83</v>
      </c>
      <c r="AY971" s="17" t="s">
        <v>149</v>
      </c>
      <c r="BE971" s="230">
        <f>IF(N971="základní",J971,0)</f>
        <v>0</v>
      </c>
      <c r="BF971" s="230">
        <f>IF(N971="snížená",J971,0)</f>
        <v>0</v>
      </c>
      <c r="BG971" s="230">
        <f>IF(N971="zákl. přenesená",J971,0)</f>
        <v>0</v>
      </c>
      <c r="BH971" s="230">
        <f>IF(N971="sníž. přenesená",J971,0)</f>
        <v>0</v>
      </c>
      <c r="BI971" s="230">
        <f>IF(N971="nulová",J971,0)</f>
        <v>0</v>
      </c>
      <c r="BJ971" s="17" t="s">
        <v>83</v>
      </c>
      <c r="BK971" s="230">
        <f>ROUND(I971*H971,2)</f>
        <v>0</v>
      </c>
      <c r="BL971" s="17" t="s">
        <v>370</v>
      </c>
      <c r="BM971" s="229" t="s">
        <v>1198</v>
      </c>
    </row>
    <row r="972" s="13" customFormat="1">
      <c r="A972" s="13"/>
      <c r="B972" s="231"/>
      <c r="C972" s="232"/>
      <c r="D972" s="233" t="s">
        <v>158</v>
      </c>
      <c r="E972" s="234" t="s">
        <v>1</v>
      </c>
      <c r="F972" s="235" t="s">
        <v>1199</v>
      </c>
      <c r="G972" s="232"/>
      <c r="H972" s="236">
        <v>32.5</v>
      </c>
      <c r="I972" s="237"/>
      <c r="J972" s="232"/>
      <c r="K972" s="232"/>
      <c r="L972" s="238"/>
      <c r="M972" s="239"/>
      <c r="N972" s="240"/>
      <c r="O972" s="240"/>
      <c r="P972" s="240"/>
      <c r="Q972" s="240"/>
      <c r="R972" s="240"/>
      <c r="S972" s="240"/>
      <c r="T972" s="24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2" t="s">
        <v>158</v>
      </c>
      <c r="AU972" s="242" t="s">
        <v>83</v>
      </c>
      <c r="AV972" s="13" t="s">
        <v>85</v>
      </c>
      <c r="AW972" s="13" t="s">
        <v>32</v>
      </c>
      <c r="AX972" s="13" t="s">
        <v>75</v>
      </c>
      <c r="AY972" s="242" t="s">
        <v>149</v>
      </c>
    </row>
    <row r="973" s="13" customFormat="1">
      <c r="A973" s="13"/>
      <c r="B973" s="231"/>
      <c r="C973" s="232"/>
      <c r="D973" s="233" t="s">
        <v>158</v>
      </c>
      <c r="E973" s="234" t="s">
        <v>1</v>
      </c>
      <c r="F973" s="235" t="s">
        <v>372</v>
      </c>
      <c r="G973" s="232"/>
      <c r="H973" s="236">
        <v>44</v>
      </c>
      <c r="I973" s="237"/>
      <c r="J973" s="232"/>
      <c r="K973" s="232"/>
      <c r="L973" s="238"/>
      <c r="M973" s="239"/>
      <c r="N973" s="240"/>
      <c r="O973" s="240"/>
      <c r="P973" s="240"/>
      <c r="Q973" s="240"/>
      <c r="R973" s="240"/>
      <c r="S973" s="240"/>
      <c r="T973" s="241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2" t="s">
        <v>158</v>
      </c>
      <c r="AU973" s="242" t="s">
        <v>83</v>
      </c>
      <c r="AV973" s="13" t="s">
        <v>85</v>
      </c>
      <c r="AW973" s="13" t="s">
        <v>32</v>
      </c>
      <c r="AX973" s="13" t="s">
        <v>75</v>
      </c>
      <c r="AY973" s="242" t="s">
        <v>149</v>
      </c>
    </row>
    <row r="974" s="14" customFormat="1">
      <c r="A974" s="14"/>
      <c r="B974" s="243"/>
      <c r="C974" s="244"/>
      <c r="D974" s="233" t="s">
        <v>158</v>
      </c>
      <c r="E974" s="245" t="s">
        <v>1</v>
      </c>
      <c r="F974" s="246" t="s">
        <v>212</v>
      </c>
      <c r="G974" s="244"/>
      <c r="H974" s="247">
        <v>76.5</v>
      </c>
      <c r="I974" s="248"/>
      <c r="J974" s="244"/>
      <c r="K974" s="244"/>
      <c r="L974" s="249"/>
      <c r="M974" s="250"/>
      <c r="N974" s="251"/>
      <c r="O974" s="251"/>
      <c r="P974" s="251"/>
      <c r="Q974" s="251"/>
      <c r="R974" s="251"/>
      <c r="S974" s="251"/>
      <c r="T974" s="252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3" t="s">
        <v>158</v>
      </c>
      <c r="AU974" s="253" t="s">
        <v>83</v>
      </c>
      <c r="AV974" s="14" t="s">
        <v>156</v>
      </c>
      <c r="AW974" s="14" t="s">
        <v>32</v>
      </c>
      <c r="AX974" s="14" t="s">
        <v>83</v>
      </c>
      <c r="AY974" s="253" t="s">
        <v>149</v>
      </c>
    </row>
    <row r="975" s="2" customFormat="1" ht="37.8" customHeight="1">
      <c r="A975" s="38"/>
      <c r="B975" s="39"/>
      <c r="C975" s="258" t="s">
        <v>1200</v>
      </c>
      <c r="D975" s="258" t="s">
        <v>401</v>
      </c>
      <c r="E975" s="259" t="s">
        <v>1201</v>
      </c>
      <c r="F975" s="260" t="s">
        <v>1202</v>
      </c>
      <c r="G975" s="261" t="s">
        <v>155</v>
      </c>
      <c r="H975" s="262">
        <v>84.150000000000006</v>
      </c>
      <c r="I975" s="263"/>
      <c r="J975" s="264">
        <f>ROUND(I975*H975,2)</f>
        <v>0</v>
      </c>
      <c r="K975" s="265"/>
      <c r="L975" s="266"/>
      <c r="M975" s="267" t="s">
        <v>1</v>
      </c>
      <c r="N975" s="268" t="s">
        <v>40</v>
      </c>
      <c r="O975" s="91"/>
      <c r="P975" s="227">
        <f>O975*H975</f>
        <v>0</v>
      </c>
      <c r="Q975" s="227">
        <v>0.0016000000000000001</v>
      </c>
      <c r="R975" s="227">
        <f>Q975*H975</f>
        <v>0.13464000000000001</v>
      </c>
      <c r="S975" s="227">
        <v>0</v>
      </c>
      <c r="T975" s="228">
        <f>S975*H975</f>
        <v>0</v>
      </c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R975" s="229" t="s">
        <v>485</v>
      </c>
      <c r="AT975" s="229" t="s">
        <v>401</v>
      </c>
      <c r="AU975" s="229" t="s">
        <v>83</v>
      </c>
      <c r="AY975" s="17" t="s">
        <v>149</v>
      </c>
      <c r="BE975" s="230">
        <f>IF(N975="základní",J975,0)</f>
        <v>0</v>
      </c>
      <c r="BF975" s="230">
        <f>IF(N975="snížená",J975,0)</f>
        <v>0</v>
      </c>
      <c r="BG975" s="230">
        <f>IF(N975="zákl. přenesená",J975,0)</f>
        <v>0</v>
      </c>
      <c r="BH975" s="230">
        <f>IF(N975="sníž. přenesená",J975,0)</f>
        <v>0</v>
      </c>
      <c r="BI975" s="230">
        <f>IF(N975="nulová",J975,0)</f>
        <v>0</v>
      </c>
      <c r="BJ975" s="17" t="s">
        <v>83</v>
      </c>
      <c r="BK975" s="230">
        <f>ROUND(I975*H975,2)</f>
        <v>0</v>
      </c>
      <c r="BL975" s="17" t="s">
        <v>370</v>
      </c>
      <c r="BM975" s="229" t="s">
        <v>1203</v>
      </c>
    </row>
    <row r="976" s="2" customFormat="1">
      <c r="A976" s="38"/>
      <c r="B976" s="39"/>
      <c r="C976" s="40"/>
      <c r="D976" s="233" t="s">
        <v>298</v>
      </c>
      <c r="E976" s="40"/>
      <c r="F976" s="254" t="s">
        <v>1204</v>
      </c>
      <c r="G976" s="40"/>
      <c r="H976" s="40"/>
      <c r="I976" s="255"/>
      <c r="J976" s="40"/>
      <c r="K976" s="40"/>
      <c r="L976" s="44"/>
      <c r="M976" s="256"/>
      <c r="N976" s="257"/>
      <c r="O976" s="91"/>
      <c r="P976" s="91"/>
      <c r="Q976" s="91"/>
      <c r="R976" s="91"/>
      <c r="S976" s="91"/>
      <c r="T976" s="92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T976" s="17" t="s">
        <v>298</v>
      </c>
      <c r="AU976" s="17" t="s">
        <v>83</v>
      </c>
    </row>
    <row r="977" s="13" customFormat="1">
      <c r="A977" s="13"/>
      <c r="B977" s="231"/>
      <c r="C977" s="232"/>
      <c r="D977" s="233" t="s">
        <v>158</v>
      </c>
      <c r="E977" s="234" t="s">
        <v>1</v>
      </c>
      <c r="F977" s="235" t="s">
        <v>1182</v>
      </c>
      <c r="G977" s="232"/>
      <c r="H977" s="236">
        <v>35.75</v>
      </c>
      <c r="I977" s="237"/>
      <c r="J977" s="232"/>
      <c r="K977" s="232"/>
      <c r="L977" s="238"/>
      <c r="M977" s="239"/>
      <c r="N977" s="240"/>
      <c r="O977" s="240"/>
      <c r="P977" s="240"/>
      <c r="Q977" s="240"/>
      <c r="R977" s="240"/>
      <c r="S977" s="240"/>
      <c r="T977" s="241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2" t="s">
        <v>158</v>
      </c>
      <c r="AU977" s="242" t="s">
        <v>83</v>
      </c>
      <c r="AV977" s="13" t="s">
        <v>85</v>
      </c>
      <c r="AW977" s="13" t="s">
        <v>32</v>
      </c>
      <c r="AX977" s="13" t="s">
        <v>75</v>
      </c>
      <c r="AY977" s="242" t="s">
        <v>149</v>
      </c>
    </row>
    <row r="978" s="13" customFormat="1">
      <c r="A978" s="13"/>
      <c r="B978" s="231"/>
      <c r="C978" s="232"/>
      <c r="D978" s="233" t="s">
        <v>158</v>
      </c>
      <c r="E978" s="234" t="s">
        <v>1</v>
      </c>
      <c r="F978" s="235" t="s">
        <v>1183</v>
      </c>
      <c r="G978" s="232"/>
      <c r="H978" s="236">
        <v>48.399999999999999</v>
      </c>
      <c r="I978" s="237"/>
      <c r="J978" s="232"/>
      <c r="K978" s="232"/>
      <c r="L978" s="238"/>
      <c r="M978" s="239"/>
      <c r="N978" s="240"/>
      <c r="O978" s="240"/>
      <c r="P978" s="240"/>
      <c r="Q978" s="240"/>
      <c r="R978" s="240"/>
      <c r="S978" s="240"/>
      <c r="T978" s="241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2" t="s">
        <v>158</v>
      </c>
      <c r="AU978" s="242" t="s">
        <v>83</v>
      </c>
      <c r="AV978" s="13" t="s">
        <v>85</v>
      </c>
      <c r="AW978" s="13" t="s">
        <v>32</v>
      </c>
      <c r="AX978" s="13" t="s">
        <v>75</v>
      </c>
      <c r="AY978" s="242" t="s">
        <v>149</v>
      </c>
    </row>
    <row r="979" s="14" customFormat="1">
      <c r="A979" s="14"/>
      <c r="B979" s="243"/>
      <c r="C979" s="244"/>
      <c r="D979" s="233" t="s">
        <v>158</v>
      </c>
      <c r="E979" s="245" t="s">
        <v>1</v>
      </c>
      <c r="F979" s="246" t="s">
        <v>212</v>
      </c>
      <c r="G979" s="244"/>
      <c r="H979" s="247">
        <v>84.150000000000006</v>
      </c>
      <c r="I979" s="248"/>
      <c r="J979" s="244"/>
      <c r="K979" s="244"/>
      <c r="L979" s="249"/>
      <c r="M979" s="250"/>
      <c r="N979" s="251"/>
      <c r="O979" s="251"/>
      <c r="P979" s="251"/>
      <c r="Q979" s="251"/>
      <c r="R979" s="251"/>
      <c r="S979" s="251"/>
      <c r="T979" s="252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3" t="s">
        <v>158</v>
      </c>
      <c r="AU979" s="253" t="s">
        <v>83</v>
      </c>
      <c r="AV979" s="14" t="s">
        <v>156</v>
      </c>
      <c r="AW979" s="14" t="s">
        <v>32</v>
      </c>
      <c r="AX979" s="14" t="s">
        <v>83</v>
      </c>
      <c r="AY979" s="253" t="s">
        <v>149</v>
      </c>
    </row>
    <row r="980" s="2" customFormat="1" ht="16.5" customHeight="1">
      <c r="A980" s="38"/>
      <c r="B980" s="39"/>
      <c r="C980" s="217" t="s">
        <v>1205</v>
      </c>
      <c r="D980" s="217" t="s">
        <v>152</v>
      </c>
      <c r="E980" s="218" t="s">
        <v>1206</v>
      </c>
      <c r="F980" s="219" t="s">
        <v>1207</v>
      </c>
      <c r="G980" s="220" t="s">
        <v>155</v>
      </c>
      <c r="H980" s="221">
        <v>155.15000000000001</v>
      </c>
      <c r="I980" s="222"/>
      <c r="J980" s="223">
        <f>ROUND(I980*H980,2)</f>
        <v>0</v>
      </c>
      <c r="K980" s="224"/>
      <c r="L980" s="44"/>
      <c r="M980" s="225" t="s">
        <v>1</v>
      </c>
      <c r="N980" s="226" t="s">
        <v>40</v>
      </c>
      <c r="O980" s="91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229" t="s">
        <v>370</v>
      </c>
      <c r="AT980" s="229" t="s">
        <v>152</v>
      </c>
      <c r="AU980" s="229" t="s">
        <v>83</v>
      </c>
      <c r="AY980" s="17" t="s">
        <v>149</v>
      </c>
      <c r="BE980" s="230">
        <f>IF(N980="základní",J980,0)</f>
        <v>0</v>
      </c>
      <c r="BF980" s="230">
        <f>IF(N980="snížená",J980,0)</f>
        <v>0</v>
      </c>
      <c r="BG980" s="230">
        <f>IF(N980="zákl. přenesená",J980,0)</f>
        <v>0</v>
      </c>
      <c r="BH980" s="230">
        <f>IF(N980="sníž. přenesená",J980,0)</f>
        <v>0</v>
      </c>
      <c r="BI980" s="230">
        <f>IF(N980="nulová",J980,0)</f>
        <v>0</v>
      </c>
      <c r="BJ980" s="17" t="s">
        <v>83</v>
      </c>
      <c r="BK980" s="230">
        <f>ROUND(I980*H980,2)</f>
        <v>0</v>
      </c>
      <c r="BL980" s="17" t="s">
        <v>370</v>
      </c>
      <c r="BM980" s="229" t="s">
        <v>1208</v>
      </c>
    </row>
    <row r="981" s="13" customFormat="1">
      <c r="A981" s="13"/>
      <c r="B981" s="231"/>
      <c r="C981" s="232"/>
      <c r="D981" s="233" t="s">
        <v>158</v>
      </c>
      <c r="E981" s="234" t="s">
        <v>1</v>
      </c>
      <c r="F981" s="235" t="s">
        <v>1188</v>
      </c>
      <c r="G981" s="232"/>
      <c r="H981" s="236">
        <v>8.25</v>
      </c>
      <c r="I981" s="237"/>
      <c r="J981" s="232"/>
      <c r="K981" s="232"/>
      <c r="L981" s="238"/>
      <c r="M981" s="239"/>
      <c r="N981" s="240"/>
      <c r="O981" s="240"/>
      <c r="P981" s="240"/>
      <c r="Q981" s="240"/>
      <c r="R981" s="240"/>
      <c r="S981" s="240"/>
      <c r="T981" s="241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2" t="s">
        <v>158</v>
      </c>
      <c r="AU981" s="242" t="s">
        <v>83</v>
      </c>
      <c r="AV981" s="13" t="s">
        <v>85</v>
      </c>
      <c r="AW981" s="13" t="s">
        <v>32</v>
      </c>
      <c r="AX981" s="13" t="s">
        <v>75</v>
      </c>
      <c r="AY981" s="242" t="s">
        <v>149</v>
      </c>
    </row>
    <row r="982" s="13" customFormat="1">
      <c r="A982" s="13"/>
      <c r="B982" s="231"/>
      <c r="C982" s="232"/>
      <c r="D982" s="233" t="s">
        <v>158</v>
      </c>
      <c r="E982" s="234" t="s">
        <v>1</v>
      </c>
      <c r="F982" s="235" t="s">
        <v>373</v>
      </c>
      <c r="G982" s="232"/>
      <c r="H982" s="236">
        <v>11.300000000000001</v>
      </c>
      <c r="I982" s="237"/>
      <c r="J982" s="232"/>
      <c r="K982" s="232"/>
      <c r="L982" s="238"/>
      <c r="M982" s="239"/>
      <c r="N982" s="240"/>
      <c r="O982" s="240"/>
      <c r="P982" s="240"/>
      <c r="Q982" s="240"/>
      <c r="R982" s="240"/>
      <c r="S982" s="240"/>
      <c r="T982" s="241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2" t="s">
        <v>158</v>
      </c>
      <c r="AU982" s="242" t="s">
        <v>83</v>
      </c>
      <c r="AV982" s="13" t="s">
        <v>85</v>
      </c>
      <c r="AW982" s="13" t="s">
        <v>32</v>
      </c>
      <c r="AX982" s="13" t="s">
        <v>75</v>
      </c>
      <c r="AY982" s="242" t="s">
        <v>149</v>
      </c>
    </row>
    <row r="983" s="13" customFormat="1">
      <c r="A983" s="13"/>
      <c r="B983" s="231"/>
      <c r="C983" s="232"/>
      <c r="D983" s="233" t="s">
        <v>158</v>
      </c>
      <c r="E983" s="234" t="s">
        <v>1</v>
      </c>
      <c r="F983" s="235" t="s">
        <v>375</v>
      </c>
      <c r="G983" s="232"/>
      <c r="H983" s="236">
        <v>11.5</v>
      </c>
      <c r="I983" s="237"/>
      <c r="J983" s="232"/>
      <c r="K983" s="232"/>
      <c r="L983" s="238"/>
      <c r="M983" s="239"/>
      <c r="N983" s="240"/>
      <c r="O983" s="240"/>
      <c r="P983" s="240"/>
      <c r="Q983" s="240"/>
      <c r="R983" s="240"/>
      <c r="S983" s="240"/>
      <c r="T983" s="24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2" t="s">
        <v>158</v>
      </c>
      <c r="AU983" s="242" t="s">
        <v>83</v>
      </c>
      <c r="AV983" s="13" t="s">
        <v>85</v>
      </c>
      <c r="AW983" s="13" t="s">
        <v>32</v>
      </c>
      <c r="AX983" s="13" t="s">
        <v>75</v>
      </c>
      <c r="AY983" s="242" t="s">
        <v>149</v>
      </c>
    </row>
    <row r="984" s="13" customFormat="1">
      <c r="A984" s="13"/>
      <c r="B984" s="231"/>
      <c r="C984" s="232"/>
      <c r="D984" s="233" t="s">
        <v>158</v>
      </c>
      <c r="E984" s="234" t="s">
        <v>1</v>
      </c>
      <c r="F984" s="235" t="s">
        <v>1189</v>
      </c>
      <c r="G984" s="232"/>
      <c r="H984" s="236">
        <v>17.5</v>
      </c>
      <c r="I984" s="237"/>
      <c r="J984" s="232"/>
      <c r="K984" s="232"/>
      <c r="L984" s="238"/>
      <c r="M984" s="239"/>
      <c r="N984" s="240"/>
      <c r="O984" s="240"/>
      <c r="P984" s="240"/>
      <c r="Q984" s="240"/>
      <c r="R984" s="240"/>
      <c r="S984" s="240"/>
      <c r="T984" s="241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2" t="s">
        <v>158</v>
      </c>
      <c r="AU984" s="242" t="s">
        <v>83</v>
      </c>
      <c r="AV984" s="13" t="s">
        <v>85</v>
      </c>
      <c r="AW984" s="13" t="s">
        <v>32</v>
      </c>
      <c r="AX984" s="13" t="s">
        <v>75</v>
      </c>
      <c r="AY984" s="242" t="s">
        <v>149</v>
      </c>
    </row>
    <row r="985" s="13" customFormat="1">
      <c r="A985" s="13"/>
      <c r="B985" s="231"/>
      <c r="C985" s="232"/>
      <c r="D985" s="233" t="s">
        <v>158</v>
      </c>
      <c r="E985" s="234" t="s">
        <v>1</v>
      </c>
      <c r="F985" s="235" t="s">
        <v>1190</v>
      </c>
      <c r="G985" s="232"/>
      <c r="H985" s="236">
        <v>15.300000000000001</v>
      </c>
      <c r="I985" s="237"/>
      <c r="J985" s="232"/>
      <c r="K985" s="232"/>
      <c r="L985" s="238"/>
      <c r="M985" s="239"/>
      <c r="N985" s="240"/>
      <c r="O985" s="240"/>
      <c r="P985" s="240"/>
      <c r="Q985" s="240"/>
      <c r="R985" s="240"/>
      <c r="S985" s="240"/>
      <c r="T985" s="241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2" t="s">
        <v>158</v>
      </c>
      <c r="AU985" s="242" t="s">
        <v>83</v>
      </c>
      <c r="AV985" s="13" t="s">
        <v>85</v>
      </c>
      <c r="AW985" s="13" t="s">
        <v>32</v>
      </c>
      <c r="AX985" s="13" t="s">
        <v>75</v>
      </c>
      <c r="AY985" s="242" t="s">
        <v>149</v>
      </c>
    </row>
    <row r="986" s="13" customFormat="1">
      <c r="A986" s="13"/>
      <c r="B986" s="231"/>
      <c r="C986" s="232"/>
      <c r="D986" s="233" t="s">
        <v>158</v>
      </c>
      <c r="E986" s="234" t="s">
        <v>1</v>
      </c>
      <c r="F986" s="235" t="s">
        <v>1191</v>
      </c>
      <c r="G986" s="232"/>
      <c r="H986" s="236">
        <v>36.799999999999997</v>
      </c>
      <c r="I986" s="237"/>
      <c r="J986" s="232"/>
      <c r="K986" s="232"/>
      <c r="L986" s="238"/>
      <c r="M986" s="239"/>
      <c r="N986" s="240"/>
      <c r="O986" s="240"/>
      <c r="P986" s="240"/>
      <c r="Q986" s="240"/>
      <c r="R986" s="240"/>
      <c r="S986" s="240"/>
      <c r="T986" s="241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2" t="s">
        <v>158</v>
      </c>
      <c r="AU986" s="242" t="s">
        <v>83</v>
      </c>
      <c r="AV986" s="13" t="s">
        <v>85</v>
      </c>
      <c r="AW986" s="13" t="s">
        <v>32</v>
      </c>
      <c r="AX986" s="13" t="s">
        <v>75</v>
      </c>
      <c r="AY986" s="242" t="s">
        <v>149</v>
      </c>
    </row>
    <row r="987" s="13" customFormat="1">
      <c r="A987" s="13"/>
      <c r="B987" s="231"/>
      <c r="C987" s="232"/>
      <c r="D987" s="233" t="s">
        <v>158</v>
      </c>
      <c r="E987" s="234" t="s">
        <v>1</v>
      </c>
      <c r="F987" s="235" t="s">
        <v>1192</v>
      </c>
      <c r="G987" s="232"/>
      <c r="H987" s="236">
        <v>26.5</v>
      </c>
      <c r="I987" s="237"/>
      <c r="J987" s="232"/>
      <c r="K987" s="232"/>
      <c r="L987" s="238"/>
      <c r="M987" s="239"/>
      <c r="N987" s="240"/>
      <c r="O987" s="240"/>
      <c r="P987" s="240"/>
      <c r="Q987" s="240"/>
      <c r="R987" s="240"/>
      <c r="S987" s="240"/>
      <c r="T987" s="241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2" t="s">
        <v>158</v>
      </c>
      <c r="AU987" s="242" t="s">
        <v>83</v>
      </c>
      <c r="AV987" s="13" t="s">
        <v>85</v>
      </c>
      <c r="AW987" s="13" t="s">
        <v>32</v>
      </c>
      <c r="AX987" s="13" t="s">
        <v>75</v>
      </c>
      <c r="AY987" s="242" t="s">
        <v>149</v>
      </c>
    </row>
    <row r="988" s="13" customFormat="1">
      <c r="A988" s="13"/>
      <c r="B988" s="231"/>
      <c r="C988" s="232"/>
      <c r="D988" s="233" t="s">
        <v>158</v>
      </c>
      <c r="E988" s="234" t="s">
        <v>1</v>
      </c>
      <c r="F988" s="235" t="s">
        <v>1193</v>
      </c>
      <c r="G988" s="232"/>
      <c r="H988" s="236">
        <v>14</v>
      </c>
      <c r="I988" s="237"/>
      <c r="J988" s="232"/>
      <c r="K988" s="232"/>
      <c r="L988" s="238"/>
      <c r="M988" s="239"/>
      <c r="N988" s="240"/>
      <c r="O988" s="240"/>
      <c r="P988" s="240"/>
      <c r="Q988" s="240"/>
      <c r="R988" s="240"/>
      <c r="S988" s="240"/>
      <c r="T988" s="241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2" t="s">
        <v>158</v>
      </c>
      <c r="AU988" s="242" t="s">
        <v>83</v>
      </c>
      <c r="AV988" s="13" t="s">
        <v>85</v>
      </c>
      <c r="AW988" s="13" t="s">
        <v>32</v>
      </c>
      <c r="AX988" s="13" t="s">
        <v>75</v>
      </c>
      <c r="AY988" s="242" t="s">
        <v>149</v>
      </c>
    </row>
    <row r="989" s="13" customFormat="1">
      <c r="A989" s="13"/>
      <c r="B989" s="231"/>
      <c r="C989" s="232"/>
      <c r="D989" s="233" t="s">
        <v>158</v>
      </c>
      <c r="E989" s="234" t="s">
        <v>1</v>
      </c>
      <c r="F989" s="235" t="s">
        <v>1194</v>
      </c>
      <c r="G989" s="232"/>
      <c r="H989" s="236">
        <v>14</v>
      </c>
      <c r="I989" s="237"/>
      <c r="J989" s="232"/>
      <c r="K989" s="232"/>
      <c r="L989" s="238"/>
      <c r="M989" s="239"/>
      <c r="N989" s="240"/>
      <c r="O989" s="240"/>
      <c r="P989" s="240"/>
      <c r="Q989" s="240"/>
      <c r="R989" s="240"/>
      <c r="S989" s="240"/>
      <c r="T989" s="241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42" t="s">
        <v>158</v>
      </c>
      <c r="AU989" s="242" t="s">
        <v>83</v>
      </c>
      <c r="AV989" s="13" t="s">
        <v>85</v>
      </c>
      <c r="AW989" s="13" t="s">
        <v>32</v>
      </c>
      <c r="AX989" s="13" t="s">
        <v>75</v>
      </c>
      <c r="AY989" s="242" t="s">
        <v>149</v>
      </c>
    </row>
    <row r="990" s="14" customFormat="1">
      <c r="A990" s="14"/>
      <c r="B990" s="243"/>
      <c r="C990" s="244"/>
      <c r="D990" s="233" t="s">
        <v>158</v>
      </c>
      <c r="E990" s="245" t="s">
        <v>1</v>
      </c>
      <c r="F990" s="246" t="s">
        <v>212</v>
      </c>
      <c r="G990" s="244"/>
      <c r="H990" s="247">
        <v>155.14999999999998</v>
      </c>
      <c r="I990" s="248"/>
      <c r="J990" s="244"/>
      <c r="K990" s="244"/>
      <c r="L990" s="249"/>
      <c r="M990" s="250"/>
      <c r="N990" s="251"/>
      <c r="O990" s="251"/>
      <c r="P990" s="251"/>
      <c r="Q990" s="251"/>
      <c r="R990" s="251"/>
      <c r="S990" s="251"/>
      <c r="T990" s="252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3" t="s">
        <v>158</v>
      </c>
      <c r="AU990" s="253" t="s">
        <v>83</v>
      </c>
      <c r="AV990" s="14" t="s">
        <v>156</v>
      </c>
      <c r="AW990" s="14" t="s">
        <v>32</v>
      </c>
      <c r="AX990" s="14" t="s">
        <v>83</v>
      </c>
      <c r="AY990" s="253" t="s">
        <v>149</v>
      </c>
    </row>
    <row r="991" s="2" customFormat="1" ht="21.75" customHeight="1">
      <c r="A991" s="38"/>
      <c r="B991" s="39"/>
      <c r="C991" s="258" t="s">
        <v>1209</v>
      </c>
      <c r="D991" s="258" t="s">
        <v>401</v>
      </c>
      <c r="E991" s="259" t="s">
        <v>1210</v>
      </c>
      <c r="F991" s="260" t="s">
        <v>1211</v>
      </c>
      <c r="G991" s="261" t="s">
        <v>155</v>
      </c>
      <c r="H991" s="262">
        <v>170.66499999999999</v>
      </c>
      <c r="I991" s="263"/>
      <c r="J991" s="264">
        <f>ROUND(I991*H991,2)</f>
        <v>0</v>
      </c>
      <c r="K991" s="265"/>
      <c r="L991" s="266"/>
      <c r="M991" s="267" t="s">
        <v>1</v>
      </c>
      <c r="N991" s="268" t="s">
        <v>40</v>
      </c>
      <c r="O991" s="91"/>
      <c r="P991" s="227">
        <f>O991*H991</f>
        <v>0</v>
      </c>
      <c r="Q991" s="227">
        <v>0</v>
      </c>
      <c r="R991" s="227">
        <f>Q991*H991</f>
        <v>0</v>
      </c>
      <c r="S991" s="227">
        <v>0</v>
      </c>
      <c r="T991" s="228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29" t="s">
        <v>485</v>
      </c>
      <c r="AT991" s="229" t="s">
        <v>401</v>
      </c>
      <c r="AU991" s="229" t="s">
        <v>83</v>
      </c>
      <c r="AY991" s="17" t="s">
        <v>149</v>
      </c>
      <c r="BE991" s="230">
        <f>IF(N991="základní",J991,0)</f>
        <v>0</v>
      </c>
      <c r="BF991" s="230">
        <f>IF(N991="snížená",J991,0)</f>
        <v>0</v>
      </c>
      <c r="BG991" s="230">
        <f>IF(N991="zákl. přenesená",J991,0)</f>
        <v>0</v>
      </c>
      <c r="BH991" s="230">
        <f>IF(N991="sníž. přenesená",J991,0)</f>
        <v>0</v>
      </c>
      <c r="BI991" s="230">
        <f>IF(N991="nulová",J991,0)</f>
        <v>0</v>
      </c>
      <c r="BJ991" s="17" t="s">
        <v>83</v>
      </c>
      <c r="BK991" s="230">
        <f>ROUND(I991*H991,2)</f>
        <v>0</v>
      </c>
      <c r="BL991" s="17" t="s">
        <v>370</v>
      </c>
      <c r="BM991" s="229" t="s">
        <v>1212</v>
      </c>
    </row>
    <row r="992" s="13" customFormat="1">
      <c r="A992" s="13"/>
      <c r="B992" s="231"/>
      <c r="C992" s="232"/>
      <c r="D992" s="233" t="s">
        <v>158</v>
      </c>
      <c r="E992" s="234" t="s">
        <v>1</v>
      </c>
      <c r="F992" s="235" t="s">
        <v>1213</v>
      </c>
      <c r="G992" s="232"/>
      <c r="H992" s="236">
        <v>9.0749999999999993</v>
      </c>
      <c r="I992" s="237"/>
      <c r="J992" s="232"/>
      <c r="K992" s="232"/>
      <c r="L992" s="238"/>
      <c r="M992" s="239"/>
      <c r="N992" s="240"/>
      <c r="O992" s="240"/>
      <c r="P992" s="240"/>
      <c r="Q992" s="240"/>
      <c r="R992" s="240"/>
      <c r="S992" s="240"/>
      <c r="T992" s="241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2" t="s">
        <v>158</v>
      </c>
      <c r="AU992" s="242" t="s">
        <v>83</v>
      </c>
      <c r="AV992" s="13" t="s">
        <v>85</v>
      </c>
      <c r="AW992" s="13" t="s">
        <v>32</v>
      </c>
      <c r="AX992" s="13" t="s">
        <v>75</v>
      </c>
      <c r="AY992" s="242" t="s">
        <v>149</v>
      </c>
    </row>
    <row r="993" s="13" customFormat="1">
      <c r="A993" s="13"/>
      <c r="B993" s="231"/>
      <c r="C993" s="232"/>
      <c r="D993" s="233" t="s">
        <v>158</v>
      </c>
      <c r="E993" s="234" t="s">
        <v>1</v>
      </c>
      <c r="F993" s="235" t="s">
        <v>1214</v>
      </c>
      <c r="G993" s="232"/>
      <c r="H993" s="236">
        <v>12.43</v>
      </c>
      <c r="I993" s="237"/>
      <c r="J993" s="232"/>
      <c r="K993" s="232"/>
      <c r="L993" s="238"/>
      <c r="M993" s="239"/>
      <c r="N993" s="240"/>
      <c r="O993" s="240"/>
      <c r="P993" s="240"/>
      <c r="Q993" s="240"/>
      <c r="R993" s="240"/>
      <c r="S993" s="240"/>
      <c r="T993" s="241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2" t="s">
        <v>158</v>
      </c>
      <c r="AU993" s="242" t="s">
        <v>83</v>
      </c>
      <c r="AV993" s="13" t="s">
        <v>85</v>
      </c>
      <c r="AW993" s="13" t="s">
        <v>32</v>
      </c>
      <c r="AX993" s="13" t="s">
        <v>75</v>
      </c>
      <c r="AY993" s="242" t="s">
        <v>149</v>
      </c>
    </row>
    <row r="994" s="13" customFormat="1">
      <c r="A994" s="13"/>
      <c r="B994" s="231"/>
      <c r="C994" s="232"/>
      <c r="D994" s="233" t="s">
        <v>158</v>
      </c>
      <c r="E994" s="234" t="s">
        <v>1</v>
      </c>
      <c r="F994" s="235" t="s">
        <v>1215</v>
      </c>
      <c r="G994" s="232"/>
      <c r="H994" s="236">
        <v>12.65</v>
      </c>
      <c r="I994" s="237"/>
      <c r="J994" s="232"/>
      <c r="K994" s="232"/>
      <c r="L994" s="238"/>
      <c r="M994" s="239"/>
      <c r="N994" s="240"/>
      <c r="O994" s="240"/>
      <c r="P994" s="240"/>
      <c r="Q994" s="240"/>
      <c r="R994" s="240"/>
      <c r="S994" s="240"/>
      <c r="T994" s="241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2" t="s">
        <v>158</v>
      </c>
      <c r="AU994" s="242" t="s">
        <v>83</v>
      </c>
      <c r="AV994" s="13" t="s">
        <v>85</v>
      </c>
      <c r="AW994" s="13" t="s">
        <v>32</v>
      </c>
      <c r="AX994" s="13" t="s">
        <v>75</v>
      </c>
      <c r="AY994" s="242" t="s">
        <v>149</v>
      </c>
    </row>
    <row r="995" s="13" customFormat="1">
      <c r="A995" s="13"/>
      <c r="B995" s="231"/>
      <c r="C995" s="232"/>
      <c r="D995" s="233" t="s">
        <v>158</v>
      </c>
      <c r="E995" s="234" t="s">
        <v>1</v>
      </c>
      <c r="F995" s="235" t="s">
        <v>1216</v>
      </c>
      <c r="G995" s="232"/>
      <c r="H995" s="236">
        <v>19.25</v>
      </c>
      <c r="I995" s="237"/>
      <c r="J995" s="232"/>
      <c r="K995" s="232"/>
      <c r="L995" s="238"/>
      <c r="M995" s="239"/>
      <c r="N995" s="240"/>
      <c r="O995" s="240"/>
      <c r="P995" s="240"/>
      <c r="Q995" s="240"/>
      <c r="R995" s="240"/>
      <c r="S995" s="240"/>
      <c r="T995" s="24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2" t="s">
        <v>158</v>
      </c>
      <c r="AU995" s="242" t="s">
        <v>83</v>
      </c>
      <c r="AV995" s="13" t="s">
        <v>85</v>
      </c>
      <c r="AW995" s="13" t="s">
        <v>32</v>
      </c>
      <c r="AX995" s="13" t="s">
        <v>75</v>
      </c>
      <c r="AY995" s="242" t="s">
        <v>149</v>
      </c>
    </row>
    <row r="996" s="13" customFormat="1">
      <c r="A996" s="13"/>
      <c r="B996" s="231"/>
      <c r="C996" s="232"/>
      <c r="D996" s="233" t="s">
        <v>158</v>
      </c>
      <c r="E996" s="234" t="s">
        <v>1</v>
      </c>
      <c r="F996" s="235" t="s">
        <v>1217</v>
      </c>
      <c r="G996" s="232"/>
      <c r="H996" s="236">
        <v>16.829999999999998</v>
      </c>
      <c r="I996" s="237"/>
      <c r="J996" s="232"/>
      <c r="K996" s="232"/>
      <c r="L996" s="238"/>
      <c r="M996" s="239"/>
      <c r="N996" s="240"/>
      <c r="O996" s="240"/>
      <c r="P996" s="240"/>
      <c r="Q996" s="240"/>
      <c r="R996" s="240"/>
      <c r="S996" s="240"/>
      <c r="T996" s="241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2" t="s">
        <v>158</v>
      </c>
      <c r="AU996" s="242" t="s">
        <v>83</v>
      </c>
      <c r="AV996" s="13" t="s">
        <v>85</v>
      </c>
      <c r="AW996" s="13" t="s">
        <v>32</v>
      </c>
      <c r="AX996" s="13" t="s">
        <v>75</v>
      </c>
      <c r="AY996" s="242" t="s">
        <v>149</v>
      </c>
    </row>
    <row r="997" s="13" customFormat="1">
      <c r="A997" s="13"/>
      <c r="B997" s="231"/>
      <c r="C997" s="232"/>
      <c r="D997" s="233" t="s">
        <v>158</v>
      </c>
      <c r="E997" s="234" t="s">
        <v>1</v>
      </c>
      <c r="F997" s="235" t="s">
        <v>1218</v>
      </c>
      <c r="G997" s="232"/>
      <c r="H997" s="236">
        <v>40.479999999999997</v>
      </c>
      <c r="I997" s="237"/>
      <c r="J997" s="232"/>
      <c r="K997" s="232"/>
      <c r="L997" s="238"/>
      <c r="M997" s="239"/>
      <c r="N997" s="240"/>
      <c r="O997" s="240"/>
      <c r="P997" s="240"/>
      <c r="Q997" s="240"/>
      <c r="R997" s="240"/>
      <c r="S997" s="240"/>
      <c r="T997" s="241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2" t="s">
        <v>158</v>
      </c>
      <c r="AU997" s="242" t="s">
        <v>83</v>
      </c>
      <c r="AV997" s="13" t="s">
        <v>85</v>
      </c>
      <c r="AW997" s="13" t="s">
        <v>32</v>
      </c>
      <c r="AX997" s="13" t="s">
        <v>75</v>
      </c>
      <c r="AY997" s="242" t="s">
        <v>149</v>
      </c>
    </row>
    <row r="998" s="13" customFormat="1">
      <c r="A998" s="13"/>
      <c r="B998" s="231"/>
      <c r="C998" s="232"/>
      <c r="D998" s="233" t="s">
        <v>158</v>
      </c>
      <c r="E998" s="234" t="s">
        <v>1</v>
      </c>
      <c r="F998" s="235" t="s">
        <v>1219</v>
      </c>
      <c r="G998" s="232"/>
      <c r="H998" s="236">
        <v>29.149999999999999</v>
      </c>
      <c r="I998" s="237"/>
      <c r="J998" s="232"/>
      <c r="K998" s="232"/>
      <c r="L998" s="238"/>
      <c r="M998" s="239"/>
      <c r="N998" s="240"/>
      <c r="O998" s="240"/>
      <c r="P998" s="240"/>
      <c r="Q998" s="240"/>
      <c r="R998" s="240"/>
      <c r="S998" s="240"/>
      <c r="T998" s="241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2" t="s">
        <v>158</v>
      </c>
      <c r="AU998" s="242" t="s">
        <v>83</v>
      </c>
      <c r="AV998" s="13" t="s">
        <v>85</v>
      </c>
      <c r="AW998" s="13" t="s">
        <v>32</v>
      </c>
      <c r="AX998" s="13" t="s">
        <v>75</v>
      </c>
      <c r="AY998" s="242" t="s">
        <v>149</v>
      </c>
    </row>
    <row r="999" s="13" customFormat="1">
      <c r="A999" s="13"/>
      <c r="B999" s="231"/>
      <c r="C999" s="232"/>
      <c r="D999" s="233" t="s">
        <v>158</v>
      </c>
      <c r="E999" s="234" t="s">
        <v>1</v>
      </c>
      <c r="F999" s="235" t="s">
        <v>1220</v>
      </c>
      <c r="G999" s="232"/>
      <c r="H999" s="236">
        <v>15.4</v>
      </c>
      <c r="I999" s="237"/>
      <c r="J999" s="232"/>
      <c r="K999" s="232"/>
      <c r="L999" s="238"/>
      <c r="M999" s="239"/>
      <c r="N999" s="240"/>
      <c r="O999" s="240"/>
      <c r="P999" s="240"/>
      <c r="Q999" s="240"/>
      <c r="R999" s="240"/>
      <c r="S999" s="240"/>
      <c r="T999" s="241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2" t="s">
        <v>158</v>
      </c>
      <c r="AU999" s="242" t="s">
        <v>83</v>
      </c>
      <c r="AV999" s="13" t="s">
        <v>85</v>
      </c>
      <c r="AW999" s="13" t="s">
        <v>32</v>
      </c>
      <c r="AX999" s="13" t="s">
        <v>75</v>
      </c>
      <c r="AY999" s="242" t="s">
        <v>149</v>
      </c>
    </row>
    <row r="1000" s="13" customFormat="1">
      <c r="A1000" s="13"/>
      <c r="B1000" s="231"/>
      <c r="C1000" s="232"/>
      <c r="D1000" s="233" t="s">
        <v>158</v>
      </c>
      <c r="E1000" s="234" t="s">
        <v>1</v>
      </c>
      <c r="F1000" s="235" t="s">
        <v>1221</v>
      </c>
      <c r="G1000" s="232"/>
      <c r="H1000" s="236">
        <v>15.4</v>
      </c>
      <c r="I1000" s="237"/>
      <c r="J1000" s="232"/>
      <c r="K1000" s="232"/>
      <c r="L1000" s="238"/>
      <c r="M1000" s="239"/>
      <c r="N1000" s="240"/>
      <c r="O1000" s="240"/>
      <c r="P1000" s="240"/>
      <c r="Q1000" s="240"/>
      <c r="R1000" s="240"/>
      <c r="S1000" s="240"/>
      <c r="T1000" s="241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2" t="s">
        <v>158</v>
      </c>
      <c r="AU1000" s="242" t="s">
        <v>83</v>
      </c>
      <c r="AV1000" s="13" t="s">
        <v>85</v>
      </c>
      <c r="AW1000" s="13" t="s">
        <v>32</v>
      </c>
      <c r="AX1000" s="13" t="s">
        <v>75</v>
      </c>
      <c r="AY1000" s="242" t="s">
        <v>149</v>
      </c>
    </row>
    <row r="1001" s="14" customFormat="1">
      <c r="A1001" s="14"/>
      <c r="B1001" s="243"/>
      <c r="C1001" s="244"/>
      <c r="D1001" s="233" t="s">
        <v>158</v>
      </c>
      <c r="E1001" s="245" t="s">
        <v>1</v>
      </c>
      <c r="F1001" s="246" t="s">
        <v>212</v>
      </c>
      <c r="G1001" s="244"/>
      <c r="H1001" s="247">
        <v>170.66500000000002</v>
      </c>
      <c r="I1001" s="248"/>
      <c r="J1001" s="244"/>
      <c r="K1001" s="244"/>
      <c r="L1001" s="249"/>
      <c r="M1001" s="250"/>
      <c r="N1001" s="251"/>
      <c r="O1001" s="251"/>
      <c r="P1001" s="251"/>
      <c r="Q1001" s="251"/>
      <c r="R1001" s="251"/>
      <c r="S1001" s="251"/>
      <c r="T1001" s="252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3" t="s">
        <v>158</v>
      </c>
      <c r="AU1001" s="253" t="s">
        <v>83</v>
      </c>
      <c r="AV1001" s="14" t="s">
        <v>156</v>
      </c>
      <c r="AW1001" s="14" t="s">
        <v>32</v>
      </c>
      <c r="AX1001" s="14" t="s">
        <v>83</v>
      </c>
      <c r="AY1001" s="253" t="s">
        <v>149</v>
      </c>
    </row>
    <row r="1002" s="2" customFormat="1" ht="16.5" customHeight="1">
      <c r="A1002" s="38"/>
      <c r="B1002" s="39"/>
      <c r="C1002" s="217" t="s">
        <v>1222</v>
      </c>
      <c r="D1002" s="217" t="s">
        <v>152</v>
      </c>
      <c r="E1002" s="218" t="s">
        <v>1223</v>
      </c>
      <c r="F1002" s="219" t="s">
        <v>1224</v>
      </c>
      <c r="G1002" s="220" t="s">
        <v>394</v>
      </c>
      <c r="H1002" s="221">
        <v>21</v>
      </c>
      <c r="I1002" s="222"/>
      <c r="J1002" s="223">
        <f>ROUND(I1002*H1002,2)</f>
        <v>0</v>
      </c>
      <c r="K1002" s="224"/>
      <c r="L1002" s="44"/>
      <c r="M1002" s="225" t="s">
        <v>1</v>
      </c>
      <c r="N1002" s="226" t="s">
        <v>40</v>
      </c>
      <c r="O1002" s="91"/>
      <c r="P1002" s="227">
        <f>O1002*H1002</f>
        <v>0</v>
      </c>
      <c r="Q1002" s="227">
        <v>0</v>
      </c>
      <c r="R1002" s="227">
        <f>Q1002*H1002</f>
        <v>0</v>
      </c>
      <c r="S1002" s="227">
        <v>0</v>
      </c>
      <c r="T1002" s="228">
        <f>S1002*H1002</f>
        <v>0</v>
      </c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29" t="s">
        <v>370</v>
      </c>
      <c r="AT1002" s="229" t="s">
        <v>152</v>
      </c>
      <c r="AU1002" s="229" t="s">
        <v>83</v>
      </c>
      <c r="AY1002" s="17" t="s">
        <v>149</v>
      </c>
      <c r="BE1002" s="230">
        <f>IF(N1002="základní",J1002,0)</f>
        <v>0</v>
      </c>
      <c r="BF1002" s="230">
        <f>IF(N1002="snížená",J1002,0)</f>
        <v>0</v>
      </c>
      <c r="BG1002" s="230">
        <f>IF(N1002="zákl. přenesená",J1002,0)</f>
        <v>0</v>
      </c>
      <c r="BH1002" s="230">
        <f>IF(N1002="sníž. přenesená",J1002,0)</f>
        <v>0</v>
      </c>
      <c r="BI1002" s="230">
        <f>IF(N1002="nulová",J1002,0)</f>
        <v>0</v>
      </c>
      <c r="BJ1002" s="17" t="s">
        <v>83</v>
      </c>
      <c r="BK1002" s="230">
        <f>ROUND(I1002*H1002,2)</f>
        <v>0</v>
      </c>
      <c r="BL1002" s="17" t="s">
        <v>370</v>
      </c>
      <c r="BM1002" s="229" t="s">
        <v>1225</v>
      </c>
    </row>
    <row r="1003" s="13" customFormat="1">
      <c r="A1003" s="13"/>
      <c r="B1003" s="231"/>
      <c r="C1003" s="232"/>
      <c r="D1003" s="233" t="s">
        <v>158</v>
      </c>
      <c r="E1003" s="234" t="s">
        <v>1</v>
      </c>
      <c r="F1003" s="235" t="s">
        <v>1226</v>
      </c>
      <c r="G1003" s="232"/>
      <c r="H1003" s="236">
        <v>4</v>
      </c>
      <c r="I1003" s="237"/>
      <c r="J1003" s="232"/>
      <c r="K1003" s="232"/>
      <c r="L1003" s="238"/>
      <c r="M1003" s="239"/>
      <c r="N1003" s="240"/>
      <c r="O1003" s="240"/>
      <c r="P1003" s="240"/>
      <c r="Q1003" s="240"/>
      <c r="R1003" s="240"/>
      <c r="S1003" s="240"/>
      <c r="T1003" s="24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2" t="s">
        <v>158</v>
      </c>
      <c r="AU1003" s="242" t="s">
        <v>83</v>
      </c>
      <c r="AV1003" s="13" t="s">
        <v>85</v>
      </c>
      <c r="AW1003" s="13" t="s">
        <v>32</v>
      </c>
      <c r="AX1003" s="13" t="s">
        <v>75</v>
      </c>
      <c r="AY1003" s="242" t="s">
        <v>149</v>
      </c>
    </row>
    <row r="1004" s="13" customFormat="1">
      <c r="A1004" s="13"/>
      <c r="B1004" s="231"/>
      <c r="C1004" s="232"/>
      <c r="D1004" s="233" t="s">
        <v>158</v>
      </c>
      <c r="E1004" s="234" t="s">
        <v>1</v>
      </c>
      <c r="F1004" s="235" t="s">
        <v>1060</v>
      </c>
      <c r="G1004" s="232"/>
      <c r="H1004" s="236">
        <v>2</v>
      </c>
      <c r="I1004" s="237"/>
      <c r="J1004" s="232"/>
      <c r="K1004" s="232"/>
      <c r="L1004" s="238"/>
      <c r="M1004" s="239"/>
      <c r="N1004" s="240"/>
      <c r="O1004" s="240"/>
      <c r="P1004" s="240"/>
      <c r="Q1004" s="240"/>
      <c r="R1004" s="240"/>
      <c r="S1004" s="240"/>
      <c r="T1004" s="241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2" t="s">
        <v>158</v>
      </c>
      <c r="AU1004" s="242" t="s">
        <v>83</v>
      </c>
      <c r="AV1004" s="13" t="s">
        <v>85</v>
      </c>
      <c r="AW1004" s="13" t="s">
        <v>32</v>
      </c>
      <c r="AX1004" s="13" t="s">
        <v>75</v>
      </c>
      <c r="AY1004" s="242" t="s">
        <v>149</v>
      </c>
    </row>
    <row r="1005" s="13" customFormat="1">
      <c r="A1005" s="13"/>
      <c r="B1005" s="231"/>
      <c r="C1005" s="232"/>
      <c r="D1005" s="233" t="s">
        <v>158</v>
      </c>
      <c r="E1005" s="234" t="s">
        <v>1</v>
      </c>
      <c r="F1005" s="235" t="s">
        <v>936</v>
      </c>
      <c r="G1005" s="232"/>
      <c r="H1005" s="236">
        <v>12</v>
      </c>
      <c r="I1005" s="237"/>
      <c r="J1005" s="232"/>
      <c r="K1005" s="232"/>
      <c r="L1005" s="238"/>
      <c r="M1005" s="239"/>
      <c r="N1005" s="240"/>
      <c r="O1005" s="240"/>
      <c r="P1005" s="240"/>
      <c r="Q1005" s="240"/>
      <c r="R1005" s="240"/>
      <c r="S1005" s="240"/>
      <c r="T1005" s="241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2" t="s">
        <v>158</v>
      </c>
      <c r="AU1005" s="242" t="s">
        <v>83</v>
      </c>
      <c r="AV1005" s="13" t="s">
        <v>85</v>
      </c>
      <c r="AW1005" s="13" t="s">
        <v>32</v>
      </c>
      <c r="AX1005" s="13" t="s">
        <v>75</v>
      </c>
      <c r="AY1005" s="242" t="s">
        <v>149</v>
      </c>
    </row>
    <row r="1006" s="13" customFormat="1">
      <c r="A1006" s="13"/>
      <c r="B1006" s="231"/>
      <c r="C1006" s="232"/>
      <c r="D1006" s="233" t="s">
        <v>158</v>
      </c>
      <c r="E1006" s="234" t="s">
        <v>1</v>
      </c>
      <c r="F1006" s="235" t="s">
        <v>1227</v>
      </c>
      <c r="G1006" s="232"/>
      <c r="H1006" s="236">
        <v>3</v>
      </c>
      <c r="I1006" s="237"/>
      <c r="J1006" s="232"/>
      <c r="K1006" s="232"/>
      <c r="L1006" s="238"/>
      <c r="M1006" s="239"/>
      <c r="N1006" s="240"/>
      <c r="O1006" s="240"/>
      <c r="P1006" s="240"/>
      <c r="Q1006" s="240"/>
      <c r="R1006" s="240"/>
      <c r="S1006" s="240"/>
      <c r="T1006" s="24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2" t="s">
        <v>158</v>
      </c>
      <c r="AU1006" s="242" t="s">
        <v>83</v>
      </c>
      <c r="AV1006" s="13" t="s">
        <v>85</v>
      </c>
      <c r="AW1006" s="13" t="s">
        <v>32</v>
      </c>
      <c r="AX1006" s="13" t="s">
        <v>75</v>
      </c>
      <c r="AY1006" s="242" t="s">
        <v>149</v>
      </c>
    </row>
    <row r="1007" s="14" customFormat="1">
      <c r="A1007" s="14"/>
      <c r="B1007" s="243"/>
      <c r="C1007" s="244"/>
      <c r="D1007" s="233" t="s">
        <v>158</v>
      </c>
      <c r="E1007" s="245" t="s">
        <v>1</v>
      </c>
      <c r="F1007" s="246" t="s">
        <v>212</v>
      </c>
      <c r="G1007" s="244"/>
      <c r="H1007" s="247">
        <v>21</v>
      </c>
      <c r="I1007" s="248"/>
      <c r="J1007" s="244"/>
      <c r="K1007" s="244"/>
      <c r="L1007" s="249"/>
      <c r="M1007" s="250"/>
      <c r="N1007" s="251"/>
      <c r="O1007" s="251"/>
      <c r="P1007" s="251"/>
      <c r="Q1007" s="251"/>
      <c r="R1007" s="251"/>
      <c r="S1007" s="251"/>
      <c r="T1007" s="252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3" t="s">
        <v>158</v>
      </c>
      <c r="AU1007" s="253" t="s">
        <v>83</v>
      </c>
      <c r="AV1007" s="14" t="s">
        <v>156</v>
      </c>
      <c r="AW1007" s="14" t="s">
        <v>32</v>
      </c>
      <c r="AX1007" s="14" t="s">
        <v>83</v>
      </c>
      <c r="AY1007" s="253" t="s">
        <v>149</v>
      </c>
    </row>
    <row r="1008" s="2" customFormat="1" ht="16.5" customHeight="1">
      <c r="A1008" s="38"/>
      <c r="B1008" s="39"/>
      <c r="C1008" s="258" t="s">
        <v>1228</v>
      </c>
      <c r="D1008" s="258" t="s">
        <v>401</v>
      </c>
      <c r="E1008" s="259" t="s">
        <v>1229</v>
      </c>
      <c r="F1008" s="260" t="s">
        <v>1230</v>
      </c>
      <c r="G1008" s="261" t="s">
        <v>394</v>
      </c>
      <c r="H1008" s="262">
        <v>21</v>
      </c>
      <c r="I1008" s="263"/>
      <c r="J1008" s="264">
        <f>ROUND(I1008*H1008,2)</f>
        <v>0</v>
      </c>
      <c r="K1008" s="265"/>
      <c r="L1008" s="266"/>
      <c r="M1008" s="267" t="s">
        <v>1</v>
      </c>
      <c r="N1008" s="268" t="s">
        <v>40</v>
      </c>
      <c r="O1008" s="91"/>
      <c r="P1008" s="227">
        <f>O1008*H1008</f>
        <v>0</v>
      </c>
      <c r="Q1008" s="227">
        <v>0</v>
      </c>
      <c r="R1008" s="227">
        <f>Q1008*H1008</f>
        <v>0</v>
      </c>
      <c r="S1008" s="227">
        <v>0</v>
      </c>
      <c r="T1008" s="228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9" t="s">
        <v>485</v>
      </c>
      <c r="AT1008" s="229" t="s">
        <v>401</v>
      </c>
      <c r="AU1008" s="229" t="s">
        <v>83</v>
      </c>
      <c r="AY1008" s="17" t="s">
        <v>149</v>
      </c>
      <c r="BE1008" s="230">
        <f>IF(N1008="základní",J1008,0)</f>
        <v>0</v>
      </c>
      <c r="BF1008" s="230">
        <f>IF(N1008="snížená",J1008,0)</f>
        <v>0</v>
      </c>
      <c r="BG1008" s="230">
        <f>IF(N1008="zákl. přenesená",J1008,0)</f>
        <v>0</v>
      </c>
      <c r="BH1008" s="230">
        <f>IF(N1008="sníž. přenesená",J1008,0)</f>
        <v>0</v>
      </c>
      <c r="BI1008" s="230">
        <f>IF(N1008="nulová",J1008,0)</f>
        <v>0</v>
      </c>
      <c r="BJ1008" s="17" t="s">
        <v>83</v>
      </c>
      <c r="BK1008" s="230">
        <f>ROUND(I1008*H1008,2)</f>
        <v>0</v>
      </c>
      <c r="BL1008" s="17" t="s">
        <v>370</v>
      </c>
      <c r="BM1008" s="229" t="s">
        <v>1231</v>
      </c>
    </row>
    <row r="1009" s="13" customFormat="1">
      <c r="A1009" s="13"/>
      <c r="B1009" s="231"/>
      <c r="C1009" s="232"/>
      <c r="D1009" s="233" t="s">
        <v>158</v>
      </c>
      <c r="E1009" s="234" t="s">
        <v>1</v>
      </c>
      <c r="F1009" s="235" t="s">
        <v>1226</v>
      </c>
      <c r="G1009" s="232"/>
      <c r="H1009" s="236">
        <v>4</v>
      </c>
      <c r="I1009" s="237"/>
      <c r="J1009" s="232"/>
      <c r="K1009" s="232"/>
      <c r="L1009" s="238"/>
      <c r="M1009" s="239"/>
      <c r="N1009" s="240"/>
      <c r="O1009" s="240"/>
      <c r="P1009" s="240"/>
      <c r="Q1009" s="240"/>
      <c r="R1009" s="240"/>
      <c r="S1009" s="240"/>
      <c r="T1009" s="241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2" t="s">
        <v>158</v>
      </c>
      <c r="AU1009" s="242" t="s">
        <v>83</v>
      </c>
      <c r="AV1009" s="13" t="s">
        <v>85</v>
      </c>
      <c r="AW1009" s="13" t="s">
        <v>32</v>
      </c>
      <c r="AX1009" s="13" t="s">
        <v>75</v>
      </c>
      <c r="AY1009" s="242" t="s">
        <v>149</v>
      </c>
    </row>
    <row r="1010" s="13" customFormat="1">
      <c r="A1010" s="13"/>
      <c r="B1010" s="231"/>
      <c r="C1010" s="232"/>
      <c r="D1010" s="233" t="s">
        <v>158</v>
      </c>
      <c r="E1010" s="234" t="s">
        <v>1</v>
      </c>
      <c r="F1010" s="235" t="s">
        <v>1060</v>
      </c>
      <c r="G1010" s="232"/>
      <c r="H1010" s="236">
        <v>2</v>
      </c>
      <c r="I1010" s="237"/>
      <c r="J1010" s="232"/>
      <c r="K1010" s="232"/>
      <c r="L1010" s="238"/>
      <c r="M1010" s="239"/>
      <c r="N1010" s="240"/>
      <c r="O1010" s="240"/>
      <c r="P1010" s="240"/>
      <c r="Q1010" s="240"/>
      <c r="R1010" s="240"/>
      <c r="S1010" s="240"/>
      <c r="T1010" s="241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2" t="s">
        <v>158</v>
      </c>
      <c r="AU1010" s="242" t="s">
        <v>83</v>
      </c>
      <c r="AV1010" s="13" t="s">
        <v>85</v>
      </c>
      <c r="AW1010" s="13" t="s">
        <v>32</v>
      </c>
      <c r="AX1010" s="13" t="s">
        <v>75</v>
      </c>
      <c r="AY1010" s="242" t="s">
        <v>149</v>
      </c>
    </row>
    <row r="1011" s="13" customFormat="1">
      <c r="A1011" s="13"/>
      <c r="B1011" s="231"/>
      <c r="C1011" s="232"/>
      <c r="D1011" s="233" t="s">
        <v>158</v>
      </c>
      <c r="E1011" s="234" t="s">
        <v>1</v>
      </c>
      <c r="F1011" s="235" t="s">
        <v>936</v>
      </c>
      <c r="G1011" s="232"/>
      <c r="H1011" s="236">
        <v>12</v>
      </c>
      <c r="I1011" s="237"/>
      <c r="J1011" s="232"/>
      <c r="K1011" s="232"/>
      <c r="L1011" s="238"/>
      <c r="M1011" s="239"/>
      <c r="N1011" s="240"/>
      <c r="O1011" s="240"/>
      <c r="P1011" s="240"/>
      <c r="Q1011" s="240"/>
      <c r="R1011" s="240"/>
      <c r="S1011" s="240"/>
      <c r="T1011" s="241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2" t="s">
        <v>158</v>
      </c>
      <c r="AU1011" s="242" t="s">
        <v>83</v>
      </c>
      <c r="AV1011" s="13" t="s">
        <v>85</v>
      </c>
      <c r="AW1011" s="13" t="s">
        <v>32</v>
      </c>
      <c r="AX1011" s="13" t="s">
        <v>75</v>
      </c>
      <c r="AY1011" s="242" t="s">
        <v>149</v>
      </c>
    </row>
    <row r="1012" s="13" customFormat="1">
      <c r="A1012" s="13"/>
      <c r="B1012" s="231"/>
      <c r="C1012" s="232"/>
      <c r="D1012" s="233" t="s">
        <v>158</v>
      </c>
      <c r="E1012" s="234" t="s">
        <v>1</v>
      </c>
      <c r="F1012" s="235" t="s">
        <v>1227</v>
      </c>
      <c r="G1012" s="232"/>
      <c r="H1012" s="236">
        <v>3</v>
      </c>
      <c r="I1012" s="237"/>
      <c r="J1012" s="232"/>
      <c r="K1012" s="232"/>
      <c r="L1012" s="238"/>
      <c r="M1012" s="239"/>
      <c r="N1012" s="240"/>
      <c r="O1012" s="240"/>
      <c r="P1012" s="240"/>
      <c r="Q1012" s="240"/>
      <c r="R1012" s="240"/>
      <c r="S1012" s="240"/>
      <c r="T1012" s="241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42" t="s">
        <v>158</v>
      </c>
      <c r="AU1012" s="242" t="s">
        <v>83</v>
      </c>
      <c r="AV1012" s="13" t="s">
        <v>85</v>
      </c>
      <c r="AW1012" s="13" t="s">
        <v>32</v>
      </c>
      <c r="AX1012" s="13" t="s">
        <v>75</v>
      </c>
      <c r="AY1012" s="242" t="s">
        <v>149</v>
      </c>
    </row>
    <row r="1013" s="14" customFormat="1">
      <c r="A1013" s="14"/>
      <c r="B1013" s="243"/>
      <c r="C1013" s="244"/>
      <c r="D1013" s="233" t="s">
        <v>158</v>
      </c>
      <c r="E1013" s="245" t="s">
        <v>1</v>
      </c>
      <c r="F1013" s="246" t="s">
        <v>212</v>
      </c>
      <c r="G1013" s="244"/>
      <c r="H1013" s="247">
        <v>21</v>
      </c>
      <c r="I1013" s="248"/>
      <c r="J1013" s="244"/>
      <c r="K1013" s="244"/>
      <c r="L1013" s="249"/>
      <c r="M1013" s="250"/>
      <c r="N1013" s="251"/>
      <c r="O1013" s="251"/>
      <c r="P1013" s="251"/>
      <c r="Q1013" s="251"/>
      <c r="R1013" s="251"/>
      <c r="S1013" s="251"/>
      <c r="T1013" s="252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3" t="s">
        <v>158</v>
      </c>
      <c r="AU1013" s="253" t="s">
        <v>83</v>
      </c>
      <c r="AV1013" s="14" t="s">
        <v>156</v>
      </c>
      <c r="AW1013" s="14" t="s">
        <v>32</v>
      </c>
      <c r="AX1013" s="14" t="s">
        <v>83</v>
      </c>
      <c r="AY1013" s="253" t="s">
        <v>149</v>
      </c>
    </row>
    <row r="1014" s="2" customFormat="1" ht="24.15" customHeight="1">
      <c r="A1014" s="38"/>
      <c r="B1014" s="39"/>
      <c r="C1014" s="217" t="s">
        <v>1232</v>
      </c>
      <c r="D1014" s="217" t="s">
        <v>152</v>
      </c>
      <c r="E1014" s="218" t="s">
        <v>1233</v>
      </c>
      <c r="F1014" s="219" t="s">
        <v>1234</v>
      </c>
      <c r="G1014" s="220" t="s">
        <v>394</v>
      </c>
      <c r="H1014" s="221">
        <v>16</v>
      </c>
      <c r="I1014" s="222"/>
      <c r="J1014" s="223">
        <f>ROUND(I1014*H1014,2)</f>
        <v>0</v>
      </c>
      <c r="K1014" s="224"/>
      <c r="L1014" s="44"/>
      <c r="M1014" s="225" t="s">
        <v>1</v>
      </c>
      <c r="N1014" s="226" t="s">
        <v>40</v>
      </c>
      <c r="O1014" s="91"/>
      <c r="P1014" s="227">
        <f>O1014*H1014</f>
        <v>0</v>
      </c>
      <c r="Q1014" s="227">
        <v>0</v>
      </c>
      <c r="R1014" s="227">
        <f>Q1014*H1014</f>
        <v>0</v>
      </c>
      <c r="S1014" s="227">
        <v>0</v>
      </c>
      <c r="T1014" s="228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9" t="s">
        <v>370</v>
      </c>
      <c r="AT1014" s="229" t="s">
        <v>152</v>
      </c>
      <c r="AU1014" s="229" t="s">
        <v>83</v>
      </c>
      <c r="AY1014" s="17" t="s">
        <v>149</v>
      </c>
      <c r="BE1014" s="230">
        <f>IF(N1014="základní",J1014,0)</f>
        <v>0</v>
      </c>
      <c r="BF1014" s="230">
        <f>IF(N1014="snížená",J1014,0)</f>
        <v>0</v>
      </c>
      <c r="BG1014" s="230">
        <f>IF(N1014="zákl. přenesená",J1014,0)</f>
        <v>0</v>
      </c>
      <c r="BH1014" s="230">
        <f>IF(N1014="sníž. přenesená",J1014,0)</f>
        <v>0</v>
      </c>
      <c r="BI1014" s="230">
        <f>IF(N1014="nulová",J1014,0)</f>
        <v>0</v>
      </c>
      <c r="BJ1014" s="17" t="s">
        <v>83</v>
      </c>
      <c r="BK1014" s="230">
        <f>ROUND(I1014*H1014,2)</f>
        <v>0</v>
      </c>
      <c r="BL1014" s="17" t="s">
        <v>370</v>
      </c>
      <c r="BM1014" s="229" t="s">
        <v>1235</v>
      </c>
    </row>
    <row r="1015" s="2" customFormat="1">
      <c r="A1015" s="38"/>
      <c r="B1015" s="39"/>
      <c r="C1015" s="40"/>
      <c r="D1015" s="233" t="s">
        <v>298</v>
      </c>
      <c r="E1015" s="40"/>
      <c r="F1015" s="254" t="s">
        <v>1236</v>
      </c>
      <c r="G1015" s="40"/>
      <c r="H1015" s="40"/>
      <c r="I1015" s="255"/>
      <c r="J1015" s="40"/>
      <c r="K1015" s="40"/>
      <c r="L1015" s="44"/>
      <c r="M1015" s="256"/>
      <c r="N1015" s="257"/>
      <c r="O1015" s="91"/>
      <c r="P1015" s="91"/>
      <c r="Q1015" s="91"/>
      <c r="R1015" s="91"/>
      <c r="S1015" s="91"/>
      <c r="T1015" s="92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T1015" s="17" t="s">
        <v>298</v>
      </c>
      <c r="AU1015" s="17" t="s">
        <v>83</v>
      </c>
    </row>
    <row r="1016" s="2" customFormat="1" ht="21.75" customHeight="1">
      <c r="A1016" s="38"/>
      <c r="B1016" s="39"/>
      <c r="C1016" s="217" t="s">
        <v>1237</v>
      </c>
      <c r="D1016" s="217" t="s">
        <v>152</v>
      </c>
      <c r="E1016" s="218" t="s">
        <v>1238</v>
      </c>
      <c r="F1016" s="219" t="s">
        <v>1239</v>
      </c>
      <c r="G1016" s="220" t="s">
        <v>394</v>
      </c>
      <c r="H1016" s="221">
        <v>1</v>
      </c>
      <c r="I1016" s="222"/>
      <c r="J1016" s="223">
        <f>ROUND(I1016*H1016,2)</f>
        <v>0</v>
      </c>
      <c r="K1016" s="224"/>
      <c r="L1016" s="44"/>
      <c r="M1016" s="225" t="s">
        <v>1</v>
      </c>
      <c r="N1016" s="226" t="s">
        <v>40</v>
      </c>
      <c r="O1016" s="91"/>
      <c r="P1016" s="227">
        <f>O1016*H1016</f>
        <v>0</v>
      </c>
      <c r="Q1016" s="227">
        <v>0</v>
      </c>
      <c r="R1016" s="227">
        <f>Q1016*H1016</f>
        <v>0</v>
      </c>
      <c r="S1016" s="227">
        <v>0</v>
      </c>
      <c r="T1016" s="228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9" t="s">
        <v>370</v>
      </c>
      <c r="AT1016" s="229" t="s">
        <v>152</v>
      </c>
      <c r="AU1016" s="229" t="s">
        <v>83</v>
      </c>
      <c r="AY1016" s="17" t="s">
        <v>149</v>
      </c>
      <c r="BE1016" s="230">
        <f>IF(N1016="základní",J1016,0)</f>
        <v>0</v>
      </c>
      <c r="BF1016" s="230">
        <f>IF(N1016="snížená",J1016,0)</f>
        <v>0</v>
      </c>
      <c r="BG1016" s="230">
        <f>IF(N1016="zákl. přenesená",J1016,0)</f>
        <v>0</v>
      </c>
      <c r="BH1016" s="230">
        <f>IF(N1016="sníž. přenesená",J1016,0)</f>
        <v>0</v>
      </c>
      <c r="BI1016" s="230">
        <f>IF(N1016="nulová",J1016,0)</f>
        <v>0</v>
      </c>
      <c r="BJ1016" s="17" t="s">
        <v>83</v>
      </c>
      <c r="BK1016" s="230">
        <f>ROUND(I1016*H1016,2)</f>
        <v>0</v>
      </c>
      <c r="BL1016" s="17" t="s">
        <v>370</v>
      </c>
      <c r="BM1016" s="229" t="s">
        <v>1240</v>
      </c>
    </row>
    <row r="1017" s="13" customFormat="1">
      <c r="A1017" s="13"/>
      <c r="B1017" s="231"/>
      <c r="C1017" s="232"/>
      <c r="D1017" s="233" t="s">
        <v>158</v>
      </c>
      <c r="E1017" s="234" t="s">
        <v>1</v>
      </c>
      <c r="F1017" s="235" t="s">
        <v>1241</v>
      </c>
      <c r="G1017" s="232"/>
      <c r="H1017" s="236">
        <v>1</v>
      </c>
      <c r="I1017" s="237"/>
      <c r="J1017" s="232"/>
      <c r="K1017" s="232"/>
      <c r="L1017" s="238"/>
      <c r="M1017" s="239"/>
      <c r="N1017" s="240"/>
      <c r="O1017" s="240"/>
      <c r="P1017" s="240"/>
      <c r="Q1017" s="240"/>
      <c r="R1017" s="240"/>
      <c r="S1017" s="240"/>
      <c r="T1017" s="241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2" t="s">
        <v>158</v>
      </c>
      <c r="AU1017" s="242" t="s">
        <v>83</v>
      </c>
      <c r="AV1017" s="13" t="s">
        <v>85</v>
      </c>
      <c r="AW1017" s="13" t="s">
        <v>32</v>
      </c>
      <c r="AX1017" s="13" t="s">
        <v>83</v>
      </c>
      <c r="AY1017" s="242" t="s">
        <v>149</v>
      </c>
    </row>
    <row r="1018" s="2" customFormat="1" ht="21.75" customHeight="1">
      <c r="A1018" s="38"/>
      <c r="B1018" s="39"/>
      <c r="C1018" s="217" t="s">
        <v>1242</v>
      </c>
      <c r="D1018" s="217" t="s">
        <v>152</v>
      </c>
      <c r="E1018" s="218" t="s">
        <v>1243</v>
      </c>
      <c r="F1018" s="219" t="s">
        <v>1244</v>
      </c>
      <c r="G1018" s="220" t="s">
        <v>356</v>
      </c>
      <c r="H1018" s="221">
        <v>16</v>
      </c>
      <c r="I1018" s="222"/>
      <c r="J1018" s="223">
        <f>ROUND(I1018*H1018,2)</f>
        <v>0</v>
      </c>
      <c r="K1018" s="224"/>
      <c r="L1018" s="44"/>
      <c r="M1018" s="225" t="s">
        <v>1</v>
      </c>
      <c r="N1018" s="226" t="s">
        <v>40</v>
      </c>
      <c r="O1018" s="91"/>
      <c r="P1018" s="227">
        <f>O1018*H1018</f>
        <v>0</v>
      </c>
      <c r="Q1018" s="227">
        <v>0</v>
      </c>
      <c r="R1018" s="227">
        <f>Q1018*H1018</f>
        <v>0</v>
      </c>
      <c r="S1018" s="227">
        <v>0</v>
      </c>
      <c r="T1018" s="228">
        <f>S1018*H1018</f>
        <v>0</v>
      </c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R1018" s="229" t="s">
        <v>370</v>
      </c>
      <c r="AT1018" s="229" t="s">
        <v>152</v>
      </c>
      <c r="AU1018" s="229" t="s">
        <v>83</v>
      </c>
      <c r="AY1018" s="17" t="s">
        <v>149</v>
      </c>
      <c r="BE1018" s="230">
        <f>IF(N1018="základní",J1018,0)</f>
        <v>0</v>
      </c>
      <c r="BF1018" s="230">
        <f>IF(N1018="snížená",J1018,0)</f>
        <v>0</v>
      </c>
      <c r="BG1018" s="230">
        <f>IF(N1018="zákl. přenesená",J1018,0)</f>
        <v>0</v>
      </c>
      <c r="BH1018" s="230">
        <f>IF(N1018="sníž. přenesená",J1018,0)</f>
        <v>0</v>
      </c>
      <c r="BI1018" s="230">
        <f>IF(N1018="nulová",J1018,0)</f>
        <v>0</v>
      </c>
      <c r="BJ1018" s="17" t="s">
        <v>83</v>
      </c>
      <c r="BK1018" s="230">
        <f>ROUND(I1018*H1018,2)</f>
        <v>0</v>
      </c>
      <c r="BL1018" s="17" t="s">
        <v>370</v>
      </c>
      <c r="BM1018" s="229" t="s">
        <v>1245</v>
      </c>
    </row>
    <row r="1019" s="12" customFormat="1" ht="25.92" customHeight="1">
      <c r="A1019" s="12"/>
      <c r="B1019" s="203"/>
      <c r="C1019" s="204"/>
      <c r="D1019" s="205" t="s">
        <v>74</v>
      </c>
      <c r="E1019" s="206" t="s">
        <v>1246</v>
      </c>
      <c r="F1019" s="206" t="s">
        <v>1247</v>
      </c>
      <c r="G1019" s="204"/>
      <c r="H1019" s="204"/>
      <c r="I1019" s="207"/>
      <c r="J1019" s="208">
        <f>BK1019</f>
        <v>0</v>
      </c>
      <c r="K1019" s="204"/>
      <c r="L1019" s="209"/>
      <c r="M1019" s="210"/>
      <c r="N1019" s="211"/>
      <c r="O1019" s="211"/>
      <c r="P1019" s="212">
        <f>SUM(P1020:P1101)</f>
        <v>0</v>
      </c>
      <c r="Q1019" s="211"/>
      <c r="R1019" s="212">
        <f>SUM(R1020:R1101)</f>
        <v>1.4561359</v>
      </c>
      <c r="S1019" s="211"/>
      <c r="T1019" s="213">
        <f>SUM(T1020:T1101)</f>
        <v>0</v>
      </c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R1019" s="214" t="s">
        <v>85</v>
      </c>
      <c r="AT1019" s="215" t="s">
        <v>74</v>
      </c>
      <c r="AU1019" s="215" t="s">
        <v>75</v>
      </c>
      <c r="AY1019" s="214" t="s">
        <v>149</v>
      </c>
      <c r="BK1019" s="216">
        <f>SUM(BK1020:BK1101)</f>
        <v>0</v>
      </c>
    </row>
    <row r="1020" s="2" customFormat="1" ht="21.75" customHeight="1">
      <c r="A1020" s="38"/>
      <c r="B1020" s="39"/>
      <c r="C1020" s="217" t="s">
        <v>1248</v>
      </c>
      <c r="D1020" s="217" t="s">
        <v>152</v>
      </c>
      <c r="E1020" s="218" t="s">
        <v>1249</v>
      </c>
      <c r="F1020" s="219" t="s">
        <v>1250</v>
      </c>
      <c r="G1020" s="220" t="s">
        <v>155</v>
      </c>
      <c r="H1020" s="221">
        <v>176.80000000000001</v>
      </c>
      <c r="I1020" s="222"/>
      <c r="J1020" s="223">
        <f>ROUND(I1020*H1020,2)</f>
        <v>0</v>
      </c>
      <c r="K1020" s="224"/>
      <c r="L1020" s="44"/>
      <c r="M1020" s="225" t="s">
        <v>1</v>
      </c>
      <c r="N1020" s="226" t="s">
        <v>40</v>
      </c>
      <c r="O1020" s="91"/>
      <c r="P1020" s="227">
        <f>O1020*H1020</f>
        <v>0</v>
      </c>
      <c r="Q1020" s="227">
        <v>0</v>
      </c>
      <c r="R1020" s="227">
        <f>Q1020*H1020</f>
        <v>0</v>
      </c>
      <c r="S1020" s="227">
        <v>0</v>
      </c>
      <c r="T1020" s="228">
        <f>S1020*H1020</f>
        <v>0</v>
      </c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R1020" s="229" t="s">
        <v>370</v>
      </c>
      <c r="AT1020" s="229" t="s">
        <v>152</v>
      </c>
      <c r="AU1020" s="229" t="s">
        <v>83</v>
      </c>
      <c r="AY1020" s="17" t="s">
        <v>149</v>
      </c>
      <c r="BE1020" s="230">
        <f>IF(N1020="základní",J1020,0)</f>
        <v>0</v>
      </c>
      <c r="BF1020" s="230">
        <f>IF(N1020="snížená",J1020,0)</f>
        <v>0</v>
      </c>
      <c r="BG1020" s="230">
        <f>IF(N1020="zákl. přenesená",J1020,0)</f>
        <v>0</v>
      </c>
      <c r="BH1020" s="230">
        <f>IF(N1020="sníž. přenesená",J1020,0)</f>
        <v>0</v>
      </c>
      <c r="BI1020" s="230">
        <f>IF(N1020="nulová",J1020,0)</f>
        <v>0</v>
      </c>
      <c r="BJ1020" s="17" t="s">
        <v>83</v>
      </c>
      <c r="BK1020" s="230">
        <f>ROUND(I1020*H1020,2)</f>
        <v>0</v>
      </c>
      <c r="BL1020" s="17" t="s">
        <v>370</v>
      </c>
      <c r="BM1020" s="229" t="s">
        <v>1251</v>
      </c>
    </row>
    <row r="1021" s="13" customFormat="1">
      <c r="A1021" s="13"/>
      <c r="B1021" s="231"/>
      <c r="C1021" s="232"/>
      <c r="D1021" s="233" t="s">
        <v>158</v>
      </c>
      <c r="E1021" s="234" t="s">
        <v>1</v>
      </c>
      <c r="F1021" s="235" t="s">
        <v>1252</v>
      </c>
      <c r="G1021" s="232"/>
      <c r="H1021" s="236">
        <v>17.5</v>
      </c>
      <c r="I1021" s="237"/>
      <c r="J1021" s="232"/>
      <c r="K1021" s="232"/>
      <c r="L1021" s="238"/>
      <c r="M1021" s="239"/>
      <c r="N1021" s="240"/>
      <c r="O1021" s="240"/>
      <c r="P1021" s="240"/>
      <c r="Q1021" s="240"/>
      <c r="R1021" s="240"/>
      <c r="S1021" s="240"/>
      <c r="T1021" s="241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2" t="s">
        <v>158</v>
      </c>
      <c r="AU1021" s="242" t="s">
        <v>83</v>
      </c>
      <c r="AV1021" s="13" t="s">
        <v>85</v>
      </c>
      <c r="AW1021" s="13" t="s">
        <v>32</v>
      </c>
      <c r="AX1021" s="13" t="s">
        <v>75</v>
      </c>
      <c r="AY1021" s="242" t="s">
        <v>149</v>
      </c>
    </row>
    <row r="1022" s="13" customFormat="1">
      <c r="A1022" s="13"/>
      <c r="B1022" s="231"/>
      <c r="C1022" s="232"/>
      <c r="D1022" s="233" t="s">
        <v>158</v>
      </c>
      <c r="E1022" s="234" t="s">
        <v>1</v>
      </c>
      <c r="F1022" s="235" t="s">
        <v>1253</v>
      </c>
      <c r="G1022" s="232"/>
      <c r="H1022" s="236">
        <v>17.5</v>
      </c>
      <c r="I1022" s="237"/>
      <c r="J1022" s="232"/>
      <c r="K1022" s="232"/>
      <c r="L1022" s="238"/>
      <c r="M1022" s="239"/>
      <c r="N1022" s="240"/>
      <c r="O1022" s="240"/>
      <c r="P1022" s="240"/>
      <c r="Q1022" s="240"/>
      <c r="R1022" s="240"/>
      <c r="S1022" s="240"/>
      <c r="T1022" s="241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2" t="s">
        <v>158</v>
      </c>
      <c r="AU1022" s="242" t="s">
        <v>83</v>
      </c>
      <c r="AV1022" s="13" t="s">
        <v>85</v>
      </c>
      <c r="AW1022" s="13" t="s">
        <v>32</v>
      </c>
      <c r="AX1022" s="13" t="s">
        <v>75</v>
      </c>
      <c r="AY1022" s="242" t="s">
        <v>149</v>
      </c>
    </row>
    <row r="1023" s="13" customFormat="1">
      <c r="A1023" s="13"/>
      <c r="B1023" s="231"/>
      <c r="C1023" s="232"/>
      <c r="D1023" s="233" t="s">
        <v>158</v>
      </c>
      <c r="E1023" s="234" t="s">
        <v>1</v>
      </c>
      <c r="F1023" s="235" t="s">
        <v>880</v>
      </c>
      <c r="G1023" s="232"/>
      <c r="H1023" s="236">
        <v>14</v>
      </c>
      <c r="I1023" s="237"/>
      <c r="J1023" s="232"/>
      <c r="K1023" s="232"/>
      <c r="L1023" s="238"/>
      <c r="M1023" s="239"/>
      <c r="N1023" s="240"/>
      <c r="O1023" s="240"/>
      <c r="P1023" s="240"/>
      <c r="Q1023" s="240"/>
      <c r="R1023" s="240"/>
      <c r="S1023" s="240"/>
      <c r="T1023" s="24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2" t="s">
        <v>158</v>
      </c>
      <c r="AU1023" s="242" t="s">
        <v>83</v>
      </c>
      <c r="AV1023" s="13" t="s">
        <v>85</v>
      </c>
      <c r="AW1023" s="13" t="s">
        <v>32</v>
      </c>
      <c r="AX1023" s="13" t="s">
        <v>75</v>
      </c>
      <c r="AY1023" s="242" t="s">
        <v>149</v>
      </c>
    </row>
    <row r="1024" s="13" customFormat="1">
      <c r="A1024" s="13"/>
      <c r="B1024" s="231"/>
      <c r="C1024" s="232"/>
      <c r="D1024" s="233" t="s">
        <v>158</v>
      </c>
      <c r="E1024" s="234" t="s">
        <v>1</v>
      </c>
      <c r="F1024" s="235" t="s">
        <v>1254</v>
      </c>
      <c r="G1024" s="232"/>
      <c r="H1024" s="236">
        <v>22.100000000000001</v>
      </c>
      <c r="I1024" s="237"/>
      <c r="J1024" s="232"/>
      <c r="K1024" s="232"/>
      <c r="L1024" s="238"/>
      <c r="M1024" s="239"/>
      <c r="N1024" s="240"/>
      <c r="O1024" s="240"/>
      <c r="P1024" s="240"/>
      <c r="Q1024" s="240"/>
      <c r="R1024" s="240"/>
      <c r="S1024" s="240"/>
      <c r="T1024" s="241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2" t="s">
        <v>158</v>
      </c>
      <c r="AU1024" s="242" t="s">
        <v>83</v>
      </c>
      <c r="AV1024" s="13" t="s">
        <v>85</v>
      </c>
      <c r="AW1024" s="13" t="s">
        <v>32</v>
      </c>
      <c r="AX1024" s="13" t="s">
        <v>75</v>
      </c>
      <c r="AY1024" s="242" t="s">
        <v>149</v>
      </c>
    </row>
    <row r="1025" s="13" customFormat="1">
      <c r="A1025" s="13"/>
      <c r="B1025" s="231"/>
      <c r="C1025" s="232"/>
      <c r="D1025" s="233" t="s">
        <v>158</v>
      </c>
      <c r="E1025" s="234" t="s">
        <v>1</v>
      </c>
      <c r="F1025" s="235" t="s">
        <v>1255</v>
      </c>
      <c r="G1025" s="232"/>
      <c r="H1025" s="236">
        <v>8.4000000000000004</v>
      </c>
      <c r="I1025" s="237"/>
      <c r="J1025" s="232"/>
      <c r="K1025" s="232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158</v>
      </c>
      <c r="AU1025" s="242" t="s">
        <v>83</v>
      </c>
      <c r="AV1025" s="13" t="s">
        <v>85</v>
      </c>
      <c r="AW1025" s="13" t="s">
        <v>32</v>
      </c>
      <c r="AX1025" s="13" t="s">
        <v>75</v>
      </c>
      <c r="AY1025" s="242" t="s">
        <v>149</v>
      </c>
    </row>
    <row r="1026" s="13" customFormat="1">
      <c r="A1026" s="13"/>
      <c r="B1026" s="231"/>
      <c r="C1026" s="232"/>
      <c r="D1026" s="233" t="s">
        <v>158</v>
      </c>
      <c r="E1026" s="234" t="s">
        <v>1</v>
      </c>
      <c r="F1026" s="235" t="s">
        <v>882</v>
      </c>
      <c r="G1026" s="232"/>
      <c r="H1026" s="236">
        <v>14</v>
      </c>
      <c r="I1026" s="237"/>
      <c r="J1026" s="232"/>
      <c r="K1026" s="232"/>
      <c r="L1026" s="238"/>
      <c r="M1026" s="239"/>
      <c r="N1026" s="240"/>
      <c r="O1026" s="240"/>
      <c r="P1026" s="240"/>
      <c r="Q1026" s="240"/>
      <c r="R1026" s="240"/>
      <c r="S1026" s="240"/>
      <c r="T1026" s="241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2" t="s">
        <v>158</v>
      </c>
      <c r="AU1026" s="242" t="s">
        <v>83</v>
      </c>
      <c r="AV1026" s="13" t="s">
        <v>85</v>
      </c>
      <c r="AW1026" s="13" t="s">
        <v>32</v>
      </c>
      <c r="AX1026" s="13" t="s">
        <v>75</v>
      </c>
      <c r="AY1026" s="242" t="s">
        <v>149</v>
      </c>
    </row>
    <row r="1027" s="13" customFormat="1">
      <c r="A1027" s="13"/>
      <c r="B1027" s="231"/>
      <c r="C1027" s="232"/>
      <c r="D1027" s="233" t="s">
        <v>158</v>
      </c>
      <c r="E1027" s="234" t="s">
        <v>1</v>
      </c>
      <c r="F1027" s="235" t="s">
        <v>1256</v>
      </c>
      <c r="G1027" s="232"/>
      <c r="H1027" s="236">
        <v>34.5</v>
      </c>
      <c r="I1027" s="237"/>
      <c r="J1027" s="232"/>
      <c r="K1027" s="232"/>
      <c r="L1027" s="238"/>
      <c r="M1027" s="239"/>
      <c r="N1027" s="240"/>
      <c r="O1027" s="240"/>
      <c r="P1027" s="240"/>
      <c r="Q1027" s="240"/>
      <c r="R1027" s="240"/>
      <c r="S1027" s="240"/>
      <c r="T1027" s="241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2" t="s">
        <v>158</v>
      </c>
      <c r="AU1027" s="242" t="s">
        <v>83</v>
      </c>
      <c r="AV1027" s="13" t="s">
        <v>85</v>
      </c>
      <c r="AW1027" s="13" t="s">
        <v>32</v>
      </c>
      <c r="AX1027" s="13" t="s">
        <v>75</v>
      </c>
      <c r="AY1027" s="242" t="s">
        <v>149</v>
      </c>
    </row>
    <row r="1028" s="13" customFormat="1">
      <c r="A1028" s="13"/>
      <c r="B1028" s="231"/>
      <c r="C1028" s="232"/>
      <c r="D1028" s="233" t="s">
        <v>158</v>
      </c>
      <c r="E1028" s="234" t="s">
        <v>1</v>
      </c>
      <c r="F1028" s="235" t="s">
        <v>1257</v>
      </c>
      <c r="G1028" s="232"/>
      <c r="H1028" s="236">
        <v>4.7999999999999998</v>
      </c>
      <c r="I1028" s="237"/>
      <c r="J1028" s="232"/>
      <c r="K1028" s="232"/>
      <c r="L1028" s="238"/>
      <c r="M1028" s="239"/>
      <c r="N1028" s="240"/>
      <c r="O1028" s="240"/>
      <c r="P1028" s="240"/>
      <c r="Q1028" s="240"/>
      <c r="R1028" s="240"/>
      <c r="S1028" s="240"/>
      <c r="T1028" s="241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2" t="s">
        <v>158</v>
      </c>
      <c r="AU1028" s="242" t="s">
        <v>83</v>
      </c>
      <c r="AV1028" s="13" t="s">
        <v>85</v>
      </c>
      <c r="AW1028" s="13" t="s">
        <v>32</v>
      </c>
      <c r="AX1028" s="13" t="s">
        <v>75</v>
      </c>
      <c r="AY1028" s="242" t="s">
        <v>149</v>
      </c>
    </row>
    <row r="1029" s="13" customFormat="1">
      <c r="A1029" s="13"/>
      <c r="B1029" s="231"/>
      <c r="C1029" s="232"/>
      <c r="D1029" s="233" t="s">
        <v>158</v>
      </c>
      <c r="E1029" s="234" t="s">
        <v>1</v>
      </c>
      <c r="F1029" s="235" t="s">
        <v>1258</v>
      </c>
      <c r="G1029" s="232"/>
      <c r="H1029" s="236">
        <v>44</v>
      </c>
      <c r="I1029" s="237"/>
      <c r="J1029" s="232"/>
      <c r="K1029" s="232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158</v>
      </c>
      <c r="AU1029" s="242" t="s">
        <v>83</v>
      </c>
      <c r="AV1029" s="13" t="s">
        <v>85</v>
      </c>
      <c r="AW1029" s="13" t="s">
        <v>32</v>
      </c>
      <c r="AX1029" s="13" t="s">
        <v>75</v>
      </c>
      <c r="AY1029" s="242" t="s">
        <v>149</v>
      </c>
    </row>
    <row r="1030" s="14" customFormat="1">
      <c r="A1030" s="14"/>
      <c r="B1030" s="243"/>
      <c r="C1030" s="244"/>
      <c r="D1030" s="233" t="s">
        <v>158</v>
      </c>
      <c r="E1030" s="245" t="s">
        <v>1</v>
      </c>
      <c r="F1030" s="246" t="s">
        <v>212</v>
      </c>
      <c r="G1030" s="244"/>
      <c r="H1030" s="247">
        <v>176.80000000000001</v>
      </c>
      <c r="I1030" s="248"/>
      <c r="J1030" s="244"/>
      <c r="K1030" s="244"/>
      <c r="L1030" s="249"/>
      <c r="M1030" s="250"/>
      <c r="N1030" s="251"/>
      <c r="O1030" s="251"/>
      <c r="P1030" s="251"/>
      <c r="Q1030" s="251"/>
      <c r="R1030" s="251"/>
      <c r="S1030" s="251"/>
      <c r="T1030" s="252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3" t="s">
        <v>158</v>
      </c>
      <c r="AU1030" s="253" t="s">
        <v>83</v>
      </c>
      <c r="AV1030" s="14" t="s">
        <v>156</v>
      </c>
      <c r="AW1030" s="14" t="s">
        <v>32</v>
      </c>
      <c r="AX1030" s="14" t="s">
        <v>83</v>
      </c>
      <c r="AY1030" s="253" t="s">
        <v>149</v>
      </c>
    </row>
    <row r="1031" s="2" customFormat="1" ht="16.5" customHeight="1">
      <c r="A1031" s="38"/>
      <c r="B1031" s="39"/>
      <c r="C1031" s="217" t="s">
        <v>1259</v>
      </c>
      <c r="D1031" s="217" t="s">
        <v>152</v>
      </c>
      <c r="E1031" s="218" t="s">
        <v>1260</v>
      </c>
      <c r="F1031" s="219" t="s">
        <v>1261</v>
      </c>
      <c r="G1031" s="220" t="s">
        <v>155</v>
      </c>
      <c r="H1031" s="221">
        <v>76.5</v>
      </c>
      <c r="I1031" s="222"/>
      <c r="J1031" s="223">
        <f>ROUND(I1031*H1031,2)</f>
        <v>0</v>
      </c>
      <c r="K1031" s="224"/>
      <c r="L1031" s="44"/>
      <c r="M1031" s="225" t="s">
        <v>1</v>
      </c>
      <c r="N1031" s="226" t="s">
        <v>40</v>
      </c>
      <c r="O1031" s="91"/>
      <c r="P1031" s="227">
        <f>O1031*H1031</f>
        <v>0</v>
      </c>
      <c r="Q1031" s="227">
        <v>0.00020000000000000001</v>
      </c>
      <c r="R1031" s="227">
        <f>Q1031*H1031</f>
        <v>0.015300000000000001</v>
      </c>
      <c r="S1031" s="227">
        <v>0</v>
      </c>
      <c r="T1031" s="228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29" t="s">
        <v>370</v>
      </c>
      <c r="AT1031" s="229" t="s">
        <v>152</v>
      </c>
      <c r="AU1031" s="229" t="s">
        <v>83</v>
      </c>
      <c r="AY1031" s="17" t="s">
        <v>149</v>
      </c>
      <c r="BE1031" s="230">
        <f>IF(N1031="základní",J1031,0)</f>
        <v>0</v>
      </c>
      <c r="BF1031" s="230">
        <f>IF(N1031="snížená",J1031,0)</f>
        <v>0</v>
      </c>
      <c r="BG1031" s="230">
        <f>IF(N1031="zákl. přenesená",J1031,0)</f>
        <v>0</v>
      </c>
      <c r="BH1031" s="230">
        <f>IF(N1031="sníž. přenesená",J1031,0)</f>
        <v>0</v>
      </c>
      <c r="BI1031" s="230">
        <f>IF(N1031="nulová",J1031,0)</f>
        <v>0</v>
      </c>
      <c r="BJ1031" s="17" t="s">
        <v>83</v>
      </c>
      <c r="BK1031" s="230">
        <f>ROUND(I1031*H1031,2)</f>
        <v>0</v>
      </c>
      <c r="BL1031" s="17" t="s">
        <v>370</v>
      </c>
      <c r="BM1031" s="229" t="s">
        <v>1262</v>
      </c>
    </row>
    <row r="1032" s="13" customFormat="1">
      <c r="A1032" s="13"/>
      <c r="B1032" s="231"/>
      <c r="C1032" s="232"/>
      <c r="D1032" s="233" t="s">
        <v>158</v>
      </c>
      <c r="E1032" s="234" t="s">
        <v>1</v>
      </c>
      <c r="F1032" s="235" t="s">
        <v>1263</v>
      </c>
      <c r="G1032" s="232"/>
      <c r="H1032" s="236">
        <v>32.5</v>
      </c>
      <c r="I1032" s="237"/>
      <c r="J1032" s="232"/>
      <c r="K1032" s="232"/>
      <c r="L1032" s="238"/>
      <c r="M1032" s="239"/>
      <c r="N1032" s="240"/>
      <c r="O1032" s="240"/>
      <c r="P1032" s="240"/>
      <c r="Q1032" s="240"/>
      <c r="R1032" s="240"/>
      <c r="S1032" s="240"/>
      <c r="T1032" s="241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2" t="s">
        <v>158</v>
      </c>
      <c r="AU1032" s="242" t="s">
        <v>83</v>
      </c>
      <c r="AV1032" s="13" t="s">
        <v>85</v>
      </c>
      <c r="AW1032" s="13" t="s">
        <v>32</v>
      </c>
      <c r="AX1032" s="13" t="s">
        <v>75</v>
      </c>
      <c r="AY1032" s="242" t="s">
        <v>149</v>
      </c>
    </row>
    <row r="1033" s="13" customFormat="1">
      <c r="A1033" s="13"/>
      <c r="B1033" s="231"/>
      <c r="C1033" s="232"/>
      <c r="D1033" s="233" t="s">
        <v>158</v>
      </c>
      <c r="E1033" s="234" t="s">
        <v>1</v>
      </c>
      <c r="F1033" s="235" t="s">
        <v>1264</v>
      </c>
      <c r="G1033" s="232"/>
      <c r="H1033" s="236">
        <v>44</v>
      </c>
      <c r="I1033" s="237"/>
      <c r="J1033" s="232"/>
      <c r="K1033" s="232"/>
      <c r="L1033" s="238"/>
      <c r="M1033" s="239"/>
      <c r="N1033" s="240"/>
      <c r="O1033" s="240"/>
      <c r="P1033" s="240"/>
      <c r="Q1033" s="240"/>
      <c r="R1033" s="240"/>
      <c r="S1033" s="240"/>
      <c r="T1033" s="24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2" t="s">
        <v>158</v>
      </c>
      <c r="AU1033" s="242" t="s">
        <v>83</v>
      </c>
      <c r="AV1033" s="13" t="s">
        <v>85</v>
      </c>
      <c r="AW1033" s="13" t="s">
        <v>32</v>
      </c>
      <c r="AX1033" s="13" t="s">
        <v>75</v>
      </c>
      <c r="AY1033" s="242" t="s">
        <v>149</v>
      </c>
    </row>
    <row r="1034" s="14" customFormat="1">
      <c r="A1034" s="14"/>
      <c r="B1034" s="243"/>
      <c r="C1034" s="244"/>
      <c r="D1034" s="233" t="s">
        <v>158</v>
      </c>
      <c r="E1034" s="245" t="s">
        <v>1</v>
      </c>
      <c r="F1034" s="246" t="s">
        <v>212</v>
      </c>
      <c r="G1034" s="244"/>
      <c r="H1034" s="247">
        <v>76.5</v>
      </c>
      <c r="I1034" s="248"/>
      <c r="J1034" s="244"/>
      <c r="K1034" s="244"/>
      <c r="L1034" s="249"/>
      <c r="M1034" s="250"/>
      <c r="N1034" s="251"/>
      <c r="O1034" s="251"/>
      <c r="P1034" s="251"/>
      <c r="Q1034" s="251"/>
      <c r="R1034" s="251"/>
      <c r="S1034" s="251"/>
      <c r="T1034" s="252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3" t="s">
        <v>158</v>
      </c>
      <c r="AU1034" s="253" t="s">
        <v>83</v>
      </c>
      <c r="AV1034" s="14" t="s">
        <v>156</v>
      </c>
      <c r="AW1034" s="14" t="s">
        <v>32</v>
      </c>
      <c r="AX1034" s="14" t="s">
        <v>83</v>
      </c>
      <c r="AY1034" s="253" t="s">
        <v>149</v>
      </c>
    </row>
    <row r="1035" s="2" customFormat="1" ht="24.15" customHeight="1">
      <c r="A1035" s="38"/>
      <c r="B1035" s="39"/>
      <c r="C1035" s="258" t="s">
        <v>1265</v>
      </c>
      <c r="D1035" s="258" t="s">
        <v>401</v>
      </c>
      <c r="E1035" s="259" t="s">
        <v>1266</v>
      </c>
      <c r="F1035" s="260" t="s">
        <v>1267</v>
      </c>
      <c r="G1035" s="261" t="s">
        <v>155</v>
      </c>
      <c r="H1035" s="262">
        <v>87.043000000000006</v>
      </c>
      <c r="I1035" s="263"/>
      <c r="J1035" s="264">
        <f>ROUND(I1035*H1035,2)</f>
        <v>0</v>
      </c>
      <c r="K1035" s="265"/>
      <c r="L1035" s="266"/>
      <c r="M1035" s="267" t="s">
        <v>1</v>
      </c>
      <c r="N1035" s="268" t="s">
        <v>40</v>
      </c>
      <c r="O1035" s="91"/>
      <c r="P1035" s="227">
        <f>O1035*H1035</f>
        <v>0</v>
      </c>
      <c r="Q1035" s="227">
        <v>0.0038999999999999998</v>
      </c>
      <c r="R1035" s="227">
        <f>Q1035*H1035</f>
        <v>0.33946769999999998</v>
      </c>
      <c r="S1035" s="227">
        <v>0</v>
      </c>
      <c r="T1035" s="228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29" t="s">
        <v>485</v>
      </c>
      <c r="AT1035" s="229" t="s">
        <v>401</v>
      </c>
      <c r="AU1035" s="229" t="s">
        <v>83</v>
      </c>
      <c r="AY1035" s="17" t="s">
        <v>149</v>
      </c>
      <c r="BE1035" s="230">
        <f>IF(N1035="základní",J1035,0)</f>
        <v>0</v>
      </c>
      <c r="BF1035" s="230">
        <f>IF(N1035="snížená",J1035,0)</f>
        <v>0</v>
      </c>
      <c r="BG1035" s="230">
        <f>IF(N1035="zákl. přenesená",J1035,0)</f>
        <v>0</v>
      </c>
      <c r="BH1035" s="230">
        <f>IF(N1035="sníž. přenesená",J1035,0)</f>
        <v>0</v>
      </c>
      <c r="BI1035" s="230">
        <f>IF(N1035="nulová",J1035,0)</f>
        <v>0</v>
      </c>
      <c r="BJ1035" s="17" t="s">
        <v>83</v>
      </c>
      <c r="BK1035" s="230">
        <f>ROUND(I1035*H1035,2)</f>
        <v>0</v>
      </c>
      <c r="BL1035" s="17" t="s">
        <v>370</v>
      </c>
      <c r="BM1035" s="229" t="s">
        <v>1268</v>
      </c>
    </row>
    <row r="1036" s="2" customFormat="1">
      <c r="A1036" s="38"/>
      <c r="B1036" s="39"/>
      <c r="C1036" s="40"/>
      <c r="D1036" s="233" t="s">
        <v>298</v>
      </c>
      <c r="E1036" s="40"/>
      <c r="F1036" s="254" t="s">
        <v>1269</v>
      </c>
      <c r="G1036" s="40"/>
      <c r="H1036" s="40"/>
      <c r="I1036" s="255"/>
      <c r="J1036" s="40"/>
      <c r="K1036" s="40"/>
      <c r="L1036" s="44"/>
      <c r="M1036" s="256"/>
      <c r="N1036" s="257"/>
      <c r="O1036" s="91"/>
      <c r="P1036" s="91"/>
      <c r="Q1036" s="91"/>
      <c r="R1036" s="91"/>
      <c r="S1036" s="91"/>
      <c r="T1036" s="92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T1036" s="17" t="s">
        <v>298</v>
      </c>
      <c r="AU1036" s="17" t="s">
        <v>83</v>
      </c>
    </row>
    <row r="1037" s="13" customFormat="1">
      <c r="A1037" s="13"/>
      <c r="B1037" s="231"/>
      <c r="C1037" s="232"/>
      <c r="D1037" s="233" t="s">
        <v>158</v>
      </c>
      <c r="E1037" s="234" t="s">
        <v>1</v>
      </c>
      <c r="F1037" s="235" t="s">
        <v>1270</v>
      </c>
      <c r="G1037" s="232"/>
      <c r="H1037" s="236">
        <v>37.158000000000001</v>
      </c>
      <c r="I1037" s="237"/>
      <c r="J1037" s="232"/>
      <c r="K1037" s="232"/>
      <c r="L1037" s="238"/>
      <c r="M1037" s="239"/>
      <c r="N1037" s="240"/>
      <c r="O1037" s="240"/>
      <c r="P1037" s="240"/>
      <c r="Q1037" s="240"/>
      <c r="R1037" s="240"/>
      <c r="S1037" s="240"/>
      <c r="T1037" s="241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2" t="s">
        <v>158</v>
      </c>
      <c r="AU1037" s="242" t="s">
        <v>83</v>
      </c>
      <c r="AV1037" s="13" t="s">
        <v>85</v>
      </c>
      <c r="AW1037" s="13" t="s">
        <v>32</v>
      </c>
      <c r="AX1037" s="13" t="s">
        <v>75</v>
      </c>
      <c r="AY1037" s="242" t="s">
        <v>149</v>
      </c>
    </row>
    <row r="1038" s="13" customFormat="1">
      <c r="A1038" s="13"/>
      <c r="B1038" s="231"/>
      <c r="C1038" s="232"/>
      <c r="D1038" s="233" t="s">
        <v>158</v>
      </c>
      <c r="E1038" s="234" t="s">
        <v>1</v>
      </c>
      <c r="F1038" s="235" t="s">
        <v>1271</v>
      </c>
      <c r="G1038" s="232"/>
      <c r="H1038" s="236">
        <v>49.884999999999998</v>
      </c>
      <c r="I1038" s="237"/>
      <c r="J1038" s="232"/>
      <c r="K1038" s="232"/>
      <c r="L1038" s="238"/>
      <c r="M1038" s="239"/>
      <c r="N1038" s="240"/>
      <c r="O1038" s="240"/>
      <c r="P1038" s="240"/>
      <c r="Q1038" s="240"/>
      <c r="R1038" s="240"/>
      <c r="S1038" s="240"/>
      <c r="T1038" s="241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2" t="s">
        <v>158</v>
      </c>
      <c r="AU1038" s="242" t="s">
        <v>83</v>
      </c>
      <c r="AV1038" s="13" t="s">
        <v>85</v>
      </c>
      <c r="AW1038" s="13" t="s">
        <v>32</v>
      </c>
      <c r="AX1038" s="13" t="s">
        <v>75</v>
      </c>
      <c r="AY1038" s="242" t="s">
        <v>149</v>
      </c>
    </row>
    <row r="1039" s="14" customFormat="1">
      <c r="A1039" s="14"/>
      <c r="B1039" s="243"/>
      <c r="C1039" s="244"/>
      <c r="D1039" s="233" t="s">
        <v>158</v>
      </c>
      <c r="E1039" s="245" t="s">
        <v>1</v>
      </c>
      <c r="F1039" s="246" t="s">
        <v>212</v>
      </c>
      <c r="G1039" s="244"/>
      <c r="H1039" s="247">
        <v>87.043000000000006</v>
      </c>
      <c r="I1039" s="248"/>
      <c r="J1039" s="244"/>
      <c r="K1039" s="244"/>
      <c r="L1039" s="249"/>
      <c r="M1039" s="250"/>
      <c r="N1039" s="251"/>
      <c r="O1039" s="251"/>
      <c r="P1039" s="251"/>
      <c r="Q1039" s="251"/>
      <c r="R1039" s="251"/>
      <c r="S1039" s="251"/>
      <c r="T1039" s="252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3" t="s">
        <v>158</v>
      </c>
      <c r="AU1039" s="253" t="s">
        <v>83</v>
      </c>
      <c r="AV1039" s="14" t="s">
        <v>156</v>
      </c>
      <c r="AW1039" s="14" t="s">
        <v>32</v>
      </c>
      <c r="AX1039" s="14" t="s">
        <v>83</v>
      </c>
      <c r="AY1039" s="253" t="s">
        <v>149</v>
      </c>
    </row>
    <row r="1040" s="2" customFormat="1" ht="21.75" customHeight="1">
      <c r="A1040" s="38"/>
      <c r="B1040" s="39"/>
      <c r="C1040" s="217" t="s">
        <v>1272</v>
      </c>
      <c r="D1040" s="217" t="s">
        <v>152</v>
      </c>
      <c r="E1040" s="218" t="s">
        <v>1273</v>
      </c>
      <c r="F1040" s="219" t="s">
        <v>1274</v>
      </c>
      <c r="G1040" s="220" t="s">
        <v>250</v>
      </c>
      <c r="H1040" s="221">
        <v>160.69999999999999</v>
      </c>
      <c r="I1040" s="222"/>
      <c r="J1040" s="223">
        <f>ROUND(I1040*H1040,2)</f>
        <v>0</v>
      </c>
      <c r="K1040" s="224"/>
      <c r="L1040" s="44"/>
      <c r="M1040" s="225" t="s">
        <v>1</v>
      </c>
      <c r="N1040" s="226" t="s">
        <v>40</v>
      </c>
      <c r="O1040" s="91"/>
      <c r="P1040" s="227">
        <f>O1040*H1040</f>
        <v>0</v>
      </c>
      <c r="Q1040" s="227">
        <v>0</v>
      </c>
      <c r="R1040" s="227">
        <f>Q1040*H1040</f>
        <v>0</v>
      </c>
      <c r="S1040" s="227">
        <v>0</v>
      </c>
      <c r="T1040" s="228">
        <f>S1040*H1040</f>
        <v>0</v>
      </c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R1040" s="229" t="s">
        <v>370</v>
      </c>
      <c r="AT1040" s="229" t="s">
        <v>152</v>
      </c>
      <c r="AU1040" s="229" t="s">
        <v>83</v>
      </c>
      <c r="AY1040" s="17" t="s">
        <v>149</v>
      </c>
      <c r="BE1040" s="230">
        <f>IF(N1040="základní",J1040,0)</f>
        <v>0</v>
      </c>
      <c r="BF1040" s="230">
        <f>IF(N1040="snížená",J1040,0)</f>
        <v>0</v>
      </c>
      <c r="BG1040" s="230">
        <f>IF(N1040="zákl. přenesená",J1040,0)</f>
        <v>0</v>
      </c>
      <c r="BH1040" s="230">
        <f>IF(N1040="sníž. přenesená",J1040,0)</f>
        <v>0</v>
      </c>
      <c r="BI1040" s="230">
        <f>IF(N1040="nulová",J1040,0)</f>
        <v>0</v>
      </c>
      <c r="BJ1040" s="17" t="s">
        <v>83</v>
      </c>
      <c r="BK1040" s="230">
        <f>ROUND(I1040*H1040,2)</f>
        <v>0</v>
      </c>
      <c r="BL1040" s="17" t="s">
        <v>370</v>
      </c>
      <c r="BM1040" s="229" t="s">
        <v>1275</v>
      </c>
    </row>
    <row r="1041" s="13" customFormat="1">
      <c r="A1041" s="13"/>
      <c r="B1041" s="231"/>
      <c r="C1041" s="232"/>
      <c r="D1041" s="233" t="s">
        <v>158</v>
      </c>
      <c r="E1041" s="234" t="s">
        <v>1</v>
      </c>
      <c r="F1041" s="235" t="s">
        <v>1276</v>
      </c>
      <c r="G1041" s="232"/>
      <c r="H1041" s="236">
        <v>18</v>
      </c>
      <c r="I1041" s="237"/>
      <c r="J1041" s="232"/>
      <c r="K1041" s="232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158</v>
      </c>
      <c r="AU1041" s="242" t="s">
        <v>83</v>
      </c>
      <c r="AV1041" s="13" t="s">
        <v>85</v>
      </c>
      <c r="AW1041" s="13" t="s">
        <v>32</v>
      </c>
      <c r="AX1041" s="13" t="s">
        <v>75</v>
      </c>
      <c r="AY1041" s="242" t="s">
        <v>149</v>
      </c>
    </row>
    <row r="1042" s="13" customFormat="1">
      <c r="A1042" s="13"/>
      <c r="B1042" s="231"/>
      <c r="C1042" s="232"/>
      <c r="D1042" s="233" t="s">
        <v>158</v>
      </c>
      <c r="E1042" s="234" t="s">
        <v>1</v>
      </c>
      <c r="F1042" s="235" t="s">
        <v>1277</v>
      </c>
      <c r="G1042" s="232"/>
      <c r="H1042" s="236">
        <v>18</v>
      </c>
      <c r="I1042" s="237"/>
      <c r="J1042" s="232"/>
      <c r="K1042" s="232"/>
      <c r="L1042" s="238"/>
      <c r="M1042" s="239"/>
      <c r="N1042" s="240"/>
      <c r="O1042" s="240"/>
      <c r="P1042" s="240"/>
      <c r="Q1042" s="240"/>
      <c r="R1042" s="240"/>
      <c r="S1042" s="240"/>
      <c r="T1042" s="241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2" t="s">
        <v>158</v>
      </c>
      <c r="AU1042" s="242" t="s">
        <v>83</v>
      </c>
      <c r="AV1042" s="13" t="s">
        <v>85</v>
      </c>
      <c r="AW1042" s="13" t="s">
        <v>32</v>
      </c>
      <c r="AX1042" s="13" t="s">
        <v>75</v>
      </c>
      <c r="AY1042" s="242" t="s">
        <v>149</v>
      </c>
    </row>
    <row r="1043" s="13" customFormat="1">
      <c r="A1043" s="13"/>
      <c r="B1043" s="231"/>
      <c r="C1043" s="232"/>
      <c r="D1043" s="233" t="s">
        <v>158</v>
      </c>
      <c r="E1043" s="234" t="s">
        <v>1</v>
      </c>
      <c r="F1043" s="235" t="s">
        <v>1278</v>
      </c>
      <c r="G1043" s="232"/>
      <c r="H1043" s="236">
        <v>17.800000000000001</v>
      </c>
      <c r="I1043" s="237"/>
      <c r="J1043" s="232"/>
      <c r="K1043" s="232"/>
      <c r="L1043" s="238"/>
      <c r="M1043" s="239"/>
      <c r="N1043" s="240"/>
      <c r="O1043" s="240"/>
      <c r="P1043" s="240"/>
      <c r="Q1043" s="240"/>
      <c r="R1043" s="240"/>
      <c r="S1043" s="240"/>
      <c r="T1043" s="241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2" t="s">
        <v>158</v>
      </c>
      <c r="AU1043" s="242" t="s">
        <v>83</v>
      </c>
      <c r="AV1043" s="13" t="s">
        <v>85</v>
      </c>
      <c r="AW1043" s="13" t="s">
        <v>32</v>
      </c>
      <c r="AX1043" s="13" t="s">
        <v>75</v>
      </c>
      <c r="AY1043" s="242" t="s">
        <v>149</v>
      </c>
    </row>
    <row r="1044" s="13" customFormat="1">
      <c r="A1044" s="13"/>
      <c r="B1044" s="231"/>
      <c r="C1044" s="232"/>
      <c r="D1044" s="233" t="s">
        <v>158</v>
      </c>
      <c r="E1044" s="234" t="s">
        <v>1</v>
      </c>
      <c r="F1044" s="235" t="s">
        <v>1279</v>
      </c>
      <c r="G1044" s="232"/>
      <c r="H1044" s="236">
        <v>20.800000000000001</v>
      </c>
      <c r="I1044" s="237"/>
      <c r="J1044" s="232"/>
      <c r="K1044" s="232"/>
      <c r="L1044" s="238"/>
      <c r="M1044" s="239"/>
      <c r="N1044" s="240"/>
      <c r="O1044" s="240"/>
      <c r="P1044" s="240"/>
      <c r="Q1044" s="240"/>
      <c r="R1044" s="240"/>
      <c r="S1044" s="240"/>
      <c r="T1044" s="241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2" t="s">
        <v>158</v>
      </c>
      <c r="AU1044" s="242" t="s">
        <v>83</v>
      </c>
      <c r="AV1044" s="13" t="s">
        <v>85</v>
      </c>
      <c r="AW1044" s="13" t="s">
        <v>32</v>
      </c>
      <c r="AX1044" s="13" t="s">
        <v>75</v>
      </c>
      <c r="AY1044" s="242" t="s">
        <v>149</v>
      </c>
    </row>
    <row r="1045" s="13" customFormat="1">
      <c r="A1045" s="13"/>
      <c r="B1045" s="231"/>
      <c r="C1045" s="232"/>
      <c r="D1045" s="233" t="s">
        <v>158</v>
      </c>
      <c r="E1045" s="234" t="s">
        <v>1</v>
      </c>
      <c r="F1045" s="235" t="s">
        <v>1280</v>
      </c>
      <c r="G1045" s="232"/>
      <c r="H1045" s="236">
        <v>17</v>
      </c>
      <c r="I1045" s="237"/>
      <c r="J1045" s="232"/>
      <c r="K1045" s="232"/>
      <c r="L1045" s="238"/>
      <c r="M1045" s="239"/>
      <c r="N1045" s="240"/>
      <c r="O1045" s="240"/>
      <c r="P1045" s="240"/>
      <c r="Q1045" s="240"/>
      <c r="R1045" s="240"/>
      <c r="S1045" s="240"/>
      <c r="T1045" s="241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2" t="s">
        <v>158</v>
      </c>
      <c r="AU1045" s="242" t="s">
        <v>83</v>
      </c>
      <c r="AV1045" s="13" t="s">
        <v>85</v>
      </c>
      <c r="AW1045" s="13" t="s">
        <v>32</v>
      </c>
      <c r="AX1045" s="13" t="s">
        <v>75</v>
      </c>
      <c r="AY1045" s="242" t="s">
        <v>149</v>
      </c>
    </row>
    <row r="1046" s="13" customFormat="1">
      <c r="A1046" s="13"/>
      <c r="B1046" s="231"/>
      <c r="C1046" s="232"/>
      <c r="D1046" s="233" t="s">
        <v>158</v>
      </c>
      <c r="E1046" s="234" t="s">
        <v>1</v>
      </c>
      <c r="F1046" s="235" t="s">
        <v>1281</v>
      </c>
      <c r="G1046" s="232"/>
      <c r="H1046" s="236">
        <v>17.800000000000001</v>
      </c>
      <c r="I1046" s="237"/>
      <c r="J1046" s="232"/>
      <c r="K1046" s="232"/>
      <c r="L1046" s="238"/>
      <c r="M1046" s="239"/>
      <c r="N1046" s="240"/>
      <c r="O1046" s="240"/>
      <c r="P1046" s="240"/>
      <c r="Q1046" s="240"/>
      <c r="R1046" s="240"/>
      <c r="S1046" s="240"/>
      <c r="T1046" s="241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2" t="s">
        <v>158</v>
      </c>
      <c r="AU1046" s="242" t="s">
        <v>83</v>
      </c>
      <c r="AV1046" s="13" t="s">
        <v>85</v>
      </c>
      <c r="AW1046" s="13" t="s">
        <v>32</v>
      </c>
      <c r="AX1046" s="13" t="s">
        <v>75</v>
      </c>
      <c r="AY1046" s="242" t="s">
        <v>149</v>
      </c>
    </row>
    <row r="1047" s="13" customFormat="1">
      <c r="A1047" s="13"/>
      <c r="B1047" s="231"/>
      <c r="C1047" s="232"/>
      <c r="D1047" s="233" t="s">
        <v>158</v>
      </c>
      <c r="E1047" s="234" t="s">
        <v>1</v>
      </c>
      <c r="F1047" s="235" t="s">
        <v>1282</v>
      </c>
      <c r="G1047" s="232"/>
      <c r="H1047" s="236">
        <v>24.800000000000001</v>
      </c>
      <c r="I1047" s="237"/>
      <c r="J1047" s="232"/>
      <c r="K1047" s="232"/>
      <c r="L1047" s="238"/>
      <c r="M1047" s="239"/>
      <c r="N1047" s="240"/>
      <c r="O1047" s="240"/>
      <c r="P1047" s="240"/>
      <c r="Q1047" s="240"/>
      <c r="R1047" s="240"/>
      <c r="S1047" s="240"/>
      <c r="T1047" s="241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2" t="s">
        <v>158</v>
      </c>
      <c r="AU1047" s="242" t="s">
        <v>83</v>
      </c>
      <c r="AV1047" s="13" t="s">
        <v>85</v>
      </c>
      <c r="AW1047" s="13" t="s">
        <v>32</v>
      </c>
      <c r="AX1047" s="13" t="s">
        <v>75</v>
      </c>
      <c r="AY1047" s="242" t="s">
        <v>149</v>
      </c>
    </row>
    <row r="1048" s="13" customFormat="1">
      <c r="A1048" s="13"/>
      <c r="B1048" s="231"/>
      <c r="C1048" s="232"/>
      <c r="D1048" s="233" t="s">
        <v>158</v>
      </c>
      <c r="E1048" s="234" t="s">
        <v>1</v>
      </c>
      <c r="F1048" s="235" t="s">
        <v>1283</v>
      </c>
      <c r="G1048" s="232"/>
      <c r="H1048" s="236">
        <v>26.5</v>
      </c>
      <c r="I1048" s="237"/>
      <c r="J1048" s="232"/>
      <c r="K1048" s="232"/>
      <c r="L1048" s="238"/>
      <c r="M1048" s="239"/>
      <c r="N1048" s="240"/>
      <c r="O1048" s="240"/>
      <c r="P1048" s="240"/>
      <c r="Q1048" s="240"/>
      <c r="R1048" s="240"/>
      <c r="S1048" s="240"/>
      <c r="T1048" s="241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2" t="s">
        <v>158</v>
      </c>
      <c r="AU1048" s="242" t="s">
        <v>83</v>
      </c>
      <c r="AV1048" s="13" t="s">
        <v>85</v>
      </c>
      <c r="AW1048" s="13" t="s">
        <v>32</v>
      </c>
      <c r="AX1048" s="13" t="s">
        <v>75</v>
      </c>
      <c r="AY1048" s="242" t="s">
        <v>149</v>
      </c>
    </row>
    <row r="1049" s="14" customFormat="1">
      <c r="A1049" s="14"/>
      <c r="B1049" s="243"/>
      <c r="C1049" s="244"/>
      <c r="D1049" s="233" t="s">
        <v>158</v>
      </c>
      <c r="E1049" s="245" t="s">
        <v>1</v>
      </c>
      <c r="F1049" s="246" t="s">
        <v>212</v>
      </c>
      <c r="G1049" s="244"/>
      <c r="H1049" s="247">
        <v>160.69999999999999</v>
      </c>
      <c r="I1049" s="248"/>
      <c r="J1049" s="244"/>
      <c r="K1049" s="244"/>
      <c r="L1049" s="249"/>
      <c r="M1049" s="250"/>
      <c r="N1049" s="251"/>
      <c r="O1049" s="251"/>
      <c r="P1049" s="251"/>
      <c r="Q1049" s="251"/>
      <c r="R1049" s="251"/>
      <c r="S1049" s="251"/>
      <c r="T1049" s="252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3" t="s">
        <v>158</v>
      </c>
      <c r="AU1049" s="253" t="s">
        <v>83</v>
      </c>
      <c r="AV1049" s="14" t="s">
        <v>156</v>
      </c>
      <c r="AW1049" s="14" t="s">
        <v>32</v>
      </c>
      <c r="AX1049" s="14" t="s">
        <v>83</v>
      </c>
      <c r="AY1049" s="253" t="s">
        <v>149</v>
      </c>
    </row>
    <row r="1050" s="2" customFormat="1" ht="16.5" customHeight="1">
      <c r="A1050" s="38"/>
      <c r="B1050" s="39"/>
      <c r="C1050" s="217" t="s">
        <v>1284</v>
      </c>
      <c r="D1050" s="217" t="s">
        <v>152</v>
      </c>
      <c r="E1050" s="218" t="s">
        <v>1285</v>
      </c>
      <c r="F1050" s="219" t="s">
        <v>1286</v>
      </c>
      <c r="G1050" s="220" t="s">
        <v>250</v>
      </c>
      <c r="H1050" s="221">
        <v>182.38</v>
      </c>
      <c r="I1050" s="222"/>
      <c r="J1050" s="223">
        <f>ROUND(I1050*H1050,2)</f>
        <v>0</v>
      </c>
      <c r="K1050" s="224"/>
      <c r="L1050" s="44"/>
      <c r="M1050" s="225" t="s">
        <v>1</v>
      </c>
      <c r="N1050" s="226" t="s">
        <v>40</v>
      </c>
      <c r="O1050" s="91"/>
      <c r="P1050" s="227">
        <f>O1050*H1050</f>
        <v>0</v>
      </c>
      <c r="Q1050" s="227">
        <v>1.0000000000000001E-05</v>
      </c>
      <c r="R1050" s="227">
        <f>Q1050*H1050</f>
        <v>0.0018238000000000002</v>
      </c>
      <c r="S1050" s="227">
        <v>0</v>
      </c>
      <c r="T1050" s="228">
        <f>S1050*H1050</f>
        <v>0</v>
      </c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R1050" s="229" t="s">
        <v>370</v>
      </c>
      <c r="AT1050" s="229" t="s">
        <v>152</v>
      </c>
      <c r="AU1050" s="229" t="s">
        <v>83</v>
      </c>
      <c r="AY1050" s="17" t="s">
        <v>149</v>
      </c>
      <c r="BE1050" s="230">
        <f>IF(N1050="základní",J1050,0)</f>
        <v>0</v>
      </c>
      <c r="BF1050" s="230">
        <f>IF(N1050="snížená",J1050,0)</f>
        <v>0</v>
      </c>
      <c r="BG1050" s="230">
        <f>IF(N1050="zákl. přenesená",J1050,0)</f>
        <v>0</v>
      </c>
      <c r="BH1050" s="230">
        <f>IF(N1050="sníž. přenesená",J1050,0)</f>
        <v>0</v>
      </c>
      <c r="BI1050" s="230">
        <f>IF(N1050="nulová",J1050,0)</f>
        <v>0</v>
      </c>
      <c r="BJ1050" s="17" t="s">
        <v>83</v>
      </c>
      <c r="BK1050" s="230">
        <f>ROUND(I1050*H1050,2)</f>
        <v>0</v>
      </c>
      <c r="BL1050" s="17" t="s">
        <v>370</v>
      </c>
      <c r="BM1050" s="229" t="s">
        <v>1287</v>
      </c>
    </row>
    <row r="1051" s="2" customFormat="1" ht="16.5" customHeight="1">
      <c r="A1051" s="38"/>
      <c r="B1051" s="39"/>
      <c r="C1051" s="217" t="s">
        <v>1288</v>
      </c>
      <c r="D1051" s="217" t="s">
        <v>152</v>
      </c>
      <c r="E1051" s="218" t="s">
        <v>1289</v>
      </c>
      <c r="F1051" s="219" t="s">
        <v>1290</v>
      </c>
      <c r="G1051" s="220" t="s">
        <v>250</v>
      </c>
      <c r="H1051" s="221">
        <v>147.80000000000001</v>
      </c>
      <c r="I1051" s="222"/>
      <c r="J1051" s="223">
        <f>ROUND(I1051*H1051,2)</f>
        <v>0</v>
      </c>
      <c r="K1051" s="224"/>
      <c r="L1051" s="44"/>
      <c r="M1051" s="225" t="s">
        <v>1</v>
      </c>
      <c r="N1051" s="226" t="s">
        <v>40</v>
      </c>
      <c r="O1051" s="91"/>
      <c r="P1051" s="227">
        <f>O1051*H1051</f>
        <v>0</v>
      </c>
      <c r="Q1051" s="227">
        <v>1.0000000000000001E-05</v>
      </c>
      <c r="R1051" s="227">
        <f>Q1051*H1051</f>
        <v>0.0014780000000000002</v>
      </c>
      <c r="S1051" s="227">
        <v>0</v>
      </c>
      <c r="T1051" s="228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29" t="s">
        <v>370</v>
      </c>
      <c r="AT1051" s="229" t="s">
        <v>152</v>
      </c>
      <c r="AU1051" s="229" t="s">
        <v>83</v>
      </c>
      <c r="AY1051" s="17" t="s">
        <v>149</v>
      </c>
      <c r="BE1051" s="230">
        <f>IF(N1051="základní",J1051,0)</f>
        <v>0</v>
      </c>
      <c r="BF1051" s="230">
        <f>IF(N1051="snížená",J1051,0)</f>
        <v>0</v>
      </c>
      <c r="BG1051" s="230">
        <f>IF(N1051="zákl. přenesená",J1051,0)</f>
        <v>0</v>
      </c>
      <c r="BH1051" s="230">
        <f>IF(N1051="sníž. přenesená",J1051,0)</f>
        <v>0</v>
      </c>
      <c r="BI1051" s="230">
        <f>IF(N1051="nulová",J1051,0)</f>
        <v>0</v>
      </c>
      <c r="BJ1051" s="17" t="s">
        <v>83</v>
      </c>
      <c r="BK1051" s="230">
        <f>ROUND(I1051*H1051,2)</f>
        <v>0</v>
      </c>
      <c r="BL1051" s="17" t="s">
        <v>370</v>
      </c>
      <c r="BM1051" s="229" t="s">
        <v>1291</v>
      </c>
    </row>
    <row r="1052" s="13" customFormat="1">
      <c r="A1052" s="13"/>
      <c r="B1052" s="231"/>
      <c r="C1052" s="232"/>
      <c r="D1052" s="233" t="s">
        <v>158</v>
      </c>
      <c r="E1052" s="234" t="s">
        <v>1</v>
      </c>
      <c r="F1052" s="235" t="s">
        <v>1292</v>
      </c>
      <c r="G1052" s="232"/>
      <c r="H1052" s="236">
        <v>18.100000000000001</v>
      </c>
      <c r="I1052" s="237"/>
      <c r="J1052" s="232"/>
      <c r="K1052" s="232"/>
      <c r="L1052" s="238"/>
      <c r="M1052" s="239"/>
      <c r="N1052" s="240"/>
      <c r="O1052" s="240"/>
      <c r="P1052" s="240"/>
      <c r="Q1052" s="240"/>
      <c r="R1052" s="240"/>
      <c r="S1052" s="240"/>
      <c r="T1052" s="241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2" t="s">
        <v>158</v>
      </c>
      <c r="AU1052" s="242" t="s">
        <v>83</v>
      </c>
      <c r="AV1052" s="13" t="s">
        <v>85</v>
      </c>
      <c r="AW1052" s="13" t="s">
        <v>32</v>
      </c>
      <c r="AX1052" s="13" t="s">
        <v>75</v>
      </c>
      <c r="AY1052" s="242" t="s">
        <v>149</v>
      </c>
    </row>
    <row r="1053" s="13" customFormat="1">
      <c r="A1053" s="13"/>
      <c r="B1053" s="231"/>
      <c r="C1053" s="232"/>
      <c r="D1053" s="233" t="s">
        <v>158</v>
      </c>
      <c r="E1053" s="234" t="s">
        <v>1</v>
      </c>
      <c r="F1053" s="235" t="s">
        <v>1293</v>
      </c>
      <c r="G1053" s="232"/>
      <c r="H1053" s="236">
        <v>17</v>
      </c>
      <c r="I1053" s="237"/>
      <c r="J1053" s="232"/>
      <c r="K1053" s="232"/>
      <c r="L1053" s="238"/>
      <c r="M1053" s="239"/>
      <c r="N1053" s="240"/>
      <c r="O1053" s="240"/>
      <c r="P1053" s="240"/>
      <c r="Q1053" s="240"/>
      <c r="R1053" s="240"/>
      <c r="S1053" s="240"/>
      <c r="T1053" s="241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2" t="s">
        <v>158</v>
      </c>
      <c r="AU1053" s="242" t="s">
        <v>83</v>
      </c>
      <c r="AV1053" s="13" t="s">
        <v>85</v>
      </c>
      <c r="AW1053" s="13" t="s">
        <v>32</v>
      </c>
      <c r="AX1053" s="13" t="s">
        <v>75</v>
      </c>
      <c r="AY1053" s="242" t="s">
        <v>149</v>
      </c>
    </row>
    <row r="1054" s="13" customFormat="1">
      <c r="A1054" s="13"/>
      <c r="B1054" s="231"/>
      <c r="C1054" s="232"/>
      <c r="D1054" s="233" t="s">
        <v>158</v>
      </c>
      <c r="E1054" s="234" t="s">
        <v>1</v>
      </c>
      <c r="F1054" s="235" t="s">
        <v>1294</v>
      </c>
      <c r="G1054" s="232"/>
      <c r="H1054" s="236">
        <v>18</v>
      </c>
      <c r="I1054" s="237"/>
      <c r="J1054" s="232"/>
      <c r="K1054" s="232"/>
      <c r="L1054" s="238"/>
      <c r="M1054" s="239"/>
      <c r="N1054" s="240"/>
      <c r="O1054" s="240"/>
      <c r="P1054" s="240"/>
      <c r="Q1054" s="240"/>
      <c r="R1054" s="240"/>
      <c r="S1054" s="240"/>
      <c r="T1054" s="241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2" t="s">
        <v>158</v>
      </c>
      <c r="AU1054" s="242" t="s">
        <v>83</v>
      </c>
      <c r="AV1054" s="13" t="s">
        <v>85</v>
      </c>
      <c r="AW1054" s="13" t="s">
        <v>32</v>
      </c>
      <c r="AX1054" s="13" t="s">
        <v>75</v>
      </c>
      <c r="AY1054" s="242" t="s">
        <v>149</v>
      </c>
    </row>
    <row r="1055" s="13" customFormat="1">
      <c r="A1055" s="13"/>
      <c r="B1055" s="231"/>
      <c r="C1055" s="232"/>
      <c r="D1055" s="233" t="s">
        <v>158</v>
      </c>
      <c r="E1055" s="234" t="s">
        <v>1</v>
      </c>
      <c r="F1055" s="235" t="s">
        <v>1295</v>
      </c>
      <c r="G1055" s="232"/>
      <c r="H1055" s="236">
        <v>24.199999999999999</v>
      </c>
      <c r="I1055" s="237"/>
      <c r="J1055" s="232"/>
      <c r="K1055" s="232"/>
      <c r="L1055" s="238"/>
      <c r="M1055" s="239"/>
      <c r="N1055" s="240"/>
      <c r="O1055" s="240"/>
      <c r="P1055" s="240"/>
      <c r="Q1055" s="240"/>
      <c r="R1055" s="240"/>
      <c r="S1055" s="240"/>
      <c r="T1055" s="241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2" t="s">
        <v>158</v>
      </c>
      <c r="AU1055" s="242" t="s">
        <v>83</v>
      </c>
      <c r="AV1055" s="13" t="s">
        <v>85</v>
      </c>
      <c r="AW1055" s="13" t="s">
        <v>32</v>
      </c>
      <c r="AX1055" s="13" t="s">
        <v>75</v>
      </c>
      <c r="AY1055" s="242" t="s">
        <v>149</v>
      </c>
    </row>
    <row r="1056" s="13" customFormat="1">
      <c r="A1056" s="13"/>
      <c r="B1056" s="231"/>
      <c r="C1056" s="232"/>
      <c r="D1056" s="233" t="s">
        <v>158</v>
      </c>
      <c r="E1056" s="234" t="s">
        <v>1</v>
      </c>
      <c r="F1056" s="235" t="s">
        <v>1296</v>
      </c>
      <c r="G1056" s="232"/>
      <c r="H1056" s="236">
        <v>18</v>
      </c>
      <c r="I1056" s="237"/>
      <c r="J1056" s="232"/>
      <c r="K1056" s="232"/>
      <c r="L1056" s="238"/>
      <c r="M1056" s="239"/>
      <c r="N1056" s="240"/>
      <c r="O1056" s="240"/>
      <c r="P1056" s="240"/>
      <c r="Q1056" s="240"/>
      <c r="R1056" s="240"/>
      <c r="S1056" s="240"/>
      <c r="T1056" s="241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2" t="s">
        <v>158</v>
      </c>
      <c r="AU1056" s="242" t="s">
        <v>83</v>
      </c>
      <c r="AV1056" s="13" t="s">
        <v>85</v>
      </c>
      <c r="AW1056" s="13" t="s">
        <v>32</v>
      </c>
      <c r="AX1056" s="13" t="s">
        <v>75</v>
      </c>
      <c r="AY1056" s="242" t="s">
        <v>149</v>
      </c>
    </row>
    <row r="1057" s="13" customFormat="1">
      <c r="A1057" s="13"/>
      <c r="B1057" s="231"/>
      <c r="C1057" s="232"/>
      <c r="D1057" s="233" t="s">
        <v>158</v>
      </c>
      <c r="E1057" s="234" t="s">
        <v>1</v>
      </c>
      <c r="F1057" s="235" t="s">
        <v>1297</v>
      </c>
      <c r="G1057" s="232"/>
      <c r="H1057" s="236">
        <v>25</v>
      </c>
      <c r="I1057" s="237"/>
      <c r="J1057" s="232"/>
      <c r="K1057" s="232"/>
      <c r="L1057" s="238"/>
      <c r="M1057" s="239"/>
      <c r="N1057" s="240"/>
      <c r="O1057" s="240"/>
      <c r="P1057" s="240"/>
      <c r="Q1057" s="240"/>
      <c r="R1057" s="240"/>
      <c r="S1057" s="240"/>
      <c r="T1057" s="241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2" t="s">
        <v>158</v>
      </c>
      <c r="AU1057" s="242" t="s">
        <v>83</v>
      </c>
      <c r="AV1057" s="13" t="s">
        <v>85</v>
      </c>
      <c r="AW1057" s="13" t="s">
        <v>32</v>
      </c>
      <c r="AX1057" s="13" t="s">
        <v>75</v>
      </c>
      <c r="AY1057" s="242" t="s">
        <v>149</v>
      </c>
    </row>
    <row r="1058" s="13" customFormat="1">
      <c r="A1058" s="13"/>
      <c r="B1058" s="231"/>
      <c r="C1058" s="232"/>
      <c r="D1058" s="233" t="s">
        <v>158</v>
      </c>
      <c r="E1058" s="234" t="s">
        <v>1</v>
      </c>
      <c r="F1058" s="235" t="s">
        <v>1298</v>
      </c>
      <c r="G1058" s="232"/>
      <c r="H1058" s="236">
        <v>27.5</v>
      </c>
      <c r="I1058" s="237"/>
      <c r="J1058" s="232"/>
      <c r="K1058" s="232"/>
      <c r="L1058" s="238"/>
      <c r="M1058" s="239"/>
      <c r="N1058" s="240"/>
      <c r="O1058" s="240"/>
      <c r="P1058" s="240"/>
      <c r="Q1058" s="240"/>
      <c r="R1058" s="240"/>
      <c r="S1058" s="240"/>
      <c r="T1058" s="241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2" t="s">
        <v>158</v>
      </c>
      <c r="AU1058" s="242" t="s">
        <v>83</v>
      </c>
      <c r="AV1058" s="13" t="s">
        <v>85</v>
      </c>
      <c r="AW1058" s="13" t="s">
        <v>32</v>
      </c>
      <c r="AX1058" s="13" t="s">
        <v>75</v>
      </c>
      <c r="AY1058" s="242" t="s">
        <v>149</v>
      </c>
    </row>
    <row r="1059" s="14" customFormat="1">
      <c r="A1059" s="14"/>
      <c r="B1059" s="243"/>
      <c r="C1059" s="244"/>
      <c r="D1059" s="233" t="s">
        <v>158</v>
      </c>
      <c r="E1059" s="245" t="s">
        <v>1</v>
      </c>
      <c r="F1059" s="246" t="s">
        <v>212</v>
      </c>
      <c r="G1059" s="244"/>
      <c r="H1059" s="247">
        <v>147.80000000000001</v>
      </c>
      <c r="I1059" s="248"/>
      <c r="J1059" s="244"/>
      <c r="K1059" s="244"/>
      <c r="L1059" s="249"/>
      <c r="M1059" s="250"/>
      <c r="N1059" s="251"/>
      <c r="O1059" s="251"/>
      <c r="P1059" s="251"/>
      <c r="Q1059" s="251"/>
      <c r="R1059" s="251"/>
      <c r="S1059" s="251"/>
      <c r="T1059" s="252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3" t="s">
        <v>158</v>
      </c>
      <c r="AU1059" s="253" t="s">
        <v>83</v>
      </c>
      <c r="AV1059" s="14" t="s">
        <v>156</v>
      </c>
      <c r="AW1059" s="14" t="s">
        <v>32</v>
      </c>
      <c r="AX1059" s="14" t="s">
        <v>83</v>
      </c>
      <c r="AY1059" s="253" t="s">
        <v>149</v>
      </c>
    </row>
    <row r="1060" s="2" customFormat="1" ht="16.5" customHeight="1">
      <c r="A1060" s="38"/>
      <c r="B1060" s="39"/>
      <c r="C1060" s="258" t="s">
        <v>1299</v>
      </c>
      <c r="D1060" s="258" t="s">
        <v>401</v>
      </c>
      <c r="E1060" s="259" t="s">
        <v>1300</v>
      </c>
      <c r="F1060" s="260" t="s">
        <v>1301</v>
      </c>
      <c r="G1060" s="261" t="s">
        <v>250</v>
      </c>
      <c r="H1060" s="262">
        <v>182.38</v>
      </c>
      <c r="I1060" s="263"/>
      <c r="J1060" s="264">
        <f>ROUND(I1060*H1060,2)</f>
        <v>0</v>
      </c>
      <c r="K1060" s="265"/>
      <c r="L1060" s="266"/>
      <c r="M1060" s="267" t="s">
        <v>1</v>
      </c>
      <c r="N1060" s="268" t="s">
        <v>40</v>
      </c>
      <c r="O1060" s="91"/>
      <c r="P1060" s="227">
        <f>O1060*H1060</f>
        <v>0</v>
      </c>
      <c r="Q1060" s="227">
        <v>0.00027999999999999998</v>
      </c>
      <c r="R1060" s="227">
        <f>Q1060*H1060</f>
        <v>0.051066399999999991</v>
      </c>
      <c r="S1060" s="227">
        <v>0</v>
      </c>
      <c r="T1060" s="228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9" t="s">
        <v>485</v>
      </c>
      <c r="AT1060" s="229" t="s">
        <v>401</v>
      </c>
      <c r="AU1060" s="229" t="s">
        <v>83</v>
      </c>
      <c r="AY1060" s="17" t="s">
        <v>149</v>
      </c>
      <c r="BE1060" s="230">
        <f>IF(N1060="základní",J1060,0)</f>
        <v>0</v>
      </c>
      <c r="BF1060" s="230">
        <f>IF(N1060="snížená",J1060,0)</f>
        <v>0</v>
      </c>
      <c r="BG1060" s="230">
        <f>IF(N1060="zákl. přenesená",J1060,0)</f>
        <v>0</v>
      </c>
      <c r="BH1060" s="230">
        <f>IF(N1060="sníž. přenesená",J1060,0)</f>
        <v>0</v>
      </c>
      <c r="BI1060" s="230">
        <f>IF(N1060="nulová",J1060,0)</f>
        <v>0</v>
      </c>
      <c r="BJ1060" s="17" t="s">
        <v>83</v>
      </c>
      <c r="BK1060" s="230">
        <f>ROUND(I1060*H1060,2)</f>
        <v>0</v>
      </c>
      <c r="BL1060" s="17" t="s">
        <v>370</v>
      </c>
      <c r="BM1060" s="229" t="s">
        <v>1302</v>
      </c>
    </row>
    <row r="1061" s="13" customFormat="1">
      <c r="A1061" s="13"/>
      <c r="B1061" s="231"/>
      <c r="C1061" s="232"/>
      <c r="D1061" s="233" t="s">
        <v>158</v>
      </c>
      <c r="E1061" s="234" t="s">
        <v>1</v>
      </c>
      <c r="F1061" s="235" t="s">
        <v>1303</v>
      </c>
      <c r="G1061" s="232"/>
      <c r="H1061" s="236">
        <v>19.91</v>
      </c>
      <c r="I1061" s="237"/>
      <c r="J1061" s="232"/>
      <c r="K1061" s="232"/>
      <c r="L1061" s="238"/>
      <c r="M1061" s="239"/>
      <c r="N1061" s="240"/>
      <c r="O1061" s="240"/>
      <c r="P1061" s="240"/>
      <c r="Q1061" s="240"/>
      <c r="R1061" s="240"/>
      <c r="S1061" s="240"/>
      <c r="T1061" s="241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2" t="s">
        <v>158</v>
      </c>
      <c r="AU1061" s="242" t="s">
        <v>83</v>
      </c>
      <c r="AV1061" s="13" t="s">
        <v>85</v>
      </c>
      <c r="AW1061" s="13" t="s">
        <v>32</v>
      </c>
      <c r="AX1061" s="13" t="s">
        <v>75</v>
      </c>
      <c r="AY1061" s="242" t="s">
        <v>149</v>
      </c>
    </row>
    <row r="1062" s="13" customFormat="1">
      <c r="A1062" s="13"/>
      <c r="B1062" s="231"/>
      <c r="C1062" s="232"/>
      <c r="D1062" s="233" t="s">
        <v>158</v>
      </c>
      <c r="E1062" s="234" t="s">
        <v>1</v>
      </c>
      <c r="F1062" s="235" t="s">
        <v>1304</v>
      </c>
      <c r="G1062" s="232"/>
      <c r="H1062" s="236">
        <v>18.699999999999999</v>
      </c>
      <c r="I1062" s="237"/>
      <c r="J1062" s="232"/>
      <c r="K1062" s="232"/>
      <c r="L1062" s="238"/>
      <c r="M1062" s="239"/>
      <c r="N1062" s="240"/>
      <c r="O1062" s="240"/>
      <c r="P1062" s="240"/>
      <c r="Q1062" s="240"/>
      <c r="R1062" s="240"/>
      <c r="S1062" s="240"/>
      <c r="T1062" s="241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2" t="s">
        <v>158</v>
      </c>
      <c r="AU1062" s="242" t="s">
        <v>83</v>
      </c>
      <c r="AV1062" s="13" t="s">
        <v>85</v>
      </c>
      <c r="AW1062" s="13" t="s">
        <v>32</v>
      </c>
      <c r="AX1062" s="13" t="s">
        <v>75</v>
      </c>
      <c r="AY1062" s="242" t="s">
        <v>149</v>
      </c>
    </row>
    <row r="1063" s="13" customFormat="1">
      <c r="A1063" s="13"/>
      <c r="B1063" s="231"/>
      <c r="C1063" s="232"/>
      <c r="D1063" s="233" t="s">
        <v>158</v>
      </c>
      <c r="E1063" s="234" t="s">
        <v>1</v>
      </c>
      <c r="F1063" s="235" t="s">
        <v>1305</v>
      </c>
      <c r="G1063" s="232"/>
      <c r="H1063" s="236">
        <v>19.800000000000001</v>
      </c>
      <c r="I1063" s="237"/>
      <c r="J1063" s="232"/>
      <c r="K1063" s="232"/>
      <c r="L1063" s="238"/>
      <c r="M1063" s="239"/>
      <c r="N1063" s="240"/>
      <c r="O1063" s="240"/>
      <c r="P1063" s="240"/>
      <c r="Q1063" s="240"/>
      <c r="R1063" s="240"/>
      <c r="S1063" s="240"/>
      <c r="T1063" s="241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2" t="s">
        <v>158</v>
      </c>
      <c r="AU1063" s="242" t="s">
        <v>83</v>
      </c>
      <c r="AV1063" s="13" t="s">
        <v>85</v>
      </c>
      <c r="AW1063" s="13" t="s">
        <v>32</v>
      </c>
      <c r="AX1063" s="13" t="s">
        <v>75</v>
      </c>
      <c r="AY1063" s="242" t="s">
        <v>149</v>
      </c>
    </row>
    <row r="1064" s="13" customFormat="1">
      <c r="A1064" s="13"/>
      <c r="B1064" s="231"/>
      <c r="C1064" s="232"/>
      <c r="D1064" s="233" t="s">
        <v>158</v>
      </c>
      <c r="E1064" s="234" t="s">
        <v>1</v>
      </c>
      <c r="F1064" s="235" t="s">
        <v>1306</v>
      </c>
      <c r="G1064" s="232"/>
      <c r="H1064" s="236">
        <v>26.620000000000001</v>
      </c>
      <c r="I1064" s="237"/>
      <c r="J1064" s="232"/>
      <c r="K1064" s="232"/>
      <c r="L1064" s="238"/>
      <c r="M1064" s="239"/>
      <c r="N1064" s="240"/>
      <c r="O1064" s="240"/>
      <c r="P1064" s="240"/>
      <c r="Q1064" s="240"/>
      <c r="R1064" s="240"/>
      <c r="S1064" s="240"/>
      <c r="T1064" s="241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2" t="s">
        <v>158</v>
      </c>
      <c r="AU1064" s="242" t="s">
        <v>83</v>
      </c>
      <c r="AV1064" s="13" t="s">
        <v>85</v>
      </c>
      <c r="AW1064" s="13" t="s">
        <v>32</v>
      </c>
      <c r="AX1064" s="13" t="s">
        <v>75</v>
      </c>
      <c r="AY1064" s="242" t="s">
        <v>149</v>
      </c>
    </row>
    <row r="1065" s="13" customFormat="1">
      <c r="A1065" s="13"/>
      <c r="B1065" s="231"/>
      <c r="C1065" s="232"/>
      <c r="D1065" s="233" t="s">
        <v>158</v>
      </c>
      <c r="E1065" s="234" t="s">
        <v>1</v>
      </c>
      <c r="F1065" s="235" t="s">
        <v>1307</v>
      </c>
      <c r="G1065" s="232"/>
      <c r="H1065" s="236">
        <v>19.800000000000001</v>
      </c>
      <c r="I1065" s="237"/>
      <c r="J1065" s="232"/>
      <c r="K1065" s="232"/>
      <c r="L1065" s="238"/>
      <c r="M1065" s="239"/>
      <c r="N1065" s="240"/>
      <c r="O1065" s="240"/>
      <c r="P1065" s="240"/>
      <c r="Q1065" s="240"/>
      <c r="R1065" s="240"/>
      <c r="S1065" s="240"/>
      <c r="T1065" s="241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2" t="s">
        <v>158</v>
      </c>
      <c r="AU1065" s="242" t="s">
        <v>83</v>
      </c>
      <c r="AV1065" s="13" t="s">
        <v>85</v>
      </c>
      <c r="AW1065" s="13" t="s">
        <v>32</v>
      </c>
      <c r="AX1065" s="13" t="s">
        <v>75</v>
      </c>
      <c r="AY1065" s="242" t="s">
        <v>149</v>
      </c>
    </row>
    <row r="1066" s="13" customFormat="1">
      <c r="A1066" s="13"/>
      <c r="B1066" s="231"/>
      <c r="C1066" s="232"/>
      <c r="D1066" s="233" t="s">
        <v>158</v>
      </c>
      <c r="E1066" s="234" t="s">
        <v>1</v>
      </c>
      <c r="F1066" s="235" t="s">
        <v>1307</v>
      </c>
      <c r="G1066" s="232"/>
      <c r="H1066" s="236">
        <v>19.800000000000001</v>
      </c>
      <c r="I1066" s="237"/>
      <c r="J1066" s="232"/>
      <c r="K1066" s="232"/>
      <c r="L1066" s="238"/>
      <c r="M1066" s="239"/>
      <c r="N1066" s="240"/>
      <c r="O1066" s="240"/>
      <c r="P1066" s="240"/>
      <c r="Q1066" s="240"/>
      <c r="R1066" s="240"/>
      <c r="S1066" s="240"/>
      <c r="T1066" s="241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2" t="s">
        <v>158</v>
      </c>
      <c r="AU1066" s="242" t="s">
        <v>83</v>
      </c>
      <c r="AV1066" s="13" t="s">
        <v>85</v>
      </c>
      <c r="AW1066" s="13" t="s">
        <v>32</v>
      </c>
      <c r="AX1066" s="13" t="s">
        <v>75</v>
      </c>
      <c r="AY1066" s="242" t="s">
        <v>149</v>
      </c>
    </row>
    <row r="1067" s="13" customFormat="1">
      <c r="A1067" s="13"/>
      <c r="B1067" s="231"/>
      <c r="C1067" s="232"/>
      <c r="D1067" s="233" t="s">
        <v>158</v>
      </c>
      <c r="E1067" s="234" t="s">
        <v>1</v>
      </c>
      <c r="F1067" s="235" t="s">
        <v>1308</v>
      </c>
      <c r="G1067" s="232"/>
      <c r="H1067" s="236">
        <v>27.5</v>
      </c>
      <c r="I1067" s="237"/>
      <c r="J1067" s="232"/>
      <c r="K1067" s="232"/>
      <c r="L1067" s="238"/>
      <c r="M1067" s="239"/>
      <c r="N1067" s="240"/>
      <c r="O1067" s="240"/>
      <c r="P1067" s="240"/>
      <c r="Q1067" s="240"/>
      <c r="R1067" s="240"/>
      <c r="S1067" s="240"/>
      <c r="T1067" s="241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2" t="s">
        <v>158</v>
      </c>
      <c r="AU1067" s="242" t="s">
        <v>83</v>
      </c>
      <c r="AV1067" s="13" t="s">
        <v>85</v>
      </c>
      <c r="AW1067" s="13" t="s">
        <v>32</v>
      </c>
      <c r="AX1067" s="13" t="s">
        <v>75</v>
      </c>
      <c r="AY1067" s="242" t="s">
        <v>149</v>
      </c>
    </row>
    <row r="1068" s="13" customFormat="1">
      <c r="A1068" s="13"/>
      <c r="B1068" s="231"/>
      <c r="C1068" s="232"/>
      <c r="D1068" s="233" t="s">
        <v>158</v>
      </c>
      <c r="E1068" s="234" t="s">
        <v>1</v>
      </c>
      <c r="F1068" s="235" t="s">
        <v>1309</v>
      </c>
      <c r="G1068" s="232"/>
      <c r="H1068" s="236">
        <v>30.25</v>
      </c>
      <c r="I1068" s="237"/>
      <c r="J1068" s="232"/>
      <c r="K1068" s="232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2" t="s">
        <v>158</v>
      </c>
      <c r="AU1068" s="242" t="s">
        <v>83</v>
      </c>
      <c r="AV1068" s="13" t="s">
        <v>85</v>
      </c>
      <c r="AW1068" s="13" t="s">
        <v>32</v>
      </c>
      <c r="AX1068" s="13" t="s">
        <v>75</v>
      </c>
      <c r="AY1068" s="242" t="s">
        <v>149</v>
      </c>
    </row>
    <row r="1069" s="14" customFormat="1">
      <c r="A1069" s="14"/>
      <c r="B1069" s="243"/>
      <c r="C1069" s="244"/>
      <c r="D1069" s="233" t="s">
        <v>158</v>
      </c>
      <c r="E1069" s="245" t="s">
        <v>1</v>
      </c>
      <c r="F1069" s="246" t="s">
        <v>212</v>
      </c>
      <c r="G1069" s="244"/>
      <c r="H1069" s="247">
        <v>182.38</v>
      </c>
      <c r="I1069" s="248"/>
      <c r="J1069" s="244"/>
      <c r="K1069" s="244"/>
      <c r="L1069" s="249"/>
      <c r="M1069" s="250"/>
      <c r="N1069" s="251"/>
      <c r="O1069" s="251"/>
      <c r="P1069" s="251"/>
      <c r="Q1069" s="251"/>
      <c r="R1069" s="251"/>
      <c r="S1069" s="251"/>
      <c r="T1069" s="252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3" t="s">
        <v>158</v>
      </c>
      <c r="AU1069" s="253" t="s">
        <v>83</v>
      </c>
      <c r="AV1069" s="14" t="s">
        <v>156</v>
      </c>
      <c r="AW1069" s="14" t="s">
        <v>32</v>
      </c>
      <c r="AX1069" s="14" t="s">
        <v>83</v>
      </c>
      <c r="AY1069" s="253" t="s">
        <v>149</v>
      </c>
    </row>
    <row r="1070" s="2" customFormat="1" ht="21.75" customHeight="1">
      <c r="A1070" s="38"/>
      <c r="B1070" s="39"/>
      <c r="C1070" s="217" t="s">
        <v>1310</v>
      </c>
      <c r="D1070" s="217" t="s">
        <v>152</v>
      </c>
      <c r="E1070" s="218" t="s">
        <v>1311</v>
      </c>
      <c r="F1070" s="219" t="s">
        <v>1312</v>
      </c>
      <c r="G1070" s="220" t="s">
        <v>155</v>
      </c>
      <c r="H1070" s="221">
        <v>176.80000000000001</v>
      </c>
      <c r="I1070" s="222"/>
      <c r="J1070" s="223">
        <f>ROUND(I1070*H1070,2)</f>
        <v>0</v>
      </c>
      <c r="K1070" s="224"/>
      <c r="L1070" s="44"/>
      <c r="M1070" s="225" t="s">
        <v>1</v>
      </c>
      <c r="N1070" s="226" t="s">
        <v>40</v>
      </c>
      <c r="O1070" s="91"/>
      <c r="P1070" s="227">
        <f>O1070*H1070</f>
        <v>0</v>
      </c>
      <c r="Q1070" s="227">
        <v>0</v>
      </c>
      <c r="R1070" s="227">
        <f>Q1070*H1070</f>
        <v>0</v>
      </c>
      <c r="S1070" s="227">
        <v>0</v>
      </c>
      <c r="T1070" s="228">
        <f>S1070*H1070</f>
        <v>0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229" t="s">
        <v>370</v>
      </c>
      <c r="AT1070" s="229" t="s">
        <v>152</v>
      </c>
      <c r="AU1070" s="229" t="s">
        <v>83</v>
      </c>
      <c r="AY1070" s="17" t="s">
        <v>149</v>
      </c>
      <c r="BE1070" s="230">
        <f>IF(N1070="základní",J1070,0)</f>
        <v>0</v>
      </c>
      <c r="BF1070" s="230">
        <f>IF(N1070="snížená",J1070,0)</f>
        <v>0</v>
      </c>
      <c r="BG1070" s="230">
        <f>IF(N1070="zákl. přenesená",J1070,0)</f>
        <v>0</v>
      </c>
      <c r="BH1070" s="230">
        <f>IF(N1070="sníž. přenesená",J1070,0)</f>
        <v>0</v>
      </c>
      <c r="BI1070" s="230">
        <f>IF(N1070="nulová",J1070,0)</f>
        <v>0</v>
      </c>
      <c r="BJ1070" s="17" t="s">
        <v>83</v>
      </c>
      <c r="BK1070" s="230">
        <f>ROUND(I1070*H1070,2)</f>
        <v>0</v>
      </c>
      <c r="BL1070" s="17" t="s">
        <v>370</v>
      </c>
      <c r="BM1070" s="229" t="s">
        <v>1313</v>
      </c>
    </row>
    <row r="1071" s="13" customFormat="1">
      <c r="A1071" s="13"/>
      <c r="B1071" s="231"/>
      <c r="C1071" s="232"/>
      <c r="D1071" s="233" t="s">
        <v>158</v>
      </c>
      <c r="E1071" s="234" t="s">
        <v>1</v>
      </c>
      <c r="F1071" s="235" t="s">
        <v>1252</v>
      </c>
      <c r="G1071" s="232"/>
      <c r="H1071" s="236">
        <v>17.5</v>
      </c>
      <c r="I1071" s="237"/>
      <c r="J1071" s="232"/>
      <c r="K1071" s="232"/>
      <c r="L1071" s="238"/>
      <c r="M1071" s="239"/>
      <c r="N1071" s="240"/>
      <c r="O1071" s="240"/>
      <c r="P1071" s="240"/>
      <c r="Q1071" s="240"/>
      <c r="R1071" s="240"/>
      <c r="S1071" s="240"/>
      <c r="T1071" s="241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2" t="s">
        <v>158</v>
      </c>
      <c r="AU1071" s="242" t="s">
        <v>83</v>
      </c>
      <c r="AV1071" s="13" t="s">
        <v>85</v>
      </c>
      <c r="AW1071" s="13" t="s">
        <v>32</v>
      </c>
      <c r="AX1071" s="13" t="s">
        <v>75</v>
      </c>
      <c r="AY1071" s="242" t="s">
        <v>149</v>
      </c>
    </row>
    <row r="1072" s="13" customFormat="1">
      <c r="A1072" s="13"/>
      <c r="B1072" s="231"/>
      <c r="C1072" s="232"/>
      <c r="D1072" s="233" t="s">
        <v>158</v>
      </c>
      <c r="E1072" s="234" t="s">
        <v>1</v>
      </c>
      <c r="F1072" s="235" t="s">
        <v>1253</v>
      </c>
      <c r="G1072" s="232"/>
      <c r="H1072" s="236">
        <v>17.5</v>
      </c>
      <c r="I1072" s="237"/>
      <c r="J1072" s="232"/>
      <c r="K1072" s="232"/>
      <c r="L1072" s="238"/>
      <c r="M1072" s="239"/>
      <c r="N1072" s="240"/>
      <c r="O1072" s="240"/>
      <c r="P1072" s="240"/>
      <c r="Q1072" s="240"/>
      <c r="R1072" s="240"/>
      <c r="S1072" s="240"/>
      <c r="T1072" s="241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2" t="s">
        <v>158</v>
      </c>
      <c r="AU1072" s="242" t="s">
        <v>83</v>
      </c>
      <c r="AV1072" s="13" t="s">
        <v>85</v>
      </c>
      <c r="AW1072" s="13" t="s">
        <v>32</v>
      </c>
      <c r="AX1072" s="13" t="s">
        <v>75</v>
      </c>
      <c r="AY1072" s="242" t="s">
        <v>149</v>
      </c>
    </row>
    <row r="1073" s="13" customFormat="1">
      <c r="A1073" s="13"/>
      <c r="B1073" s="231"/>
      <c r="C1073" s="232"/>
      <c r="D1073" s="233" t="s">
        <v>158</v>
      </c>
      <c r="E1073" s="234" t="s">
        <v>1</v>
      </c>
      <c r="F1073" s="235" t="s">
        <v>880</v>
      </c>
      <c r="G1073" s="232"/>
      <c r="H1073" s="236">
        <v>14</v>
      </c>
      <c r="I1073" s="237"/>
      <c r="J1073" s="232"/>
      <c r="K1073" s="232"/>
      <c r="L1073" s="238"/>
      <c r="M1073" s="239"/>
      <c r="N1073" s="240"/>
      <c r="O1073" s="240"/>
      <c r="P1073" s="240"/>
      <c r="Q1073" s="240"/>
      <c r="R1073" s="240"/>
      <c r="S1073" s="240"/>
      <c r="T1073" s="241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2" t="s">
        <v>158</v>
      </c>
      <c r="AU1073" s="242" t="s">
        <v>83</v>
      </c>
      <c r="AV1073" s="13" t="s">
        <v>85</v>
      </c>
      <c r="AW1073" s="13" t="s">
        <v>32</v>
      </c>
      <c r="AX1073" s="13" t="s">
        <v>75</v>
      </c>
      <c r="AY1073" s="242" t="s">
        <v>149</v>
      </c>
    </row>
    <row r="1074" s="13" customFormat="1">
      <c r="A1074" s="13"/>
      <c r="B1074" s="231"/>
      <c r="C1074" s="232"/>
      <c r="D1074" s="233" t="s">
        <v>158</v>
      </c>
      <c r="E1074" s="234" t="s">
        <v>1</v>
      </c>
      <c r="F1074" s="235" t="s">
        <v>1254</v>
      </c>
      <c r="G1074" s="232"/>
      <c r="H1074" s="236">
        <v>22.100000000000001</v>
      </c>
      <c r="I1074" s="237"/>
      <c r="J1074" s="232"/>
      <c r="K1074" s="232"/>
      <c r="L1074" s="238"/>
      <c r="M1074" s="239"/>
      <c r="N1074" s="240"/>
      <c r="O1074" s="240"/>
      <c r="P1074" s="240"/>
      <c r="Q1074" s="240"/>
      <c r="R1074" s="240"/>
      <c r="S1074" s="240"/>
      <c r="T1074" s="241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2" t="s">
        <v>158</v>
      </c>
      <c r="AU1074" s="242" t="s">
        <v>83</v>
      </c>
      <c r="AV1074" s="13" t="s">
        <v>85</v>
      </c>
      <c r="AW1074" s="13" t="s">
        <v>32</v>
      </c>
      <c r="AX1074" s="13" t="s">
        <v>75</v>
      </c>
      <c r="AY1074" s="242" t="s">
        <v>149</v>
      </c>
    </row>
    <row r="1075" s="13" customFormat="1">
      <c r="A1075" s="13"/>
      <c r="B1075" s="231"/>
      <c r="C1075" s="232"/>
      <c r="D1075" s="233" t="s">
        <v>158</v>
      </c>
      <c r="E1075" s="234" t="s">
        <v>1</v>
      </c>
      <c r="F1075" s="235" t="s">
        <v>1255</v>
      </c>
      <c r="G1075" s="232"/>
      <c r="H1075" s="236">
        <v>8.4000000000000004</v>
      </c>
      <c r="I1075" s="237"/>
      <c r="J1075" s="232"/>
      <c r="K1075" s="232"/>
      <c r="L1075" s="238"/>
      <c r="M1075" s="239"/>
      <c r="N1075" s="240"/>
      <c r="O1075" s="240"/>
      <c r="P1075" s="240"/>
      <c r="Q1075" s="240"/>
      <c r="R1075" s="240"/>
      <c r="S1075" s="240"/>
      <c r="T1075" s="24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2" t="s">
        <v>158</v>
      </c>
      <c r="AU1075" s="242" t="s">
        <v>83</v>
      </c>
      <c r="AV1075" s="13" t="s">
        <v>85</v>
      </c>
      <c r="AW1075" s="13" t="s">
        <v>32</v>
      </c>
      <c r="AX1075" s="13" t="s">
        <v>75</v>
      </c>
      <c r="AY1075" s="242" t="s">
        <v>149</v>
      </c>
    </row>
    <row r="1076" s="13" customFormat="1">
      <c r="A1076" s="13"/>
      <c r="B1076" s="231"/>
      <c r="C1076" s="232"/>
      <c r="D1076" s="233" t="s">
        <v>158</v>
      </c>
      <c r="E1076" s="234" t="s">
        <v>1</v>
      </c>
      <c r="F1076" s="235" t="s">
        <v>882</v>
      </c>
      <c r="G1076" s="232"/>
      <c r="H1076" s="236">
        <v>14</v>
      </c>
      <c r="I1076" s="237"/>
      <c r="J1076" s="232"/>
      <c r="K1076" s="232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2" t="s">
        <v>158</v>
      </c>
      <c r="AU1076" s="242" t="s">
        <v>83</v>
      </c>
      <c r="AV1076" s="13" t="s">
        <v>85</v>
      </c>
      <c r="AW1076" s="13" t="s">
        <v>32</v>
      </c>
      <c r="AX1076" s="13" t="s">
        <v>75</v>
      </c>
      <c r="AY1076" s="242" t="s">
        <v>149</v>
      </c>
    </row>
    <row r="1077" s="13" customFormat="1">
      <c r="A1077" s="13"/>
      <c r="B1077" s="231"/>
      <c r="C1077" s="232"/>
      <c r="D1077" s="233" t="s">
        <v>158</v>
      </c>
      <c r="E1077" s="234" t="s">
        <v>1</v>
      </c>
      <c r="F1077" s="235" t="s">
        <v>1256</v>
      </c>
      <c r="G1077" s="232"/>
      <c r="H1077" s="236">
        <v>34.5</v>
      </c>
      <c r="I1077" s="237"/>
      <c r="J1077" s="232"/>
      <c r="K1077" s="232"/>
      <c r="L1077" s="238"/>
      <c r="M1077" s="239"/>
      <c r="N1077" s="240"/>
      <c r="O1077" s="240"/>
      <c r="P1077" s="240"/>
      <c r="Q1077" s="240"/>
      <c r="R1077" s="240"/>
      <c r="S1077" s="240"/>
      <c r="T1077" s="241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2" t="s">
        <v>158</v>
      </c>
      <c r="AU1077" s="242" t="s">
        <v>83</v>
      </c>
      <c r="AV1077" s="13" t="s">
        <v>85</v>
      </c>
      <c r="AW1077" s="13" t="s">
        <v>32</v>
      </c>
      <c r="AX1077" s="13" t="s">
        <v>75</v>
      </c>
      <c r="AY1077" s="242" t="s">
        <v>149</v>
      </c>
    </row>
    <row r="1078" s="13" customFormat="1">
      <c r="A1078" s="13"/>
      <c r="B1078" s="231"/>
      <c r="C1078" s="232"/>
      <c r="D1078" s="233" t="s">
        <v>158</v>
      </c>
      <c r="E1078" s="234" t="s">
        <v>1</v>
      </c>
      <c r="F1078" s="235" t="s">
        <v>1257</v>
      </c>
      <c r="G1078" s="232"/>
      <c r="H1078" s="236">
        <v>4.7999999999999998</v>
      </c>
      <c r="I1078" s="237"/>
      <c r="J1078" s="232"/>
      <c r="K1078" s="232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2" t="s">
        <v>158</v>
      </c>
      <c r="AU1078" s="242" t="s">
        <v>83</v>
      </c>
      <c r="AV1078" s="13" t="s">
        <v>85</v>
      </c>
      <c r="AW1078" s="13" t="s">
        <v>32</v>
      </c>
      <c r="AX1078" s="13" t="s">
        <v>75</v>
      </c>
      <c r="AY1078" s="242" t="s">
        <v>149</v>
      </c>
    </row>
    <row r="1079" s="13" customFormat="1">
      <c r="A1079" s="13"/>
      <c r="B1079" s="231"/>
      <c r="C1079" s="232"/>
      <c r="D1079" s="233" t="s">
        <v>158</v>
      </c>
      <c r="E1079" s="234" t="s">
        <v>1</v>
      </c>
      <c r="F1079" s="235" t="s">
        <v>1258</v>
      </c>
      <c r="G1079" s="232"/>
      <c r="H1079" s="236">
        <v>44</v>
      </c>
      <c r="I1079" s="237"/>
      <c r="J1079" s="232"/>
      <c r="K1079" s="232"/>
      <c r="L1079" s="238"/>
      <c r="M1079" s="239"/>
      <c r="N1079" s="240"/>
      <c r="O1079" s="240"/>
      <c r="P1079" s="240"/>
      <c r="Q1079" s="240"/>
      <c r="R1079" s="240"/>
      <c r="S1079" s="240"/>
      <c r="T1079" s="241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2" t="s">
        <v>158</v>
      </c>
      <c r="AU1079" s="242" t="s">
        <v>83</v>
      </c>
      <c r="AV1079" s="13" t="s">
        <v>85</v>
      </c>
      <c r="AW1079" s="13" t="s">
        <v>32</v>
      </c>
      <c r="AX1079" s="13" t="s">
        <v>75</v>
      </c>
      <c r="AY1079" s="242" t="s">
        <v>149</v>
      </c>
    </row>
    <row r="1080" s="14" customFormat="1">
      <c r="A1080" s="14"/>
      <c r="B1080" s="243"/>
      <c r="C1080" s="244"/>
      <c r="D1080" s="233" t="s">
        <v>158</v>
      </c>
      <c r="E1080" s="245" t="s">
        <v>1</v>
      </c>
      <c r="F1080" s="246" t="s">
        <v>212</v>
      </c>
      <c r="G1080" s="244"/>
      <c r="H1080" s="247">
        <v>176.80000000000001</v>
      </c>
      <c r="I1080" s="248"/>
      <c r="J1080" s="244"/>
      <c r="K1080" s="244"/>
      <c r="L1080" s="249"/>
      <c r="M1080" s="250"/>
      <c r="N1080" s="251"/>
      <c r="O1080" s="251"/>
      <c r="P1080" s="251"/>
      <c r="Q1080" s="251"/>
      <c r="R1080" s="251"/>
      <c r="S1080" s="251"/>
      <c r="T1080" s="252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3" t="s">
        <v>158</v>
      </c>
      <c r="AU1080" s="253" t="s">
        <v>83</v>
      </c>
      <c r="AV1080" s="14" t="s">
        <v>156</v>
      </c>
      <c r="AW1080" s="14" t="s">
        <v>32</v>
      </c>
      <c r="AX1080" s="14" t="s">
        <v>83</v>
      </c>
      <c r="AY1080" s="253" t="s">
        <v>149</v>
      </c>
    </row>
    <row r="1081" s="2" customFormat="1" ht="24.15" customHeight="1">
      <c r="A1081" s="38"/>
      <c r="B1081" s="39"/>
      <c r="C1081" s="217" t="s">
        <v>1314</v>
      </c>
      <c r="D1081" s="217" t="s">
        <v>152</v>
      </c>
      <c r="E1081" s="218" t="s">
        <v>1315</v>
      </c>
      <c r="F1081" s="219" t="s">
        <v>1316</v>
      </c>
      <c r="G1081" s="220" t="s">
        <v>155</v>
      </c>
      <c r="H1081" s="221">
        <v>86.900000000000006</v>
      </c>
      <c r="I1081" s="222"/>
      <c r="J1081" s="223">
        <f>ROUND(I1081*H1081,2)</f>
        <v>0</v>
      </c>
      <c r="K1081" s="224"/>
      <c r="L1081" s="44"/>
      <c r="M1081" s="225" t="s">
        <v>1</v>
      </c>
      <c r="N1081" s="226" t="s">
        <v>40</v>
      </c>
      <c r="O1081" s="91"/>
      <c r="P1081" s="227">
        <f>O1081*H1081</f>
        <v>0</v>
      </c>
      <c r="Q1081" s="227">
        <v>0</v>
      </c>
      <c r="R1081" s="227">
        <f>Q1081*H1081</f>
        <v>0</v>
      </c>
      <c r="S1081" s="227">
        <v>0</v>
      </c>
      <c r="T1081" s="228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9" t="s">
        <v>370</v>
      </c>
      <c r="AT1081" s="229" t="s">
        <v>152</v>
      </c>
      <c r="AU1081" s="229" t="s">
        <v>83</v>
      </c>
      <c r="AY1081" s="17" t="s">
        <v>149</v>
      </c>
      <c r="BE1081" s="230">
        <f>IF(N1081="základní",J1081,0)</f>
        <v>0</v>
      </c>
      <c r="BF1081" s="230">
        <f>IF(N1081="snížená",J1081,0)</f>
        <v>0</v>
      </c>
      <c r="BG1081" s="230">
        <f>IF(N1081="zákl. přenesená",J1081,0)</f>
        <v>0</v>
      </c>
      <c r="BH1081" s="230">
        <f>IF(N1081="sníž. přenesená",J1081,0)</f>
        <v>0</v>
      </c>
      <c r="BI1081" s="230">
        <f>IF(N1081="nulová",J1081,0)</f>
        <v>0</v>
      </c>
      <c r="BJ1081" s="17" t="s">
        <v>83</v>
      </c>
      <c r="BK1081" s="230">
        <f>ROUND(I1081*H1081,2)</f>
        <v>0</v>
      </c>
      <c r="BL1081" s="17" t="s">
        <v>370</v>
      </c>
      <c r="BM1081" s="229" t="s">
        <v>1317</v>
      </c>
    </row>
    <row r="1082" s="2" customFormat="1">
      <c r="A1082" s="38"/>
      <c r="B1082" s="39"/>
      <c r="C1082" s="40"/>
      <c r="D1082" s="233" t="s">
        <v>298</v>
      </c>
      <c r="E1082" s="40"/>
      <c r="F1082" s="254" t="s">
        <v>1318</v>
      </c>
      <c r="G1082" s="40"/>
      <c r="H1082" s="40"/>
      <c r="I1082" s="255"/>
      <c r="J1082" s="40"/>
      <c r="K1082" s="40"/>
      <c r="L1082" s="44"/>
      <c r="M1082" s="256"/>
      <c r="N1082" s="257"/>
      <c r="O1082" s="91"/>
      <c r="P1082" s="91"/>
      <c r="Q1082" s="91"/>
      <c r="R1082" s="91"/>
      <c r="S1082" s="91"/>
      <c r="T1082" s="92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17" t="s">
        <v>298</v>
      </c>
      <c r="AU1082" s="17" t="s">
        <v>83</v>
      </c>
    </row>
    <row r="1083" s="13" customFormat="1">
      <c r="A1083" s="13"/>
      <c r="B1083" s="231"/>
      <c r="C1083" s="232"/>
      <c r="D1083" s="233" t="s">
        <v>158</v>
      </c>
      <c r="E1083" s="234" t="s">
        <v>1</v>
      </c>
      <c r="F1083" s="235" t="s">
        <v>878</v>
      </c>
      <c r="G1083" s="232"/>
      <c r="H1083" s="236">
        <v>17.5</v>
      </c>
      <c r="I1083" s="237"/>
      <c r="J1083" s="232"/>
      <c r="K1083" s="232"/>
      <c r="L1083" s="238"/>
      <c r="M1083" s="239"/>
      <c r="N1083" s="240"/>
      <c r="O1083" s="240"/>
      <c r="P1083" s="240"/>
      <c r="Q1083" s="240"/>
      <c r="R1083" s="240"/>
      <c r="S1083" s="240"/>
      <c r="T1083" s="241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2" t="s">
        <v>158</v>
      </c>
      <c r="AU1083" s="242" t="s">
        <v>83</v>
      </c>
      <c r="AV1083" s="13" t="s">
        <v>85</v>
      </c>
      <c r="AW1083" s="13" t="s">
        <v>32</v>
      </c>
      <c r="AX1083" s="13" t="s">
        <v>75</v>
      </c>
      <c r="AY1083" s="242" t="s">
        <v>149</v>
      </c>
    </row>
    <row r="1084" s="13" customFormat="1">
      <c r="A1084" s="13"/>
      <c r="B1084" s="231"/>
      <c r="C1084" s="232"/>
      <c r="D1084" s="233" t="s">
        <v>158</v>
      </c>
      <c r="E1084" s="234" t="s">
        <v>1</v>
      </c>
      <c r="F1084" s="235" t="s">
        <v>879</v>
      </c>
      <c r="G1084" s="232"/>
      <c r="H1084" s="236">
        <v>15.300000000000001</v>
      </c>
      <c r="I1084" s="237"/>
      <c r="J1084" s="232"/>
      <c r="K1084" s="232"/>
      <c r="L1084" s="238"/>
      <c r="M1084" s="239"/>
      <c r="N1084" s="240"/>
      <c r="O1084" s="240"/>
      <c r="P1084" s="240"/>
      <c r="Q1084" s="240"/>
      <c r="R1084" s="240"/>
      <c r="S1084" s="240"/>
      <c r="T1084" s="241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2" t="s">
        <v>158</v>
      </c>
      <c r="AU1084" s="242" t="s">
        <v>83</v>
      </c>
      <c r="AV1084" s="13" t="s">
        <v>85</v>
      </c>
      <c r="AW1084" s="13" t="s">
        <v>32</v>
      </c>
      <c r="AX1084" s="13" t="s">
        <v>75</v>
      </c>
      <c r="AY1084" s="242" t="s">
        <v>149</v>
      </c>
    </row>
    <row r="1085" s="13" customFormat="1">
      <c r="A1085" s="13"/>
      <c r="B1085" s="231"/>
      <c r="C1085" s="232"/>
      <c r="D1085" s="233" t="s">
        <v>158</v>
      </c>
      <c r="E1085" s="234" t="s">
        <v>1</v>
      </c>
      <c r="F1085" s="235" t="s">
        <v>880</v>
      </c>
      <c r="G1085" s="232"/>
      <c r="H1085" s="236">
        <v>14</v>
      </c>
      <c r="I1085" s="237"/>
      <c r="J1085" s="232"/>
      <c r="K1085" s="232"/>
      <c r="L1085" s="238"/>
      <c r="M1085" s="239"/>
      <c r="N1085" s="240"/>
      <c r="O1085" s="240"/>
      <c r="P1085" s="240"/>
      <c r="Q1085" s="240"/>
      <c r="R1085" s="240"/>
      <c r="S1085" s="240"/>
      <c r="T1085" s="241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2" t="s">
        <v>158</v>
      </c>
      <c r="AU1085" s="242" t="s">
        <v>83</v>
      </c>
      <c r="AV1085" s="13" t="s">
        <v>85</v>
      </c>
      <c r="AW1085" s="13" t="s">
        <v>32</v>
      </c>
      <c r="AX1085" s="13" t="s">
        <v>75</v>
      </c>
      <c r="AY1085" s="242" t="s">
        <v>149</v>
      </c>
    </row>
    <row r="1086" s="13" customFormat="1">
      <c r="A1086" s="13"/>
      <c r="B1086" s="231"/>
      <c r="C1086" s="232"/>
      <c r="D1086" s="233" t="s">
        <v>158</v>
      </c>
      <c r="E1086" s="234" t="s">
        <v>1</v>
      </c>
      <c r="F1086" s="235" t="s">
        <v>881</v>
      </c>
      <c r="G1086" s="232"/>
      <c r="H1086" s="236">
        <v>26.100000000000001</v>
      </c>
      <c r="I1086" s="237"/>
      <c r="J1086" s="232"/>
      <c r="K1086" s="232"/>
      <c r="L1086" s="238"/>
      <c r="M1086" s="239"/>
      <c r="N1086" s="240"/>
      <c r="O1086" s="240"/>
      <c r="P1086" s="240"/>
      <c r="Q1086" s="240"/>
      <c r="R1086" s="240"/>
      <c r="S1086" s="240"/>
      <c r="T1086" s="241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2" t="s">
        <v>158</v>
      </c>
      <c r="AU1086" s="242" t="s">
        <v>83</v>
      </c>
      <c r="AV1086" s="13" t="s">
        <v>85</v>
      </c>
      <c r="AW1086" s="13" t="s">
        <v>32</v>
      </c>
      <c r="AX1086" s="13" t="s">
        <v>75</v>
      </c>
      <c r="AY1086" s="242" t="s">
        <v>149</v>
      </c>
    </row>
    <row r="1087" s="13" customFormat="1">
      <c r="A1087" s="13"/>
      <c r="B1087" s="231"/>
      <c r="C1087" s="232"/>
      <c r="D1087" s="233" t="s">
        <v>158</v>
      </c>
      <c r="E1087" s="234" t="s">
        <v>1</v>
      </c>
      <c r="F1087" s="235" t="s">
        <v>882</v>
      </c>
      <c r="G1087" s="232"/>
      <c r="H1087" s="236">
        <v>14</v>
      </c>
      <c r="I1087" s="237"/>
      <c r="J1087" s="232"/>
      <c r="K1087" s="232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2" t="s">
        <v>158</v>
      </c>
      <c r="AU1087" s="242" t="s">
        <v>83</v>
      </c>
      <c r="AV1087" s="13" t="s">
        <v>85</v>
      </c>
      <c r="AW1087" s="13" t="s">
        <v>32</v>
      </c>
      <c r="AX1087" s="13" t="s">
        <v>75</v>
      </c>
      <c r="AY1087" s="242" t="s">
        <v>149</v>
      </c>
    </row>
    <row r="1088" s="14" customFormat="1">
      <c r="A1088" s="14"/>
      <c r="B1088" s="243"/>
      <c r="C1088" s="244"/>
      <c r="D1088" s="233" t="s">
        <v>158</v>
      </c>
      <c r="E1088" s="245" t="s">
        <v>1</v>
      </c>
      <c r="F1088" s="246" t="s">
        <v>212</v>
      </c>
      <c r="G1088" s="244"/>
      <c r="H1088" s="247">
        <v>86.900000000000006</v>
      </c>
      <c r="I1088" s="248"/>
      <c r="J1088" s="244"/>
      <c r="K1088" s="244"/>
      <c r="L1088" s="249"/>
      <c r="M1088" s="250"/>
      <c r="N1088" s="251"/>
      <c r="O1088" s="251"/>
      <c r="P1088" s="251"/>
      <c r="Q1088" s="251"/>
      <c r="R1088" s="251"/>
      <c r="S1088" s="251"/>
      <c r="T1088" s="252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3" t="s">
        <v>158</v>
      </c>
      <c r="AU1088" s="253" t="s">
        <v>83</v>
      </c>
      <c r="AV1088" s="14" t="s">
        <v>156</v>
      </c>
      <c r="AW1088" s="14" t="s">
        <v>32</v>
      </c>
      <c r="AX1088" s="14" t="s">
        <v>83</v>
      </c>
      <c r="AY1088" s="253" t="s">
        <v>149</v>
      </c>
    </row>
    <row r="1089" s="2" customFormat="1" ht="24.15" customHeight="1">
      <c r="A1089" s="38"/>
      <c r="B1089" s="39"/>
      <c r="C1089" s="258" t="s">
        <v>1319</v>
      </c>
      <c r="D1089" s="258" t="s">
        <v>401</v>
      </c>
      <c r="E1089" s="259" t="s">
        <v>1320</v>
      </c>
      <c r="F1089" s="260" t="s">
        <v>1321</v>
      </c>
      <c r="G1089" s="261" t="s">
        <v>155</v>
      </c>
      <c r="H1089" s="262">
        <v>104.7</v>
      </c>
      <c r="I1089" s="263"/>
      <c r="J1089" s="264">
        <f>ROUND(I1089*H1089,2)</f>
        <v>0</v>
      </c>
      <c r="K1089" s="265"/>
      <c r="L1089" s="266"/>
      <c r="M1089" s="267" t="s">
        <v>1</v>
      </c>
      <c r="N1089" s="268" t="s">
        <v>40</v>
      </c>
      <c r="O1089" s="91"/>
      <c r="P1089" s="227">
        <f>O1089*H1089</f>
        <v>0</v>
      </c>
      <c r="Q1089" s="227">
        <v>0.01</v>
      </c>
      <c r="R1089" s="227">
        <f>Q1089*H1089</f>
        <v>1.0470000000000002</v>
      </c>
      <c r="S1089" s="227">
        <v>0</v>
      </c>
      <c r="T1089" s="228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229" t="s">
        <v>485</v>
      </c>
      <c r="AT1089" s="229" t="s">
        <v>401</v>
      </c>
      <c r="AU1089" s="229" t="s">
        <v>83</v>
      </c>
      <c r="AY1089" s="17" t="s">
        <v>149</v>
      </c>
      <c r="BE1089" s="230">
        <f>IF(N1089="základní",J1089,0)</f>
        <v>0</v>
      </c>
      <c r="BF1089" s="230">
        <f>IF(N1089="snížená",J1089,0)</f>
        <v>0</v>
      </c>
      <c r="BG1089" s="230">
        <f>IF(N1089="zákl. přenesená",J1089,0)</f>
        <v>0</v>
      </c>
      <c r="BH1089" s="230">
        <f>IF(N1089="sníž. přenesená",J1089,0)</f>
        <v>0</v>
      </c>
      <c r="BI1089" s="230">
        <f>IF(N1089="nulová",J1089,0)</f>
        <v>0</v>
      </c>
      <c r="BJ1089" s="17" t="s">
        <v>83</v>
      </c>
      <c r="BK1089" s="230">
        <f>ROUND(I1089*H1089,2)</f>
        <v>0</v>
      </c>
      <c r="BL1089" s="17" t="s">
        <v>370</v>
      </c>
      <c r="BM1089" s="229" t="s">
        <v>1322</v>
      </c>
    </row>
    <row r="1090" s="2" customFormat="1">
      <c r="A1090" s="38"/>
      <c r="B1090" s="39"/>
      <c r="C1090" s="40"/>
      <c r="D1090" s="233" t="s">
        <v>298</v>
      </c>
      <c r="E1090" s="40"/>
      <c r="F1090" s="254" t="s">
        <v>1323</v>
      </c>
      <c r="G1090" s="40"/>
      <c r="H1090" s="40"/>
      <c r="I1090" s="255"/>
      <c r="J1090" s="40"/>
      <c r="K1090" s="40"/>
      <c r="L1090" s="44"/>
      <c r="M1090" s="256"/>
      <c r="N1090" s="257"/>
      <c r="O1090" s="91"/>
      <c r="P1090" s="91"/>
      <c r="Q1090" s="91"/>
      <c r="R1090" s="91"/>
      <c r="S1090" s="91"/>
      <c r="T1090" s="92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T1090" s="17" t="s">
        <v>298</v>
      </c>
      <c r="AU1090" s="17" t="s">
        <v>83</v>
      </c>
    </row>
    <row r="1091" s="13" customFormat="1">
      <c r="A1091" s="13"/>
      <c r="B1091" s="231"/>
      <c r="C1091" s="232"/>
      <c r="D1091" s="233" t="s">
        <v>158</v>
      </c>
      <c r="E1091" s="234" t="s">
        <v>1</v>
      </c>
      <c r="F1091" s="235" t="s">
        <v>1324</v>
      </c>
      <c r="G1091" s="232"/>
      <c r="H1091" s="236">
        <v>20.125</v>
      </c>
      <c r="I1091" s="237"/>
      <c r="J1091" s="232"/>
      <c r="K1091" s="232"/>
      <c r="L1091" s="238"/>
      <c r="M1091" s="239"/>
      <c r="N1091" s="240"/>
      <c r="O1091" s="240"/>
      <c r="P1091" s="240"/>
      <c r="Q1091" s="240"/>
      <c r="R1091" s="240"/>
      <c r="S1091" s="240"/>
      <c r="T1091" s="241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2" t="s">
        <v>158</v>
      </c>
      <c r="AU1091" s="242" t="s">
        <v>83</v>
      </c>
      <c r="AV1091" s="13" t="s">
        <v>85</v>
      </c>
      <c r="AW1091" s="13" t="s">
        <v>32</v>
      </c>
      <c r="AX1091" s="13" t="s">
        <v>75</v>
      </c>
      <c r="AY1091" s="242" t="s">
        <v>149</v>
      </c>
    </row>
    <row r="1092" s="13" customFormat="1">
      <c r="A1092" s="13"/>
      <c r="B1092" s="231"/>
      <c r="C1092" s="232"/>
      <c r="D1092" s="233" t="s">
        <v>158</v>
      </c>
      <c r="E1092" s="234" t="s">
        <v>1</v>
      </c>
      <c r="F1092" s="235" t="s">
        <v>1325</v>
      </c>
      <c r="G1092" s="232"/>
      <c r="H1092" s="236">
        <v>17.594999999999999</v>
      </c>
      <c r="I1092" s="237"/>
      <c r="J1092" s="232"/>
      <c r="K1092" s="232"/>
      <c r="L1092" s="238"/>
      <c r="M1092" s="239"/>
      <c r="N1092" s="240"/>
      <c r="O1092" s="240"/>
      <c r="P1092" s="240"/>
      <c r="Q1092" s="240"/>
      <c r="R1092" s="240"/>
      <c r="S1092" s="240"/>
      <c r="T1092" s="241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2" t="s">
        <v>158</v>
      </c>
      <c r="AU1092" s="242" t="s">
        <v>83</v>
      </c>
      <c r="AV1092" s="13" t="s">
        <v>85</v>
      </c>
      <c r="AW1092" s="13" t="s">
        <v>32</v>
      </c>
      <c r="AX1092" s="13" t="s">
        <v>75</v>
      </c>
      <c r="AY1092" s="242" t="s">
        <v>149</v>
      </c>
    </row>
    <row r="1093" s="13" customFormat="1">
      <c r="A1093" s="13"/>
      <c r="B1093" s="231"/>
      <c r="C1093" s="232"/>
      <c r="D1093" s="233" t="s">
        <v>158</v>
      </c>
      <c r="E1093" s="234" t="s">
        <v>1</v>
      </c>
      <c r="F1093" s="235" t="s">
        <v>1326</v>
      </c>
      <c r="G1093" s="232"/>
      <c r="H1093" s="236">
        <v>16.100000000000001</v>
      </c>
      <c r="I1093" s="237"/>
      <c r="J1093" s="232"/>
      <c r="K1093" s="232"/>
      <c r="L1093" s="238"/>
      <c r="M1093" s="239"/>
      <c r="N1093" s="240"/>
      <c r="O1093" s="240"/>
      <c r="P1093" s="240"/>
      <c r="Q1093" s="240"/>
      <c r="R1093" s="240"/>
      <c r="S1093" s="240"/>
      <c r="T1093" s="241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2" t="s">
        <v>158</v>
      </c>
      <c r="AU1093" s="242" t="s">
        <v>83</v>
      </c>
      <c r="AV1093" s="13" t="s">
        <v>85</v>
      </c>
      <c r="AW1093" s="13" t="s">
        <v>32</v>
      </c>
      <c r="AX1093" s="13" t="s">
        <v>75</v>
      </c>
      <c r="AY1093" s="242" t="s">
        <v>149</v>
      </c>
    </row>
    <row r="1094" s="13" customFormat="1">
      <c r="A1094" s="13"/>
      <c r="B1094" s="231"/>
      <c r="C1094" s="232"/>
      <c r="D1094" s="233" t="s">
        <v>158</v>
      </c>
      <c r="E1094" s="234" t="s">
        <v>1</v>
      </c>
      <c r="F1094" s="235" t="s">
        <v>1327</v>
      </c>
      <c r="G1094" s="232"/>
      <c r="H1094" s="236">
        <v>30.015000000000001</v>
      </c>
      <c r="I1094" s="237"/>
      <c r="J1094" s="232"/>
      <c r="K1094" s="232"/>
      <c r="L1094" s="238"/>
      <c r="M1094" s="239"/>
      <c r="N1094" s="240"/>
      <c r="O1094" s="240"/>
      <c r="P1094" s="240"/>
      <c r="Q1094" s="240"/>
      <c r="R1094" s="240"/>
      <c r="S1094" s="240"/>
      <c r="T1094" s="241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2" t="s">
        <v>158</v>
      </c>
      <c r="AU1094" s="242" t="s">
        <v>83</v>
      </c>
      <c r="AV1094" s="13" t="s">
        <v>85</v>
      </c>
      <c r="AW1094" s="13" t="s">
        <v>32</v>
      </c>
      <c r="AX1094" s="13" t="s">
        <v>75</v>
      </c>
      <c r="AY1094" s="242" t="s">
        <v>149</v>
      </c>
    </row>
    <row r="1095" s="13" customFormat="1">
      <c r="A1095" s="13"/>
      <c r="B1095" s="231"/>
      <c r="C1095" s="232"/>
      <c r="D1095" s="233" t="s">
        <v>158</v>
      </c>
      <c r="E1095" s="234" t="s">
        <v>1</v>
      </c>
      <c r="F1095" s="235" t="s">
        <v>1328</v>
      </c>
      <c r="G1095" s="232"/>
      <c r="H1095" s="236">
        <v>16.100000000000001</v>
      </c>
      <c r="I1095" s="237"/>
      <c r="J1095" s="232"/>
      <c r="K1095" s="232"/>
      <c r="L1095" s="238"/>
      <c r="M1095" s="239"/>
      <c r="N1095" s="240"/>
      <c r="O1095" s="240"/>
      <c r="P1095" s="240"/>
      <c r="Q1095" s="240"/>
      <c r="R1095" s="240"/>
      <c r="S1095" s="240"/>
      <c r="T1095" s="241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2" t="s">
        <v>158</v>
      </c>
      <c r="AU1095" s="242" t="s">
        <v>83</v>
      </c>
      <c r="AV1095" s="13" t="s">
        <v>85</v>
      </c>
      <c r="AW1095" s="13" t="s">
        <v>32</v>
      </c>
      <c r="AX1095" s="13" t="s">
        <v>75</v>
      </c>
      <c r="AY1095" s="242" t="s">
        <v>149</v>
      </c>
    </row>
    <row r="1096" s="13" customFormat="1">
      <c r="A1096" s="13"/>
      <c r="B1096" s="231"/>
      <c r="C1096" s="232"/>
      <c r="D1096" s="233" t="s">
        <v>158</v>
      </c>
      <c r="E1096" s="234" t="s">
        <v>1</v>
      </c>
      <c r="F1096" s="235" t="s">
        <v>1329</v>
      </c>
      <c r="G1096" s="232"/>
      <c r="H1096" s="236">
        <v>0.90500000000000003</v>
      </c>
      <c r="I1096" s="237"/>
      <c r="J1096" s="232"/>
      <c r="K1096" s="232"/>
      <c r="L1096" s="238"/>
      <c r="M1096" s="239"/>
      <c r="N1096" s="240"/>
      <c r="O1096" s="240"/>
      <c r="P1096" s="240"/>
      <c r="Q1096" s="240"/>
      <c r="R1096" s="240"/>
      <c r="S1096" s="240"/>
      <c r="T1096" s="241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2" t="s">
        <v>158</v>
      </c>
      <c r="AU1096" s="242" t="s">
        <v>83</v>
      </c>
      <c r="AV1096" s="13" t="s">
        <v>85</v>
      </c>
      <c r="AW1096" s="13" t="s">
        <v>32</v>
      </c>
      <c r="AX1096" s="13" t="s">
        <v>75</v>
      </c>
      <c r="AY1096" s="242" t="s">
        <v>149</v>
      </c>
    </row>
    <row r="1097" s="13" customFormat="1">
      <c r="A1097" s="13"/>
      <c r="B1097" s="231"/>
      <c r="C1097" s="232"/>
      <c r="D1097" s="233" t="s">
        <v>158</v>
      </c>
      <c r="E1097" s="234" t="s">
        <v>1</v>
      </c>
      <c r="F1097" s="235" t="s">
        <v>1330</v>
      </c>
      <c r="G1097" s="232"/>
      <c r="H1097" s="236">
        <v>0.84999999999999998</v>
      </c>
      <c r="I1097" s="237"/>
      <c r="J1097" s="232"/>
      <c r="K1097" s="232"/>
      <c r="L1097" s="238"/>
      <c r="M1097" s="239"/>
      <c r="N1097" s="240"/>
      <c r="O1097" s="240"/>
      <c r="P1097" s="240"/>
      <c r="Q1097" s="240"/>
      <c r="R1097" s="240"/>
      <c r="S1097" s="240"/>
      <c r="T1097" s="241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2" t="s">
        <v>158</v>
      </c>
      <c r="AU1097" s="242" t="s">
        <v>83</v>
      </c>
      <c r="AV1097" s="13" t="s">
        <v>85</v>
      </c>
      <c r="AW1097" s="13" t="s">
        <v>32</v>
      </c>
      <c r="AX1097" s="13" t="s">
        <v>75</v>
      </c>
      <c r="AY1097" s="242" t="s">
        <v>149</v>
      </c>
    </row>
    <row r="1098" s="13" customFormat="1">
      <c r="A1098" s="13"/>
      <c r="B1098" s="231"/>
      <c r="C1098" s="232"/>
      <c r="D1098" s="233" t="s">
        <v>158</v>
      </c>
      <c r="E1098" s="234" t="s">
        <v>1</v>
      </c>
      <c r="F1098" s="235" t="s">
        <v>1331</v>
      </c>
      <c r="G1098" s="232"/>
      <c r="H1098" s="236">
        <v>0.90000000000000002</v>
      </c>
      <c r="I1098" s="237"/>
      <c r="J1098" s="232"/>
      <c r="K1098" s="232"/>
      <c r="L1098" s="238"/>
      <c r="M1098" s="239"/>
      <c r="N1098" s="240"/>
      <c r="O1098" s="240"/>
      <c r="P1098" s="240"/>
      <c r="Q1098" s="240"/>
      <c r="R1098" s="240"/>
      <c r="S1098" s="240"/>
      <c r="T1098" s="241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2" t="s">
        <v>158</v>
      </c>
      <c r="AU1098" s="242" t="s">
        <v>83</v>
      </c>
      <c r="AV1098" s="13" t="s">
        <v>85</v>
      </c>
      <c r="AW1098" s="13" t="s">
        <v>32</v>
      </c>
      <c r="AX1098" s="13" t="s">
        <v>75</v>
      </c>
      <c r="AY1098" s="242" t="s">
        <v>149</v>
      </c>
    </row>
    <row r="1099" s="13" customFormat="1">
      <c r="A1099" s="13"/>
      <c r="B1099" s="231"/>
      <c r="C1099" s="232"/>
      <c r="D1099" s="233" t="s">
        <v>158</v>
      </c>
      <c r="E1099" s="234" t="s">
        <v>1</v>
      </c>
      <c r="F1099" s="235" t="s">
        <v>1332</v>
      </c>
      <c r="G1099" s="232"/>
      <c r="H1099" s="236">
        <v>1.21</v>
      </c>
      <c r="I1099" s="237"/>
      <c r="J1099" s="232"/>
      <c r="K1099" s="232"/>
      <c r="L1099" s="238"/>
      <c r="M1099" s="239"/>
      <c r="N1099" s="240"/>
      <c r="O1099" s="240"/>
      <c r="P1099" s="240"/>
      <c r="Q1099" s="240"/>
      <c r="R1099" s="240"/>
      <c r="S1099" s="240"/>
      <c r="T1099" s="241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2" t="s">
        <v>158</v>
      </c>
      <c r="AU1099" s="242" t="s">
        <v>83</v>
      </c>
      <c r="AV1099" s="13" t="s">
        <v>85</v>
      </c>
      <c r="AW1099" s="13" t="s">
        <v>32</v>
      </c>
      <c r="AX1099" s="13" t="s">
        <v>75</v>
      </c>
      <c r="AY1099" s="242" t="s">
        <v>149</v>
      </c>
    </row>
    <row r="1100" s="13" customFormat="1">
      <c r="A1100" s="13"/>
      <c r="B1100" s="231"/>
      <c r="C1100" s="232"/>
      <c r="D1100" s="233" t="s">
        <v>158</v>
      </c>
      <c r="E1100" s="234" t="s">
        <v>1</v>
      </c>
      <c r="F1100" s="235" t="s">
        <v>1333</v>
      </c>
      <c r="G1100" s="232"/>
      <c r="H1100" s="236">
        <v>0.90000000000000002</v>
      </c>
      <c r="I1100" s="237"/>
      <c r="J1100" s="232"/>
      <c r="K1100" s="232"/>
      <c r="L1100" s="238"/>
      <c r="M1100" s="239"/>
      <c r="N1100" s="240"/>
      <c r="O1100" s="240"/>
      <c r="P1100" s="240"/>
      <c r="Q1100" s="240"/>
      <c r="R1100" s="240"/>
      <c r="S1100" s="240"/>
      <c r="T1100" s="241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2" t="s">
        <v>158</v>
      </c>
      <c r="AU1100" s="242" t="s">
        <v>83</v>
      </c>
      <c r="AV1100" s="13" t="s">
        <v>85</v>
      </c>
      <c r="AW1100" s="13" t="s">
        <v>32</v>
      </c>
      <c r="AX1100" s="13" t="s">
        <v>75</v>
      </c>
      <c r="AY1100" s="242" t="s">
        <v>149</v>
      </c>
    </row>
    <row r="1101" s="14" customFormat="1">
      <c r="A1101" s="14"/>
      <c r="B1101" s="243"/>
      <c r="C1101" s="244"/>
      <c r="D1101" s="233" t="s">
        <v>158</v>
      </c>
      <c r="E1101" s="245" t="s">
        <v>1</v>
      </c>
      <c r="F1101" s="246" t="s">
        <v>212</v>
      </c>
      <c r="G1101" s="244"/>
      <c r="H1101" s="247">
        <v>104.7</v>
      </c>
      <c r="I1101" s="248"/>
      <c r="J1101" s="244"/>
      <c r="K1101" s="244"/>
      <c r="L1101" s="249"/>
      <c r="M1101" s="250"/>
      <c r="N1101" s="251"/>
      <c r="O1101" s="251"/>
      <c r="P1101" s="251"/>
      <c r="Q1101" s="251"/>
      <c r="R1101" s="251"/>
      <c r="S1101" s="251"/>
      <c r="T1101" s="252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3" t="s">
        <v>158</v>
      </c>
      <c r="AU1101" s="253" t="s">
        <v>83</v>
      </c>
      <c r="AV1101" s="14" t="s">
        <v>156</v>
      </c>
      <c r="AW1101" s="14" t="s">
        <v>32</v>
      </c>
      <c r="AX1101" s="14" t="s">
        <v>83</v>
      </c>
      <c r="AY1101" s="253" t="s">
        <v>149</v>
      </c>
    </row>
    <row r="1102" s="12" customFormat="1" ht="25.92" customHeight="1">
      <c r="A1102" s="12"/>
      <c r="B1102" s="203"/>
      <c r="C1102" s="204"/>
      <c r="D1102" s="205" t="s">
        <v>74</v>
      </c>
      <c r="E1102" s="206" t="s">
        <v>1334</v>
      </c>
      <c r="F1102" s="206" t="s">
        <v>1335</v>
      </c>
      <c r="G1102" s="204"/>
      <c r="H1102" s="204"/>
      <c r="I1102" s="207"/>
      <c r="J1102" s="208">
        <f>BK1102</f>
        <v>0</v>
      </c>
      <c r="K1102" s="204"/>
      <c r="L1102" s="209"/>
      <c r="M1102" s="210"/>
      <c r="N1102" s="211"/>
      <c r="O1102" s="211"/>
      <c r="P1102" s="212">
        <f>SUM(P1103:P1132)</f>
        <v>0</v>
      </c>
      <c r="Q1102" s="211"/>
      <c r="R1102" s="212">
        <f>SUM(R1103:R1132)</f>
        <v>2.6368</v>
      </c>
      <c r="S1102" s="211"/>
      <c r="T1102" s="213">
        <f>SUM(T1103:T1132)</f>
        <v>0</v>
      </c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R1102" s="214" t="s">
        <v>85</v>
      </c>
      <c r="AT1102" s="215" t="s">
        <v>74</v>
      </c>
      <c r="AU1102" s="215" t="s">
        <v>75</v>
      </c>
      <c r="AY1102" s="214" t="s">
        <v>149</v>
      </c>
      <c r="BK1102" s="216">
        <f>SUM(BK1103:BK1132)</f>
        <v>0</v>
      </c>
    </row>
    <row r="1103" s="2" customFormat="1" ht="16.5" customHeight="1">
      <c r="A1103" s="38"/>
      <c r="B1103" s="39"/>
      <c r="C1103" s="217" t="s">
        <v>1336</v>
      </c>
      <c r="D1103" s="217" t="s">
        <v>152</v>
      </c>
      <c r="E1103" s="218" t="s">
        <v>1337</v>
      </c>
      <c r="F1103" s="219" t="s">
        <v>1338</v>
      </c>
      <c r="G1103" s="220" t="s">
        <v>155</v>
      </c>
      <c r="H1103" s="221">
        <v>86.900000000000006</v>
      </c>
      <c r="I1103" s="222"/>
      <c r="J1103" s="223">
        <f>ROUND(I1103*H1103,2)</f>
        <v>0</v>
      </c>
      <c r="K1103" s="224"/>
      <c r="L1103" s="44"/>
      <c r="M1103" s="225" t="s">
        <v>1</v>
      </c>
      <c r="N1103" s="226" t="s">
        <v>40</v>
      </c>
      <c r="O1103" s="91"/>
      <c r="P1103" s="227">
        <f>O1103*H1103</f>
        <v>0</v>
      </c>
      <c r="Q1103" s="227">
        <v>0</v>
      </c>
      <c r="R1103" s="227">
        <f>Q1103*H1103</f>
        <v>0</v>
      </c>
      <c r="S1103" s="227">
        <v>0</v>
      </c>
      <c r="T1103" s="228">
        <f>S1103*H1103</f>
        <v>0</v>
      </c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229" t="s">
        <v>370</v>
      </c>
      <c r="AT1103" s="229" t="s">
        <v>152</v>
      </c>
      <c r="AU1103" s="229" t="s">
        <v>83</v>
      </c>
      <c r="AY1103" s="17" t="s">
        <v>149</v>
      </c>
      <c r="BE1103" s="230">
        <f>IF(N1103="základní",J1103,0)</f>
        <v>0</v>
      </c>
      <c r="BF1103" s="230">
        <f>IF(N1103="snížená",J1103,0)</f>
        <v>0</v>
      </c>
      <c r="BG1103" s="230">
        <f>IF(N1103="zákl. přenesená",J1103,0)</f>
        <v>0</v>
      </c>
      <c r="BH1103" s="230">
        <f>IF(N1103="sníž. přenesená",J1103,0)</f>
        <v>0</v>
      </c>
      <c r="BI1103" s="230">
        <f>IF(N1103="nulová",J1103,0)</f>
        <v>0</v>
      </c>
      <c r="BJ1103" s="17" t="s">
        <v>83</v>
      </c>
      <c r="BK1103" s="230">
        <f>ROUND(I1103*H1103,2)</f>
        <v>0</v>
      </c>
      <c r="BL1103" s="17" t="s">
        <v>370</v>
      </c>
      <c r="BM1103" s="229" t="s">
        <v>1339</v>
      </c>
    </row>
    <row r="1104" s="13" customFormat="1">
      <c r="A1104" s="13"/>
      <c r="B1104" s="231"/>
      <c r="C1104" s="232"/>
      <c r="D1104" s="233" t="s">
        <v>158</v>
      </c>
      <c r="E1104" s="234" t="s">
        <v>1</v>
      </c>
      <c r="F1104" s="235" t="s">
        <v>878</v>
      </c>
      <c r="G1104" s="232"/>
      <c r="H1104" s="236">
        <v>17.5</v>
      </c>
      <c r="I1104" s="237"/>
      <c r="J1104" s="232"/>
      <c r="K1104" s="232"/>
      <c r="L1104" s="238"/>
      <c r="M1104" s="239"/>
      <c r="N1104" s="240"/>
      <c r="O1104" s="240"/>
      <c r="P1104" s="240"/>
      <c r="Q1104" s="240"/>
      <c r="R1104" s="240"/>
      <c r="S1104" s="240"/>
      <c r="T1104" s="241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2" t="s">
        <v>158</v>
      </c>
      <c r="AU1104" s="242" t="s">
        <v>83</v>
      </c>
      <c r="AV1104" s="13" t="s">
        <v>85</v>
      </c>
      <c r="AW1104" s="13" t="s">
        <v>32</v>
      </c>
      <c r="AX1104" s="13" t="s">
        <v>75</v>
      </c>
      <c r="AY1104" s="242" t="s">
        <v>149</v>
      </c>
    </row>
    <row r="1105" s="13" customFormat="1">
      <c r="A1105" s="13"/>
      <c r="B1105" s="231"/>
      <c r="C1105" s="232"/>
      <c r="D1105" s="233" t="s">
        <v>158</v>
      </c>
      <c r="E1105" s="234" t="s">
        <v>1</v>
      </c>
      <c r="F1105" s="235" t="s">
        <v>879</v>
      </c>
      <c r="G1105" s="232"/>
      <c r="H1105" s="236">
        <v>15.300000000000001</v>
      </c>
      <c r="I1105" s="237"/>
      <c r="J1105" s="232"/>
      <c r="K1105" s="232"/>
      <c r="L1105" s="238"/>
      <c r="M1105" s="239"/>
      <c r="N1105" s="240"/>
      <c r="O1105" s="240"/>
      <c r="P1105" s="240"/>
      <c r="Q1105" s="240"/>
      <c r="R1105" s="240"/>
      <c r="S1105" s="240"/>
      <c r="T1105" s="241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2" t="s">
        <v>158</v>
      </c>
      <c r="AU1105" s="242" t="s">
        <v>83</v>
      </c>
      <c r="AV1105" s="13" t="s">
        <v>85</v>
      </c>
      <c r="AW1105" s="13" t="s">
        <v>32</v>
      </c>
      <c r="AX1105" s="13" t="s">
        <v>75</v>
      </c>
      <c r="AY1105" s="242" t="s">
        <v>149</v>
      </c>
    </row>
    <row r="1106" s="13" customFormat="1">
      <c r="A1106" s="13"/>
      <c r="B1106" s="231"/>
      <c r="C1106" s="232"/>
      <c r="D1106" s="233" t="s">
        <v>158</v>
      </c>
      <c r="E1106" s="234" t="s">
        <v>1</v>
      </c>
      <c r="F1106" s="235" t="s">
        <v>880</v>
      </c>
      <c r="G1106" s="232"/>
      <c r="H1106" s="236">
        <v>14</v>
      </c>
      <c r="I1106" s="237"/>
      <c r="J1106" s="232"/>
      <c r="K1106" s="232"/>
      <c r="L1106" s="238"/>
      <c r="M1106" s="239"/>
      <c r="N1106" s="240"/>
      <c r="O1106" s="240"/>
      <c r="P1106" s="240"/>
      <c r="Q1106" s="240"/>
      <c r="R1106" s="240"/>
      <c r="S1106" s="240"/>
      <c r="T1106" s="241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2" t="s">
        <v>158</v>
      </c>
      <c r="AU1106" s="242" t="s">
        <v>83</v>
      </c>
      <c r="AV1106" s="13" t="s">
        <v>85</v>
      </c>
      <c r="AW1106" s="13" t="s">
        <v>32</v>
      </c>
      <c r="AX1106" s="13" t="s">
        <v>75</v>
      </c>
      <c r="AY1106" s="242" t="s">
        <v>149</v>
      </c>
    </row>
    <row r="1107" s="13" customFormat="1">
      <c r="A1107" s="13"/>
      <c r="B1107" s="231"/>
      <c r="C1107" s="232"/>
      <c r="D1107" s="233" t="s">
        <v>158</v>
      </c>
      <c r="E1107" s="234" t="s">
        <v>1</v>
      </c>
      <c r="F1107" s="235" t="s">
        <v>881</v>
      </c>
      <c r="G1107" s="232"/>
      <c r="H1107" s="236">
        <v>26.100000000000001</v>
      </c>
      <c r="I1107" s="237"/>
      <c r="J1107" s="232"/>
      <c r="K1107" s="232"/>
      <c r="L1107" s="238"/>
      <c r="M1107" s="239"/>
      <c r="N1107" s="240"/>
      <c r="O1107" s="240"/>
      <c r="P1107" s="240"/>
      <c r="Q1107" s="240"/>
      <c r="R1107" s="240"/>
      <c r="S1107" s="240"/>
      <c r="T1107" s="241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2" t="s">
        <v>158</v>
      </c>
      <c r="AU1107" s="242" t="s">
        <v>83</v>
      </c>
      <c r="AV1107" s="13" t="s">
        <v>85</v>
      </c>
      <c r="AW1107" s="13" t="s">
        <v>32</v>
      </c>
      <c r="AX1107" s="13" t="s">
        <v>75</v>
      </c>
      <c r="AY1107" s="242" t="s">
        <v>149</v>
      </c>
    </row>
    <row r="1108" s="13" customFormat="1">
      <c r="A1108" s="13"/>
      <c r="B1108" s="231"/>
      <c r="C1108" s="232"/>
      <c r="D1108" s="233" t="s">
        <v>158</v>
      </c>
      <c r="E1108" s="234" t="s">
        <v>1</v>
      </c>
      <c r="F1108" s="235" t="s">
        <v>882</v>
      </c>
      <c r="G1108" s="232"/>
      <c r="H1108" s="236">
        <v>14</v>
      </c>
      <c r="I1108" s="237"/>
      <c r="J1108" s="232"/>
      <c r="K1108" s="232"/>
      <c r="L1108" s="238"/>
      <c r="M1108" s="239"/>
      <c r="N1108" s="240"/>
      <c r="O1108" s="240"/>
      <c r="P1108" s="240"/>
      <c r="Q1108" s="240"/>
      <c r="R1108" s="240"/>
      <c r="S1108" s="240"/>
      <c r="T1108" s="241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2" t="s">
        <v>158</v>
      </c>
      <c r="AU1108" s="242" t="s">
        <v>83</v>
      </c>
      <c r="AV1108" s="13" t="s">
        <v>85</v>
      </c>
      <c r="AW1108" s="13" t="s">
        <v>32</v>
      </c>
      <c r="AX1108" s="13" t="s">
        <v>75</v>
      </c>
      <c r="AY1108" s="242" t="s">
        <v>149</v>
      </c>
    </row>
    <row r="1109" s="14" customFormat="1">
      <c r="A1109" s="14"/>
      <c r="B1109" s="243"/>
      <c r="C1109" s="244"/>
      <c r="D1109" s="233" t="s">
        <v>158</v>
      </c>
      <c r="E1109" s="245" t="s">
        <v>1</v>
      </c>
      <c r="F1109" s="246" t="s">
        <v>212</v>
      </c>
      <c r="G1109" s="244"/>
      <c r="H1109" s="247">
        <v>86.900000000000006</v>
      </c>
      <c r="I1109" s="248"/>
      <c r="J1109" s="244"/>
      <c r="K1109" s="244"/>
      <c r="L1109" s="249"/>
      <c r="M1109" s="250"/>
      <c r="N1109" s="251"/>
      <c r="O1109" s="251"/>
      <c r="P1109" s="251"/>
      <c r="Q1109" s="251"/>
      <c r="R1109" s="251"/>
      <c r="S1109" s="251"/>
      <c r="T1109" s="252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3" t="s">
        <v>158</v>
      </c>
      <c r="AU1109" s="253" t="s">
        <v>83</v>
      </c>
      <c r="AV1109" s="14" t="s">
        <v>156</v>
      </c>
      <c r="AW1109" s="14" t="s">
        <v>32</v>
      </c>
      <c r="AX1109" s="14" t="s">
        <v>83</v>
      </c>
      <c r="AY1109" s="253" t="s">
        <v>149</v>
      </c>
    </row>
    <row r="1110" s="2" customFormat="1" ht="16.5" customHeight="1">
      <c r="A1110" s="38"/>
      <c r="B1110" s="39"/>
      <c r="C1110" s="217" t="s">
        <v>1340</v>
      </c>
      <c r="D1110" s="217" t="s">
        <v>152</v>
      </c>
      <c r="E1110" s="218" t="s">
        <v>1341</v>
      </c>
      <c r="F1110" s="219" t="s">
        <v>1342</v>
      </c>
      <c r="G1110" s="220" t="s">
        <v>155</v>
      </c>
      <c r="H1110" s="221">
        <v>206</v>
      </c>
      <c r="I1110" s="222"/>
      <c r="J1110" s="223">
        <f>ROUND(I1110*H1110,2)</f>
        <v>0</v>
      </c>
      <c r="K1110" s="224"/>
      <c r="L1110" s="44"/>
      <c r="M1110" s="225" t="s">
        <v>1</v>
      </c>
      <c r="N1110" s="226" t="s">
        <v>40</v>
      </c>
      <c r="O1110" s="91"/>
      <c r="P1110" s="227">
        <f>O1110*H1110</f>
        <v>0</v>
      </c>
      <c r="Q1110" s="227">
        <v>0</v>
      </c>
      <c r="R1110" s="227">
        <f>Q1110*H1110</f>
        <v>0</v>
      </c>
      <c r="S1110" s="227">
        <v>0</v>
      </c>
      <c r="T1110" s="228">
        <f>S1110*H1110</f>
        <v>0</v>
      </c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R1110" s="229" t="s">
        <v>370</v>
      </c>
      <c r="AT1110" s="229" t="s">
        <v>152</v>
      </c>
      <c r="AU1110" s="229" t="s">
        <v>83</v>
      </c>
      <c r="AY1110" s="17" t="s">
        <v>149</v>
      </c>
      <c r="BE1110" s="230">
        <f>IF(N1110="základní",J1110,0)</f>
        <v>0</v>
      </c>
      <c r="BF1110" s="230">
        <f>IF(N1110="snížená",J1110,0)</f>
        <v>0</v>
      </c>
      <c r="BG1110" s="230">
        <f>IF(N1110="zákl. přenesená",J1110,0)</f>
        <v>0</v>
      </c>
      <c r="BH1110" s="230">
        <f>IF(N1110="sníž. přenesená",J1110,0)</f>
        <v>0</v>
      </c>
      <c r="BI1110" s="230">
        <f>IF(N1110="nulová",J1110,0)</f>
        <v>0</v>
      </c>
      <c r="BJ1110" s="17" t="s">
        <v>83</v>
      </c>
      <c r="BK1110" s="230">
        <f>ROUND(I1110*H1110,2)</f>
        <v>0</v>
      </c>
      <c r="BL1110" s="17" t="s">
        <v>370</v>
      </c>
      <c r="BM1110" s="229" t="s">
        <v>1343</v>
      </c>
    </row>
    <row r="1111" s="13" customFormat="1">
      <c r="A1111" s="13"/>
      <c r="B1111" s="231"/>
      <c r="C1111" s="232"/>
      <c r="D1111" s="233" t="s">
        <v>158</v>
      </c>
      <c r="E1111" s="234" t="s">
        <v>1</v>
      </c>
      <c r="F1111" s="235" t="s">
        <v>878</v>
      </c>
      <c r="G1111" s="232"/>
      <c r="H1111" s="236">
        <v>17.5</v>
      </c>
      <c r="I1111" s="237"/>
      <c r="J1111" s="232"/>
      <c r="K1111" s="232"/>
      <c r="L1111" s="238"/>
      <c r="M1111" s="239"/>
      <c r="N1111" s="240"/>
      <c r="O1111" s="240"/>
      <c r="P1111" s="240"/>
      <c r="Q1111" s="240"/>
      <c r="R1111" s="240"/>
      <c r="S1111" s="240"/>
      <c r="T1111" s="241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2" t="s">
        <v>158</v>
      </c>
      <c r="AU1111" s="242" t="s">
        <v>83</v>
      </c>
      <c r="AV1111" s="13" t="s">
        <v>85</v>
      </c>
      <c r="AW1111" s="13" t="s">
        <v>32</v>
      </c>
      <c r="AX1111" s="13" t="s">
        <v>75</v>
      </c>
      <c r="AY1111" s="242" t="s">
        <v>149</v>
      </c>
    </row>
    <row r="1112" s="13" customFormat="1">
      <c r="A1112" s="13"/>
      <c r="B1112" s="231"/>
      <c r="C1112" s="232"/>
      <c r="D1112" s="233" t="s">
        <v>158</v>
      </c>
      <c r="E1112" s="234" t="s">
        <v>1</v>
      </c>
      <c r="F1112" s="235" t="s">
        <v>879</v>
      </c>
      <c r="G1112" s="232"/>
      <c r="H1112" s="236">
        <v>15.300000000000001</v>
      </c>
      <c r="I1112" s="237"/>
      <c r="J1112" s="232"/>
      <c r="K1112" s="232"/>
      <c r="L1112" s="238"/>
      <c r="M1112" s="239"/>
      <c r="N1112" s="240"/>
      <c r="O1112" s="240"/>
      <c r="P1112" s="240"/>
      <c r="Q1112" s="240"/>
      <c r="R1112" s="240"/>
      <c r="S1112" s="240"/>
      <c r="T1112" s="241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2" t="s">
        <v>158</v>
      </c>
      <c r="AU1112" s="242" t="s">
        <v>83</v>
      </c>
      <c r="AV1112" s="13" t="s">
        <v>85</v>
      </c>
      <c r="AW1112" s="13" t="s">
        <v>32</v>
      </c>
      <c r="AX1112" s="13" t="s">
        <v>75</v>
      </c>
      <c r="AY1112" s="242" t="s">
        <v>149</v>
      </c>
    </row>
    <row r="1113" s="13" customFormat="1">
      <c r="A1113" s="13"/>
      <c r="B1113" s="231"/>
      <c r="C1113" s="232"/>
      <c r="D1113" s="233" t="s">
        <v>158</v>
      </c>
      <c r="E1113" s="234" t="s">
        <v>1</v>
      </c>
      <c r="F1113" s="235" t="s">
        <v>1344</v>
      </c>
      <c r="G1113" s="232"/>
      <c r="H1113" s="236">
        <v>28</v>
      </c>
      <c r="I1113" s="237"/>
      <c r="J1113" s="232"/>
      <c r="K1113" s="232"/>
      <c r="L1113" s="238"/>
      <c r="M1113" s="239"/>
      <c r="N1113" s="240"/>
      <c r="O1113" s="240"/>
      <c r="P1113" s="240"/>
      <c r="Q1113" s="240"/>
      <c r="R1113" s="240"/>
      <c r="S1113" s="240"/>
      <c r="T1113" s="241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2" t="s">
        <v>158</v>
      </c>
      <c r="AU1113" s="242" t="s">
        <v>83</v>
      </c>
      <c r="AV1113" s="13" t="s">
        <v>85</v>
      </c>
      <c r="AW1113" s="13" t="s">
        <v>32</v>
      </c>
      <c r="AX1113" s="13" t="s">
        <v>75</v>
      </c>
      <c r="AY1113" s="242" t="s">
        <v>149</v>
      </c>
    </row>
    <row r="1114" s="13" customFormat="1">
      <c r="A1114" s="13"/>
      <c r="B1114" s="231"/>
      <c r="C1114" s="232"/>
      <c r="D1114" s="233" t="s">
        <v>158</v>
      </c>
      <c r="E1114" s="234" t="s">
        <v>1</v>
      </c>
      <c r="F1114" s="235" t="s">
        <v>1345</v>
      </c>
      <c r="G1114" s="232"/>
      <c r="H1114" s="236">
        <v>52.200000000000003</v>
      </c>
      <c r="I1114" s="237"/>
      <c r="J1114" s="232"/>
      <c r="K1114" s="232"/>
      <c r="L1114" s="238"/>
      <c r="M1114" s="239"/>
      <c r="N1114" s="240"/>
      <c r="O1114" s="240"/>
      <c r="P1114" s="240"/>
      <c r="Q1114" s="240"/>
      <c r="R1114" s="240"/>
      <c r="S1114" s="240"/>
      <c r="T1114" s="241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2" t="s">
        <v>158</v>
      </c>
      <c r="AU1114" s="242" t="s">
        <v>83</v>
      </c>
      <c r="AV1114" s="13" t="s">
        <v>85</v>
      </c>
      <c r="AW1114" s="13" t="s">
        <v>32</v>
      </c>
      <c r="AX1114" s="13" t="s">
        <v>75</v>
      </c>
      <c r="AY1114" s="242" t="s">
        <v>149</v>
      </c>
    </row>
    <row r="1115" s="13" customFormat="1">
      <c r="A1115" s="13"/>
      <c r="B1115" s="231"/>
      <c r="C1115" s="232"/>
      <c r="D1115" s="233" t="s">
        <v>158</v>
      </c>
      <c r="E1115" s="234" t="s">
        <v>1</v>
      </c>
      <c r="F1115" s="235" t="s">
        <v>1346</v>
      </c>
      <c r="G1115" s="232"/>
      <c r="H1115" s="236">
        <v>28</v>
      </c>
      <c r="I1115" s="237"/>
      <c r="J1115" s="232"/>
      <c r="K1115" s="232"/>
      <c r="L1115" s="238"/>
      <c r="M1115" s="239"/>
      <c r="N1115" s="240"/>
      <c r="O1115" s="240"/>
      <c r="P1115" s="240"/>
      <c r="Q1115" s="240"/>
      <c r="R1115" s="240"/>
      <c r="S1115" s="240"/>
      <c r="T1115" s="241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2" t="s">
        <v>158</v>
      </c>
      <c r="AU1115" s="242" t="s">
        <v>83</v>
      </c>
      <c r="AV1115" s="13" t="s">
        <v>85</v>
      </c>
      <c r="AW1115" s="13" t="s">
        <v>32</v>
      </c>
      <c r="AX1115" s="13" t="s">
        <v>75</v>
      </c>
      <c r="AY1115" s="242" t="s">
        <v>149</v>
      </c>
    </row>
    <row r="1116" s="13" customFormat="1">
      <c r="A1116" s="13"/>
      <c r="B1116" s="231"/>
      <c r="C1116" s="232"/>
      <c r="D1116" s="233" t="s">
        <v>158</v>
      </c>
      <c r="E1116" s="234" t="s">
        <v>1</v>
      </c>
      <c r="F1116" s="235" t="s">
        <v>1347</v>
      </c>
      <c r="G1116" s="232"/>
      <c r="H1116" s="236">
        <v>65</v>
      </c>
      <c r="I1116" s="237"/>
      <c r="J1116" s="232"/>
      <c r="K1116" s="232"/>
      <c r="L1116" s="238"/>
      <c r="M1116" s="239"/>
      <c r="N1116" s="240"/>
      <c r="O1116" s="240"/>
      <c r="P1116" s="240"/>
      <c r="Q1116" s="240"/>
      <c r="R1116" s="240"/>
      <c r="S1116" s="240"/>
      <c r="T1116" s="241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42" t="s">
        <v>158</v>
      </c>
      <c r="AU1116" s="242" t="s">
        <v>83</v>
      </c>
      <c r="AV1116" s="13" t="s">
        <v>85</v>
      </c>
      <c r="AW1116" s="13" t="s">
        <v>32</v>
      </c>
      <c r="AX1116" s="13" t="s">
        <v>75</v>
      </c>
      <c r="AY1116" s="242" t="s">
        <v>149</v>
      </c>
    </row>
    <row r="1117" s="14" customFormat="1">
      <c r="A1117" s="14"/>
      <c r="B1117" s="243"/>
      <c r="C1117" s="244"/>
      <c r="D1117" s="233" t="s">
        <v>158</v>
      </c>
      <c r="E1117" s="245" t="s">
        <v>1</v>
      </c>
      <c r="F1117" s="246" t="s">
        <v>212</v>
      </c>
      <c r="G1117" s="244"/>
      <c r="H1117" s="247">
        <v>206</v>
      </c>
      <c r="I1117" s="248"/>
      <c r="J1117" s="244"/>
      <c r="K1117" s="244"/>
      <c r="L1117" s="249"/>
      <c r="M1117" s="250"/>
      <c r="N1117" s="251"/>
      <c r="O1117" s="251"/>
      <c r="P1117" s="251"/>
      <c r="Q1117" s="251"/>
      <c r="R1117" s="251"/>
      <c r="S1117" s="251"/>
      <c r="T1117" s="252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53" t="s">
        <v>158</v>
      </c>
      <c r="AU1117" s="253" t="s">
        <v>83</v>
      </c>
      <c r="AV1117" s="14" t="s">
        <v>156</v>
      </c>
      <c r="AW1117" s="14" t="s">
        <v>32</v>
      </c>
      <c r="AX1117" s="14" t="s">
        <v>83</v>
      </c>
      <c r="AY1117" s="253" t="s">
        <v>149</v>
      </c>
    </row>
    <row r="1118" s="2" customFormat="1" ht="21.75" customHeight="1">
      <c r="A1118" s="38"/>
      <c r="B1118" s="39"/>
      <c r="C1118" s="258" t="s">
        <v>1348</v>
      </c>
      <c r="D1118" s="258" t="s">
        <v>401</v>
      </c>
      <c r="E1118" s="259" t="s">
        <v>1349</v>
      </c>
      <c r="F1118" s="260" t="s">
        <v>1350</v>
      </c>
      <c r="G1118" s="261" t="s">
        <v>155</v>
      </c>
      <c r="H1118" s="262">
        <v>119.40000000000001</v>
      </c>
      <c r="I1118" s="263"/>
      <c r="J1118" s="264">
        <f>ROUND(I1118*H1118,2)</f>
        <v>0</v>
      </c>
      <c r="K1118" s="265"/>
      <c r="L1118" s="266"/>
      <c r="M1118" s="267" t="s">
        <v>1</v>
      </c>
      <c r="N1118" s="268" t="s">
        <v>40</v>
      </c>
      <c r="O1118" s="91"/>
      <c r="P1118" s="227">
        <f>O1118*H1118</f>
        <v>0</v>
      </c>
      <c r="Q1118" s="227">
        <v>0.012800000000000001</v>
      </c>
      <c r="R1118" s="227">
        <f>Q1118*H1118</f>
        <v>1.5283200000000001</v>
      </c>
      <c r="S1118" s="227">
        <v>0</v>
      </c>
      <c r="T1118" s="228">
        <f>S1118*H1118</f>
        <v>0</v>
      </c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R1118" s="229" t="s">
        <v>485</v>
      </c>
      <c r="AT1118" s="229" t="s">
        <v>401</v>
      </c>
      <c r="AU1118" s="229" t="s">
        <v>83</v>
      </c>
      <c r="AY1118" s="17" t="s">
        <v>149</v>
      </c>
      <c r="BE1118" s="230">
        <f>IF(N1118="základní",J1118,0)</f>
        <v>0</v>
      </c>
      <c r="BF1118" s="230">
        <f>IF(N1118="snížená",J1118,0)</f>
        <v>0</v>
      </c>
      <c r="BG1118" s="230">
        <f>IF(N1118="zákl. přenesená",J1118,0)</f>
        <v>0</v>
      </c>
      <c r="BH1118" s="230">
        <f>IF(N1118="sníž. přenesená",J1118,0)</f>
        <v>0</v>
      </c>
      <c r="BI1118" s="230">
        <f>IF(N1118="nulová",J1118,0)</f>
        <v>0</v>
      </c>
      <c r="BJ1118" s="17" t="s">
        <v>83</v>
      </c>
      <c r="BK1118" s="230">
        <f>ROUND(I1118*H1118,2)</f>
        <v>0</v>
      </c>
      <c r="BL1118" s="17" t="s">
        <v>370</v>
      </c>
      <c r="BM1118" s="229" t="s">
        <v>1351</v>
      </c>
    </row>
    <row r="1119" s="13" customFormat="1">
      <c r="A1119" s="13"/>
      <c r="B1119" s="231"/>
      <c r="C1119" s="232"/>
      <c r="D1119" s="233" t="s">
        <v>158</v>
      </c>
      <c r="E1119" s="234" t="s">
        <v>1</v>
      </c>
      <c r="F1119" s="235" t="s">
        <v>878</v>
      </c>
      <c r="G1119" s="232"/>
      <c r="H1119" s="236">
        <v>17.5</v>
      </c>
      <c r="I1119" s="237"/>
      <c r="J1119" s="232"/>
      <c r="K1119" s="232"/>
      <c r="L1119" s="238"/>
      <c r="M1119" s="239"/>
      <c r="N1119" s="240"/>
      <c r="O1119" s="240"/>
      <c r="P1119" s="240"/>
      <c r="Q1119" s="240"/>
      <c r="R1119" s="240"/>
      <c r="S1119" s="240"/>
      <c r="T1119" s="241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2" t="s">
        <v>158</v>
      </c>
      <c r="AU1119" s="242" t="s">
        <v>83</v>
      </c>
      <c r="AV1119" s="13" t="s">
        <v>85</v>
      </c>
      <c r="AW1119" s="13" t="s">
        <v>32</v>
      </c>
      <c r="AX1119" s="13" t="s">
        <v>75</v>
      </c>
      <c r="AY1119" s="242" t="s">
        <v>149</v>
      </c>
    </row>
    <row r="1120" s="13" customFormat="1">
      <c r="A1120" s="13"/>
      <c r="B1120" s="231"/>
      <c r="C1120" s="232"/>
      <c r="D1120" s="233" t="s">
        <v>158</v>
      </c>
      <c r="E1120" s="234" t="s">
        <v>1</v>
      </c>
      <c r="F1120" s="235" t="s">
        <v>879</v>
      </c>
      <c r="G1120" s="232"/>
      <c r="H1120" s="236">
        <v>15.300000000000001</v>
      </c>
      <c r="I1120" s="237"/>
      <c r="J1120" s="232"/>
      <c r="K1120" s="232"/>
      <c r="L1120" s="238"/>
      <c r="M1120" s="239"/>
      <c r="N1120" s="240"/>
      <c r="O1120" s="240"/>
      <c r="P1120" s="240"/>
      <c r="Q1120" s="240"/>
      <c r="R1120" s="240"/>
      <c r="S1120" s="240"/>
      <c r="T1120" s="241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2" t="s">
        <v>158</v>
      </c>
      <c r="AU1120" s="242" t="s">
        <v>83</v>
      </c>
      <c r="AV1120" s="13" t="s">
        <v>85</v>
      </c>
      <c r="AW1120" s="13" t="s">
        <v>32</v>
      </c>
      <c r="AX1120" s="13" t="s">
        <v>75</v>
      </c>
      <c r="AY1120" s="242" t="s">
        <v>149</v>
      </c>
    </row>
    <row r="1121" s="13" customFormat="1">
      <c r="A1121" s="13"/>
      <c r="B1121" s="231"/>
      <c r="C1121" s="232"/>
      <c r="D1121" s="233" t="s">
        <v>158</v>
      </c>
      <c r="E1121" s="234" t="s">
        <v>1</v>
      </c>
      <c r="F1121" s="235" t="s">
        <v>880</v>
      </c>
      <c r="G1121" s="232"/>
      <c r="H1121" s="236">
        <v>14</v>
      </c>
      <c r="I1121" s="237"/>
      <c r="J1121" s="232"/>
      <c r="K1121" s="232"/>
      <c r="L1121" s="238"/>
      <c r="M1121" s="239"/>
      <c r="N1121" s="240"/>
      <c r="O1121" s="240"/>
      <c r="P1121" s="240"/>
      <c r="Q1121" s="240"/>
      <c r="R1121" s="240"/>
      <c r="S1121" s="240"/>
      <c r="T1121" s="241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2" t="s">
        <v>158</v>
      </c>
      <c r="AU1121" s="242" t="s">
        <v>83</v>
      </c>
      <c r="AV1121" s="13" t="s">
        <v>85</v>
      </c>
      <c r="AW1121" s="13" t="s">
        <v>32</v>
      </c>
      <c r="AX1121" s="13" t="s">
        <v>75</v>
      </c>
      <c r="AY1121" s="242" t="s">
        <v>149</v>
      </c>
    </row>
    <row r="1122" s="13" customFormat="1">
      <c r="A1122" s="13"/>
      <c r="B1122" s="231"/>
      <c r="C1122" s="232"/>
      <c r="D1122" s="233" t="s">
        <v>158</v>
      </c>
      <c r="E1122" s="234" t="s">
        <v>1</v>
      </c>
      <c r="F1122" s="235" t="s">
        <v>881</v>
      </c>
      <c r="G1122" s="232"/>
      <c r="H1122" s="236">
        <v>26.100000000000001</v>
      </c>
      <c r="I1122" s="237"/>
      <c r="J1122" s="232"/>
      <c r="K1122" s="232"/>
      <c r="L1122" s="238"/>
      <c r="M1122" s="239"/>
      <c r="N1122" s="240"/>
      <c r="O1122" s="240"/>
      <c r="P1122" s="240"/>
      <c r="Q1122" s="240"/>
      <c r="R1122" s="240"/>
      <c r="S1122" s="240"/>
      <c r="T1122" s="241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2" t="s">
        <v>158</v>
      </c>
      <c r="AU1122" s="242" t="s">
        <v>83</v>
      </c>
      <c r="AV1122" s="13" t="s">
        <v>85</v>
      </c>
      <c r="AW1122" s="13" t="s">
        <v>32</v>
      </c>
      <c r="AX1122" s="13" t="s">
        <v>75</v>
      </c>
      <c r="AY1122" s="242" t="s">
        <v>149</v>
      </c>
    </row>
    <row r="1123" s="13" customFormat="1">
      <c r="A1123" s="13"/>
      <c r="B1123" s="231"/>
      <c r="C1123" s="232"/>
      <c r="D1123" s="233" t="s">
        <v>158</v>
      </c>
      <c r="E1123" s="234" t="s">
        <v>1</v>
      </c>
      <c r="F1123" s="235" t="s">
        <v>882</v>
      </c>
      <c r="G1123" s="232"/>
      <c r="H1123" s="236">
        <v>14</v>
      </c>
      <c r="I1123" s="237"/>
      <c r="J1123" s="232"/>
      <c r="K1123" s="232"/>
      <c r="L1123" s="238"/>
      <c r="M1123" s="239"/>
      <c r="N1123" s="240"/>
      <c r="O1123" s="240"/>
      <c r="P1123" s="240"/>
      <c r="Q1123" s="240"/>
      <c r="R1123" s="240"/>
      <c r="S1123" s="240"/>
      <c r="T1123" s="241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2" t="s">
        <v>158</v>
      </c>
      <c r="AU1123" s="242" t="s">
        <v>83</v>
      </c>
      <c r="AV1123" s="13" t="s">
        <v>85</v>
      </c>
      <c r="AW1123" s="13" t="s">
        <v>32</v>
      </c>
      <c r="AX1123" s="13" t="s">
        <v>75</v>
      </c>
      <c r="AY1123" s="242" t="s">
        <v>149</v>
      </c>
    </row>
    <row r="1124" s="13" customFormat="1">
      <c r="A1124" s="13"/>
      <c r="B1124" s="231"/>
      <c r="C1124" s="232"/>
      <c r="D1124" s="233" t="s">
        <v>158</v>
      </c>
      <c r="E1124" s="234" t="s">
        <v>1</v>
      </c>
      <c r="F1124" s="235" t="s">
        <v>883</v>
      </c>
      <c r="G1124" s="232"/>
      <c r="H1124" s="236">
        <v>32.5</v>
      </c>
      <c r="I1124" s="237"/>
      <c r="J1124" s="232"/>
      <c r="K1124" s="232"/>
      <c r="L1124" s="238"/>
      <c r="M1124" s="239"/>
      <c r="N1124" s="240"/>
      <c r="O1124" s="240"/>
      <c r="P1124" s="240"/>
      <c r="Q1124" s="240"/>
      <c r="R1124" s="240"/>
      <c r="S1124" s="240"/>
      <c r="T1124" s="241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2" t="s">
        <v>158</v>
      </c>
      <c r="AU1124" s="242" t="s">
        <v>83</v>
      </c>
      <c r="AV1124" s="13" t="s">
        <v>85</v>
      </c>
      <c r="AW1124" s="13" t="s">
        <v>32</v>
      </c>
      <c r="AX1124" s="13" t="s">
        <v>75</v>
      </c>
      <c r="AY1124" s="242" t="s">
        <v>149</v>
      </c>
    </row>
    <row r="1125" s="14" customFormat="1">
      <c r="A1125" s="14"/>
      <c r="B1125" s="243"/>
      <c r="C1125" s="244"/>
      <c r="D1125" s="233" t="s">
        <v>158</v>
      </c>
      <c r="E1125" s="245" t="s">
        <v>1</v>
      </c>
      <c r="F1125" s="246" t="s">
        <v>212</v>
      </c>
      <c r="G1125" s="244"/>
      <c r="H1125" s="247">
        <v>119.40000000000001</v>
      </c>
      <c r="I1125" s="248"/>
      <c r="J1125" s="244"/>
      <c r="K1125" s="244"/>
      <c r="L1125" s="249"/>
      <c r="M1125" s="250"/>
      <c r="N1125" s="251"/>
      <c r="O1125" s="251"/>
      <c r="P1125" s="251"/>
      <c r="Q1125" s="251"/>
      <c r="R1125" s="251"/>
      <c r="S1125" s="251"/>
      <c r="T1125" s="252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53" t="s">
        <v>158</v>
      </c>
      <c r="AU1125" s="253" t="s">
        <v>83</v>
      </c>
      <c r="AV1125" s="14" t="s">
        <v>156</v>
      </c>
      <c r="AW1125" s="14" t="s">
        <v>32</v>
      </c>
      <c r="AX1125" s="14" t="s">
        <v>83</v>
      </c>
      <c r="AY1125" s="253" t="s">
        <v>149</v>
      </c>
    </row>
    <row r="1126" s="2" customFormat="1" ht="21.75" customHeight="1">
      <c r="A1126" s="38"/>
      <c r="B1126" s="39"/>
      <c r="C1126" s="258" t="s">
        <v>1352</v>
      </c>
      <c r="D1126" s="258" t="s">
        <v>401</v>
      </c>
      <c r="E1126" s="259" t="s">
        <v>1353</v>
      </c>
      <c r="F1126" s="260" t="s">
        <v>1354</v>
      </c>
      <c r="G1126" s="261" t="s">
        <v>155</v>
      </c>
      <c r="H1126" s="262">
        <v>86.599999999999994</v>
      </c>
      <c r="I1126" s="263"/>
      <c r="J1126" s="264">
        <f>ROUND(I1126*H1126,2)</f>
        <v>0</v>
      </c>
      <c r="K1126" s="265"/>
      <c r="L1126" s="266"/>
      <c r="M1126" s="267" t="s">
        <v>1</v>
      </c>
      <c r="N1126" s="268" t="s">
        <v>40</v>
      </c>
      <c r="O1126" s="91"/>
      <c r="P1126" s="227">
        <f>O1126*H1126</f>
        <v>0</v>
      </c>
      <c r="Q1126" s="227">
        <v>0.012800000000000001</v>
      </c>
      <c r="R1126" s="227">
        <f>Q1126*H1126</f>
        <v>1.1084799999999999</v>
      </c>
      <c r="S1126" s="227">
        <v>0</v>
      </c>
      <c r="T1126" s="228">
        <f>S1126*H1126</f>
        <v>0</v>
      </c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R1126" s="229" t="s">
        <v>485</v>
      </c>
      <c r="AT1126" s="229" t="s">
        <v>401</v>
      </c>
      <c r="AU1126" s="229" t="s">
        <v>83</v>
      </c>
      <c r="AY1126" s="17" t="s">
        <v>149</v>
      </c>
      <c r="BE1126" s="230">
        <f>IF(N1126="základní",J1126,0)</f>
        <v>0</v>
      </c>
      <c r="BF1126" s="230">
        <f>IF(N1126="snížená",J1126,0)</f>
        <v>0</v>
      </c>
      <c r="BG1126" s="230">
        <f>IF(N1126="zákl. přenesená",J1126,0)</f>
        <v>0</v>
      </c>
      <c r="BH1126" s="230">
        <f>IF(N1126="sníž. přenesená",J1126,0)</f>
        <v>0</v>
      </c>
      <c r="BI1126" s="230">
        <f>IF(N1126="nulová",J1126,0)</f>
        <v>0</v>
      </c>
      <c r="BJ1126" s="17" t="s">
        <v>83</v>
      </c>
      <c r="BK1126" s="230">
        <f>ROUND(I1126*H1126,2)</f>
        <v>0</v>
      </c>
      <c r="BL1126" s="17" t="s">
        <v>370</v>
      </c>
      <c r="BM1126" s="229" t="s">
        <v>1355</v>
      </c>
    </row>
    <row r="1127" s="13" customFormat="1">
      <c r="A1127" s="13"/>
      <c r="B1127" s="231"/>
      <c r="C1127" s="232"/>
      <c r="D1127" s="233" t="s">
        <v>158</v>
      </c>
      <c r="E1127" s="234" t="s">
        <v>1</v>
      </c>
      <c r="F1127" s="235" t="s">
        <v>880</v>
      </c>
      <c r="G1127" s="232"/>
      <c r="H1127" s="236">
        <v>14</v>
      </c>
      <c r="I1127" s="237"/>
      <c r="J1127" s="232"/>
      <c r="K1127" s="232"/>
      <c r="L1127" s="238"/>
      <c r="M1127" s="239"/>
      <c r="N1127" s="240"/>
      <c r="O1127" s="240"/>
      <c r="P1127" s="240"/>
      <c r="Q1127" s="240"/>
      <c r="R1127" s="240"/>
      <c r="S1127" s="240"/>
      <c r="T1127" s="241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2" t="s">
        <v>158</v>
      </c>
      <c r="AU1127" s="242" t="s">
        <v>83</v>
      </c>
      <c r="AV1127" s="13" t="s">
        <v>85</v>
      </c>
      <c r="AW1127" s="13" t="s">
        <v>32</v>
      </c>
      <c r="AX1127" s="13" t="s">
        <v>75</v>
      </c>
      <c r="AY1127" s="242" t="s">
        <v>149</v>
      </c>
    </row>
    <row r="1128" s="13" customFormat="1">
      <c r="A1128" s="13"/>
      <c r="B1128" s="231"/>
      <c r="C1128" s="232"/>
      <c r="D1128" s="233" t="s">
        <v>158</v>
      </c>
      <c r="E1128" s="234" t="s">
        <v>1</v>
      </c>
      <c r="F1128" s="235" t="s">
        <v>881</v>
      </c>
      <c r="G1128" s="232"/>
      <c r="H1128" s="236">
        <v>26.100000000000001</v>
      </c>
      <c r="I1128" s="237"/>
      <c r="J1128" s="232"/>
      <c r="K1128" s="232"/>
      <c r="L1128" s="238"/>
      <c r="M1128" s="239"/>
      <c r="N1128" s="240"/>
      <c r="O1128" s="240"/>
      <c r="P1128" s="240"/>
      <c r="Q1128" s="240"/>
      <c r="R1128" s="240"/>
      <c r="S1128" s="240"/>
      <c r="T1128" s="241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2" t="s">
        <v>158</v>
      </c>
      <c r="AU1128" s="242" t="s">
        <v>83</v>
      </c>
      <c r="AV1128" s="13" t="s">
        <v>85</v>
      </c>
      <c r="AW1128" s="13" t="s">
        <v>32</v>
      </c>
      <c r="AX1128" s="13" t="s">
        <v>75</v>
      </c>
      <c r="AY1128" s="242" t="s">
        <v>149</v>
      </c>
    </row>
    <row r="1129" s="13" customFormat="1">
      <c r="A1129" s="13"/>
      <c r="B1129" s="231"/>
      <c r="C1129" s="232"/>
      <c r="D1129" s="233" t="s">
        <v>158</v>
      </c>
      <c r="E1129" s="234" t="s">
        <v>1</v>
      </c>
      <c r="F1129" s="235" t="s">
        <v>882</v>
      </c>
      <c r="G1129" s="232"/>
      <c r="H1129" s="236">
        <v>14</v>
      </c>
      <c r="I1129" s="237"/>
      <c r="J1129" s="232"/>
      <c r="K1129" s="232"/>
      <c r="L1129" s="238"/>
      <c r="M1129" s="239"/>
      <c r="N1129" s="240"/>
      <c r="O1129" s="240"/>
      <c r="P1129" s="240"/>
      <c r="Q1129" s="240"/>
      <c r="R1129" s="240"/>
      <c r="S1129" s="240"/>
      <c r="T1129" s="241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2" t="s">
        <v>158</v>
      </c>
      <c r="AU1129" s="242" t="s">
        <v>83</v>
      </c>
      <c r="AV1129" s="13" t="s">
        <v>85</v>
      </c>
      <c r="AW1129" s="13" t="s">
        <v>32</v>
      </c>
      <c r="AX1129" s="13" t="s">
        <v>75</v>
      </c>
      <c r="AY1129" s="242" t="s">
        <v>149</v>
      </c>
    </row>
    <row r="1130" s="13" customFormat="1">
      <c r="A1130" s="13"/>
      <c r="B1130" s="231"/>
      <c r="C1130" s="232"/>
      <c r="D1130" s="233" t="s">
        <v>158</v>
      </c>
      <c r="E1130" s="234" t="s">
        <v>1</v>
      </c>
      <c r="F1130" s="235" t="s">
        <v>883</v>
      </c>
      <c r="G1130" s="232"/>
      <c r="H1130" s="236">
        <v>32.5</v>
      </c>
      <c r="I1130" s="237"/>
      <c r="J1130" s="232"/>
      <c r="K1130" s="232"/>
      <c r="L1130" s="238"/>
      <c r="M1130" s="239"/>
      <c r="N1130" s="240"/>
      <c r="O1130" s="240"/>
      <c r="P1130" s="240"/>
      <c r="Q1130" s="240"/>
      <c r="R1130" s="240"/>
      <c r="S1130" s="240"/>
      <c r="T1130" s="241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2" t="s">
        <v>158</v>
      </c>
      <c r="AU1130" s="242" t="s">
        <v>83</v>
      </c>
      <c r="AV1130" s="13" t="s">
        <v>85</v>
      </c>
      <c r="AW1130" s="13" t="s">
        <v>32</v>
      </c>
      <c r="AX1130" s="13" t="s">
        <v>75</v>
      </c>
      <c r="AY1130" s="242" t="s">
        <v>149</v>
      </c>
    </row>
    <row r="1131" s="14" customFormat="1">
      <c r="A1131" s="14"/>
      <c r="B1131" s="243"/>
      <c r="C1131" s="244"/>
      <c r="D1131" s="233" t="s">
        <v>158</v>
      </c>
      <c r="E1131" s="245" t="s">
        <v>1</v>
      </c>
      <c r="F1131" s="246" t="s">
        <v>212</v>
      </c>
      <c r="G1131" s="244"/>
      <c r="H1131" s="247">
        <v>86.599999999999994</v>
      </c>
      <c r="I1131" s="248"/>
      <c r="J1131" s="244"/>
      <c r="K1131" s="244"/>
      <c r="L1131" s="249"/>
      <c r="M1131" s="250"/>
      <c r="N1131" s="251"/>
      <c r="O1131" s="251"/>
      <c r="P1131" s="251"/>
      <c r="Q1131" s="251"/>
      <c r="R1131" s="251"/>
      <c r="S1131" s="251"/>
      <c r="T1131" s="252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3" t="s">
        <v>158</v>
      </c>
      <c r="AU1131" s="253" t="s">
        <v>83</v>
      </c>
      <c r="AV1131" s="14" t="s">
        <v>156</v>
      </c>
      <c r="AW1131" s="14" t="s">
        <v>32</v>
      </c>
      <c r="AX1131" s="14" t="s">
        <v>83</v>
      </c>
      <c r="AY1131" s="253" t="s">
        <v>149</v>
      </c>
    </row>
    <row r="1132" s="2" customFormat="1" ht="21.75" customHeight="1">
      <c r="A1132" s="38"/>
      <c r="B1132" s="39"/>
      <c r="C1132" s="217" t="s">
        <v>1356</v>
      </c>
      <c r="D1132" s="217" t="s">
        <v>152</v>
      </c>
      <c r="E1132" s="218" t="s">
        <v>1357</v>
      </c>
      <c r="F1132" s="219" t="s">
        <v>1358</v>
      </c>
      <c r="G1132" s="220" t="s">
        <v>356</v>
      </c>
      <c r="H1132" s="221">
        <v>2.637</v>
      </c>
      <c r="I1132" s="222"/>
      <c r="J1132" s="223">
        <f>ROUND(I1132*H1132,2)</f>
        <v>0</v>
      </c>
      <c r="K1132" s="224"/>
      <c r="L1132" s="44"/>
      <c r="M1132" s="225" t="s">
        <v>1</v>
      </c>
      <c r="N1132" s="226" t="s">
        <v>40</v>
      </c>
      <c r="O1132" s="91"/>
      <c r="P1132" s="227">
        <f>O1132*H1132</f>
        <v>0</v>
      </c>
      <c r="Q1132" s="227">
        <v>0</v>
      </c>
      <c r="R1132" s="227">
        <f>Q1132*H1132</f>
        <v>0</v>
      </c>
      <c r="S1132" s="227">
        <v>0</v>
      </c>
      <c r="T1132" s="228">
        <f>S1132*H1132</f>
        <v>0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229" t="s">
        <v>370</v>
      </c>
      <c r="AT1132" s="229" t="s">
        <v>152</v>
      </c>
      <c r="AU1132" s="229" t="s">
        <v>83</v>
      </c>
      <c r="AY1132" s="17" t="s">
        <v>149</v>
      </c>
      <c r="BE1132" s="230">
        <f>IF(N1132="základní",J1132,0)</f>
        <v>0</v>
      </c>
      <c r="BF1132" s="230">
        <f>IF(N1132="snížená",J1132,0)</f>
        <v>0</v>
      </c>
      <c r="BG1132" s="230">
        <f>IF(N1132="zákl. přenesená",J1132,0)</f>
        <v>0</v>
      </c>
      <c r="BH1132" s="230">
        <f>IF(N1132="sníž. přenesená",J1132,0)</f>
        <v>0</v>
      </c>
      <c r="BI1132" s="230">
        <f>IF(N1132="nulová",J1132,0)</f>
        <v>0</v>
      </c>
      <c r="BJ1132" s="17" t="s">
        <v>83</v>
      </c>
      <c r="BK1132" s="230">
        <f>ROUND(I1132*H1132,2)</f>
        <v>0</v>
      </c>
      <c r="BL1132" s="17" t="s">
        <v>370</v>
      </c>
      <c r="BM1132" s="229" t="s">
        <v>1359</v>
      </c>
    </row>
    <row r="1133" s="12" customFormat="1" ht="25.92" customHeight="1">
      <c r="A1133" s="12"/>
      <c r="B1133" s="203"/>
      <c r="C1133" s="204"/>
      <c r="D1133" s="205" t="s">
        <v>74</v>
      </c>
      <c r="E1133" s="206" t="s">
        <v>1360</v>
      </c>
      <c r="F1133" s="206" t="s">
        <v>1361</v>
      </c>
      <c r="G1133" s="204"/>
      <c r="H1133" s="204"/>
      <c r="I1133" s="207"/>
      <c r="J1133" s="208">
        <f>BK1133</f>
        <v>0</v>
      </c>
      <c r="K1133" s="204"/>
      <c r="L1133" s="209"/>
      <c r="M1133" s="210"/>
      <c r="N1133" s="211"/>
      <c r="O1133" s="211"/>
      <c r="P1133" s="212">
        <f>SUM(P1134:P1182)</f>
        <v>0</v>
      </c>
      <c r="Q1133" s="211"/>
      <c r="R1133" s="212">
        <f>SUM(R1134:R1182)</f>
        <v>12.880319999999998</v>
      </c>
      <c r="S1133" s="211"/>
      <c r="T1133" s="213">
        <f>SUM(T1134:T1182)</f>
        <v>0</v>
      </c>
      <c r="U1133" s="12"/>
      <c r="V1133" s="12"/>
      <c r="W1133" s="12"/>
      <c r="X1133" s="12"/>
      <c r="Y1133" s="12"/>
      <c r="Z1133" s="12"/>
      <c r="AA1133" s="12"/>
      <c r="AB1133" s="12"/>
      <c r="AC1133" s="12"/>
      <c r="AD1133" s="12"/>
      <c r="AE1133" s="12"/>
      <c r="AR1133" s="214" t="s">
        <v>85</v>
      </c>
      <c r="AT1133" s="215" t="s">
        <v>74</v>
      </c>
      <c r="AU1133" s="215" t="s">
        <v>75</v>
      </c>
      <c r="AY1133" s="214" t="s">
        <v>149</v>
      </c>
      <c r="BK1133" s="216">
        <f>SUM(BK1134:BK1182)</f>
        <v>0</v>
      </c>
    </row>
    <row r="1134" s="2" customFormat="1" ht="24.15" customHeight="1">
      <c r="A1134" s="38"/>
      <c r="B1134" s="39"/>
      <c r="C1134" s="217" t="s">
        <v>1362</v>
      </c>
      <c r="D1134" s="217" t="s">
        <v>152</v>
      </c>
      <c r="E1134" s="218" t="s">
        <v>1363</v>
      </c>
      <c r="F1134" s="219" t="s">
        <v>1364</v>
      </c>
      <c r="G1134" s="220" t="s">
        <v>155</v>
      </c>
      <c r="H1134" s="221">
        <v>663.39999999999998</v>
      </c>
      <c r="I1134" s="222"/>
      <c r="J1134" s="223">
        <f>ROUND(I1134*H1134,2)</f>
        <v>0</v>
      </c>
      <c r="K1134" s="224"/>
      <c r="L1134" s="44"/>
      <c r="M1134" s="225" t="s">
        <v>1</v>
      </c>
      <c r="N1134" s="226" t="s">
        <v>40</v>
      </c>
      <c r="O1134" s="91"/>
      <c r="P1134" s="227">
        <f>O1134*H1134</f>
        <v>0</v>
      </c>
      <c r="Q1134" s="227">
        <v>0</v>
      </c>
      <c r="R1134" s="227">
        <f>Q1134*H1134</f>
        <v>0</v>
      </c>
      <c r="S1134" s="227">
        <v>0</v>
      </c>
      <c r="T1134" s="228">
        <f>S1134*H1134</f>
        <v>0</v>
      </c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R1134" s="229" t="s">
        <v>370</v>
      </c>
      <c r="AT1134" s="229" t="s">
        <v>152</v>
      </c>
      <c r="AU1134" s="229" t="s">
        <v>83</v>
      </c>
      <c r="AY1134" s="17" t="s">
        <v>149</v>
      </c>
      <c r="BE1134" s="230">
        <f>IF(N1134="základní",J1134,0)</f>
        <v>0</v>
      </c>
      <c r="BF1134" s="230">
        <f>IF(N1134="snížená",J1134,0)</f>
        <v>0</v>
      </c>
      <c r="BG1134" s="230">
        <f>IF(N1134="zákl. přenesená",J1134,0)</f>
        <v>0</v>
      </c>
      <c r="BH1134" s="230">
        <f>IF(N1134="sníž. přenesená",J1134,0)</f>
        <v>0</v>
      </c>
      <c r="BI1134" s="230">
        <f>IF(N1134="nulová",J1134,0)</f>
        <v>0</v>
      </c>
      <c r="BJ1134" s="17" t="s">
        <v>83</v>
      </c>
      <c r="BK1134" s="230">
        <f>ROUND(I1134*H1134,2)</f>
        <v>0</v>
      </c>
      <c r="BL1134" s="17" t="s">
        <v>370</v>
      </c>
      <c r="BM1134" s="229" t="s">
        <v>1365</v>
      </c>
    </row>
    <row r="1135" s="2" customFormat="1">
      <c r="A1135" s="38"/>
      <c r="B1135" s="39"/>
      <c r="C1135" s="40"/>
      <c r="D1135" s="233" t="s">
        <v>298</v>
      </c>
      <c r="E1135" s="40"/>
      <c r="F1135" s="254" t="s">
        <v>1366</v>
      </c>
      <c r="G1135" s="40"/>
      <c r="H1135" s="40"/>
      <c r="I1135" s="255"/>
      <c r="J1135" s="40"/>
      <c r="K1135" s="40"/>
      <c r="L1135" s="44"/>
      <c r="M1135" s="256"/>
      <c r="N1135" s="257"/>
      <c r="O1135" s="91"/>
      <c r="P1135" s="91"/>
      <c r="Q1135" s="91"/>
      <c r="R1135" s="91"/>
      <c r="S1135" s="91"/>
      <c r="T1135" s="92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T1135" s="17" t="s">
        <v>298</v>
      </c>
      <c r="AU1135" s="17" t="s">
        <v>83</v>
      </c>
    </row>
    <row r="1136" s="13" customFormat="1">
      <c r="A1136" s="13"/>
      <c r="B1136" s="231"/>
      <c r="C1136" s="232"/>
      <c r="D1136" s="233" t="s">
        <v>158</v>
      </c>
      <c r="E1136" s="234" t="s">
        <v>1</v>
      </c>
      <c r="F1136" s="235" t="s">
        <v>1367</v>
      </c>
      <c r="G1136" s="232"/>
      <c r="H1136" s="236">
        <v>663.39999999999998</v>
      </c>
      <c r="I1136" s="237"/>
      <c r="J1136" s="232"/>
      <c r="K1136" s="232"/>
      <c r="L1136" s="238"/>
      <c r="M1136" s="239"/>
      <c r="N1136" s="240"/>
      <c r="O1136" s="240"/>
      <c r="P1136" s="240"/>
      <c r="Q1136" s="240"/>
      <c r="R1136" s="240"/>
      <c r="S1136" s="240"/>
      <c r="T1136" s="241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2" t="s">
        <v>158</v>
      </c>
      <c r="AU1136" s="242" t="s">
        <v>83</v>
      </c>
      <c r="AV1136" s="13" t="s">
        <v>85</v>
      </c>
      <c r="AW1136" s="13" t="s">
        <v>32</v>
      </c>
      <c r="AX1136" s="13" t="s">
        <v>83</v>
      </c>
      <c r="AY1136" s="242" t="s">
        <v>149</v>
      </c>
    </row>
    <row r="1137" s="2" customFormat="1" ht="37.8" customHeight="1">
      <c r="A1137" s="38"/>
      <c r="B1137" s="39"/>
      <c r="C1137" s="258" t="s">
        <v>1368</v>
      </c>
      <c r="D1137" s="258" t="s">
        <v>401</v>
      </c>
      <c r="E1137" s="259" t="s">
        <v>1369</v>
      </c>
      <c r="F1137" s="260" t="s">
        <v>1370</v>
      </c>
      <c r="G1137" s="261" t="s">
        <v>155</v>
      </c>
      <c r="H1137" s="262">
        <v>376.63999999999999</v>
      </c>
      <c r="I1137" s="263"/>
      <c r="J1137" s="264">
        <f>ROUND(I1137*H1137,2)</f>
        <v>0</v>
      </c>
      <c r="K1137" s="265"/>
      <c r="L1137" s="266"/>
      <c r="M1137" s="267" t="s">
        <v>1</v>
      </c>
      <c r="N1137" s="268" t="s">
        <v>40</v>
      </c>
      <c r="O1137" s="91"/>
      <c r="P1137" s="227">
        <f>O1137*H1137</f>
        <v>0</v>
      </c>
      <c r="Q1137" s="227">
        <v>0.017999999999999999</v>
      </c>
      <c r="R1137" s="227">
        <f>Q1137*H1137</f>
        <v>6.7795199999999989</v>
      </c>
      <c r="S1137" s="227">
        <v>0</v>
      </c>
      <c r="T1137" s="228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229" t="s">
        <v>485</v>
      </c>
      <c r="AT1137" s="229" t="s">
        <v>401</v>
      </c>
      <c r="AU1137" s="229" t="s">
        <v>83</v>
      </c>
      <c r="AY1137" s="17" t="s">
        <v>149</v>
      </c>
      <c r="BE1137" s="230">
        <f>IF(N1137="základní",J1137,0)</f>
        <v>0</v>
      </c>
      <c r="BF1137" s="230">
        <f>IF(N1137="snížená",J1137,0)</f>
        <v>0</v>
      </c>
      <c r="BG1137" s="230">
        <f>IF(N1137="zákl. přenesená",J1137,0)</f>
        <v>0</v>
      </c>
      <c r="BH1137" s="230">
        <f>IF(N1137="sníž. přenesená",J1137,0)</f>
        <v>0</v>
      </c>
      <c r="BI1137" s="230">
        <f>IF(N1137="nulová",J1137,0)</f>
        <v>0</v>
      </c>
      <c r="BJ1137" s="17" t="s">
        <v>83</v>
      </c>
      <c r="BK1137" s="230">
        <f>ROUND(I1137*H1137,2)</f>
        <v>0</v>
      </c>
      <c r="BL1137" s="17" t="s">
        <v>370</v>
      </c>
      <c r="BM1137" s="229" t="s">
        <v>1371</v>
      </c>
    </row>
    <row r="1138" s="2" customFormat="1">
      <c r="A1138" s="38"/>
      <c r="B1138" s="39"/>
      <c r="C1138" s="40"/>
      <c r="D1138" s="233" t="s">
        <v>298</v>
      </c>
      <c r="E1138" s="40"/>
      <c r="F1138" s="254" t="s">
        <v>1372</v>
      </c>
      <c r="G1138" s="40"/>
      <c r="H1138" s="40"/>
      <c r="I1138" s="255"/>
      <c r="J1138" s="40"/>
      <c r="K1138" s="40"/>
      <c r="L1138" s="44"/>
      <c r="M1138" s="256"/>
      <c r="N1138" s="257"/>
      <c r="O1138" s="91"/>
      <c r="P1138" s="91"/>
      <c r="Q1138" s="91"/>
      <c r="R1138" s="91"/>
      <c r="S1138" s="91"/>
      <c r="T1138" s="92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17" t="s">
        <v>298</v>
      </c>
      <c r="AU1138" s="17" t="s">
        <v>83</v>
      </c>
    </row>
    <row r="1139" s="13" customFormat="1">
      <c r="A1139" s="13"/>
      <c r="B1139" s="231"/>
      <c r="C1139" s="232"/>
      <c r="D1139" s="233" t="s">
        <v>158</v>
      </c>
      <c r="E1139" s="234" t="s">
        <v>1</v>
      </c>
      <c r="F1139" s="235" t="s">
        <v>1373</v>
      </c>
      <c r="G1139" s="232"/>
      <c r="H1139" s="236">
        <v>100.31999999999999</v>
      </c>
      <c r="I1139" s="237"/>
      <c r="J1139" s="232"/>
      <c r="K1139" s="232"/>
      <c r="L1139" s="238"/>
      <c r="M1139" s="239"/>
      <c r="N1139" s="240"/>
      <c r="O1139" s="240"/>
      <c r="P1139" s="240"/>
      <c r="Q1139" s="240"/>
      <c r="R1139" s="240"/>
      <c r="S1139" s="240"/>
      <c r="T1139" s="24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2" t="s">
        <v>158</v>
      </c>
      <c r="AU1139" s="242" t="s">
        <v>83</v>
      </c>
      <c r="AV1139" s="13" t="s">
        <v>85</v>
      </c>
      <c r="AW1139" s="13" t="s">
        <v>32</v>
      </c>
      <c r="AX1139" s="13" t="s">
        <v>75</v>
      </c>
      <c r="AY1139" s="242" t="s">
        <v>149</v>
      </c>
    </row>
    <row r="1140" s="13" customFormat="1">
      <c r="A1140" s="13"/>
      <c r="B1140" s="231"/>
      <c r="C1140" s="232"/>
      <c r="D1140" s="233" t="s">
        <v>158</v>
      </c>
      <c r="E1140" s="234" t="s">
        <v>1</v>
      </c>
      <c r="F1140" s="235" t="s">
        <v>1374</v>
      </c>
      <c r="G1140" s="232"/>
      <c r="H1140" s="236">
        <v>51.039999999999999</v>
      </c>
      <c r="I1140" s="237"/>
      <c r="J1140" s="232"/>
      <c r="K1140" s="232"/>
      <c r="L1140" s="238"/>
      <c r="M1140" s="239"/>
      <c r="N1140" s="240"/>
      <c r="O1140" s="240"/>
      <c r="P1140" s="240"/>
      <c r="Q1140" s="240"/>
      <c r="R1140" s="240"/>
      <c r="S1140" s="240"/>
      <c r="T1140" s="241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2" t="s">
        <v>158</v>
      </c>
      <c r="AU1140" s="242" t="s">
        <v>83</v>
      </c>
      <c r="AV1140" s="13" t="s">
        <v>85</v>
      </c>
      <c r="AW1140" s="13" t="s">
        <v>32</v>
      </c>
      <c r="AX1140" s="13" t="s">
        <v>75</v>
      </c>
      <c r="AY1140" s="242" t="s">
        <v>149</v>
      </c>
    </row>
    <row r="1141" s="13" customFormat="1">
      <c r="A1141" s="13"/>
      <c r="B1141" s="231"/>
      <c r="C1141" s="232"/>
      <c r="D1141" s="233" t="s">
        <v>158</v>
      </c>
      <c r="E1141" s="234" t="s">
        <v>1</v>
      </c>
      <c r="F1141" s="235" t="s">
        <v>1375</v>
      </c>
      <c r="G1141" s="232"/>
      <c r="H1141" s="236">
        <v>44</v>
      </c>
      <c r="I1141" s="237"/>
      <c r="J1141" s="232"/>
      <c r="K1141" s="232"/>
      <c r="L1141" s="238"/>
      <c r="M1141" s="239"/>
      <c r="N1141" s="240"/>
      <c r="O1141" s="240"/>
      <c r="P1141" s="240"/>
      <c r="Q1141" s="240"/>
      <c r="R1141" s="240"/>
      <c r="S1141" s="240"/>
      <c r="T1141" s="241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2" t="s">
        <v>158</v>
      </c>
      <c r="AU1141" s="242" t="s">
        <v>83</v>
      </c>
      <c r="AV1141" s="13" t="s">
        <v>85</v>
      </c>
      <c r="AW1141" s="13" t="s">
        <v>32</v>
      </c>
      <c r="AX1141" s="13" t="s">
        <v>75</v>
      </c>
      <c r="AY1141" s="242" t="s">
        <v>149</v>
      </c>
    </row>
    <row r="1142" s="13" customFormat="1">
      <c r="A1142" s="13"/>
      <c r="B1142" s="231"/>
      <c r="C1142" s="232"/>
      <c r="D1142" s="233" t="s">
        <v>158</v>
      </c>
      <c r="E1142" s="234" t="s">
        <v>1</v>
      </c>
      <c r="F1142" s="235" t="s">
        <v>1376</v>
      </c>
      <c r="G1142" s="232"/>
      <c r="H1142" s="236">
        <v>54.560000000000002</v>
      </c>
      <c r="I1142" s="237"/>
      <c r="J1142" s="232"/>
      <c r="K1142" s="232"/>
      <c r="L1142" s="238"/>
      <c r="M1142" s="239"/>
      <c r="N1142" s="240"/>
      <c r="O1142" s="240"/>
      <c r="P1142" s="240"/>
      <c r="Q1142" s="240"/>
      <c r="R1142" s="240"/>
      <c r="S1142" s="240"/>
      <c r="T1142" s="241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2" t="s">
        <v>158</v>
      </c>
      <c r="AU1142" s="242" t="s">
        <v>83</v>
      </c>
      <c r="AV1142" s="13" t="s">
        <v>85</v>
      </c>
      <c r="AW1142" s="13" t="s">
        <v>32</v>
      </c>
      <c r="AX1142" s="13" t="s">
        <v>75</v>
      </c>
      <c r="AY1142" s="242" t="s">
        <v>149</v>
      </c>
    </row>
    <row r="1143" s="13" customFormat="1">
      <c r="A1143" s="13"/>
      <c r="B1143" s="231"/>
      <c r="C1143" s="232"/>
      <c r="D1143" s="233" t="s">
        <v>158</v>
      </c>
      <c r="E1143" s="234" t="s">
        <v>1</v>
      </c>
      <c r="F1143" s="235" t="s">
        <v>1377</v>
      </c>
      <c r="G1143" s="232"/>
      <c r="H1143" s="236">
        <v>26.399999999999999</v>
      </c>
      <c r="I1143" s="237"/>
      <c r="J1143" s="232"/>
      <c r="K1143" s="232"/>
      <c r="L1143" s="238"/>
      <c r="M1143" s="239"/>
      <c r="N1143" s="240"/>
      <c r="O1143" s="240"/>
      <c r="P1143" s="240"/>
      <c r="Q1143" s="240"/>
      <c r="R1143" s="240"/>
      <c r="S1143" s="240"/>
      <c r="T1143" s="241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2" t="s">
        <v>158</v>
      </c>
      <c r="AU1143" s="242" t="s">
        <v>83</v>
      </c>
      <c r="AV1143" s="13" t="s">
        <v>85</v>
      </c>
      <c r="AW1143" s="13" t="s">
        <v>32</v>
      </c>
      <c r="AX1143" s="13" t="s">
        <v>75</v>
      </c>
      <c r="AY1143" s="242" t="s">
        <v>149</v>
      </c>
    </row>
    <row r="1144" s="13" customFormat="1">
      <c r="A1144" s="13"/>
      <c r="B1144" s="231"/>
      <c r="C1144" s="232"/>
      <c r="D1144" s="233" t="s">
        <v>158</v>
      </c>
      <c r="E1144" s="234" t="s">
        <v>1</v>
      </c>
      <c r="F1144" s="235" t="s">
        <v>1378</v>
      </c>
      <c r="G1144" s="232"/>
      <c r="H1144" s="236">
        <v>28.16</v>
      </c>
      <c r="I1144" s="237"/>
      <c r="J1144" s="232"/>
      <c r="K1144" s="232"/>
      <c r="L1144" s="238"/>
      <c r="M1144" s="239"/>
      <c r="N1144" s="240"/>
      <c r="O1144" s="240"/>
      <c r="P1144" s="240"/>
      <c r="Q1144" s="240"/>
      <c r="R1144" s="240"/>
      <c r="S1144" s="240"/>
      <c r="T1144" s="241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2" t="s">
        <v>158</v>
      </c>
      <c r="AU1144" s="242" t="s">
        <v>83</v>
      </c>
      <c r="AV1144" s="13" t="s">
        <v>85</v>
      </c>
      <c r="AW1144" s="13" t="s">
        <v>32</v>
      </c>
      <c r="AX1144" s="13" t="s">
        <v>75</v>
      </c>
      <c r="AY1144" s="242" t="s">
        <v>149</v>
      </c>
    </row>
    <row r="1145" s="13" customFormat="1">
      <c r="A1145" s="13"/>
      <c r="B1145" s="231"/>
      <c r="C1145" s="232"/>
      <c r="D1145" s="233" t="s">
        <v>158</v>
      </c>
      <c r="E1145" s="234" t="s">
        <v>1</v>
      </c>
      <c r="F1145" s="235" t="s">
        <v>1379</v>
      </c>
      <c r="G1145" s="232"/>
      <c r="H1145" s="236">
        <v>72.159999999999997</v>
      </c>
      <c r="I1145" s="237"/>
      <c r="J1145" s="232"/>
      <c r="K1145" s="232"/>
      <c r="L1145" s="238"/>
      <c r="M1145" s="239"/>
      <c r="N1145" s="240"/>
      <c r="O1145" s="240"/>
      <c r="P1145" s="240"/>
      <c r="Q1145" s="240"/>
      <c r="R1145" s="240"/>
      <c r="S1145" s="240"/>
      <c r="T1145" s="241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2" t="s">
        <v>158</v>
      </c>
      <c r="AU1145" s="242" t="s">
        <v>83</v>
      </c>
      <c r="AV1145" s="13" t="s">
        <v>85</v>
      </c>
      <c r="AW1145" s="13" t="s">
        <v>32</v>
      </c>
      <c r="AX1145" s="13" t="s">
        <v>75</v>
      </c>
      <c r="AY1145" s="242" t="s">
        <v>149</v>
      </c>
    </row>
    <row r="1146" s="14" customFormat="1">
      <c r="A1146" s="14"/>
      <c r="B1146" s="243"/>
      <c r="C1146" s="244"/>
      <c r="D1146" s="233" t="s">
        <v>158</v>
      </c>
      <c r="E1146" s="245" t="s">
        <v>1</v>
      </c>
      <c r="F1146" s="246" t="s">
        <v>212</v>
      </c>
      <c r="G1146" s="244"/>
      <c r="H1146" s="247">
        <v>376.63999999999999</v>
      </c>
      <c r="I1146" s="248"/>
      <c r="J1146" s="244"/>
      <c r="K1146" s="244"/>
      <c r="L1146" s="249"/>
      <c r="M1146" s="250"/>
      <c r="N1146" s="251"/>
      <c r="O1146" s="251"/>
      <c r="P1146" s="251"/>
      <c r="Q1146" s="251"/>
      <c r="R1146" s="251"/>
      <c r="S1146" s="251"/>
      <c r="T1146" s="252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53" t="s">
        <v>158</v>
      </c>
      <c r="AU1146" s="253" t="s">
        <v>83</v>
      </c>
      <c r="AV1146" s="14" t="s">
        <v>156</v>
      </c>
      <c r="AW1146" s="14" t="s">
        <v>32</v>
      </c>
      <c r="AX1146" s="14" t="s">
        <v>83</v>
      </c>
      <c r="AY1146" s="253" t="s">
        <v>149</v>
      </c>
    </row>
    <row r="1147" s="2" customFormat="1" ht="37.8" customHeight="1">
      <c r="A1147" s="38"/>
      <c r="B1147" s="39"/>
      <c r="C1147" s="258" t="s">
        <v>1380</v>
      </c>
      <c r="D1147" s="258" t="s">
        <v>401</v>
      </c>
      <c r="E1147" s="259" t="s">
        <v>1381</v>
      </c>
      <c r="F1147" s="260" t="s">
        <v>1382</v>
      </c>
      <c r="G1147" s="261" t="s">
        <v>155</v>
      </c>
      <c r="H1147" s="262">
        <v>65.120000000000005</v>
      </c>
      <c r="I1147" s="263"/>
      <c r="J1147" s="264">
        <f>ROUND(I1147*H1147,2)</f>
        <v>0</v>
      </c>
      <c r="K1147" s="265"/>
      <c r="L1147" s="266"/>
      <c r="M1147" s="267" t="s">
        <v>1</v>
      </c>
      <c r="N1147" s="268" t="s">
        <v>40</v>
      </c>
      <c r="O1147" s="91"/>
      <c r="P1147" s="227">
        <f>O1147*H1147</f>
        <v>0</v>
      </c>
      <c r="Q1147" s="227">
        <v>0.017999999999999999</v>
      </c>
      <c r="R1147" s="227">
        <f>Q1147*H1147</f>
        <v>1.1721600000000001</v>
      </c>
      <c r="S1147" s="227">
        <v>0</v>
      </c>
      <c r="T1147" s="228">
        <f>S1147*H1147</f>
        <v>0</v>
      </c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9" t="s">
        <v>485</v>
      </c>
      <c r="AT1147" s="229" t="s">
        <v>401</v>
      </c>
      <c r="AU1147" s="229" t="s">
        <v>83</v>
      </c>
      <c r="AY1147" s="17" t="s">
        <v>149</v>
      </c>
      <c r="BE1147" s="230">
        <f>IF(N1147="základní",J1147,0)</f>
        <v>0</v>
      </c>
      <c r="BF1147" s="230">
        <f>IF(N1147="snížená",J1147,0)</f>
        <v>0</v>
      </c>
      <c r="BG1147" s="230">
        <f>IF(N1147="zákl. přenesená",J1147,0)</f>
        <v>0</v>
      </c>
      <c r="BH1147" s="230">
        <f>IF(N1147="sníž. přenesená",J1147,0)</f>
        <v>0</v>
      </c>
      <c r="BI1147" s="230">
        <f>IF(N1147="nulová",J1147,0)</f>
        <v>0</v>
      </c>
      <c r="BJ1147" s="17" t="s">
        <v>83</v>
      </c>
      <c r="BK1147" s="230">
        <f>ROUND(I1147*H1147,2)</f>
        <v>0</v>
      </c>
      <c r="BL1147" s="17" t="s">
        <v>370</v>
      </c>
      <c r="BM1147" s="229" t="s">
        <v>1383</v>
      </c>
    </row>
    <row r="1148" s="2" customFormat="1">
      <c r="A1148" s="38"/>
      <c r="B1148" s="39"/>
      <c r="C1148" s="40"/>
      <c r="D1148" s="233" t="s">
        <v>298</v>
      </c>
      <c r="E1148" s="40"/>
      <c r="F1148" s="254" t="s">
        <v>1384</v>
      </c>
      <c r="G1148" s="40"/>
      <c r="H1148" s="40"/>
      <c r="I1148" s="255"/>
      <c r="J1148" s="40"/>
      <c r="K1148" s="40"/>
      <c r="L1148" s="44"/>
      <c r="M1148" s="256"/>
      <c r="N1148" s="257"/>
      <c r="O1148" s="91"/>
      <c r="P1148" s="91"/>
      <c r="Q1148" s="91"/>
      <c r="R1148" s="91"/>
      <c r="S1148" s="91"/>
      <c r="T1148" s="92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T1148" s="17" t="s">
        <v>298</v>
      </c>
      <c r="AU1148" s="17" t="s">
        <v>83</v>
      </c>
    </row>
    <row r="1149" s="13" customFormat="1">
      <c r="A1149" s="13"/>
      <c r="B1149" s="231"/>
      <c r="C1149" s="232"/>
      <c r="D1149" s="233" t="s">
        <v>158</v>
      </c>
      <c r="E1149" s="234" t="s">
        <v>1</v>
      </c>
      <c r="F1149" s="235" t="s">
        <v>1385</v>
      </c>
      <c r="G1149" s="232"/>
      <c r="H1149" s="236">
        <v>17.600000000000001</v>
      </c>
      <c r="I1149" s="237"/>
      <c r="J1149" s="232"/>
      <c r="K1149" s="232"/>
      <c r="L1149" s="238"/>
      <c r="M1149" s="239"/>
      <c r="N1149" s="240"/>
      <c r="O1149" s="240"/>
      <c r="P1149" s="240"/>
      <c r="Q1149" s="240"/>
      <c r="R1149" s="240"/>
      <c r="S1149" s="240"/>
      <c r="T1149" s="241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2" t="s">
        <v>158</v>
      </c>
      <c r="AU1149" s="242" t="s">
        <v>83</v>
      </c>
      <c r="AV1149" s="13" t="s">
        <v>85</v>
      </c>
      <c r="AW1149" s="13" t="s">
        <v>32</v>
      </c>
      <c r="AX1149" s="13" t="s">
        <v>75</v>
      </c>
      <c r="AY1149" s="242" t="s">
        <v>149</v>
      </c>
    </row>
    <row r="1150" s="13" customFormat="1">
      <c r="A1150" s="13"/>
      <c r="B1150" s="231"/>
      <c r="C1150" s="232"/>
      <c r="D1150" s="233" t="s">
        <v>158</v>
      </c>
      <c r="E1150" s="234" t="s">
        <v>1</v>
      </c>
      <c r="F1150" s="235" t="s">
        <v>1386</v>
      </c>
      <c r="G1150" s="232"/>
      <c r="H1150" s="236">
        <v>8.8000000000000007</v>
      </c>
      <c r="I1150" s="237"/>
      <c r="J1150" s="232"/>
      <c r="K1150" s="232"/>
      <c r="L1150" s="238"/>
      <c r="M1150" s="239"/>
      <c r="N1150" s="240"/>
      <c r="O1150" s="240"/>
      <c r="P1150" s="240"/>
      <c r="Q1150" s="240"/>
      <c r="R1150" s="240"/>
      <c r="S1150" s="240"/>
      <c r="T1150" s="241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2" t="s">
        <v>158</v>
      </c>
      <c r="AU1150" s="242" t="s">
        <v>83</v>
      </c>
      <c r="AV1150" s="13" t="s">
        <v>85</v>
      </c>
      <c r="AW1150" s="13" t="s">
        <v>32</v>
      </c>
      <c r="AX1150" s="13" t="s">
        <v>75</v>
      </c>
      <c r="AY1150" s="242" t="s">
        <v>149</v>
      </c>
    </row>
    <row r="1151" s="13" customFormat="1">
      <c r="A1151" s="13"/>
      <c r="B1151" s="231"/>
      <c r="C1151" s="232"/>
      <c r="D1151" s="233" t="s">
        <v>158</v>
      </c>
      <c r="E1151" s="234" t="s">
        <v>1</v>
      </c>
      <c r="F1151" s="235" t="s">
        <v>1387</v>
      </c>
      <c r="G1151" s="232"/>
      <c r="H1151" s="236">
        <v>8.8000000000000007</v>
      </c>
      <c r="I1151" s="237"/>
      <c r="J1151" s="232"/>
      <c r="K1151" s="232"/>
      <c r="L1151" s="238"/>
      <c r="M1151" s="239"/>
      <c r="N1151" s="240"/>
      <c r="O1151" s="240"/>
      <c r="P1151" s="240"/>
      <c r="Q1151" s="240"/>
      <c r="R1151" s="240"/>
      <c r="S1151" s="240"/>
      <c r="T1151" s="241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2" t="s">
        <v>158</v>
      </c>
      <c r="AU1151" s="242" t="s">
        <v>83</v>
      </c>
      <c r="AV1151" s="13" t="s">
        <v>85</v>
      </c>
      <c r="AW1151" s="13" t="s">
        <v>32</v>
      </c>
      <c r="AX1151" s="13" t="s">
        <v>75</v>
      </c>
      <c r="AY1151" s="242" t="s">
        <v>149</v>
      </c>
    </row>
    <row r="1152" s="13" customFormat="1">
      <c r="A1152" s="13"/>
      <c r="B1152" s="231"/>
      <c r="C1152" s="232"/>
      <c r="D1152" s="233" t="s">
        <v>158</v>
      </c>
      <c r="E1152" s="234" t="s">
        <v>1</v>
      </c>
      <c r="F1152" s="235" t="s">
        <v>1388</v>
      </c>
      <c r="G1152" s="232"/>
      <c r="H1152" s="236">
        <v>8.8000000000000007</v>
      </c>
      <c r="I1152" s="237"/>
      <c r="J1152" s="232"/>
      <c r="K1152" s="232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2" t="s">
        <v>158</v>
      </c>
      <c r="AU1152" s="242" t="s">
        <v>83</v>
      </c>
      <c r="AV1152" s="13" t="s">
        <v>85</v>
      </c>
      <c r="AW1152" s="13" t="s">
        <v>32</v>
      </c>
      <c r="AX1152" s="13" t="s">
        <v>75</v>
      </c>
      <c r="AY1152" s="242" t="s">
        <v>149</v>
      </c>
    </row>
    <row r="1153" s="13" customFormat="1">
      <c r="A1153" s="13"/>
      <c r="B1153" s="231"/>
      <c r="C1153" s="232"/>
      <c r="D1153" s="233" t="s">
        <v>158</v>
      </c>
      <c r="E1153" s="234" t="s">
        <v>1</v>
      </c>
      <c r="F1153" s="235" t="s">
        <v>1389</v>
      </c>
      <c r="G1153" s="232"/>
      <c r="H1153" s="236">
        <v>5.2800000000000002</v>
      </c>
      <c r="I1153" s="237"/>
      <c r="J1153" s="232"/>
      <c r="K1153" s="232"/>
      <c r="L1153" s="238"/>
      <c r="M1153" s="239"/>
      <c r="N1153" s="240"/>
      <c r="O1153" s="240"/>
      <c r="P1153" s="240"/>
      <c r="Q1153" s="240"/>
      <c r="R1153" s="240"/>
      <c r="S1153" s="240"/>
      <c r="T1153" s="241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2" t="s">
        <v>158</v>
      </c>
      <c r="AU1153" s="242" t="s">
        <v>83</v>
      </c>
      <c r="AV1153" s="13" t="s">
        <v>85</v>
      </c>
      <c r="AW1153" s="13" t="s">
        <v>32</v>
      </c>
      <c r="AX1153" s="13" t="s">
        <v>75</v>
      </c>
      <c r="AY1153" s="242" t="s">
        <v>149</v>
      </c>
    </row>
    <row r="1154" s="13" customFormat="1">
      <c r="A1154" s="13"/>
      <c r="B1154" s="231"/>
      <c r="C1154" s="232"/>
      <c r="D1154" s="233" t="s">
        <v>158</v>
      </c>
      <c r="E1154" s="234" t="s">
        <v>1</v>
      </c>
      <c r="F1154" s="235" t="s">
        <v>1390</v>
      </c>
      <c r="G1154" s="232"/>
      <c r="H1154" s="236">
        <v>5.2800000000000002</v>
      </c>
      <c r="I1154" s="237"/>
      <c r="J1154" s="232"/>
      <c r="K1154" s="232"/>
      <c r="L1154" s="238"/>
      <c r="M1154" s="239"/>
      <c r="N1154" s="240"/>
      <c r="O1154" s="240"/>
      <c r="P1154" s="240"/>
      <c r="Q1154" s="240"/>
      <c r="R1154" s="240"/>
      <c r="S1154" s="240"/>
      <c r="T1154" s="241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2" t="s">
        <v>158</v>
      </c>
      <c r="AU1154" s="242" t="s">
        <v>83</v>
      </c>
      <c r="AV1154" s="13" t="s">
        <v>85</v>
      </c>
      <c r="AW1154" s="13" t="s">
        <v>32</v>
      </c>
      <c r="AX1154" s="13" t="s">
        <v>75</v>
      </c>
      <c r="AY1154" s="242" t="s">
        <v>149</v>
      </c>
    </row>
    <row r="1155" s="13" customFormat="1">
      <c r="A1155" s="13"/>
      <c r="B1155" s="231"/>
      <c r="C1155" s="232"/>
      <c r="D1155" s="233" t="s">
        <v>158</v>
      </c>
      <c r="E1155" s="234" t="s">
        <v>1</v>
      </c>
      <c r="F1155" s="235" t="s">
        <v>1391</v>
      </c>
      <c r="G1155" s="232"/>
      <c r="H1155" s="236">
        <v>10.560000000000001</v>
      </c>
      <c r="I1155" s="237"/>
      <c r="J1155" s="232"/>
      <c r="K1155" s="232"/>
      <c r="L1155" s="238"/>
      <c r="M1155" s="239"/>
      <c r="N1155" s="240"/>
      <c r="O1155" s="240"/>
      <c r="P1155" s="240"/>
      <c r="Q1155" s="240"/>
      <c r="R1155" s="240"/>
      <c r="S1155" s="240"/>
      <c r="T1155" s="24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2" t="s">
        <v>158</v>
      </c>
      <c r="AU1155" s="242" t="s">
        <v>83</v>
      </c>
      <c r="AV1155" s="13" t="s">
        <v>85</v>
      </c>
      <c r="AW1155" s="13" t="s">
        <v>32</v>
      </c>
      <c r="AX1155" s="13" t="s">
        <v>75</v>
      </c>
      <c r="AY1155" s="242" t="s">
        <v>149</v>
      </c>
    </row>
    <row r="1156" s="14" customFormat="1">
      <c r="A1156" s="14"/>
      <c r="B1156" s="243"/>
      <c r="C1156" s="244"/>
      <c r="D1156" s="233" t="s">
        <v>158</v>
      </c>
      <c r="E1156" s="245" t="s">
        <v>1</v>
      </c>
      <c r="F1156" s="246" t="s">
        <v>212</v>
      </c>
      <c r="G1156" s="244"/>
      <c r="H1156" s="247">
        <v>65.120000000000005</v>
      </c>
      <c r="I1156" s="248"/>
      <c r="J1156" s="244"/>
      <c r="K1156" s="244"/>
      <c r="L1156" s="249"/>
      <c r="M1156" s="250"/>
      <c r="N1156" s="251"/>
      <c r="O1156" s="251"/>
      <c r="P1156" s="251"/>
      <c r="Q1156" s="251"/>
      <c r="R1156" s="251"/>
      <c r="S1156" s="251"/>
      <c r="T1156" s="25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3" t="s">
        <v>158</v>
      </c>
      <c r="AU1156" s="253" t="s">
        <v>83</v>
      </c>
      <c r="AV1156" s="14" t="s">
        <v>156</v>
      </c>
      <c r="AW1156" s="14" t="s">
        <v>32</v>
      </c>
      <c r="AX1156" s="14" t="s">
        <v>83</v>
      </c>
      <c r="AY1156" s="253" t="s">
        <v>149</v>
      </c>
    </row>
    <row r="1157" s="2" customFormat="1" ht="37.8" customHeight="1">
      <c r="A1157" s="38"/>
      <c r="B1157" s="39"/>
      <c r="C1157" s="258" t="s">
        <v>1392</v>
      </c>
      <c r="D1157" s="258" t="s">
        <v>401</v>
      </c>
      <c r="E1157" s="259" t="s">
        <v>1393</v>
      </c>
      <c r="F1157" s="260" t="s">
        <v>1394</v>
      </c>
      <c r="G1157" s="261" t="s">
        <v>155</v>
      </c>
      <c r="H1157" s="262">
        <v>140.80000000000001</v>
      </c>
      <c r="I1157" s="263"/>
      <c r="J1157" s="264">
        <f>ROUND(I1157*H1157,2)</f>
        <v>0</v>
      </c>
      <c r="K1157" s="265"/>
      <c r="L1157" s="266"/>
      <c r="M1157" s="267" t="s">
        <v>1</v>
      </c>
      <c r="N1157" s="268" t="s">
        <v>40</v>
      </c>
      <c r="O1157" s="91"/>
      <c r="P1157" s="227">
        <f>O1157*H1157</f>
        <v>0</v>
      </c>
      <c r="Q1157" s="227">
        <v>0.017999999999999999</v>
      </c>
      <c r="R1157" s="227">
        <f>Q1157*H1157</f>
        <v>2.5344000000000002</v>
      </c>
      <c r="S1157" s="227">
        <v>0</v>
      </c>
      <c r="T1157" s="228">
        <f>S1157*H1157</f>
        <v>0</v>
      </c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R1157" s="229" t="s">
        <v>485</v>
      </c>
      <c r="AT1157" s="229" t="s">
        <v>401</v>
      </c>
      <c r="AU1157" s="229" t="s">
        <v>83</v>
      </c>
      <c r="AY1157" s="17" t="s">
        <v>149</v>
      </c>
      <c r="BE1157" s="230">
        <f>IF(N1157="základní",J1157,0)</f>
        <v>0</v>
      </c>
      <c r="BF1157" s="230">
        <f>IF(N1157="snížená",J1157,0)</f>
        <v>0</v>
      </c>
      <c r="BG1157" s="230">
        <f>IF(N1157="zákl. přenesená",J1157,0)</f>
        <v>0</v>
      </c>
      <c r="BH1157" s="230">
        <f>IF(N1157="sníž. přenesená",J1157,0)</f>
        <v>0</v>
      </c>
      <c r="BI1157" s="230">
        <f>IF(N1157="nulová",J1157,0)</f>
        <v>0</v>
      </c>
      <c r="BJ1157" s="17" t="s">
        <v>83</v>
      </c>
      <c r="BK1157" s="230">
        <f>ROUND(I1157*H1157,2)</f>
        <v>0</v>
      </c>
      <c r="BL1157" s="17" t="s">
        <v>370</v>
      </c>
      <c r="BM1157" s="229" t="s">
        <v>1395</v>
      </c>
    </row>
    <row r="1158" s="2" customFormat="1">
      <c r="A1158" s="38"/>
      <c r="B1158" s="39"/>
      <c r="C1158" s="40"/>
      <c r="D1158" s="233" t="s">
        <v>298</v>
      </c>
      <c r="E1158" s="40"/>
      <c r="F1158" s="254" t="s">
        <v>1396</v>
      </c>
      <c r="G1158" s="40"/>
      <c r="H1158" s="40"/>
      <c r="I1158" s="255"/>
      <c r="J1158" s="40"/>
      <c r="K1158" s="40"/>
      <c r="L1158" s="44"/>
      <c r="M1158" s="256"/>
      <c r="N1158" s="257"/>
      <c r="O1158" s="91"/>
      <c r="P1158" s="91"/>
      <c r="Q1158" s="91"/>
      <c r="R1158" s="91"/>
      <c r="S1158" s="91"/>
      <c r="T1158" s="92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T1158" s="17" t="s">
        <v>298</v>
      </c>
      <c r="AU1158" s="17" t="s">
        <v>83</v>
      </c>
    </row>
    <row r="1159" s="13" customFormat="1">
      <c r="A1159" s="13"/>
      <c r="B1159" s="231"/>
      <c r="C1159" s="232"/>
      <c r="D1159" s="233" t="s">
        <v>158</v>
      </c>
      <c r="E1159" s="234" t="s">
        <v>1</v>
      </c>
      <c r="F1159" s="235" t="s">
        <v>1397</v>
      </c>
      <c r="G1159" s="232"/>
      <c r="H1159" s="236">
        <v>42.240000000000002</v>
      </c>
      <c r="I1159" s="237"/>
      <c r="J1159" s="232"/>
      <c r="K1159" s="232"/>
      <c r="L1159" s="238"/>
      <c r="M1159" s="239"/>
      <c r="N1159" s="240"/>
      <c r="O1159" s="240"/>
      <c r="P1159" s="240"/>
      <c r="Q1159" s="240"/>
      <c r="R1159" s="240"/>
      <c r="S1159" s="240"/>
      <c r="T1159" s="241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2" t="s">
        <v>158</v>
      </c>
      <c r="AU1159" s="242" t="s">
        <v>83</v>
      </c>
      <c r="AV1159" s="13" t="s">
        <v>85</v>
      </c>
      <c r="AW1159" s="13" t="s">
        <v>32</v>
      </c>
      <c r="AX1159" s="13" t="s">
        <v>75</v>
      </c>
      <c r="AY1159" s="242" t="s">
        <v>149</v>
      </c>
    </row>
    <row r="1160" s="13" customFormat="1">
      <c r="A1160" s="13"/>
      <c r="B1160" s="231"/>
      <c r="C1160" s="232"/>
      <c r="D1160" s="233" t="s">
        <v>158</v>
      </c>
      <c r="E1160" s="234" t="s">
        <v>1</v>
      </c>
      <c r="F1160" s="235" t="s">
        <v>1398</v>
      </c>
      <c r="G1160" s="232"/>
      <c r="H1160" s="236">
        <v>17.600000000000001</v>
      </c>
      <c r="I1160" s="237"/>
      <c r="J1160" s="232"/>
      <c r="K1160" s="232"/>
      <c r="L1160" s="238"/>
      <c r="M1160" s="239"/>
      <c r="N1160" s="240"/>
      <c r="O1160" s="240"/>
      <c r="P1160" s="240"/>
      <c r="Q1160" s="240"/>
      <c r="R1160" s="240"/>
      <c r="S1160" s="240"/>
      <c r="T1160" s="241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2" t="s">
        <v>158</v>
      </c>
      <c r="AU1160" s="242" t="s">
        <v>83</v>
      </c>
      <c r="AV1160" s="13" t="s">
        <v>85</v>
      </c>
      <c r="AW1160" s="13" t="s">
        <v>32</v>
      </c>
      <c r="AX1160" s="13" t="s">
        <v>75</v>
      </c>
      <c r="AY1160" s="242" t="s">
        <v>149</v>
      </c>
    </row>
    <row r="1161" s="13" customFormat="1">
      <c r="A1161" s="13"/>
      <c r="B1161" s="231"/>
      <c r="C1161" s="232"/>
      <c r="D1161" s="233" t="s">
        <v>158</v>
      </c>
      <c r="E1161" s="234" t="s">
        <v>1</v>
      </c>
      <c r="F1161" s="235" t="s">
        <v>1399</v>
      </c>
      <c r="G1161" s="232"/>
      <c r="H1161" s="236">
        <v>19.359999999999999</v>
      </c>
      <c r="I1161" s="237"/>
      <c r="J1161" s="232"/>
      <c r="K1161" s="232"/>
      <c r="L1161" s="238"/>
      <c r="M1161" s="239"/>
      <c r="N1161" s="240"/>
      <c r="O1161" s="240"/>
      <c r="P1161" s="240"/>
      <c r="Q1161" s="240"/>
      <c r="R1161" s="240"/>
      <c r="S1161" s="240"/>
      <c r="T1161" s="241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2" t="s">
        <v>158</v>
      </c>
      <c r="AU1161" s="242" t="s">
        <v>83</v>
      </c>
      <c r="AV1161" s="13" t="s">
        <v>85</v>
      </c>
      <c r="AW1161" s="13" t="s">
        <v>32</v>
      </c>
      <c r="AX1161" s="13" t="s">
        <v>75</v>
      </c>
      <c r="AY1161" s="242" t="s">
        <v>149</v>
      </c>
    </row>
    <row r="1162" s="13" customFormat="1">
      <c r="A1162" s="13"/>
      <c r="B1162" s="231"/>
      <c r="C1162" s="232"/>
      <c r="D1162" s="233" t="s">
        <v>158</v>
      </c>
      <c r="E1162" s="234" t="s">
        <v>1</v>
      </c>
      <c r="F1162" s="235" t="s">
        <v>1400</v>
      </c>
      <c r="G1162" s="232"/>
      <c r="H1162" s="236">
        <v>19.359999999999999</v>
      </c>
      <c r="I1162" s="237"/>
      <c r="J1162" s="232"/>
      <c r="K1162" s="232"/>
      <c r="L1162" s="238"/>
      <c r="M1162" s="239"/>
      <c r="N1162" s="240"/>
      <c r="O1162" s="240"/>
      <c r="P1162" s="240"/>
      <c r="Q1162" s="240"/>
      <c r="R1162" s="240"/>
      <c r="S1162" s="240"/>
      <c r="T1162" s="241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2" t="s">
        <v>158</v>
      </c>
      <c r="AU1162" s="242" t="s">
        <v>83</v>
      </c>
      <c r="AV1162" s="13" t="s">
        <v>85</v>
      </c>
      <c r="AW1162" s="13" t="s">
        <v>32</v>
      </c>
      <c r="AX1162" s="13" t="s">
        <v>75</v>
      </c>
      <c r="AY1162" s="242" t="s">
        <v>149</v>
      </c>
    </row>
    <row r="1163" s="13" customFormat="1">
      <c r="A1163" s="13"/>
      <c r="B1163" s="231"/>
      <c r="C1163" s="232"/>
      <c r="D1163" s="233" t="s">
        <v>158</v>
      </c>
      <c r="E1163" s="234" t="s">
        <v>1</v>
      </c>
      <c r="F1163" s="235" t="s">
        <v>1401</v>
      </c>
      <c r="G1163" s="232"/>
      <c r="H1163" s="236">
        <v>12.32</v>
      </c>
      <c r="I1163" s="237"/>
      <c r="J1163" s="232"/>
      <c r="K1163" s="232"/>
      <c r="L1163" s="238"/>
      <c r="M1163" s="239"/>
      <c r="N1163" s="240"/>
      <c r="O1163" s="240"/>
      <c r="P1163" s="240"/>
      <c r="Q1163" s="240"/>
      <c r="R1163" s="240"/>
      <c r="S1163" s="240"/>
      <c r="T1163" s="241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2" t="s">
        <v>158</v>
      </c>
      <c r="AU1163" s="242" t="s">
        <v>83</v>
      </c>
      <c r="AV1163" s="13" t="s">
        <v>85</v>
      </c>
      <c r="AW1163" s="13" t="s">
        <v>32</v>
      </c>
      <c r="AX1163" s="13" t="s">
        <v>75</v>
      </c>
      <c r="AY1163" s="242" t="s">
        <v>149</v>
      </c>
    </row>
    <row r="1164" s="13" customFormat="1">
      <c r="A1164" s="13"/>
      <c r="B1164" s="231"/>
      <c r="C1164" s="232"/>
      <c r="D1164" s="233" t="s">
        <v>158</v>
      </c>
      <c r="E1164" s="234" t="s">
        <v>1</v>
      </c>
      <c r="F1164" s="235" t="s">
        <v>1402</v>
      </c>
      <c r="G1164" s="232"/>
      <c r="H1164" s="236">
        <v>12.32</v>
      </c>
      <c r="I1164" s="237"/>
      <c r="J1164" s="232"/>
      <c r="K1164" s="232"/>
      <c r="L1164" s="238"/>
      <c r="M1164" s="239"/>
      <c r="N1164" s="240"/>
      <c r="O1164" s="240"/>
      <c r="P1164" s="240"/>
      <c r="Q1164" s="240"/>
      <c r="R1164" s="240"/>
      <c r="S1164" s="240"/>
      <c r="T1164" s="241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2" t="s">
        <v>158</v>
      </c>
      <c r="AU1164" s="242" t="s">
        <v>83</v>
      </c>
      <c r="AV1164" s="13" t="s">
        <v>85</v>
      </c>
      <c r="AW1164" s="13" t="s">
        <v>32</v>
      </c>
      <c r="AX1164" s="13" t="s">
        <v>75</v>
      </c>
      <c r="AY1164" s="242" t="s">
        <v>149</v>
      </c>
    </row>
    <row r="1165" s="13" customFormat="1">
      <c r="A1165" s="13"/>
      <c r="B1165" s="231"/>
      <c r="C1165" s="232"/>
      <c r="D1165" s="233" t="s">
        <v>158</v>
      </c>
      <c r="E1165" s="234" t="s">
        <v>1</v>
      </c>
      <c r="F1165" s="235" t="s">
        <v>1403</v>
      </c>
      <c r="G1165" s="232"/>
      <c r="H1165" s="236">
        <v>17.600000000000001</v>
      </c>
      <c r="I1165" s="237"/>
      <c r="J1165" s="232"/>
      <c r="K1165" s="232"/>
      <c r="L1165" s="238"/>
      <c r="M1165" s="239"/>
      <c r="N1165" s="240"/>
      <c r="O1165" s="240"/>
      <c r="P1165" s="240"/>
      <c r="Q1165" s="240"/>
      <c r="R1165" s="240"/>
      <c r="S1165" s="240"/>
      <c r="T1165" s="241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2" t="s">
        <v>158</v>
      </c>
      <c r="AU1165" s="242" t="s">
        <v>83</v>
      </c>
      <c r="AV1165" s="13" t="s">
        <v>85</v>
      </c>
      <c r="AW1165" s="13" t="s">
        <v>32</v>
      </c>
      <c r="AX1165" s="13" t="s">
        <v>75</v>
      </c>
      <c r="AY1165" s="242" t="s">
        <v>149</v>
      </c>
    </row>
    <row r="1166" s="14" customFormat="1">
      <c r="A1166" s="14"/>
      <c r="B1166" s="243"/>
      <c r="C1166" s="244"/>
      <c r="D1166" s="233" t="s">
        <v>158</v>
      </c>
      <c r="E1166" s="245" t="s">
        <v>1</v>
      </c>
      <c r="F1166" s="246" t="s">
        <v>212</v>
      </c>
      <c r="G1166" s="244"/>
      <c r="H1166" s="247">
        <v>140.79999999999998</v>
      </c>
      <c r="I1166" s="248"/>
      <c r="J1166" s="244"/>
      <c r="K1166" s="244"/>
      <c r="L1166" s="249"/>
      <c r="M1166" s="250"/>
      <c r="N1166" s="251"/>
      <c r="O1166" s="251"/>
      <c r="P1166" s="251"/>
      <c r="Q1166" s="251"/>
      <c r="R1166" s="251"/>
      <c r="S1166" s="251"/>
      <c r="T1166" s="252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3" t="s">
        <v>158</v>
      </c>
      <c r="AU1166" s="253" t="s">
        <v>83</v>
      </c>
      <c r="AV1166" s="14" t="s">
        <v>156</v>
      </c>
      <c r="AW1166" s="14" t="s">
        <v>32</v>
      </c>
      <c r="AX1166" s="14" t="s">
        <v>83</v>
      </c>
      <c r="AY1166" s="253" t="s">
        <v>149</v>
      </c>
    </row>
    <row r="1167" s="2" customFormat="1" ht="37.8" customHeight="1">
      <c r="A1167" s="38"/>
      <c r="B1167" s="39"/>
      <c r="C1167" s="258" t="s">
        <v>1404</v>
      </c>
      <c r="D1167" s="258" t="s">
        <v>401</v>
      </c>
      <c r="E1167" s="259" t="s">
        <v>1405</v>
      </c>
      <c r="F1167" s="260" t="s">
        <v>1406</v>
      </c>
      <c r="G1167" s="261" t="s">
        <v>155</v>
      </c>
      <c r="H1167" s="262">
        <v>91.519999999999996</v>
      </c>
      <c r="I1167" s="263"/>
      <c r="J1167" s="264">
        <f>ROUND(I1167*H1167,2)</f>
        <v>0</v>
      </c>
      <c r="K1167" s="265"/>
      <c r="L1167" s="266"/>
      <c r="M1167" s="267" t="s">
        <v>1</v>
      </c>
      <c r="N1167" s="268" t="s">
        <v>40</v>
      </c>
      <c r="O1167" s="91"/>
      <c r="P1167" s="227">
        <f>O1167*H1167</f>
        <v>0</v>
      </c>
      <c r="Q1167" s="227">
        <v>0.017999999999999999</v>
      </c>
      <c r="R1167" s="227">
        <f>Q1167*H1167</f>
        <v>1.6473599999999997</v>
      </c>
      <c r="S1167" s="227">
        <v>0</v>
      </c>
      <c r="T1167" s="228">
        <f>S1167*H1167</f>
        <v>0</v>
      </c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R1167" s="229" t="s">
        <v>485</v>
      </c>
      <c r="AT1167" s="229" t="s">
        <v>401</v>
      </c>
      <c r="AU1167" s="229" t="s">
        <v>83</v>
      </c>
      <c r="AY1167" s="17" t="s">
        <v>149</v>
      </c>
      <c r="BE1167" s="230">
        <f>IF(N1167="základní",J1167,0)</f>
        <v>0</v>
      </c>
      <c r="BF1167" s="230">
        <f>IF(N1167="snížená",J1167,0)</f>
        <v>0</v>
      </c>
      <c r="BG1167" s="230">
        <f>IF(N1167="zákl. přenesená",J1167,0)</f>
        <v>0</v>
      </c>
      <c r="BH1167" s="230">
        <f>IF(N1167="sníž. přenesená",J1167,0)</f>
        <v>0</v>
      </c>
      <c r="BI1167" s="230">
        <f>IF(N1167="nulová",J1167,0)</f>
        <v>0</v>
      </c>
      <c r="BJ1167" s="17" t="s">
        <v>83</v>
      </c>
      <c r="BK1167" s="230">
        <f>ROUND(I1167*H1167,2)</f>
        <v>0</v>
      </c>
      <c r="BL1167" s="17" t="s">
        <v>370</v>
      </c>
      <c r="BM1167" s="229" t="s">
        <v>1407</v>
      </c>
    </row>
    <row r="1168" s="2" customFormat="1">
      <c r="A1168" s="38"/>
      <c r="B1168" s="39"/>
      <c r="C1168" s="40"/>
      <c r="D1168" s="233" t="s">
        <v>298</v>
      </c>
      <c r="E1168" s="40"/>
      <c r="F1168" s="254" t="s">
        <v>1408</v>
      </c>
      <c r="G1168" s="40"/>
      <c r="H1168" s="40"/>
      <c r="I1168" s="255"/>
      <c r="J1168" s="40"/>
      <c r="K1168" s="40"/>
      <c r="L1168" s="44"/>
      <c r="M1168" s="256"/>
      <c r="N1168" s="257"/>
      <c r="O1168" s="91"/>
      <c r="P1168" s="91"/>
      <c r="Q1168" s="91"/>
      <c r="R1168" s="91"/>
      <c r="S1168" s="91"/>
      <c r="T1168" s="92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T1168" s="17" t="s">
        <v>298</v>
      </c>
      <c r="AU1168" s="17" t="s">
        <v>83</v>
      </c>
    </row>
    <row r="1169" s="13" customFormat="1">
      <c r="A1169" s="13"/>
      <c r="B1169" s="231"/>
      <c r="C1169" s="232"/>
      <c r="D1169" s="233" t="s">
        <v>158</v>
      </c>
      <c r="E1169" s="234" t="s">
        <v>1</v>
      </c>
      <c r="F1169" s="235" t="s">
        <v>1409</v>
      </c>
      <c r="G1169" s="232"/>
      <c r="H1169" s="236">
        <v>91.519999999999996</v>
      </c>
      <c r="I1169" s="237"/>
      <c r="J1169" s="232"/>
      <c r="K1169" s="232"/>
      <c r="L1169" s="238"/>
      <c r="M1169" s="239"/>
      <c r="N1169" s="240"/>
      <c r="O1169" s="240"/>
      <c r="P1169" s="240"/>
      <c r="Q1169" s="240"/>
      <c r="R1169" s="240"/>
      <c r="S1169" s="240"/>
      <c r="T1169" s="241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42" t="s">
        <v>158</v>
      </c>
      <c r="AU1169" s="242" t="s">
        <v>83</v>
      </c>
      <c r="AV1169" s="13" t="s">
        <v>85</v>
      </c>
      <c r="AW1169" s="13" t="s">
        <v>32</v>
      </c>
      <c r="AX1169" s="13" t="s">
        <v>75</v>
      </c>
      <c r="AY1169" s="242" t="s">
        <v>149</v>
      </c>
    </row>
    <row r="1170" s="14" customFormat="1">
      <c r="A1170" s="14"/>
      <c r="B1170" s="243"/>
      <c r="C1170" s="244"/>
      <c r="D1170" s="233" t="s">
        <v>158</v>
      </c>
      <c r="E1170" s="245" t="s">
        <v>1</v>
      </c>
      <c r="F1170" s="246" t="s">
        <v>212</v>
      </c>
      <c r="G1170" s="244"/>
      <c r="H1170" s="247">
        <v>91.519999999999996</v>
      </c>
      <c r="I1170" s="248"/>
      <c r="J1170" s="244"/>
      <c r="K1170" s="244"/>
      <c r="L1170" s="249"/>
      <c r="M1170" s="250"/>
      <c r="N1170" s="251"/>
      <c r="O1170" s="251"/>
      <c r="P1170" s="251"/>
      <c r="Q1170" s="251"/>
      <c r="R1170" s="251"/>
      <c r="S1170" s="251"/>
      <c r="T1170" s="252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3" t="s">
        <v>158</v>
      </c>
      <c r="AU1170" s="253" t="s">
        <v>83</v>
      </c>
      <c r="AV1170" s="14" t="s">
        <v>156</v>
      </c>
      <c r="AW1170" s="14" t="s">
        <v>32</v>
      </c>
      <c r="AX1170" s="14" t="s">
        <v>83</v>
      </c>
      <c r="AY1170" s="253" t="s">
        <v>149</v>
      </c>
    </row>
    <row r="1171" s="2" customFormat="1" ht="37.8" customHeight="1">
      <c r="A1171" s="38"/>
      <c r="B1171" s="39"/>
      <c r="C1171" s="258" t="s">
        <v>1410</v>
      </c>
      <c r="D1171" s="258" t="s">
        <v>401</v>
      </c>
      <c r="E1171" s="259" t="s">
        <v>1411</v>
      </c>
      <c r="F1171" s="260" t="s">
        <v>1412</v>
      </c>
      <c r="G1171" s="261" t="s">
        <v>155</v>
      </c>
      <c r="H1171" s="262">
        <v>28.16</v>
      </c>
      <c r="I1171" s="263"/>
      <c r="J1171" s="264">
        <f>ROUND(I1171*H1171,2)</f>
        <v>0</v>
      </c>
      <c r="K1171" s="265"/>
      <c r="L1171" s="266"/>
      <c r="M1171" s="267" t="s">
        <v>1</v>
      </c>
      <c r="N1171" s="268" t="s">
        <v>40</v>
      </c>
      <c r="O1171" s="91"/>
      <c r="P1171" s="227">
        <f>O1171*H1171</f>
        <v>0</v>
      </c>
      <c r="Q1171" s="227">
        <v>0.017999999999999999</v>
      </c>
      <c r="R1171" s="227">
        <f>Q1171*H1171</f>
        <v>0.50688</v>
      </c>
      <c r="S1171" s="227">
        <v>0</v>
      </c>
      <c r="T1171" s="228">
        <f>S1171*H1171</f>
        <v>0</v>
      </c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R1171" s="229" t="s">
        <v>485</v>
      </c>
      <c r="AT1171" s="229" t="s">
        <v>401</v>
      </c>
      <c r="AU1171" s="229" t="s">
        <v>83</v>
      </c>
      <c r="AY1171" s="17" t="s">
        <v>149</v>
      </c>
      <c r="BE1171" s="230">
        <f>IF(N1171="základní",J1171,0)</f>
        <v>0</v>
      </c>
      <c r="BF1171" s="230">
        <f>IF(N1171="snížená",J1171,0)</f>
        <v>0</v>
      </c>
      <c r="BG1171" s="230">
        <f>IF(N1171="zákl. přenesená",J1171,0)</f>
        <v>0</v>
      </c>
      <c r="BH1171" s="230">
        <f>IF(N1171="sníž. přenesená",J1171,0)</f>
        <v>0</v>
      </c>
      <c r="BI1171" s="230">
        <f>IF(N1171="nulová",J1171,0)</f>
        <v>0</v>
      </c>
      <c r="BJ1171" s="17" t="s">
        <v>83</v>
      </c>
      <c r="BK1171" s="230">
        <f>ROUND(I1171*H1171,2)</f>
        <v>0</v>
      </c>
      <c r="BL1171" s="17" t="s">
        <v>370</v>
      </c>
      <c r="BM1171" s="229" t="s">
        <v>1413</v>
      </c>
    </row>
    <row r="1172" s="2" customFormat="1">
      <c r="A1172" s="38"/>
      <c r="B1172" s="39"/>
      <c r="C1172" s="40"/>
      <c r="D1172" s="233" t="s">
        <v>298</v>
      </c>
      <c r="E1172" s="40"/>
      <c r="F1172" s="254" t="s">
        <v>1414</v>
      </c>
      <c r="G1172" s="40"/>
      <c r="H1172" s="40"/>
      <c r="I1172" s="255"/>
      <c r="J1172" s="40"/>
      <c r="K1172" s="40"/>
      <c r="L1172" s="44"/>
      <c r="M1172" s="256"/>
      <c r="N1172" s="257"/>
      <c r="O1172" s="91"/>
      <c r="P1172" s="91"/>
      <c r="Q1172" s="91"/>
      <c r="R1172" s="91"/>
      <c r="S1172" s="91"/>
      <c r="T1172" s="92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T1172" s="17" t="s">
        <v>298</v>
      </c>
      <c r="AU1172" s="17" t="s">
        <v>83</v>
      </c>
    </row>
    <row r="1173" s="13" customFormat="1">
      <c r="A1173" s="13"/>
      <c r="B1173" s="231"/>
      <c r="C1173" s="232"/>
      <c r="D1173" s="233" t="s">
        <v>158</v>
      </c>
      <c r="E1173" s="234" t="s">
        <v>1</v>
      </c>
      <c r="F1173" s="235" t="s">
        <v>1415</v>
      </c>
      <c r="G1173" s="232"/>
      <c r="H1173" s="236">
        <v>28.16</v>
      </c>
      <c r="I1173" s="237"/>
      <c r="J1173" s="232"/>
      <c r="K1173" s="232"/>
      <c r="L1173" s="238"/>
      <c r="M1173" s="239"/>
      <c r="N1173" s="240"/>
      <c r="O1173" s="240"/>
      <c r="P1173" s="240"/>
      <c r="Q1173" s="240"/>
      <c r="R1173" s="240"/>
      <c r="S1173" s="240"/>
      <c r="T1173" s="241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2" t="s">
        <v>158</v>
      </c>
      <c r="AU1173" s="242" t="s">
        <v>83</v>
      </c>
      <c r="AV1173" s="13" t="s">
        <v>85</v>
      </c>
      <c r="AW1173" s="13" t="s">
        <v>32</v>
      </c>
      <c r="AX1173" s="13" t="s">
        <v>75</v>
      </c>
      <c r="AY1173" s="242" t="s">
        <v>149</v>
      </c>
    </row>
    <row r="1174" s="14" customFormat="1">
      <c r="A1174" s="14"/>
      <c r="B1174" s="243"/>
      <c r="C1174" s="244"/>
      <c r="D1174" s="233" t="s">
        <v>158</v>
      </c>
      <c r="E1174" s="245" t="s">
        <v>1</v>
      </c>
      <c r="F1174" s="246" t="s">
        <v>212</v>
      </c>
      <c r="G1174" s="244"/>
      <c r="H1174" s="247">
        <v>28.16</v>
      </c>
      <c r="I1174" s="248"/>
      <c r="J1174" s="244"/>
      <c r="K1174" s="244"/>
      <c r="L1174" s="249"/>
      <c r="M1174" s="250"/>
      <c r="N1174" s="251"/>
      <c r="O1174" s="251"/>
      <c r="P1174" s="251"/>
      <c r="Q1174" s="251"/>
      <c r="R1174" s="251"/>
      <c r="S1174" s="251"/>
      <c r="T1174" s="252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3" t="s">
        <v>158</v>
      </c>
      <c r="AU1174" s="253" t="s">
        <v>83</v>
      </c>
      <c r="AV1174" s="14" t="s">
        <v>156</v>
      </c>
      <c r="AW1174" s="14" t="s">
        <v>32</v>
      </c>
      <c r="AX1174" s="14" t="s">
        <v>83</v>
      </c>
      <c r="AY1174" s="253" t="s">
        <v>149</v>
      </c>
    </row>
    <row r="1175" s="2" customFormat="1" ht="24.15" customHeight="1">
      <c r="A1175" s="38"/>
      <c r="B1175" s="39"/>
      <c r="C1175" s="217" t="s">
        <v>1416</v>
      </c>
      <c r="D1175" s="217" t="s">
        <v>152</v>
      </c>
      <c r="E1175" s="218" t="s">
        <v>1417</v>
      </c>
      <c r="F1175" s="219" t="s">
        <v>1418</v>
      </c>
      <c r="G1175" s="220" t="s">
        <v>250</v>
      </c>
      <c r="H1175" s="221">
        <v>80</v>
      </c>
      <c r="I1175" s="222"/>
      <c r="J1175" s="223">
        <f>ROUND(I1175*H1175,2)</f>
        <v>0</v>
      </c>
      <c r="K1175" s="224"/>
      <c r="L1175" s="44"/>
      <c r="M1175" s="225" t="s">
        <v>1</v>
      </c>
      <c r="N1175" s="226" t="s">
        <v>40</v>
      </c>
      <c r="O1175" s="91"/>
      <c r="P1175" s="227">
        <f>O1175*H1175</f>
        <v>0</v>
      </c>
      <c r="Q1175" s="227">
        <v>0.0030000000000000001</v>
      </c>
      <c r="R1175" s="227">
        <f>Q1175*H1175</f>
        <v>0.23999999999999999</v>
      </c>
      <c r="S1175" s="227">
        <v>0</v>
      </c>
      <c r="T1175" s="228">
        <f>S1175*H1175</f>
        <v>0</v>
      </c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R1175" s="229" t="s">
        <v>370</v>
      </c>
      <c r="AT1175" s="229" t="s">
        <v>152</v>
      </c>
      <c r="AU1175" s="229" t="s">
        <v>83</v>
      </c>
      <c r="AY1175" s="17" t="s">
        <v>149</v>
      </c>
      <c r="BE1175" s="230">
        <f>IF(N1175="základní",J1175,0)</f>
        <v>0</v>
      </c>
      <c r="BF1175" s="230">
        <f>IF(N1175="snížená",J1175,0)</f>
        <v>0</v>
      </c>
      <c r="BG1175" s="230">
        <f>IF(N1175="zákl. přenesená",J1175,0)</f>
        <v>0</v>
      </c>
      <c r="BH1175" s="230">
        <f>IF(N1175="sníž. přenesená",J1175,0)</f>
        <v>0</v>
      </c>
      <c r="BI1175" s="230">
        <f>IF(N1175="nulová",J1175,0)</f>
        <v>0</v>
      </c>
      <c r="BJ1175" s="17" t="s">
        <v>83</v>
      </c>
      <c r="BK1175" s="230">
        <f>ROUND(I1175*H1175,2)</f>
        <v>0</v>
      </c>
      <c r="BL1175" s="17" t="s">
        <v>370</v>
      </c>
      <c r="BM1175" s="229" t="s">
        <v>1419</v>
      </c>
    </row>
    <row r="1176" s="2" customFormat="1">
      <c r="A1176" s="38"/>
      <c r="B1176" s="39"/>
      <c r="C1176" s="40"/>
      <c r="D1176" s="233" t="s">
        <v>298</v>
      </c>
      <c r="E1176" s="40"/>
      <c r="F1176" s="254" t="s">
        <v>1420</v>
      </c>
      <c r="G1176" s="40"/>
      <c r="H1176" s="40"/>
      <c r="I1176" s="255"/>
      <c r="J1176" s="40"/>
      <c r="K1176" s="40"/>
      <c r="L1176" s="44"/>
      <c r="M1176" s="256"/>
      <c r="N1176" s="257"/>
      <c r="O1176" s="91"/>
      <c r="P1176" s="91"/>
      <c r="Q1176" s="91"/>
      <c r="R1176" s="91"/>
      <c r="S1176" s="91"/>
      <c r="T1176" s="92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T1176" s="17" t="s">
        <v>298</v>
      </c>
      <c r="AU1176" s="17" t="s">
        <v>83</v>
      </c>
    </row>
    <row r="1177" s="13" customFormat="1">
      <c r="A1177" s="13"/>
      <c r="B1177" s="231"/>
      <c r="C1177" s="232"/>
      <c r="D1177" s="233" t="s">
        <v>158</v>
      </c>
      <c r="E1177" s="234" t="s">
        <v>1</v>
      </c>
      <c r="F1177" s="235" t="s">
        <v>1421</v>
      </c>
      <c r="G1177" s="232"/>
      <c r="H1177" s="236">
        <v>19</v>
      </c>
      <c r="I1177" s="237"/>
      <c r="J1177" s="232"/>
      <c r="K1177" s="232"/>
      <c r="L1177" s="238"/>
      <c r="M1177" s="239"/>
      <c r="N1177" s="240"/>
      <c r="O1177" s="240"/>
      <c r="P1177" s="240"/>
      <c r="Q1177" s="240"/>
      <c r="R1177" s="240"/>
      <c r="S1177" s="240"/>
      <c r="T1177" s="241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2" t="s">
        <v>158</v>
      </c>
      <c r="AU1177" s="242" t="s">
        <v>83</v>
      </c>
      <c r="AV1177" s="13" t="s">
        <v>85</v>
      </c>
      <c r="AW1177" s="13" t="s">
        <v>32</v>
      </c>
      <c r="AX1177" s="13" t="s">
        <v>75</v>
      </c>
      <c r="AY1177" s="242" t="s">
        <v>149</v>
      </c>
    </row>
    <row r="1178" s="13" customFormat="1">
      <c r="A1178" s="13"/>
      <c r="B1178" s="231"/>
      <c r="C1178" s="232"/>
      <c r="D1178" s="233" t="s">
        <v>158</v>
      </c>
      <c r="E1178" s="234" t="s">
        <v>1</v>
      </c>
      <c r="F1178" s="235" t="s">
        <v>1422</v>
      </c>
      <c r="G1178" s="232"/>
      <c r="H1178" s="236">
        <v>16</v>
      </c>
      <c r="I1178" s="237"/>
      <c r="J1178" s="232"/>
      <c r="K1178" s="232"/>
      <c r="L1178" s="238"/>
      <c r="M1178" s="239"/>
      <c r="N1178" s="240"/>
      <c r="O1178" s="240"/>
      <c r="P1178" s="240"/>
      <c r="Q1178" s="240"/>
      <c r="R1178" s="240"/>
      <c r="S1178" s="240"/>
      <c r="T1178" s="241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2" t="s">
        <v>158</v>
      </c>
      <c r="AU1178" s="242" t="s">
        <v>83</v>
      </c>
      <c r="AV1178" s="13" t="s">
        <v>85</v>
      </c>
      <c r="AW1178" s="13" t="s">
        <v>32</v>
      </c>
      <c r="AX1178" s="13" t="s">
        <v>75</v>
      </c>
      <c r="AY1178" s="242" t="s">
        <v>149</v>
      </c>
    </row>
    <row r="1179" s="13" customFormat="1">
      <c r="A1179" s="13"/>
      <c r="B1179" s="231"/>
      <c r="C1179" s="232"/>
      <c r="D1179" s="233" t="s">
        <v>158</v>
      </c>
      <c r="E1179" s="234" t="s">
        <v>1</v>
      </c>
      <c r="F1179" s="235" t="s">
        <v>1423</v>
      </c>
      <c r="G1179" s="232"/>
      <c r="H1179" s="236">
        <v>32</v>
      </c>
      <c r="I1179" s="237"/>
      <c r="J1179" s="232"/>
      <c r="K1179" s="232"/>
      <c r="L1179" s="238"/>
      <c r="M1179" s="239"/>
      <c r="N1179" s="240"/>
      <c r="O1179" s="240"/>
      <c r="P1179" s="240"/>
      <c r="Q1179" s="240"/>
      <c r="R1179" s="240"/>
      <c r="S1179" s="240"/>
      <c r="T1179" s="241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2" t="s">
        <v>158</v>
      </c>
      <c r="AU1179" s="242" t="s">
        <v>83</v>
      </c>
      <c r="AV1179" s="13" t="s">
        <v>85</v>
      </c>
      <c r="AW1179" s="13" t="s">
        <v>32</v>
      </c>
      <c r="AX1179" s="13" t="s">
        <v>75</v>
      </c>
      <c r="AY1179" s="242" t="s">
        <v>149</v>
      </c>
    </row>
    <row r="1180" s="13" customFormat="1">
      <c r="A1180" s="13"/>
      <c r="B1180" s="231"/>
      <c r="C1180" s="232"/>
      <c r="D1180" s="233" t="s">
        <v>158</v>
      </c>
      <c r="E1180" s="234" t="s">
        <v>1</v>
      </c>
      <c r="F1180" s="235" t="s">
        <v>1424</v>
      </c>
      <c r="G1180" s="232"/>
      <c r="H1180" s="236">
        <v>13</v>
      </c>
      <c r="I1180" s="237"/>
      <c r="J1180" s="232"/>
      <c r="K1180" s="232"/>
      <c r="L1180" s="238"/>
      <c r="M1180" s="239"/>
      <c r="N1180" s="240"/>
      <c r="O1180" s="240"/>
      <c r="P1180" s="240"/>
      <c r="Q1180" s="240"/>
      <c r="R1180" s="240"/>
      <c r="S1180" s="240"/>
      <c r="T1180" s="241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2" t="s">
        <v>158</v>
      </c>
      <c r="AU1180" s="242" t="s">
        <v>83</v>
      </c>
      <c r="AV1180" s="13" t="s">
        <v>85</v>
      </c>
      <c r="AW1180" s="13" t="s">
        <v>32</v>
      </c>
      <c r="AX1180" s="13" t="s">
        <v>75</v>
      </c>
      <c r="AY1180" s="242" t="s">
        <v>149</v>
      </c>
    </row>
    <row r="1181" s="14" customFormat="1">
      <c r="A1181" s="14"/>
      <c r="B1181" s="243"/>
      <c r="C1181" s="244"/>
      <c r="D1181" s="233" t="s">
        <v>158</v>
      </c>
      <c r="E1181" s="245" t="s">
        <v>1</v>
      </c>
      <c r="F1181" s="246" t="s">
        <v>212</v>
      </c>
      <c r="G1181" s="244"/>
      <c r="H1181" s="247">
        <v>80</v>
      </c>
      <c r="I1181" s="248"/>
      <c r="J1181" s="244"/>
      <c r="K1181" s="244"/>
      <c r="L1181" s="249"/>
      <c r="M1181" s="250"/>
      <c r="N1181" s="251"/>
      <c r="O1181" s="251"/>
      <c r="P1181" s="251"/>
      <c r="Q1181" s="251"/>
      <c r="R1181" s="251"/>
      <c r="S1181" s="251"/>
      <c r="T1181" s="252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3" t="s">
        <v>158</v>
      </c>
      <c r="AU1181" s="253" t="s">
        <v>83</v>
      </c>
      <c r="AV1181" s="14" t="s">
        <v>156</v>
      </c>
      <c r="AW1181" s="14" t="s">
        <v>32</v>
      </c>
      <c r="AX1181" s="14" t="s">
        <v>83</v>
      </c>
      <c r="AY1181" s="253" t="s">
        <v>149</v>
      </c>
    </row>
    <row r="1182" s="2" customFormat="1" ht="21.75" customHeight="1">
      <c r="A1182" s="38"/>
      <c r="B1182" s="39"/>
      <c r="C1182" s="217" t="s">
        <v>1425</v>
      </c>
      <c r="D1182" s="217" t="s">
        <v>152</v>
      </c>
      <c r="E1182" s="218" t="s">
        <v>1426</v>
      </c>
      <c r="F1182" s="219" t="s">
        <v>1427</v>
      </c>
      <c r="G1182" s="220" t="s">
        <v>356</v>
      </c>
      <c r="H1182" s="221">
        <v>12.880000000000001</v>
      </c>
      <c r="I1182" s="222"/>
      <c r="J1182" s="223">
        <f>ROUND(I1182*H1182,2)</f>
        <v>0</v>
      </c>
      <c r="K1182" s="224"/>
      <c r="L1182" s="44"/>
      <c r="M1182" s="225" t="s">
        <v>1</v>
      </c>
      <c r="N1182" s="226" t="s">
        <v>40</v>
      </c>
      <c r="O1182" s="91"/>
      <c r="P1182" s="227">
        <f>O1182*H1182</f>
        <v>0</v>
      </c>
      <c r="Q1182" s="227">
        <v>0</v>
      </c>
      <c r="R1182" s="227">
        <f>Q1182*H1182</f>
        <v>0</v>
      </c>
      <c r="S1182" s="227">
        <v>0</v>
      </c>
      <c r="T1182" s="228">
        <f>S1182*H1182</f>
        <v>0</v>
      </c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R1182" s="229" t="s">
        <v>370</v>
      </c>
      <c r="AT1182" s="229" t="s">
        <v>152</v>
      </c>
      <c r="AU1182" s="229" t="s">
        <v>83</v>
      </c>
      <c r="AY1182" s="17" t="s">
        <v>149</v>
      </c>
      <c r="BE1182" s="230">
        <f>IF(N1182="základní",J1182,0)</f>
        <v>0</v>
      </c>
      <c r="BF1182" s="230">
        <f>IF(N1182="snížená",J1182,0)</f>
        <v>0</v>
      </c>
      <c r="BG1182" s="230">
        <f>IF(N1182="zákl. přenesená",J1182,0)</f>
        <v>0</v>
      </c>
      <c r="BH1182" s="230">
        <f>IF(N1182="sníž. přenesená",J1182,0)</f>
        <v>0</v>
      </c>
      <c r="BI1182" s="230">
        <f>IF(N1182="nulová",J1182,0)</f>
        <v>0</v>
      </c>
      <c r="BJ1182" s="17" t="s">
        <v>83</v>
      </c>
      <c r="BK1182" s="230">
        <f>ROUND(I1182*H1182,2)</f>
        <v>0</v>
      </c>
      <c r="BL1182" s="17" t="s">
        <v>370</v>
      </c>
      <c r="BM1182" s="229" t="s">
        <v>1428</v>
      </c>
    </row>
    <row r="1183" s="12" customFormat="1" ht="25.92" customHeight="1">
      <c r="A1183" s="12"/>
      <c r="B1183" s="203"/>
      <c r="C1183" s="204"/>
      <c r="D1183" s="205" t="s">
        <v>74</v>
      </c>
      <c r="E1183" s="206" t="s">
        <v>1429</v>
      </c>
      <c r="F1183" s="206" t="s">
        <v>1430</v>
      </c>
      <c r="G1183" s="204"/>
      <c r="H1183" s="204"/>
      <c r="I1183" s="207"/>
      <c r="J1183" s="208">
        <f>BK1183</f>
        <v>0</v>
      </c>
      <c r="K1183" s="204"/>
      <c r="L1183" s="209"/>
      <c r="M1183" s="210"/>
      <c r="N1183" s="211"/>
      <c r="O1183" s="211"/>
      <c r="P1183" s="212">
        <f>SUM(P1184:P1227)</f>
        <v>0</v>
      </c>
      <c r="Q1183" s="211"/>
      <c r="R1183" s="212">
        <f>SUM(R1184:R1227)</f>
        <v>0</v>
      </c>
      <c r="S1183" s="211"/>
      <c r="T1183" s="213">
        <f>SUM(T1184:T1227)</f>
        <v>0</v>
      </c>
      <c r="U1183" s="12"/>
      <c r="V1183" s="12"/>
      <c r="W1183" s="12"/>
      <c r="X1183" s="12"/>
      <c r="Y1183" s="12"/>
      <c r="Z1183" s="12"/>
      <c r="AA1183" s="12"/>
      <c r="AB1183" s="12"/>
      <c r="AC1183" s="12"/>
      <c r="AD1183" s="12"/>
      <c r="AE1183" s="12"/>
      <c r="AR1183" s="214" t="s">
        <v>85</v>
      </c>
      <c r="AT1183" s="215" t="s">
        <v>74</v>
      </c>
      <c r="AU1183" s="215" t="s">
        <v>75</v>
      </c>
      <c r="AY1183" s="214" t="s">
        <v>149</v>
      </c>
      <c r="BK1183" s="216">
        <f>SUM(BK1184:BK1227)</f>
        <v>0</v>
      </c>
    </row>
    <row r="1184" s="2" customFormat="1" ht="21.75" customHeight="1">
      <c r="A1184" s="38"/>
      <c r="B1184" s="39"/>
      <c r="C1184" s="217" t="s">
        <v>1431</v>
      </c>
      <c r="D1184" s="217" t="s">
        <v>152</v>
      </c>
      <c r="E1184" s="218" t="s">
        <v>1432</v>
      </c>
      <c r="F1184" s="219" t="s">
        <v>1433</v>
      </c>
      <c r="G1184" s="220" t="s">
        <v>155</v>
      </c>
      <c r="H1184" s="221">
        <v>17.916</v>
      </c>
      <c r="I1184" s="222"/>
      <c r="J1184" s="223">
        <f>ROUND(I1184*H1184,2)</f>
        <v>0</v>
      </c>
      <c r="K1184" s="224"/>
      <c r="L1184" s="44"/>
      <c r="M1184" s="225" t="s">
        <v>1</v>
      </c>
      <c r="N1184" s="226" t="s">
        <v>40</v>
      </c>
      <c r="O1184" s="91"/>
      <c r="P1184" s="227">
        <f>O1184*H1184</f>
        <v>0</v>
      </c>
      <c r="Q1184" s="227">
        <v>0</v>
      </c>
      <c r="R1184" s="227">
        <f>Q1184*H1184</f>
        <v>0</v>
      </c>
      <c r="S1184" s="227">
        <v>0</v>
      </c>
      <c r="T1184" s="228">
        <f>S1184*H1184</f>
        <v>0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229" t="s">
        <v>370</v>
      </c>
      <c r="AT1184" s="229" t="s">
        <v>152</v>
      </c>
      <c r="AU1184" s="229" t="s">
        <v>83</v>
      </c>
      <c r="AY1184" s="17" t="s">
        <v>149</v>
      </c>
      <c r="BE1184" s="230">
        <f>IF(N1184="základní",J1184,0)</f>
        <v>0</v>
      </c>
      <c r="BF1184" s="230">
        <f>IF(N1184="snížená",J1184,0)</f>
        <v>0</v>
      </c>
      <c r="BG1184" s="230">
        <f>IF(N1184="zákl. přenesená",J1184,0)</f>
        <v>0</v>
      </c>
      <c r="BH1184" s="230">
        <f>IF(N1184="sníž. přenesená",J1184,0)</f>
        <v>0</v>
      </c>
      <c r="BI1184" s="230">
        <f>IF(N1184="nulová",J1184,0)</f>
        <v>0</v>
      </c>
      <c r="BJ1184" s="17" t="s">
        <v>83</v>
      </c>
      <c r="BK1184" s="230">
        <f>ROUND(I1184*H1184,2)</f>
        <v>0</v>
      </c>
      <c r="BL1184" s="17" t="s">
        <v>370</v>
      </c>
      <c r="BM1184" s="229" t="s">
        <v>1434</v>
      </c>
    </row>
    <row r="1185" s="13" customFormat="1">
      <c r="A1185" s="13"/>
      <c r="B1185" s="231"/>
      <c r="C1185" s="232"/>
      <c r="D1185" s="233" t="s">
        <v>158</v>
      </c>
      <c r="E1185" s="234" t="s">
        <v>1</v>
      </c>
      <c r="F1185" s="235" t="s">
        <v>1435</v>
      </c>
      <c r="G1185" s="232"/>
      <c r="H1185" s="236">
        <v>0.47999999999999998</v>
      </c>
      <c r="I1185" s="237"/>
      <c r="J1185" s="232"/>
      <c r="K1185" s="232"/>
      <c r="L1185" s="238"/>
      <c r="M1185" s="239"/>
      <c r="N1185" s="240"/>
      <c r="O1185" s="240"/>
      <c r="P1185" s="240"/>
      <c r="Q1185" s="240"/>
      <c r="R1185" s="240"/>
      <c r="S1185" s="240"/>
      <c r="T1185" s="241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42" t="s">
        <v>158</v>
      </c>
      <c r="AU1185" s="242" t="s">
        <v>83</v>
      </c>
      <c r="AV1185" s="13" t="s">
        <v>85</v>
      </c>
      <c r="AW1185" s="13" t="s">
        <v>32</v>
      </c>
      <c r="AX1185" s="13" t="s">
        <v>75</v>
      </c>
      <c r="AY1185" s="242" t="s">
        <v>149</v>
      </c>
    </row>
    <row r="1186" s="13" customFormat="1">
      <c r="A1186" s="13"/>
      <c r="B1186" s="231"/>
      <c r="C1186" s="232"/>
      <c r="D1186" s="233" t="s">
        <v>158</v>
      </c>
      <c r="E1186" s="234" t="s">
        <v>1</v>
      </c>
      <c r="F1186" s="235" t="s">
        <v>1436</v>
      </c>
      <c r="G1186" s="232"/>
      <c r="H1186" s="236">
        <v>0.59999999999999998</v>
      </c>
      <c r="I1186" s="237"/>
      <c r="J1186" s="232"/>
      <c r="K1186" s="232"/>
      <c r="L1186" s="238"/>
      <c r="M1186" s="239"/>
      <c r="N1186" s="240"/>
      <c r="O1186" s="240"/>
      <c r="P1186" s="240"/>
      <c r="Q1186" s="240"/>
      <c r="R1186" s="240"/>
      <c r="S1186" s="240"/>
      <c r="T1186" s="241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2" t="s">
        <v>158</v>
      </c>
      <c r="AU1186" s="242" t="s">
        <v>83</v>
      </c>
      <c r="AV1186" s="13" t="s">
        <v>85</v>
      </c>
      <c r="AW1186" s="13" t="s">
        <v>32</v>
      </c>
      <c r="AX1186" s="13" t="s">
        <v>75</v>
      </c>
      <c r="AY1186" s="242" t="s">
        <v>149</v>
      </c>
    </row>
    <row r="1187" s="13" customFormat="1">
      <c r="A1187" s="13"/>
      <c r="B1187" s="231"/>
      <c r="C1187" s="232"/>
      <c r="D1187" s="233" t="s">
        <v>158</v>
      </c>
      <c r="E1187" s="234" t="s">
        <v>1</v>
      </c>
      <c r="F1187" s="235" t="s">
        <v>1437</v>
      </c>
      <c r="G1187" s="232"/>
      <c r="H1187" s="236">
        <v>0.47999999999999998</v>
      </c>
      <c r="I1187" s="237"/>
      <c r="J1187" s="232"/>
      <c r="K1187" s="232"/>
      <c r="L1187" s="238"/>
      <c r="M1187" s="239"/>
      <c r="N1187" s="240"/>
      <c r="O1187" s="240"/>
      <c r="P1187" s="240"/>
      <c r="Q1187" s="240"/>
      <c r="R1187" s="240"/>
      <c r="S1187" s="240"/>
      <c r="T1187" s="241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2" t="s">
        <v>158</v>
      </c>
      <c r="AU1187" s="242" t="s">
        <v>83</v>
      </c>
      <c r="AV1187" s="13" t="s">
        <v>85</v>
      </c>
      <c r="AW1187" s="13" t="s">
        <v>32</v>
      </c>
      <c r="AX1187" s="13" t="s">
        <v>75</v>
      </c>
      <c r="AY1187" s="242" t="s">
        <v>149</v>
      </c>
    </row>
    <row r="1188" s="13" customFormat="1">
      <c r="A1188" s="13"/>
      <c r="B1188" s="231"/>
      <c r="C1188" s="232"/>
      <c r="D1188" s="233" t="s">
        <v>158</v>
      </c>
      <c r="E1188" s="234" t="s">
        <v>1</v>
      </c>
      <c r="F1188" s="235" t="s">
        <v>1438</v>
      </c>
      <c r="G1188" s="232"/>
      <c r="H1188" s="236">
        <v>0.47999999999999998</v>
      </c>
      <c r="I1188" s="237"/>
      <c r="J1188" s="232"/>
      <c r="K1188" s="232"/>
      <c r="L1188" s="238"/>
      <c r="M1188" s="239"/>
      <c r="N1188" s="240"/>
      <c r="O1188" s="240"/>
      <c r="P1188" s="240"/>
      <c r="Q1188" s="240"/>
      <c r="R1188" s="240"/>
      <c r="S1188" s="240"/>
      <c r="T1188" s="241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2" t="s">
        <v>158</v>
      </c>
      <c r="AU1188" s="242" t="s">
        <v>83</v>
      </c>
      <c r="AV1188" s="13" t="s">
        <v>85</v>
      </c>
      <c r="AW1188" s="13" t="s">
        <v>32</v>
      </c>
      <c r="AX1188" s="13" t="s">
        <v>75</v>
      </c>
      <c r="AY1188" s="242" t="s">
        <v>149</v>
      </c>
    </row>
    <row r="1189" s="13" customFormat="1">
      <c r="A1189" s="13"/>
      <c r="B1189" s="231"/>
      <c r="C1189" s="232"/>
      <c r="D1189" s="233" t="s">
        <v>158</v>
      </c>
      <c r="E1189" s="234" t="s">
        <v>1</v>
      </c>
      <c r="F1189" s="235" t="s">
        <v>1439</v>
      </c>
      <c r="G1189" s="232"/>
      <c r="H1189" s="236">
        <v>0.71999999999999997</v>
      </c>
      <c r="I1189" s="237"/>
      <c r="J1189" s="232"/>
      <c r="K1189" s="232"/>
      <c r="L1189" s="238"/>
      <c r="M1189" s="239"/>
      <c r="N1189" s="240"/>
      <c r="O1189" s="240"/>
      <c r="P1189" s="240"/>
      <c r="Q1189" s="240"/>
      <c r="R1189" s="240"/>
      <c r="S1189" s="240"/>
      <c r="T1189" s="241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2" t="s">
        <v>158</v>
      </c>
      <c r="AU1189" s="242" t="s">
        <v>83</v>
      </c>
      <c r="AV1189" s="13" t="s">
        <v>85</v>
      </c>
      <c r="AW1189" s="13" t="s">
        <v>32</v>
      </c>
      <c r="AX1189" s="13" t="s">
        <v>75</v>
      </c>
      <c r="AY1189" s="242" t="s">
        <v>149</v>
      </c>
    </row>
    <row r="1190" s="13" customFormat="1">
      <c r="A1190" s="13"/>
      <c r="B1190" s="231"/>
      <c r="C1190" s="232"/>
      <c r="D1190" s="233" t="s">
        <v>158</v>
      </c>
      <c r="E1190" s="234" t="s">
        <v>1</v>
      </c>
      <c r="F1190" s="235" t="s">
        <v>1440</v>
      </c>
      <c r="G1190" s="232"/>
      <c r="H1190" s="236">
        <v>0.71999999999999997</v>
      </c>
      <c r="I1190" s="237"/>
      <c r="J1190" s="232"/>
      <c r="K1190" s="232"/>
      <c r="L1190" s="238"/>
      <c r="M1190" s="239"/>
      <c r="N1190" s="240"/>
      <c r="O1190" s="240"/>
      <c r="P1190" s="240"/>
      <c r="Q1190" s="240"/>
      <c r="R1190" s="240"/>
      <c r="S1190" s="240"/>
      <c r="T1190" s="241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2" t="s">
        <v>158</v>
      </c>
      <c r="AU1190" s="242" t="s">
        <v>83</v>
      </c>
      <c r="AV1190" s="13" t="s">
        <v>85</v>
      </c>
      <c r="AW1190" s="13" t="s">
        <v>32</v>
      </c>
      <c r="AX1190" s="13" t="s">
        <v>75</v>
      </c>
      <c r="AY1190" s="242" t="s">
        <v>149</v>
      </c>
    </row>
    <row r="1191" s="13" customFormat="1">
      <c r="A1191" s="13"/>
      <c r="B1191" s="231"/>
      <c r="C1191" s="232"/>
      <c r="D1191" s="233" t="s">
        <v>158</v>
      </c>
      <c r="E1191" s="234" t="s">
        <v>1</v>
      </c>
      <c r="F1191" s="235" t="s">
        <v>1441</v>
      </c>
      <c r="G1191" s="232"/>
      <c r="H1191" s="236">
        <v>1.6799999999999999</v>
      </c>
      <c r="I1191" s="237"/>
      <c r="J1191" s="232"/>
      <c r="K1191" s="232"/>
      <c r="L1191" s="238"/>
      <c r="M1191" s="239"/>
      <c r="N1191" s="240"/>
      <c r="O1191" s="240"/>
      <c r="P1191" s="240"/>
      <c r="Q1191" s="240"/>
      <c r="R1191" s="240"/>
      <c r="S1191" s="240"/>
      <c r="T1191" s="241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2" t="s">
        <v>158</v>
      </c>
      <c r="AU1191" s="242" t="s">
        <v>83</v>
      </c>
      <c r="AV1191" s="13" t="s">
        <v>85</v>
      </c>
      <c r="AW1191" s="13" t="s">
        <v>32</v>
      </c>
      <c r="AX1191" s="13" t="s">
        <v>75</v>
      </c>
      <c r="AY1191" s="242" t="s">
        <v>149</v>
      </c>
    </row>
    <row r="1192" s="13" customFormat="1">
      <c r="A1192" s="13"/>
      <c r="B1192" s="231"/>
      <c r="C1192" s="232"/>
      <c r="D1192" s="233" t="s">
        <v>158</v>
      </c>
      <c r="E1192" s="234" t="s">
        <v>1</v>
      </c>
      <c r="F1192" s="235" t="s">
        <v>1442</v>
      </c>
      <c r="G1192" s="232"/>
      <c r="H1192" s="236">
        <v>0.47999999999999998</v>
      </c>
      <c r="I1192" s="237"/>
      <c r="J1192" s="232"/>
      <c r="K1192" s="232"/>
      <c r="L1192" s="238"/>
      <c r="M1192" s="239"/>
      <c r="N1192" s="240"/>
      <c r="O1192" s="240"/>
      <c r="P1192" s="240"/>
      <c r="Q1192" s="240"/>
      <c r="R1192" s="240"/>
      <c r="S1192" s="240"/>
      <c r="T1192" s="241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2" t="s">
        <v>158</v>
      </c>
      <c r="AU1192" s="242" t="s">
        <v>83</v>
      </c>
      <c r="AV1192" s="13" t="s">
        <v>85</v>
      </c>
      <c r="AW1192" s="13" t="s">
        <v>32</v>
      </c>
      <c r="AX1192" s="13" t="s">
        <v>75</v>
      </c>
      <c r="AY1192" s="242" t="s">
        <v>149</v>
      </c>
    </row>
    <row r="1193" s="13" customFormat="1">
      <c r="A1193" s="13"/>
      <c r="B1193" s="231"/>
      <c r="C1193" s="232"/>
      <c r="D1193" s="233" t="s">
        <v>158</v>
      </c>
      <c r="E1193" s="234" t="s">
        <v>1</v>
      </c>
      <c r="F1193" s="235" t="s">
        <v>1443</v>
      </c>
      <c r="G1193" s="232"/>
      <c r="H1193" s="236">
        <v>0.47999999999999998</v>
      </c>
      <c r="I1193" s="237"/>
      <c r="J1193" s="232"/>
      <c r="K1193" s="232"/>
      <c r="L1193" s="238"/>
      <c r="M1193" s="239"/>
      <c r="N1193" s="240"/>
      <c r="O1193" s="240"/>
      <c r="P1193" s="240"/>
      <c r="Q1193" s="240"/>
      <c r="R1193" s="240"/>
      <c r="S1193" s="240"/>
      <c r="T1193" s="241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42" t="s">
        <v>158</v>
      </c>
      <c r="AU1193" s="242" t="s">
        <v>83</v>
      </c>
      <c r="AV1193" s="13" t="s">
        <v>85</v>
      </c>
      <c r="AW1193" s="13" t="s">
        <v>32</v>
      </c>
      <c r="AX1193" s="13" t="s">
        <v>75</v>
      </c>
      <c r="AY1193" s="242" t="s">
        <v>149</v>
      </c>
    </row>
    <row r="1194" s="13" customFormat="1">
      <c r="A1194" s="13"/>
      <c r="B1194" s="231"/>
      <c r="C1194" s="232"/>
      <c r="D1194" s="233" t="s">
        <v>158</v>
      </c>
      <c r="E1194" s="234" t="s">
        <v>1</v>
      </c>
      <c r="F1194" s="235" t="s">
        <v>1444</v>
      </c>
      <c r="G1194" s="232"/>
      <c r="H1194" s="236">
        <v>1.6799999999999999</v>
      </c>
      <c r="I1194" s="237"/>
      <c r="J1194" s="232"/>
      <c r="K1194" s="232"/>
      <c r="L1194" s="238"/>
      <c r="M1194" s="239"/>
      <c r="N1194" s="240"/>
      <c r="O1194" s="240"/>
      <c r="P1194" s="240"/>
      <c r="Q1194" s="240"/>
      <c r="R1194" s="240"/>
      <c r="S1194" s="240"/>
      <c r="T1194" s="241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2" t="s">
        <v>158</v>
      </c>
      <c r="AU1194" s="242" t="s">
        <v>83</v>
      </c>
      <c r="AV1194" s="13" t="s">
        <v>85</v>
      </c>
      <c r="AW1194" s="13" t="s">
        <v>32</v>
      </c>
      <c r="AX1194" s="13" t="s">
        <v>75</v>
      </c>
      <c r="AY1194" s="242" t="s">
        <v>149</v>
      </c>
    </row>
    <row r="1195" s="13" customFormat="1">
      <c r="A1195" s="13"/>
      <c r="B1195" s="231"/>
      <c r="C1195" s="232"/>
      <c r="D1195" s="233" t="s">
        <v>158</v>
      </c>
      <c r="E1195" s="234" t="s">
        <v>1</v>
      </c>
      <c r="F1195" s="235" t="s">
        <v>1445</v>
      </c>
      <c r="G1195" s="232"/>
      <c r="H1195" s="236">
        <v>0.47999999999999998</v>
      </c>
      <c r="I1195" s="237"/>
      <c r="J1195" s="232"/>
      <c r="K1195" s="232"/>
      <c r="L1195" s="238"/>
      <c r="M1195" s="239"/>
      <c r="N1195" s="240"/>
      <c r="O1195" s="240"/>
      <c r="P1195" s="240"/>
      <c r="Q1195" s="240"/>
      <c r="R1195" s="240"/>
      <c r="S1195" s="240"/>
      <c r="T1195" s="241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2" t="s">
        <v>158</v>
      </c>
      <c r="AU1195" s="242" t="s">
        <v>83</v>
      </c>
      <c r="AV1195" s="13" t="s">
        <v>85</v>
      </c>
      <c r="AW1195" s="13" t="s">
        <v>32</v>
      </c>
      <c r="AX1195" s="13" t="s">
        <v>75</v>
      </c>
      <c r="AY1195" s="242" t="s">
        <v>149</v>
      </c>
    </row>
    <row r="1196" s="13" customFormat="1">
      <c r="A1196" s="13"/>
      <c r="B1196" s="231"/>
      <c r="C1196" s="232"/>
      <c r="D1196" s="233" t="s">
        <v>158</v>
      </c>
      <c r="E1196" s="234" t="s">
        <v>1</v>
      </c>
      <c r="F1196" s="235" t="s">
        <v>1446</v>
      </c>
      <c r="G1196" s="232"/>
      <c r="H1196" s="236">
        <v>0.47999999999999998</v>
      </c>
      <c r="I1196" s="237"/>
      <c r="J1196" s="232"/>
      <c r="K1196" s="232"/>
      <c r="L1196" s="238"/>
      <c r="M1196" s="239"/>
      <c r="N1196" s="240"/>
      <c r="O1196" s="240"/>
      <c r="P1196" s="240"/>
      <c r="Q1196" s="240"/>
      <c r="R1196" s="240"/>
      <c r="S1196" s="240"/>
      <c r="T1196" s="241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2" t="s">
        <v>158</v>
      </c>
      <c r="AU1196" s="242" t="s">
        <v>83</v>
      </c>
      <c r="AV1196" s="13" t="s">
        <v>85</v>
      </c>
      <c r="AW1196" s="13" t="s">
        <v>32</v>
      </c>
      <c r="AX1196" s="13" t="s">
        <v>75</v>
      </c>
      <c r="AY1196" s="242" t="s">
        <v>149</v>
      </c>
    </row>
    <row r="1197" s="13" customFormat="1">
      <c r="A1197" s="13"/>
      <c r="B1197" s="231"/>
      <c r="C1197" s="232"/>
      <c r="D1197" s="233" t="s">
        <v>158</v>
      </c>
      <c r="E1197" s="234" t="s">
        <v>1</v>
      </c>
      <c r="F1197" s="235" t="s">
        <v>1447</v>
      </c>
      <c r="G1197" s="232"/>
      <c r="H1197" s="236">
        <v>1.6799999999999999</v>
      </c>
      <c r="I1197" s="237"/>
      <c r="J1197" s="232"/>
      <c r="K1197" s="232"/>
      <c r="L1197" s="238"/>
      <c r="M1197" s="239"/>
      <c r="N1197" s="240"/>
      <c r="O1197" s="240"/>
      <c r="P1197" s="240"/>
      <c r="Q1197" s="240"/>
      <c r="R1197" s="240"/>
      <c r="S1197" s="240"/>
      <c r="T1197" s="241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2" t="s">
        <v>158</v>
      </c>
      <c r="AU1197" s="242" t="s">
        <v>83</v>
      </c>
      <c r="AV1197" s="13" t="s">
        <v>85</v>
      </c>
      <c r="AW1197" s="13" t="s">
        <v>32</v>
      </c>
      <c r="AX1197" s="13" t="s">
        <v>75</v>
      </c>
      <c r="AY1197" s="242" t="s">
        <v>149</v>
      </c>
    </row>
    <row r="1198" s="13" customFormat="1">
      <c r="A1198" s="13"/>
      <c r="B1198" s="231"/>
      <c r="C1198" s="232"/>
      <c r="D1198" s="233" t="s">
        <v>158</v>
      </c>
      <c r="E1198" s="234" t="s">
        <v>1</v>
      </c>
      <c r="F1198" s="235" t="s">
        <v>1448</v>
      </c>
      <c r="G1198" s="232"/>
      <c r="H1198" s="236">
        <v>0.47999999999999998</v>
      </c>
      <c r="I1198" s="237"/>
      <c r="J1198" s="232"/>
      <c r="K1198" s="232"/>
      <c r="L1198" s="238"/>
      <c r="M1198" s="239"/>
      <c r="N1198" s="240"/>
      <c r="O1198" s="240"/>
      <c r="P1198" s="240"/>
      <c r="Q1198" s="240"/>
      <c r="R1198" s="240"/>
      <c r="S1198" s="240"/>
      <c r="T1198" s="241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2" t="s">
        <v>158</v>
      </c>
      <c r="AU1198" s="242" t="s">
        <v>83</v>
      </c>
      <c r="AV1198" s="13" t="s">
        <v>85</v>
      </c>
      <c r="AW1198" s="13" t="s">
        <v>32</v>
      </c>
      <c r="AX1198" s="13" t="s">
        <v>75</v>
      </c>
      <c r="AY1198" s="242" t="s">
        <v>149</v>
      </c>
    </row>
    <row r="1199" s="13" customFormat="1">
      <c r="A1199" s="13"/>
      <c r="B1199" s="231"/>
      <c r="C1199" s="232"/>
      <c r="D1199" s="233" t="s">
        <v>158</v>
      </c>
      <c r="E1199" s="234" t="s">
        <v>1</v>
      </c>
      <c r="F1199" s="235" t="s">
        <v>1449</v>
      </c>
      <c r="G1199" s="232"/>
      <c r="H1199" s="236">
        <v>2.3999999999999999</v>
      </c>
      <c r="I1199" s="237"/>
      <c r="J1199" s="232"/>
      <c r="K1199" s="232"/>
      <c r="L1199" s="238"/>
      <c r="M1199" s="239"/>
      <c r="N1199" s="240"/>
      <c r="O1199" s="240"/>
      <c r="P1199" s="240"/>
      <c r="Q1199" s="240"/>
      <c r="R1199" s="240"/>
      <c r="S1199" s="240"/>
      <c r="T1199" s="241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2" t="s">
        <v>158</v>
      </c>
      <c r="AU1199" s="242" t="s">
        <v>83</v>
      </c>
      <c r="AV1199" s="13" t="s">
        <v>85</v>
      </c>
      <c r="AW1199" s="13" t="s">
        <v>32</v>
      </c>
      <c r="AX1199" s="13" t="s">
        <v>75</v>
      </c>
      <c r="AY1199" s="242" t="s">
        <v>149</v>
      </c>
    </row>
    <row r="1200" s="13" customFormat="1">
      <c r="A1200" s="13"/>
      <c r="B1200" s="231"/>
      <c r="C1200" s="232"/>
      <c r="D1200" s="233" t="s">
        <v>158</v>
      </c>
      <c r="E1200" s="234" t="s">
        <v>1</v>
      </c>
      <c r="F1200" s="235" t="s">
        <v>1450</v>
      </c>
      <c r="G1200" s="232"/>
      <c r="H1200" s="236">
        <v>0.59999999999999998</v>
      </c>
      <c r="I1200" s="237"/>
      <c r="J1200" s="232"/>
      <c r="K1200" s="232"/>
      <c r="L1200" s="238"/>
      <c r="M1200" s="239"/>
      <c r="N1200" s="240"/>
      <c r="O1200" s="240"/>
      <c r="P1200" s="240"/>
      <c r="Q1200" s="240"/>
      <c r="R1200" s="240"/>
      <c r="S1200" s="240"/>
      <c r="T1200" s="241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2" t="s">
        <v>158</v>
      </c>
      <c r="AU1200" s="242" t="s">
        <v>83</v>
      </c>
      <c r="AV1200" s="13" t="s">
        <v>85</v>
      </c>
      <c r="AW1200" s="13" t="s">
        <v>32</v>
      </c>
      <c r="AX1200" s="13" t="s">
        <v>75</v>
      </c>
      <c r="AY1200" s="242" t="s">
        <v>149</v>
      </c>
    </row>
    <row r="1201" s="13" customFormat="1">
      <c r="A1201" s="13"/>
      <c r="B1201" s="231"/>
      <c r="C1201" s="232"/>
      <c r="D1201" s="233" t="s">
        <v>158</v>
      </c>
      <c r="E1201" s="234" t="s">
        <v>1</v>
      </c>
      <c r="F1201" s="235" t="s">
        <v>1451</v>
      </c>
      <c r="G1201" s="232"/>
      <c r="H1201" s="236">
        <v>0.59999999999999998</v>
      </c>
      <c r="I1201" s="237"/>
      <c r="J1201" s="232"/>
      <c r="K1201" s="232"/>
      <c r="L1201" s="238"/>
      <c r="M1201" s="239"/>
      <c r="N1201" s="240"/>
      <c r="O1201" s="240"/>
      <c r="P1201" s="240"/>
      <c r="Q1201" s="240"/>
      <c r="R1201" s="240"/>
      <c r="S1201" s="240"/>
      <c r="T1201" s="241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2" t="s">
        <v>158</v>
      </c>
      <c r="AU1201" s="242" t="s">
        <v>83</v>
      </c>
      <c r="AV1201" s="13" t="s">
        <v>85</v>
      </c>
      <c r="AW1201" s="13" t="s">
        <v>32</v>
      </c>
      <c r="AX1201" s="13" t="s">
        <v>75</v>
      </c>
      <c r="AY1201" s="242" t="s">
        <v>149</v>
      </c>
    </row>
    <row r="1202" s="13" customFormat="1">
      <c r="A1202" s="13"/>
      <c r="B1202" s="231"/>
      <c r="C1202" s="232"/>
      <c r="D1202" s="233" t="s">
        <v>158</v>
      </c>
      <c r="E1202" s="234" t="s">
        <v>1</v>
      </c>
      <c r="F1202" s="235" t="s">
        <v>1452</v>
      </c>
      <c r="G1202" s="232"/>
      <c r="H1202" s="236">
        <v>1.26</v>
      </c>
      <c r="I1202" s="237"/>
      <c r="J1202" s="232"/>
      <c r="K1202" s="232"/>
      <c r="L1202" s="238"/>
      <c r="M1202" s="239"/>
      <c r="N1202" s="240"/>
      <c r="O1202" s="240"/>
      <c r="P1202" s="240"/>
      <c r="Q1202" s="240"/>
      <c r="R1202" s="240"/>
      <c r="S1202" s="240"/>
      <c r="T1202" s="241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2" t="s">
        <v>158</v>
      </c>
      <c r="AU1202" s="242" t="s">
        <v>83</v>
      </c>
      <c r="AV1202" s="13" t="s">
        <v>85</v>
      </c>
      <c r="AW1202" s="13" t="s">
        <v>32</v>
      </c>
      <c r="AX1202" s="13" t="s">
        <v>75</v>
      </c>
      <c r="AY1202" s="242" t="s">
        <v>149</v>
      </c>
    </row>
    <row r="1203" s="13" customFormat="1">
      <c r="A1203" s="13"/>
      <c r="B1203" s="231"/>
      <c r="C1203" s="232"/>
      <c r="D1203" s="233" t="s">
        <v>158</v>
      </c>
      <c r="E1203" s="234" t="s">
        <v>1</v>
      </c>
      <c r="F1203" s="235" t="s">
        <v>1453</v>
      </c>
      <c r="G1203" s="232"/>
      <c r="H1203" s="236">
        <v>1.4159999999999999</v>
      </c>
      <c r="I1203" s="237"/>
      <c r="J1203" s="232"/>
      <c r="K1203" s="232"/>
      <c r="L1203" s="238"/>
      <c r="M1203" s="239"/>
      <c r="N1203" s="240"/>
      <c r="O1203" s="240"/>
      <c r="P1203" s="240"/>
      <c r="Q1203" s="240"/>
      <c r="R1203" s="240"/>
      <c r="S1203" s="240"/>
      <c r="T1203" s="241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2" t="s">
        <v>158</v>
      </c>
      <c r="AU1203" s="242" t="s">
        <v>83</v>
      </c>
      <c r="AV1203" s="13" t="s">
        <v>85</v>
      </c>
      <c r="AW1203" s="13" t="s">
        <v>32</v>
      </c>
      <c r="AX1203" s="13" t="s">
        <v>75</v>
      </c>
      <c r="AY1203" s="242" t="s">
        <v>149</v>
      </c>
    </row>
    <row r="1204" s="13" customFormat="1">
      <c r="A1204" s="13"/>
      <c r="B1204" s="231"/>
      <c r="C1204" s="232"/>
      <c r="D1204" s="233" t="s">
        <v>158</v>
      </c>
      <c r="E1204" s="234" t="s">
        <v>1</v>
      </c>
      <c r="F1204" s="235" t="s">
        <v>1454</v>
      </c>
      <c r="G1204" s="232"/>
      <c r="H1204" s="236">
        <v>0.71999999999999997</v>
      </c>
      <c r="I1204" s="237"/>
      <c r="J1204" s="232"/>
      <c r="K1204" s="232"/>
      <c r="L1204" s="238"/>
      <c r="M1204" s="239"/>
      <c r="N1204" s="240"/>
      <c r="O1204" s="240"/>
      <c r="P1204" s="240"/>
      <c r="Q1204" s="240"/>
      <c r="R1204" s="240"/>
      <c r="S1204" s="240"/>
      <c r="T1204" s="241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2" t="s">
        <v>158</v>
      </c>
      <c r="AU1204" s="242" t="s">
        <v>83</v>
      </c>
      <c r="AV1204" s="13" t="s">
        <v>85</v>
      </c>
      <c r="AW1204" s="13" t="s">
        <v>32</v>
      </c>
      <c r="AX1204" s="13" t="s">
        <v>75</v>
      </c>
      <c r="AY1204" s="242" t="s">
        <v>149</v>
      </c>
    </row>
    <row r="1205" s="14" customFormat="1">
      <c r="A1205" s="14"/>
      <c r="B1205" s="243"/>
      <c r="C1205" s="244"/>
      <c r="D1205" s="233" t="s">
        <v>158</v>
      </c>
      <c r="E1205" s="245" t="s">
        <v>1</v>
      </c>
      <c r="F1205" s="246" t="s">
        <v>212</v>
      </c>
      <c r="G1205" s="244"/>
      <c r="H1205" s="247">
        <v>17.915999999999997</v>
      </c>
      <c r="I1205" s="248"/>
      <c r="J1205" s="244"/>
      <c r="K1205" s="244"/>
      <c r="L1205" s="249"/>
      <c r="M1205" s="250"/>
      <c r="N1205" s="251"/>
      <c r="O1205" s="251"/>
      <c r="P1205" s="251"/>
      <c r="Q1205" s="251"/>
      <c r="R1205" s="251"/>
      <c r="S1205" s="251"/>
      <c r="T1205" s="252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53" t="s">
        <v>158</v>
      </c>
      <c r="AU1205" s="253" t="s">
        <v>83</v>
      </c>
      <c r="AV1205" s="14" t="s">
        <v>156</v>
      </c>
      <c r="AW1205" s="14" t="s">
        <v>32</v>
      </c>
      <c r="AX1205" s="14" t="s">
        <v>83</v>
      </c>
      <c r="AY1205" s="253" t="s">
        <v>149</v>
      </c>
    </row>
    <row r="1206" s="2" customFormat="1" ht="16.5" customHeight="1">
      <c r="A1206" s="38"/>
      <c r="B1206" s="39"/>
      <c r="C1206" s="217" t="s">
        <v>1455</v>
      </c>
      <c r="D1206" s="217" t="s">
        <v>152</v>
      </c>
      <c r="E1206" s="218" t="s">
        <v>1456</v>
      </c>
      <c r="F1206" s="219" t="s">
        <v>1457</v>
      </c>
      <c r="G1206" s="220" t="s">
        <v>155</v>
      </c>
      <c r="H1206" s="221">
        <v>17.916</v>
      </c>
      <c r="I1206" s="222"/>
      <c r="J1206" s="223">
        <f>ROUND(I1206*H1206,2)</f>
        <v>0</v>
      </c>
      <c r="K1206" s="224"/>
      <c r="L1206" s="44"/>
      <c r="M1206" s="225" t="s">
        <v>1</v>
      </c>
      <c r="N1206" s="226" t="s">
        <v>40</v>
      </c>
      <c r="O1206" s="91"/>
      <c r="P1206" s="227">
        <f>O1206*H1206</f>
        <v>0</v>
      </c>
      <c r="Q1206" s="227">
        <v>0</v>
      </c>
      <c r="R1206" s="227">
        <f>Q1206*H1206</f>
        <v>0</v>
      </c>
      <c r="S1206" s="227">
        <v>0</v>
      </c>
      <c r="T1206" s="228">
        <f>S1206*H1206</f>
        <v>0</v>
      </c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R1206" s="229" t="s">
        <v>370</v>
      </c>
      <c r="AT1206" s="229" t="s">
        <v>152</v>
      </c>
      <c r="AU1206" s="229" t="s">
        <v>83</v>
      </c>
      <c r="AY1206" s="17" t="s">
        <v>149</v>
      </c>
      <c r="BE1206" s="230">
        <f>IF(N1206="základní",J1206,0)</f>
        <v>0</v>
      </c>
      <c r="BF1206" s="230">
        <f>IF(N1206="snížená",J1206,0)</f>
        <v>0</v>
      </c>
      <c r="BG1206" s="230">
        <f>IF(N1206="zákl. přenesená",J1206,0)</f>
        <v>0</v>
      </c>
      <c r="BH1206" s="230">
        <f>IF(N1206="sníž. přenesená",J1206,0)</f>
        <v>0</v>
      </c>
      <c r="BI1206" s="230">
        <f>IF(N1206="nulová",J1206,0)</f>
        <v>0</v>
      </c>
      <c r="BJ1206" s="17" t="s">
        <v>83</v>
      </c>
      <c r="BK1206" s="230">
        <f>ROUND(I1206*H1206,2)</f>
        <v>0</v>
      </c>
      <c r="BL1206" s="17" t="s">
        <v>370</v>
      </c>
      <c r="BM1206" s="229" t="s">
        <v>1458</v>
      </c>
    </row>
    <row r="1207" s="13" customFormat="1">
      <c r="A1207" s="13"/>
      <c r="B1207" s="231"/>
      <c r="C1207" s="232"/>
      <c r="D1207" s="233" t="s">
        <v>158</v>
      </c>
      <c r="E1207" s="234" t="s">
        <v>1</v>
      </c>
      <c r="F1207" s="235" t="s">
        <v>1435</v>
      </c>
      <c r="G1207" s="232"/>
      <c r="H1207" s="236">
        <v>0.47999999999999998</v>
      </c>
      <c r="I1207" s="237"/>
      <c r="J1207" s="232"/>
      <c r="K1207" s="232"/>
      <c r="L1207" s="238"/>
      <c r="M1207" s="239"/>
      <c r="N1207" s="240"/>
      <c r="O1207" s="240"/>
      <c r="P1207" s="240"/>
      <c r="Q1207" s="240"/>
      <c r="R1207" s="240"/>
      <c r="S1207" s="240"/>
      <c r="T1207" s="241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2" t="s">
        <v>158</v>
      </c>
      <c r="AU1207" s="242" t="s">
        <v>83</v>
      </c>
      <c r="AV1207" s="13" t="s">
        <v>85</v>
      </c>
      <c r="AW1207" s="13" t="s">
        <v>32</v>
      </c>
      <c r="AX1207" s="13" t="s">
        <v>75</v>
      </c>
      <c r="AY1207" s="242" t="s">
        <v>149</v>
      </c>
    </row>
    <row r="1208" s="13" customFormat="1">
      <c r="A1208" s="13"/>
      <c r="B1208" s="231"/>
      <c r="C1208" s="232"/>
      <c r="D1208" s="233" t="s">
        <v>158</v>
      </c>
      <c r="E1208" s="234" t="s">
        <v>1</v>
      </c>
      <c r="F1208" s="235" t="s">
        <v>1436</v>
      </c>
      <c r="G1208" s="232"/>
      <c r="H1208" s="236">
        <v>0.59999999999999998</v>
      </c>
      <c r="I1208" s="237"/>
      <c r="J1208" s="232"/>
      <c r="K1208" s="232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2" t="s">
        <v>158</v>
      </c>
      <c r="AU1208" s="242" t="s">
        <v>83</v>
      </c>
      <c r="AV1208" s="13" t="s">
        <v>85</v>
      </c>
      <c r="AW1208" s="13" t="s">
        <v>32</v>
      </c>
      <c r="AX1208" s="13" t="s">
        <v>75</v>
      </c>
      <c r="AY1208" s="242" t="s">
        <v>149</v>
      </c>
    </row>
    <row r="1209" s="13" customFormat="1">
      <c r="A1209" s="13"/>
      <c r="B1209" s="231"/>
      <c r="C1209" s="232"/>
      <c r="D1209" s="233" t="s">
        <v>158</v>
      </c>
      <c r="E1209" s="234" t="s">
        <v>1</v>
      </c>
      <c r="F1209" s="235" t="s">
        <v>1437</v>
      </c>
      <c r="G1209" s="232"/>
      <c r="H1209" s="236">
        <v>0.47999999999999998</v>
      </c>
      <c r="I1209" s="237"/>
      <c r="J1209" s="232"/>
      <c r="K1209" s="232"/>
      <c r="L1209" s="238"/>
      <c r="M1209" s="239"/>
      <c r="N1209" s="240"/>
      <c r="O1209" s="240"/>
      <c r="P1209" s="240"/>
      <c r="Q1209" s="240"/>
      <c r="R1209" s="240"/>
      <c r="S1209" s="240"/>
      <c r="T1209" s="241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2" t="s">
        <v>158</v>
      </c>
      <c r="AU1209" s="242" t="s">
        <v>83</v>
      </c>
      <c r="AV1209" s="13" t="s">
        <v>85</v>
      </c>
      <c r="AW1209" s="13" t="s">
        <v>32</v>
      </c>
      <c r="AX1209" s="13" t="s">
        <v>75</v>
      </c>
      <c r="AY1209" s="242" t="s">
        <v>149</v>
      </c>
    </row>
    <row r="1210" s="13" customFormat="1">
      <c r="A1210" s="13"/>
      <c r="B1210" s="231"/>
      <c r="C1210" s="232"/>
      <c r="D1210" s="233" t="s">
        <v>158</v>
      </c>
      <c r="E1210" s="234" t="s">
        <v>1</v>
      </c>
      <c r="F1210" s="235" t="s">
        <v>1438</v>
      </c>
      <c r="G1210" s="232"/>
      <c r="H1210" s="236">
        <v>0.47999999999999998</v>
      </c>
      <c r="I1210" s="237"/>
      <c r="J1210" s="232"/>
      <c r="K1210" s="232"/>
      <c r="L1210" s="238"/>
      <c r="M1210" s="239"/>
      <c r="N1210" s="240"/>
      <c r="O1210" s="240"/>
      <c r="P1210" s="240"/>
      <c r="Q1210" s="240"/>
      <c r="R1210" s="240"/>
      <c r="S1210" s="240"/>
      <c r="T1210" s="241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2" t="s">
        <v>158</v>
      </c>
      <c r="AU1210" s="242" t="s">
        <v>83</v>
      </c>
      <c r="AV1210" s="13" t="s">
        <v>85</v>
      </c>
      <c r="AW1210" s="13" t="s">
        <v>32</v>
      </c>
      <c r="AX1210" s="13" t="s">
        <v>75</v>
      </c>
      <c r="AY1210" s="242" t="s">
        <v>149</v>
      </c>
    </row>
    <row r="1211" s="13" customFormat="1">
      <c r="A1211" s="13"/>
      <c r="B1211" s="231"/>
      <c r="C1211" s="232"/>
      <c r="D1211" s="233" t="s">
        <v>158</v>
      </c>
      <c r="E1211" s="234" t="s">
        <v>1</v>
      </c>
      <c r="F1211" s="235" t="s">
        <v>1439</v>
      </c>
      <c r="G1211" s="232"/>
      <c r="H1211" s="236">
        <v>0.71999999999999997</v>
      </c>
      <c r="I1211" s="237"/>
      <c r="J1211" s="232"/>
      <c r="K1211" s="232"/>
      <c r="L1211" s="238"/>
      <c r="M1211" s="239"/>
      <c r="N1211" s="240"/>
      <c r="O1211" s="240"/>
      <c r="P1211" s="240"/>
      <c r="Q1211" s="240"/>
      <c r="R1211" s="240"/>
      <c r="S1211" s="240"/>
      <c r="T1211" s="241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2" t="s">
        <v>158</v>
      </c>
      <c r="AU1211" s="242" t="s">
        <v>83</v>
      </c>
      <c r="AV1211" s="13" t="s">
        <v>85</v>
      </c>
      <c r="AW1211" s="13" t="s">
        <v>32</v>
      </c>
      <c r="AX1211" s="13" t="s">
        <v>75</v>
      </c>
      <c r="AY1211" s="242" t="s">
        <v>149</v>
      </c>
    </row>
    <row r="1212" s="13" customFormat="1">
      <c r="A1212" s="13"/>
      <c r="B1212" s="231"/>
      <c r="C1212" s="232"/>
      <c r="D1212" s="233" t="s">
        <v>158</v>
      </c>
      <c r="E1212" s="234" t="s">
        <v>1</v>
      </c>
      <c r="F1212" s="235" t="s">
        <v>1440</v>
      </c>
      <c r="G1212" s="232"/>
      <c r="H1212" s="236">
        <v>0.71999999999999997</v>
      </c>
      <c r="I1212" s="237"/>
      <c r="J1212" s="232"/>
      <c r="K1212" s="232"/>
      <c r="L1212" s="238"/>
      <c r="M1212" s="239"/>
      <c r="N1212" s="240"/>
      <c r="O1212" s="240"/>
      <c r="P1212" s="240"/>
      <c r="Q1212" s="240"/>
      <c r="R1212" s="240"/>
      <c r="S1212" s="240"/>
      <c r="T1212" s="241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2" t="s">
        <v>158</v>
      </c>
      <c r="AU1212" s="242" t="s">
        <v>83</v>
      </c>
      <c r="AV1212" s="13" t="s">
        <v>85</v>
      </c>
      <c r="AW1212" s="13" t="s">
        <v>32</v>
      </c>
      <c r="AX1212" s="13" t="s">
        <v>75</v>
      </c>
      <c r="AY1212" s="242" t="s">
        <v>149</v>
      </c>
    </row>
    <row r="1213" s="13" customFormat="1">
      <c r="A1213" s="13"/>
      <c r="B1213" s="231"/>
      <c r="C1213" s="232"/>
      <c r="D1213" s="233" t="s">
        <v>158</v>
      </c>
      <c r="E1213" s="234" t="s">
        <v>1</v>
      </c>
      <c r="F1213" s="235" t="s">
        <v>1441</v>
      </c>
      <c r="G1213" s="232"/>
      <c r="H1213" s="236">
        <v>1.6799999999999999</v>
      </c>
      <c r="I1213" s="237"/>
      <c r="J1213" s="232"/>
      <c r="K1213" s="232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2" t="s">
        <v>158</v>
      </c>
      <c r="AU1213" s="242" t="s">
        <v>83</v>
      </c>
      <c r="AV1213" s="13" t="s">
        <v>85</v>
      </c>
      <c r="AW1213" s="13" t="s">
        <v>32</v>
      </c>
      <c r="AX1213" s="13" t="s">
        <v>75</v>
      </c>
      <c r="AY1213" s="242" t="s">
        <v>149</v>
      </c>
    </row>
    <row r="1214" s="13" customFormat="1">
      <c r="A1214" s="13"/>
      <c r="B1214" s="231"/>
      <c r="C1214" s="232"/>
      <c r="D1214" s="233" t="s">
        <v>158</v>
      </c>
      <c r="E1214" s="234" t="s">
        <v>1</v>
      </c>
      <c r="F1214" s="235" t="s">
        <v>1442</v>
      </c>
      <c r="G1214" s="232"/>
      <c r="H1214" s="236">
        <v>0.47999999999999998</v>
      </c>
      <c r="I1214" s="237"/>
      <c r="J1214" s="232"/>
      <c r="K1214" s="232"/>
      <c r="L1214" s="238"/>
      <c r="M1214" s="239"/>
      <c r="N1214" s="240"/>
      <c r="O1214" s="240"/>
      <c r="P1214" s="240"/>
      <c r="Q1214" s="240"/>
      <c r="R1214" s="240"/>
      <c r="S1214" s="240"/>
      <c r="T1214" s="241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2" t="s">
        <v>158</v>
      </c>
      <c r="AU1214" s="242" t="s">
        <v>83</v>
      </c>
      <c r="AV1214" s="13" t="s">
        <v>85</v>
      </c>
      <c r="AW1214" s="13" t="s">
        <v>32</v>
      </c>
      <c r="AX1214" s="13" t="s">
        <v>75</v>
      </c>
      <c r="AY1214" s="242" t="s">
        <v>149</v>
      </c>
    </row>
    <row r="1215" s="13" customFormat="1">
      <c r="A1215" s="13"/>
      <c r="B1215" s="231"/>
      <c r="C1215" s="232"/>
      <c r="D1215" s="233" t="s">
        <v>158</v>
      </c>
      <c r="E1215" s="234" t="s">
        <v>1</v>
      </c>
      <c r="F1215" s="235" t="s">
        <v>1443</v>
      </c>
      <c r="G1215" s="232"/>
      <c r="H1215" s="236">
        <v>0.47999999999999998</v>
      </c>
      <c r="I1215" s="237"/>
      <c r="J1215" s="232"/>
      <c r="K1215" s="232"/>
      <c r="L1215" s="238"/>
      <c r="M1215" s="239"/>
      <c r="N1215" s="240"/>
      <c r="O1215" s="240"/>
      <c r="P1215" s="240"/>
      <c r="Q1215" s="240"/>
      <c r="R1215" s="240"/>
      <c r="S1215" s="240"/>
      <c r="T1215" s="241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2" t="s">
        <v>158</v>
      </c>
      <c r="AU1215" s="242" t="s">
        <v>83</v>
      </c>
      <c r="AV1215" s="13" t="s">
        <v>85</v>
      </c>
      <c r="AW1215" s="13" t="s">
        <v>32</v>
      </c>
      <c r="AX1215" s="13" t="s">
        <v>75</v>
      </c>
      <c r="AY1215" s="242" t="s">
        <v>149</v>
      </c>
    </row>
    <row r="1216" s="13" customFormat="1">
      <c r="A1216" s="13"/>
      <c r="B1216" s="231"/>
      <c r="C1216" s="232"/>
      <c r="D1216" s="233" t="s">
        <v>158</v>
      </c>
      <c r="E1216" s="234" t="s">
        <v>1</v>
      </c>
      <c r="F1216" s="235" t="s">
        <v>1444</v>
      </c>
      <c r="G1216" s="232"/>
      <c r="H1216" s="236">
        <v>1.6799999999999999</v>
      </c>
      <c r="I1216" s="237"/>
      <c r="J1216" s="232"/>
      <c r="K1216" s="232"/>
      <c r="L1216" s="238"/>
      <c r="M1216" s="239"/>
      <c r="N1216" s="240"/>
      <c r="O1216" s="240"/>
      <c r="P1216" s="240"/>
      <c r="Q1216" s="240"/>
      <c r="R1216" s="240"/>
      <c r="S1216" s="240"/>
      <c r="T1216" s="241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2" t="s">
        <v>158</v>
      </c>
      <c r="AU1216" s="242" t="s">
        <v>83</v>
      </c>
      <c r="AV1216" s="13" t="s">
        <v>85</v>
      </c>
      <c r="AW1216" s="13" t="s">
        <v>32</v>
      </c>
      <c r="AX1216" s="13" t="s">
        <v>75</v>
      </c>
      <c r="AY1216" s="242" t="s">
        <v>149</v>
      </c>
    </row>
    <row r="1217" s="13" customFormat="1">
      <c r="A1217" s="13"/>
      <c r="B1217" s="231"/>
      <c r="C1217" s="232"/>
      <c r="D1217" s="233" t="s">
        <v>158</v>
      </c>
      <c r="E1217" s="234" t="s">
        <v>1</v>
      </c>
      <c r="F1217" s="235" t="s">
        <v>1445</v>
      </c>
      <c r="G1217" s="232"/>
      <c r="H1217" s="236">
        <v>0.47999999999999998</v>
      </c>
      <c r="I1217" s="237"/>
      <c r="J1217" s="232"/>
      <c r="K1217" s="232"/>
      <c r="L1217" s="238"/>
      <c r="M1217" s="239"/>
      <c r="N1217" s="240"/>
      <c r="O1217" s="240"/>
      <c r="P1217" s="240"/>
      <c r="Q1217" s="240"/>
      <c r="R1217" s="240"/>
      <c r="S1217" s="240"/>
      <c r="T1217" s="241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2" t="s">
        <v>158</v>
      </c>
      <c r="AU1217" s="242" t="s">
        <v>83</v>
      </c>
      <c r="AV1217" s="13" t="s">
        <v>85</v>
      </c>
      <c r="AW1217" s="13" t="s">
        <v>32</v>
      </c>
      <c r="AX1217" s="13" t="s">
        <v>75</v>
      </c>
      <c r="AY1217" s="242" t="s">
        <v>149</v>
      </c>
    </row>
    <row r="1218" s="13" customFormat="1">
      <c r="A1218" s="13"/>
      <c r="B1218" s="231"/>
      <c r="C1218" s="232"/>
      <c r="D1218" s="233" t="s">
        <v>158</v>
      </c>
      <c r="E1218" s="234" t="s">
        <v>1</v>
      </c>
      <c r="F1218" s="235" t="s">
        <v>1446</v>
      </c>
      <c r="G1218" s="232"/>
      <c r="H1218" s="236">
        <v>0.47999999999999998</v>
      </c>
      <c r="I1218" s="237"/>
      <c r="J1218" s="232"/>
      <c r="K1218" s="232"/>
      <c r="L1218" s="238"/>
      <c r="M1218" s="239"/>
      <c r="N1218" s="240"/>
      <c r="O1218" s="240"/>
      <c r="P1218" s="240"/>
      <c r="Q1218" s="240"/>
      <c r="R1218" s="240"/>
      <c r="S1218" s="240"/>
      <c r="T1218" s="241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2" t="s">
        <v>158</v>
      </c>
      <c r="AU1218" s="242" t="s">
        <v>83</v>
      </c>
      <c r="AV1218" s="13" t="s">
        <v>85</v>
      </c>
      <c r="AW1218" s="13" t="s">
        <v>32</v>
      </c>
      <c r="AX1218" s="13" t="s">
        <v>75</v>
      </c>
      <c r="AY1218" s="242" t="s">
        <v>149</v>
      </c>
    </row>
    <row r="1219" s="13" customFormat="1">
      <c r="A1219" s="13"/>
      <c r="B1219" s="231"/>
      <c r="C1219" s="232"/>
      <c r="D1219" s="233" t="s">
        <v>158</v>
      </c>
      <c r="E1219" s="234" t="s">
        <v>1</v>
      </c>
      <c r="F1219" s="235" t="s">
        <v>1447</v>
      </c>
      <c r="G1219" s="232"/>
      <c r="H1219" s="236">
        <v>1.6799999999999999</v>
      </c>
      <c r="I1219" s="237"/>
      <c r="J1219" s="232"/>
      <c r="K1219" s="232"/>
      <c r="L1219" s="238"/>
      <c r="M1219" s="239"/>
      <c r="N1219" s="240"/>
      <c r="O1219" s="240"/>
      <c r="P1219" s="240"/>
      <c r="Q1219" s="240"/>
      <c r="R1219" s="240"/>
      <c r="S1219" s="240"/>
      <c r="T1219" s="241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2" t="s">
        <v>158</v>
      </c>
      <c r="AU1219" s="242" t="s">
        <v>83</v>
      </c>
      <c r="AV1219" s="13" t="s">
        <v>85</v>
      </c>
      <c r="AW1219" s="13" t="s">
        <v>32</v>
      </c>
      <c r="AX1219" s="13" t="s">
        <v>75</v>
      </c>
      <c r="AY1219" s="242" t="s">
        <v>149</v>
      </c>
    </row>
    <row r="1220" s="13" customFormat="1">
      <c r="A1220" s="13"/>
      <c r="B1220" s="231"/>
      <c r="C1220" s="232"/>
      <c r="D1220" s="233" t="s">
        <v>158</v>
      </c>
      <c r="E1220" s="234" t="s">
        <v>1</v>
      </c>
      <c r="F1220" s="235" t="s">
        <v>1448</v>
      </c>
      <c r="G1220" s="232"/>
      <c r="H1220" s="236">
        <v>0.47999999999999998</v>
      </c>
      <c r="I1220" s="237"/>
      <c r="J1220" s="232"/>
      <c r="K1220" s="232"/>
      <c r="L1220" s="238"/>
      <c r="M1220" s="239"/>
      <c r="N1220" s="240"/>
      <c r="O1220" s="240"/>
      <c r="P1220" s="240"/>
      <c r="Q1220" s="240"/>
      <c r="R1220" s="240"/>
      <c r="S1220" s="240"/>
      <c r="T1220" s="241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2" t="s">
        <v>158</v>
      </c>
      <c r="AU1220" s="242" t="s">
        <v>83</v>
      </c>
      <c r="AV1220" s="13" t="s">
        <v>85</v>
      </c>
      <c r="AW1220" s="13" t="s">
        <v>32</v>
      </c>
      <c r="AX1220" s="13" t="s">
        <v>75</v>
      </c>
      <c r="AY1220" s="242" t="s">
        <v>149</v>
      </c>
    </row>
    <row r="1221" s="13" customFormat="1">
      <c r="A1221" s="13"/>
      <c r="B1221" s="231"/>
      <c r="C1221" s="232"/>
      <c r="D1221" s="233" t="s">
        <v>158</v>
      </c>
      <c r="E1221" s="234" t="s">
        <v>1</v>
      </c>
      <c r="F1221" s="235" t="s">
        <v>1449</v>
      </c>
      <c r="G1221" s="232"/>
      <c r="H1221" s="236">
        <v>2.3999999999999999</v>
      </c>
      <c r="I1221" s="237"/>
      <c r="J1221" s="232"/>
      <c r="K1221" s="232"/>
      <c r="L1221" s="238"/>
      <c r="M1221" s="239"/>
      <c r="N1221" s="240"/>
      <c r="O1221" s="240"/>
      <c r="P1221" s="240"/>
      <c r="Q1221" s="240"/>
      <c r="R1221" s="240"/>
      <c r="S1221" s="240"/>
      <c r="T1221" s="241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2" t="s">
        <v>158</v>
      </c>
      <c r="AU1221" s="242" t="s">
        <v>83</v>
      </c>
      <c r="AV1221" s="13" t="s">
        <v>85</v>
      </c>
      <c r="AW1221" s="13" t="s">
        <v>32</v>
      </c>
      <c r="AX1221" s="13" t="s">
        <v>75</v>
      </c>
      <c r="AY1221" s="242" t="s">
        <v>149</v>
      </c>
    </row>
    <row r="1222" s="13" customFormat="1">
      <c r="A1222" s="13"/>
      <c r="B1222" s="231"/>
      <c r="C1222" s="232"/>
      <c r="D1222" s="233" t="s">
        <v>158</v>
      </c>
      <c r="E1222" s="234" t="s">
        <v>1</v>
      </c>
      <c r="F1222" s="235" t="s">
        <v>1450</v>
      </c>
      <c r="G1222" s="232"/>
      <c r="H1222" s="236">
        <v>0.59999999999999998</v>
      </c>
      <c r="I1222" s="237"/>
      <c r="J1222" s="232"/>
      <c r="K1222" s="232"/>
      <c r="L1222" s="238"/>
      <c r="M1222" s="239"/>
      <c r="N1222" s="240"/>
      <c r="O1222" s="240"/>
      <c r="P1222" s="240"/>
      <c r="Q1222" s="240"/>
      <c r="R1222" s="240"/>
      <c r="S1222" s="240"/>
      <c r="T1222" s="241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2" t="s">
        <v>158</v>
      </c>
      <c r="AU1222" s="242" t="s">
        <v>83</v>
      </c>
      <c r="AV1222" s="13" t="s">
        <v>85</v>
      </c>
      <c r="AW1222" s="13" t="s">
        <v>32</v>
      </c>
      <c r="AX1222" s="13" t="s">
        <v>75</v>
      </c>
      <c r="AY1222" s="242" t="s">
        <v>149</v>
      </c>
    </row>
    <row r="1223" s="13" customFormat="1">
      <c r="A1223" s="13"/>
      <c r="B1223" s="231"/>
      <c r="C1223" s="232"/>
      <c r="D1223" s="233" t="s">
        <v>158</v>
      </c>
      <c r="E1223" s="234" t="s">
        <v>1</v>
      </c>
      <c r="F1223" s="235" t="s">
        <v>1451</v>
      </c>
      <c r="G1223" s="232"/>
      <c r="H1223" s="236">
        <v>0.59999999999999998</v>
      </c>
      <c r="I1223" s="237"/>
      <c r="J1223" s="232"/>
      <c r="K1223" s="232"/>
      <c r="L1223" s="238"/>
      <c r="M1223" s="239"/>
      <c r="N1223" s="240"/>
      <c r="O1223" s="240"/>
      <c r="P1223" s="240"/>
      <c r="Q1223" s="240"/>
      <c r="R1223" s="240"/>
      <c r="S1223" s="240"/>
      <c r="T1223" s="241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2" t="s">
        <v>158</v>
      </c>
      <c r="AU1223" s="242" t="s">
        <v>83</v>
      </c>
      <c r="AV1223" s="13" t="s">
        <v>85</v>
      </c>
      <c r="AW1223" s="13" t="s">
        <v>32</v>
      </c>
      <c r="AX1223" s="13" t="s">
        <v>75</v>
      </c>
      <c r="AY1223" s="242" t="s">
        <v>149</v>
      </c>
    </row>
    <row r="1224" s="13" customFormat="1">
      <c r="A1224" s="13"/>
      <c r="B1224" s="231"/>
      <c r="C1224" s="232"/>
      <c r="D1224" s="233" t="s">
        <v>158</v>
      </c>
      <c r="E1224" s="234" t="s">
        <v>1</v>
      </c>
      <c r="F1224" s="235" t="s">
        <v>1452</v>
      </c>
      <c r="G1224" s="232"/>
      <c r="H1224" s="236">
        <v>1.26</v>
      </c>
      <c r="I1224" s="237"/>
      <c r="J1224" s="232"/>
      <c r="K1224" s="232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2" t="s">
        <v>158</v>
      </c>
      <c r="AU1224" s="242" t="s">
        <v>83</v>
      </c>
      <c r="AV1224" s="13" t="s">
        <v>85</v>
      </c>
      <c r="AW1224" s="13" t="s">
        <v>32</v>
      </c>
      <c r="AX1224" s="13" t="s">
        <v>75</v>
      </c>
      <c r="AY1224" s="242" t="s">
        <v>149</v>
      </c>
    </row>
    <row r="1225" s="13" customFormat="1">
      <c r="A1225" s="13"/>
      <c r="B1225" s="231"/>
      <c r="C1225" s="232"/>
      <c r="D1225" s="233" t="s">
        <v>158</v>
      </c>
      <c r="E1225" s="234" t="s">
        <v>1</v>
      </c>
      <c r="F1225" s="235" t="s">
        <v>1453</v>
      </c>
      <c r="G1225" s="232"/>
      <c r="H1225" s="236">
        <v>1.4159999999999999</v>
      </c>
      <c r="I1225" s="237"/>
      <c r="J1225" s="232"/>
      <c r="K1225" s="232"/>
      <c r="L1225" s="238"/>
      <c r="M1225" s="239"/>
      <c r="N1225" s="240"/>
      <c r="O1225" s="240"/>
      <c r="P1225" s="240"/>
      <c r="Q1225" s="240"/>
      <c r="R1225" s="240"/>
      <c r="S1225" s="240"/>
      <c r="T1225" s="241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2" t="s">
        <v>158</v>
      </c>
      <c r="AU1225" s="242" t="s">
        <v>83</v>
      </c>
      <c r="AV1225" s="13" t="s">
        <v>85</v>
      </c>
      <c r="AW1225" s="13" t="s">
        <v>32</v>
      </c>
      <c r="AX1225" s="13" t="s">
        <v>75</v>
      </c>
      <c r="AY1225" s="242" t="s">
        <v>149</v>
      </c>
    </row>
    <row r="1226" s="13" customFormat="1">
      <c r="A1226" s="13"/>
      <c r="B1226" s="231"/>
      <c r="C1226" s="232"/>
      <c r="D1226" s="233" t="s">
        <v>158</v>
      </c>
      <c r="E1226" s="234" t="s">
        <v>1</v>
      </c>
      <c r="F1226" s="235" t="s">
        <v>1454</v>
      </c>
      <c r="G1226" s="232"/>
      <c r="H1226" s="236">
        <v>0.71999999999999997</v>
      </c>
      <c r="I1226" s="237"/>
      <c r="J1226" s="232"/>
      <c r="K1226" s="232"/>
      <c r="L1226" s="238"/>
      <c r="M1226" s="239"/>
      <c r="N1226" s="240"/>
      <c r="O1226" s="240"/>
      <c r="P1226" s="240"/>
      <c r="Q1226" s="240"/>
      <c r="R1226" s="240"/>
      <c r="S1226" s="240"/>
      <c r="T1226" s="241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2" t="s">
        <v>158</v>
      </c>
      <c r="AU1226" s="242" t="s">
        <v>83</v>
      </c>
      <c r="AV1226" s="13" t="s">
        <v>85</v>
      </c>
      <c r="AW1226" s="13" t="s">
        <v>32</v>
      </c>
      <c r="AX1226" s="13" t="s">
        <v>75</v>
      </c>
      <c r="AY1226" s="242" t="s">
        <v>149</v>
      </c>
    </row>
    <row r="1227" s="14" customFormat="1">
      <c r="A1227" s="14"/>
      <c r="B1227" s="243"/>
      <c r="C1227" s="244"/>
      <c r="D1227" s="233" t="s">
        <v>158</v>
      </c>
      <c r="E1227" s="245" t="s">
        <v>1</v>
      </c>
      <c r="F1227" s="246" t="s">
        <v>212</v>
      </c>
      <c r="G1227" s="244"/>
      <c r="H1227" s="247">
        <v>17.915999999999997</v>
      </c>
      <c r="I1227" s="248"/>
      <c r="J1227" s="244"/>
      <c r="K1227" s="244"/>
      <c r="L1227" s="249"/>
      <c r="M1227" s="250"/>
      <c r="N1227" s="251"/>
      <c r="O1227" s="251"/>
      <c r="P1227" s="251"/>
      <c r="Q1227" s="251"/>
      <c r="R1227" s="251"/>
      <c r="S1227" s="251"/>
      <c r="T1227" s="252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3" t="s">
        <v>158</v>
      </c>
      <c r="AU1227" s="253" t="s">
        <v>83</v>
      </c>
      <c r="AV1227" s="14" t="s">
        <v>156</v>
      </c>
      <c r="AW1227" s="14" t="s">
        <v>32</v>
      </c>
      <c r="AX1227" s="14" t="s">
        <v>83</v>
      </c>
      <c r="AY1227" s="253" t="s">
        <v>149</v>
      </c>
    </row>
    <row r="1228" s="12" customFormat="1" ht="25.92" customHeight="1">
      <c r="A1228" s="12"/>
      <c r="B1228" s="203"/>
      <c r="C1228" s="204"/>
      <c r="D1228" s="205" t="s">
        <v>74</v>
      </c>
      <c r="E1228" s="206" t="s">
        <v>1459</v>
      </c>
      <c r="F1228" s="206" t="s">
        <v>1460</v>
      </c>
      <c r="G1228" s="204"/>
      <c r="H1228" s="204"/>
      <c r="I1228" s="207"/>
      <c r="J1228" s="208">
        <f>BK1228</f>
        <v>0</v>
      </c>
      <c r="K1228" s="204"/>
      <c r="L1228" s="209"/>
      <c r="M1228" s="210"/>
      <c r="N1228" s="211"/>
      <c r="O1228" s="211"/>
      <c r="P1228" s="212">
        <f>P1229+P1238+P1240+P1354+P1364+P1417</f>
        <v>0</v>
      </c>
      <c r="Q1228" s="211"/>
      <c r="R1228" s="212">
        <f>R1229+R1238+R1240+R1354+R1364+R1417</f>
        <v>7.1042978679999997</v>
      </c>
      <c r="S1228" s="211"/>
      <c r="T1228" s="213">
        <f>T1229+T1238+T1240+T1354+T1364+T1417</f>
        <v>2.0549999999999997</v>
      </c>
      <c r="U1228" s="12"/>
      <c r="V1228" s="12"/>
      <c r="W1228" s="12"/>
      <c r="X1228" s="12"/>
      <c r="Y1228" s="12"/>
      <c r="Z1228" s="12"/>
      <c r="AA1228" s="12"/>
      <c r="AB1228" s="12"/>
      <c r="AC1228" s="12"/>
      <c r="AD1228" s="12"/>
      <c r="AE1228" s="12"/>
      <c r="AR1228" s="214" t="s">
        <v>85</v>
      </c>
      <c r="AT1228" s="215" t="s">
        <v>74</v>
      </c>
      <c r="AU1228" s="215" t="s">
        <v>75</v>
      </c>
      <c r="AY1228" s="214" t="s">
        <v>149</v>
      </c>
      <c r="BK1228" s="216">
        <f>BK1229+BK1238+BK1240+BK1354+BK1364+BK1417</f>
        <v>0</v>
      </c>
    </row>
    <row r="1229" s="12" customFormat="1" ht="22.8" customHeight="1">
      <c r="A1229" s="12"/>
      <c r="B1229" s="203"/>
      <c r="C1229" s="204"/>
      <c r="D1229" s="205" t="s">
        <v>74</v>
      </c>
      <c r="E1229" s="269" t="s">
        <v>1461</v>
      </c>
      <c r="F1229" s="269" t="s">
        <v>1462</v>
      </c>
      <c r="G1229" s="204"/>
      <c r="H1229" s="204"/>
      <c r="I1229" s="207"/>
      <c r="J1229" s="270">
        <f>BK1229</f>
        <v>0</v>
      </c>
      <c r="K1229" s="204"/>
      <c r="L1229" s="209"/>
      <c r="M1229" s="210"/>
      <c r="N1229" s="211"/>
      <c r="O1229" s="211"/>
      <c r="P1229" s="212">
        <f>SUM(P1230:P1237)</f>
        <v>0</v>
      </c>
      <c r="Q1229" s="211"/>
      <c r="R1229" s="212">
        <f>SUM(R1230:R1237)</f>
        <v>0.20401499999999997</v>
      </c>
      <c r="S1229" s="211"/>
      <c r="T1229" s="213">
        <f>SUM(T1230:T1237)</f>
        <v>0</v>
      </c>
      <c r="U1229" s="12"/>
      <c r="V1229" s="12"/>
      <c r="W1229" s="12"/>
      <c r="X1229" s="12"/>
      <c r="Y1229" s="12"/>
      <c r="Z1229" s="12"/>
      <c r="AA1229" s="12"/>
      <c r="AB1229" s="12"/>
      <c r="AC1229" s="12"/>
      <c r="AD1229" s="12"/>
      <c r="AE1229" s="12"/>
      <c r="AR1229" s="214" t="s">
        <v>85</v>
      </c>
      <c r="AT1229" s="215" t="s">
        <v>74</v>
      </c>
      <c r="AU1229" s="215" t="s">
        <v>83</v>
      </c>
      <c r="AY1229" s="214" t="s">
        <v>149</v>
      </c>
      <c r="BK1229" s="216">
        <f>SUM(BK1230:BK1237)</f>
        <v>0</v>
      </c>
    </row>
    <row r="1230" s="2" customFormat="1" ht="24.15" customHeight="1">
      <c r="A1230" s="38"/>
      <c r="B1230" s="39"/>
      <c r="C1230" s="217" t="s">
        <v>1463</v>
      </c>
      <c r="D1230" s="217" t="s">
        <v>152</v>
      </c>
      <c r="E1230" s="218" t="s">
        <v>1464</v>
      </c>
      <c r="F1230" s="219" t="s">
        <v>1465</v>
      </c>
      <c r="G1230" s="220" t="s">
        <v>155</v>
      </c>
      <c r="H1230" s="221">
        <v>33.5</v>
      </c>
      <c r="I1230" s="222"/>
      <c r="J1230" s="223">
        <f>ROUND(I1230*H1230,2)</f>
        <v>0</v>
      </c>
      <c r="K1230" s="224"/>
      <c r="L1230" s="44"/>
      <c r="M1230" s="225" t="s">
        <v>1</v>
      </c>
      <c r="N1230" s="226" t="s">
        <v>40</v>
      </c>
      <c r="O1230" s="91"/>
      <c r="P1230" s="227">
        <f>O1230*H1230</f>
        <v>0</v>
      </c>
      <c r="Q1230" s="227">
        <v>0</v>
      </c>
      <c r="R1230" s="227">
        <f>Q1230*H1230</f>
        <v>0</v>
      </c>
      <c r="S1230" s="227">
        <v>0</v>
      </c>
      <c r="T1230" s="228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229" t="s">
        <v>370</v>
      </c>
      <c r="AT1230" s="229" t="s">
        <v>152</v>
      </c>
      <c r="AU1230" s="229" t="s">
        <v>85</v>
      </c>
      <c r="AY1230" s="17" t="s">
        <v>149</v>
      </c>
      <c r="BE1230" s="230">
        <f>IF(N1230="základní",J1230,0)</f>
        <v>0</v>
      </c>
      <c r="BF1230" s="230">
        <f>IF(N1230="snížená",J1230,0)</f>
        <v>0</v>
      </c>
      <c r="BG1230" s="230">
        <f>IF(N1230="zákl. přenesená",J1230,0)</f>
        <v>0</v>
      </c>
      <c r="BH1230" s="230">
        <f>IF(N1230="sníž. přenesená",J1230,0)</f>
        <v>0</v>
      </c>
      <c r="BI1230" s="230">
        <f>IF(N1230="nulová",J1230,0)</f>
        <v>0</v>
      </c>
      <c r="BJ1230" s="17" t="s">
        <v>83</v>
      </c>
      <c r="BK1230" s="230">
        <f>ROUND(I1230*H1230,2)</f>
        <v>0</v>
      </c>
      <c r="BL1230" s="17" t="s">
        <v>370</v>
      </c>
      <c r="BM1230" s="229" t="s">
        <v>1466</v>
      </c>
    </row>
    <row r="1231" s="13" customFormat="1">
      <c r="A1231" s="13"/>
      <c r="B1231" s="231"/>
      <c r="C1231" s="232"/>
      <c r="D1231" s="233" t="s">
        <v>158</v>
      </c>
      <c r="E1231" s="234" t="s">
        <v>1</v>
      </c>
      <c r="F1231" s="235" t="s">
        <v>373</v>
      </c>
      <c r="G1231" s="232"/>
      <c r="H1231" s="236">
        <v>11.300000000000001</v>
      </c>
      <c r="I1231" s="237"/>
      <c r="J1231" s="232"/>
      <c r="K1231" s="232"/>
      <c r="L1231" s="238"/>
      <c r="M1231" s="239"/>
      <c r="N1231" s="240"/>
      <c r="O1231" s="240"/>
      <c r="P1231" s="240"/>
      <c r="Q1231" s="240"/>
      <c r="R1231" s="240"/>
      <c r="S1231" s="240"/>
      <c r="T1231" s="241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2" t="s">
        <v>158</v>
      </c>
      <c r="AU1231" s="242" t="s">
        <v>85</v>
      </c>
      <c r="AV1231" s="13" t="s">
        <v>85</v>
      </c>
      <c r="AW1231" s="13" t="s">
        <v>32</v>
      </c>
      <c r="AX1231" s="13" t="s">
        <v>75</v>
      </c>
      <c r="AY1231" s="242" t="s">
        <v>149</v>
      </c>
    </row>
    <row r="1232" s="13" customFormat="1">
      <c r="A1232" s="13"/>
      <c r="B1232" s="231"/>
      <c r="C1232" s="232"/>
      <c r="D1232" s="233" t="s">
        <v>158</v>
      </c>
      <c r="E1232" s="234" t="s">
        <v>1</v>
      </c>
      <c r="F1232" s="235" t="s">
        <v>374</v>
      </c>
      <c r="G1232" s="232"/>
      <c r="H1232" s="236">
        <v>5.2999999999999998</v>
      </c>
      <c r="I1232" s="237"/>
      <c r="J1232" s="232"/>
      <c r="K1232" s="232"/>
      <c r="L1232" s="238"/>
      <c r="M1232" s="239"/>
      <c r="N1232" s="240"/>
      <c r="O1232" s="240"/>
      <c r="P1232" s="240"/>
      <c r="Q1232" s="240"/>
      <c r="R1232" s="240"/>
      <c r="S1232" s="240"/>
      <c r="T1232" s="241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2" t="s">
        <v>158</v>
      </c>
      <c r="AU1232" s="242" t="s">
        <v>85</v>
      </c>
      <c r="AV1232" s="13" t="s">
        <v>85</v>
      </c>
      <c r="AW1232" s="13" t="s">
        <v>32</v>
      </c>
      <c r="AX1232" s="13" t="s">
        <v>75</v>
      </c>
      <c r="AY1232" s="242" t="s">
        <v>149</v>
      </c>
    </row>
    <row r="1233" s="13" customFormat="1">
      <c r="A1233" s="13"/>
      <c r="B1233" s="231"/>
      <c r="C1233" s="232"/>
      <c r="D1233" s="233" t="s">
        <v>158</v>
      </c>
      <c r="E1233" s="234" t="s">
        <v>1</v>
      </c>
      <c r="F1233" s="235" t="s">
        <v>375</v>
      </c>
      <c r="G1233" s="232"/>
      <c r="H1233" s="236">
        <v>11.5</v>
      </c>
      <c r="I1233" s="237"/>
      <c r="J1233" s="232"/>
      <c r="K1233" s="232"/>
      <c r="L1233" s="238"/>
      <c r="M1233" s="239"/>
      <c r="N1233" s="240"/>
      <c r="O1233" s="240"/>
      <c r="P1233" s="240"/>
      <c r="Q1233" s="240"/>
      <c r="R1233" s="240"/>
      <c r="S1233" s="240"/>
      <c r="T1233" s="241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2" t="s">
        <v>158</v>
      </c>
      <c r="AU1233" s="242" t="s">
        <v>85</v>
      </c>
      <c r="AV1233" s="13" t="s">
        <v>85</v>
      </c>
      <c r="AW1233" s="13" t="s">
        <v>32</v>
      </c>
      <c r="AX1233" s="13" t="s">
        <v>75</v>
      </c>
      <c r="AY1233" s="242" t="s">
        <v>149</v>
      </c>
    </row>
    <row r="1234" s="13" customFormat="1">
      <c r="A1234" s="13"/>
      <c r="B1234" s="231"/>
      <c r="C1234" s="232"/>
      <c r="D1234" s="233" t="s">
        <v>158</v>
      </c>
      <c r="E1234" s="234" t="s">
        <v>1</v>
      </c>
      <c r="F1234" s="235" t="s">
        <v>376</v>
      </c>
      <c r="G1234" s="232"/>
      <c r="H1234" s="236">
        <v>5.4000000000000004</v>
      </c>
      <c r="I1234" s="237"/>
      <c r="J1234" s="232"/>
      <c r="K1234" s="232"/>
      <c r="L1234" s="238"/>
      <c r="M1234" s="239"/>
      <c r="N1234" s="240"/>
      <c r="O1234" s="240"/>
      <c r="P1234" s="240"/>
      <c r="Q1234" s="240"/>
      <c r="R1234" s="240"/>
      <c r="S1234" s="240"/>
      <c r="T1234" s="241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2" t="s">
        <v>158</v>
      </c>
      <c r="AU1234" s="242" t="s">
        <v>85</v>
      </c>
      <c r="AV1234" s="13" t="s">
        <v>85</v>
      </c>
      <c r="AW1234" s="13" t="s">
        <v>32</v>
      </c>
      <c r="AX1234" s="13" t="s">
        <v>75</v>
      </c>
      <c r="AY1234" s="242" t="s">
        <v>149</v>
      </c>
    </row>
    <row r="1235" s="14" customFormat="1">
      <c r="A1235" s="14"/>
      <c r="B1235" s="243"/>
      <c r="C1235" s="244"/>
      <c r="D1235" s="233" t="s">
        <v>158</v>
      </c>
      <c r="E1235" s="245" t="s">
        <v>1</v>
      </c>
      <c r="F1235" s="246" t="s">
        <v>212</v>
      </c>
      <c r="G1235" s="244"/>
      <c r="H1235" s="247">
        <v>33.5</v>
      </c>
      <c r="I1235" s="248"/>
      <c r="J1235" s="244"/>
      <c r="K1235" s="244"/>
      <c r="L1235" s="249"/>
      <c r="M1235" s="250"/>
      <c r="N1235" s="251"/>
      <c r="O1235" s="251"/>
      <c r="P1235" s="251"/>
      <c r="Q1235" s="251"/>
      <c r="R1235" s="251"/>
      <c r="S1235" s="251"/>
      <c r="T1235" s="252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53" t="s">
        <v>158</v>
      </c>
      <c r="AU1235" s="253" t="s">
        <v>85</v>
      </c>
      <c r="AV1235" s="14" t="s">
        <v>156</v>
      </c>
      <c r="AW1235" s="14" t="s">
        <v>32</v>
      </c>
      <c r="AX1235" s="14" t="s">
        <v>83</v>
      </c>
      <c r="AY1235" s="253" t="s">
        <v>149</v>
      </c>
    </row>
    <row r="1236" s="2" customFormat="1" ht="24.15" customHeight="1">
      <c r="A1236" s="38"/>
      <c r="B1236" s="39"/>
      <c r="C1236" s="258" t="s">
        <v>1467</v>
      </c>
      <c r="D1236" s="258" t="s">
        <v>401</v>
      </c>
      <c r="E1236" s="259" t="s">
        <v>1468</v>
      </c>
      <c r="F1236" s="260" t="s">
        <v>1469</v>
      </c>
      <c r="G1236" s="261" t="s">
        <v>155</v>
      </c>
      <c r="H1236" s="262">
        <v>70.349999999999994</v>
      </c>
      <c r="I1236" s="263"/>
      <c r="J1236" s="264">
        <f>ROUND(I1236*H1236,2)</f>
        <v>0</v>
      </c>
      <c r="K1236" s="265"/>
      <c r="L1236" s="266"/>
      <c r="M1236" s="267" t="s">
        <v>1</v>
      </c>
      <c r="N1236" s="268" t="s">
        <v>40</v>
      </c>
      <c r="O1236" s="91"/>
      <c r="P1236" s="227">
        <f>O1236*H1236</f>
        <v>0</v>
      </c>
      <c r="Q1236" s="227">
        <v>0.0028999999999999998</v>
      </c>
      <c r="R1236" s="227">
        <f>Q1236*H1236</f>
        <v>0.20401499999999997</v>
      </c>
      <c r="S1236" s="227">
        <v>0</v>
      </c>
      <c r="T1236" s="228">
        <f>S1236*H1236</f>
        <v>0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229" t="s">
        <v>485</v>
      </c>
      <c r="AT1236" s="229" t="s">
        <v>401</v>
      </c>
      <c r="AU1236" s="229" t="s">
        <v>85</v>
      </c>
      <c r="AY1236" s="17" t="s">
        <v>149</v>
      </c>
      <c r="BE1236" s="230">
        <f>IF(N1236="základní",J1236,0)</f>
        <v>0</v>
      </c>
      <c r="BF1236" s="230">
        <f>IF(N1236="snížená",J1236,0)</f>
        <v>0</v>
      </c>
      <c r="BG1236" s="230">
        <f>IF(N1236="zákl. přenesená",J1236,0)</f>
        <v>0</v>
      </c>
      <c r="BH1236" s="230">
        <f>IF(N1236="sníž. přenesená",J1236,0)</f>
        <v>0</v>
      </c>
      <c r="BI1236" s="230">
        <f>IF(N1236="nulová",J1236,0)</f>
        <v>0</v>
      </c>
      <c r="BJ1236" s="17" t="s">
        <v>83</v>
      </c>
      <c r="BK1236" s="230">
        <f>ROUND(I1236*H1236,2)</f>
        <v>0</v>
      </c>
      <c r="BL1236" s="17" t="s">
        <v>370</v>
      </c>
      <c r="BM1236" s="229" t="s">
        <v>1470</v>
      </c>
    </row>
    <row r="1237" s="13" customFormat="1">
      <c r="A1237" s="13"/>
      <c r="B1237" s="231"/>
      <c r="C1237" s="232"/>
      <c r="D1237" s="233" t="s">
        <v>158</v>
      </c>
      <c r="E1237" s="232"/>
      <c r="F1237" s="235" t="s">
        <v>1471</v>
      </c>
      <c r="G1237" s="232"/>
      <c r="H1237" s="236">
        <v>70.349999999999994</v>
      </c>
      <c r="I1237" s="237"/>
      <c r="J1237" s="232"/>
      <c r="K1237" s="232"/>
      <c r="L1237" s="238"/>
      <c r="M1237" s="239"/>
      <c r="N1237" s="240"/>
      <c r="O1237" s="240"/>
      <c r="P1237" s="240"/>
      <c r="Q1237" s="240"/>
      <c r="R1237" s="240"/>
      <c r="S1237" s="240"/>
      <c r="T1237" s="241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2" t="s">
        <v>158</v>
      </c>
      <c r="AU1237" s="242" t="s">
        <v>85</v>
      </c>
      <c r="AV1237" s="13" t="s">
        <v>85</v>
      </c>
      <c r="AW1237" s="13" t="s">
        <v>4</v>
      </c>
      <c r="AX1237" s="13" t="s">
        <v>83</v>
      </c>
      <c r="AY1237" s="242" t="s">
        <v>149</v>
      </c>
    </row>
    <row r="1238" s="12" customFormat="1" ht="22.8" customHeight="1">
      <c r="A1238" s="12"/>
      <c r="B1238" s="203"/>
      <c r="C1238" s="204"/>
      <c r="D1238" s="205" t="s">
        <v>74</v>
      </c>
      <c r="E1238" s="269" t="s">
        <v>1472</v>
      </c>
      <c r="F1238" s="269" t="s">
        <v>1473</v>
      </c>
      <c r="G1238" s="204"/>
      <c r="H1238" s="204"/>
      <c r="I1238" s="207"/>
      <c r="J1238" s="270">
        <f>BK1238</f>
        <v>0</v>
      </c>
      <c r="K1238" s="204"/>
      <c r="L1238" s="209"/>
      <c r="M1238" s="210"/>
      <c r="N1238" s="211"/>
      <c r="O1238" s="211"/>
      <c r="P1238" s="212">
        <f>P1239</f>
        <v>0</v>
      </c>
      <c r="Q1238" s="211"/>
      <c r="R1238" s="212">
        <f>R1239</f>
        <v>0.0024190079999999998</v>
      </c>
      <c r="S1238" s="211"/>
      <c r="T1238" s="213">
        <f>T1239</f>
        <v>0</v>
      </c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R1238" s="214" t="s">
        <v>85</v>
      </c>
      <c r="AT1238" s="215" t="s">
        <v>74</v>
      </c>
      <c r="AU1238" s="215" t="s">
        <v>83</v>
      </c>
      <c r="AY1238" s="214" t="s">
        <v>149</v>
      </c>
      <c r="BK1238" s="216">
        <f>BK1239</f>
        <v>0</v>
      </c>
    </row>
    <row r="1239" s="2" customFormat="1" ht="24.15" customHeight="1">
      <c r="A1239" s="38"/>
      <c r="B1239" s="39"/>
      <c r="C1239" s="217" t="s">
        <v>1474</v>
      </c>
      <c r="D1239" s="217" t="s">
        <v>152</v>
      </c>
      <c r="E1239" s="218" t="s">
        <v>1475</v>
      </c>
      <c r="F1239" s="219" t="s">
        <v>1476</v>
      </c>
      <c r="G1239" s="220" t="s">
        <v>250</v>
      </c>
      <c r="H1239" s="221">
        <v>1.2</v>
      </c>
      <c r="I1239" s="222"/>
      <c r="J1239" s="223">
        <f>ROUND(I1239*H1239,2)</f>
        <v>0</v>
      </c>
      <c r="K1239" s="224"/>
      <c r="L1239" s="44"/>
      <c r="M1239" s="225" t="s">
        <v>1</v>
      </c>
      <c r="N1239" s="226" t="s">
        <v>40</v>
      </c>
      <c r="O1239" s="91"/>
      <c r="P1239" s="227">
        <f>O1239*H1239</f>
        <v>0</v>
      </c>
      <c r="Q1239" s="227">
        <v>0.0020158400000000001</v>
      </c>
      <c r="R1239" s="227">
        <f>Q1239*H1239</f>
        <v>0.0024190079999999998</v>
      </c>
      <c r="S1239" s="227">
        <v>0</v>
      </c>
      <c r="T1239" s="228">
        <f>S1239*H1239</f>
        <v>0</v>
      </c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R1239" s="229" t="s">
        <v>370</v>
      </c>
      <c r="AT1239" s="229" t="s">
        <v>152</v>
      </c>
      <c r="AU1239" s="229" t="s">
        <v>85</v>
      </c>
      <c r="AY1239" s="17" t="s">
        <v>149</v>
      </c>
      <c r="BE1239" s="230">
        <f>IF(N1239="základní",J1239,0)</f>
        <v>0</v>
      </c>
      <c r="BF1239" s="230">
        <f>IF(N1239="snížená",J1239,0)</f>
        <v>0</v>
      </c>
      <c r="BG1239" s="230">
        <f>IF(N1239="zákl. přenesená",J1239,0)</f>
        <v>0</v>
      </c>
      <c r="BH1239" s="230">
        <f>IF(N1239="sníž. přenesená",J1239,0)</f>
        <v>0</v>
      </c>
      <c r="BI1239" s="230">
        <f>IF(N1239="nulová",J1239,0)</f>
        <v>0</v>
      </c>
      <c r="BJ1239" s="17" t="s">
        <v>83</v>
      </c>
      <c r="BK1239" s="230">
        <f>ROUND(I1239*H1239,2)</f>
        <v>0</v>
      </c>
      <c r="BL1239" s="17" t="s">
        <v>370</v>
      </c>
      <c r="BM1239" s="229" t="s">
        <v>1477</v>
      </c>
    </row>
    <row r="1240" s="12" customFormat="1" ht="22.8" customHeight="1">
      <c r="A1240" s="12"/>
      <c r="B1240" s="203"/>
      <c r="C1240" s="204"/>
      <c r="D1240" s="205" t="s">
        <v>74</v>
      </c>
      <c r="E1240" s="269" t="s">
        <v>1478</v>
      </c>
      <c r="F1240" s="269" t="s">
        <v>1479</v>
      </c>
      <c r="G1240" s="204"/>
      <c r="H1240" s="204"/>
      <c r="I1240" s="207"/>
      <c r="J1240" s="270">
        <f>BK1240</f>
        <v>0</v>
      </c>
      <c r="K1240" s="204"/>
      <c r="L1240" s="209"/>
      <c r="M1240" s="210"/>
      <c r="N1240" s="211"/>
      <c r="O1240" s="211"/>
      <c r="P1240" s="212">
        <f>SUM(P1241:P1353)</f>
        <v>0</v>
      </c>
      <c r="Q1240" s="211"/>
      <c r="R1240" s="212">
        <f>SUM(R1241:R1353)</f>
        <v>5.6850693000000003</v>
      </c>
      <c r="S1240" s="211"/>
      <c r="T1240" s="213">
        <f>SUM(T1241:T1353)</f>
        <v>0</v>
      </c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R1240" s="214" t="s">
        <v>85</v>
      </c>
      <c r="AT1240" s="215" t="s">
        <v>74</v>
      </c>
      <c r="AU1240" s="215" t="s">
        <v>83</v>
      </c>
      <c r="AY1240" s="214" t="s">
        <v>149</v>
      </c>
      <c r="BK1240" s="216">
        <f>SUM(BK1241:BK1353)</f>
        <v>0</v>
      </c>
    </row>
    <row r="1241" s="2" customFormat="1" ht="24.15" customHeight="1">
      <c r="A1241" s="38"/>
      <c r="B1241" s="39"/>
      <c r="C1241" s="217" t="s">
        <v>1480</v>
      </c>
      <c r="D1241" s="217" t="s">
        <v>152</v>
      </c>
      <c r="E1241" s="218" t="s">
        <v>1481</v>
      </c>
      <c r="F1241" s="219" t="s">
        <v>1482</v>
      </c>
      <c r="G1241" s="220" t="s">
        <v>155</v>
      </c>
      <c r="H1241" s="221">
        <v>219.50999999999999</v>
      </c>
      <c r="I1241" s="222"/>
      <c r="J1241" s="223">
        <f>ROUND(I1241*H1241,2)</f>
        <v>0</v>
      </c>
      <c r="K1241" s="224"/>
      <c r="L1241" s="44"/>
      <c r="M1241" s="225" t="s">
        <v>1</v>
      </c>
      <c r="N1241" s="226" t="s">
        <v>40</v>
      </c>
      <c r="O1241" s="91"/>
      <c r="P1241" s="227">
        <f>O1241*H1241</f>
        <v>0</v>
      </c>
      <c r="Q1241" s="227">
        <v>0</v>
      </c>
      <c r="R1241" s="227">
        <f>Q1241*H1241</f>
        <v>0</v>
      </c>
      <c r="S1241" s="227">
        <v>0</v>
      </c>
      <c r="T1241" s="228">
        <f>S1241*H1241</f>
        <v>0</v>
      </c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R1241" s="229" t="s">
        <v>370</v>
      </c>
      <c r="AT1241" s="229" t="s">
        <v>152</v>
      </c>
      <c r="AU1241" s="229" t="s">
        <v>85</v>
      </c>
      <c r="AY1241" s="17" t="s">
        <v>149</v>
      </c>
      <c r="BE1241" s="230">
        <f>IF(N1241="základní",J1241,0)</f>
        <v>0</v>
      </c>
      <c r="BF1241" s="230">
        <f>IF(N1241="snížená",J1241,0)</f>
        <v>0</v>
      </c>
      <c r="BG1241" s="230">
        <f>IF(N1241="zákl. přenesená",J1241,0)</f>
        <v>0</v>
      </c>
      <c r="BH1241" s="230">
        <f>IF(N1241="sníž. přenesená",J1241,0)</f>
        <v>0</v>
      </c>
      <c r="BI1241" s="230">
        <f>IF(N1241="nulová",J1241,0)</f>
        <v>0</v>
      </c>
      <c r="BJ1241" s="17" t="s">
        <v>83</v>
      </c>
      <c r="BK1241" s="230">
        <f>ROUND(I1241*H1241,2)</f>
        <v>0</v>
      </c>
      <c r="BL1241" s="17" t="s">
        <v>370</v>
      </c>
      <c r="BM1241" s="229" t="s">
        <v>1483</v>
      </c>
    </row>
    <row r="1242" s="13" customFormat="1">
      <c r="A1242" s="13"/>
      <c r="B1242" s="231"/>
      <c r="C1242" s="232"/>
      <c r="D1242" s="233" t="s">
        <v>158</v>
      </c>
      <c r="E1242" s="234" t="s">
        <v>1</v>
      </c>
      <c r="F1242" s="235" t="s">
        <v>1484</v>
      </c>
      <c r="G1242" s="232"/>
      <c r="H1242" s="236">
        <v>63.549999999999997</v>
      </c>
      <c r="I1242" s="237"/>
      <c r="J1242" s="232"/>
      <c r="K1242" s="232"/>
      <c r="L1242" s="238"/>
      <c r="M1242" s="239"/>
      <c r="N1242" s="240"/>
      <c r="O1242" s="240"/>
      <c r="P1242" s="240"/>
      <c r="Q1242" s="240"/>
      <c r="R1242" s="240"/>
      <c r="S1242" s="240"/>
      <c r="T1242" s="241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2" t="s">
        <v>158</v>
      </c>
      <c r="AU1242" s="242" t="s">
        <v>85</v>
      </c>
      <c r="AV1242" s="13" t="s">
        <v>85</v>
      </c>
      <c r="AW1242" s="13" t="s">
        <v>32</v>
      </c>
      <c r="AX1242" s="13" t="s">
        <v>75</v>
      </c>
      <c r="AY1242" s="242" t="s">
        <v>149</v>
      </c>
    </row>
    <row r="1243" s="13" customFormat="1">
      <c r="A1243" s="13"/>
      <c r="B1243" s="231"/>
      <c r="C1243" s="232"/>
      <c r="D1243" s="233" t="s">
        <v>158</v>
      </c>
      <c r="E1243" s="234" t="s">
        <v>1</v>
      </c>
      <c r="F1243" s="235" t="s">
        <v>1485</v>
      </c>
      <c r="G1243" s="232"/>
      <c r="H1243" s="236">
        <v>17.399999999999999</v>
      </c>
      <c r="I1243" s="237"/>
      <c r="J1243" s="232"/>
      <c r="K1243" s="232"/>
      <c r="L1243" s="238"/>
      <c r="M1243" s="239"/>
      <c r="N1243" s="240"/>
      <c r="O1243" s="240"/>
      <c r="P1243" s="240"/>
      <c r="Q1243" s="240"/>
      <c r="R1243" s="240"/>
      <c r="S1243" s="240"/>
      <c r="T1243" s="241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2" t="s">
        <v>158</v>
      </c>
      <c r="AU1243" s="242" t="s">
        <v>85</v>
      </c>
      <c r="AV1243" s="13" t="s">
        <v>85</v>
      </c>
      <c r="AW1243" s="13" t="s">
        <v>32</v>
      </c>
      <c r="AX1243" s="13" t="s">
        <v>75</v>
      </c>
      <c r="AY1243" s="242" t="s">
        <v>149</v>
      </c>
    </row>
    <row r="1244" s="13" customFormat="1">
      <c r="A1244" s="13"/>
      <c r="B1244" s="231"/>
      <c r="C1244" s="232"/>
      <c r="D1244" s="233" t="s">
        <v>158</v>
      </c>
      <c r="E1244" s="234" t="s">
        <v>1</v>
      </c>
      <c r="F1244" s="235" t="s">
        <v>1486</v>
      </c>
      <c r="G1244" s="232"/>
      <c r="H1244" s="236">
        <v>16.050000000000001</v>
      </c>
      <c r="I1244" s="237"/>
      <c r="J1244" s="232"/>
      <c r="K1244" s="232"/>
      <c r="L1244" s="238"/>
      <c r="M1244" s="239"/>
      <c r="N1244" s="240"/>
      <c r="O1244" s="240"/>
      <c r="P1244" s="240"/>
      <c r="Q1244" s="240"/>
      <c r="R1244" s="240"/>
      <c r="S1244" s="240"/>
      <c r="T1244" s="241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2" t="s">
        <v>158</v>
      </c>
      <c r="AU1244" s="242" t="s">
        <v>85</v>
      </c>
      <c r="AV1244" s="13" t="s">
        <v>85</v>
      </c>
      <c r="AW1244" s="13" t="s">
        <v>32</v>
      </c>
      <c r="AX1244" s="13" t="s">
        <v>75</v>
      </c>
      <c r="AY1244" s="242" t="s">
        <v>149</v>
      </c>
    </row>
    <row r="1245" s="13" customFormat="1">
      <c r="A1245" s="13"/>
      <c r="B1245" s="231"/>
      <c r="C1245" s="232"/>
      <c r="D1245" s="233" t="s">
        <v>158</v>
      </c>
      <c r="E1245" s="234" t="s">
        <v>1</v>
      </c>
      <c r="F1245" s="235" t="s">
        <v>1487</v>
      </c>
      <c r="G1245" s="232"/>
      <c r="H1245" s="236">
        <v>17.649999999999999</v>
      </c>
      <c r="I1245" s="237"/>
      <c r="J1245" s="232"/>
      <c r="K1245" s="232"/>
      <c r="L1245" s="238"/>
      <c r="M1245" s="239"/>
      <c r="N1245" s="240"/>
      <c r="O1245" s="240"/>
      <c r="P1245" s="240"/>
      <c r="Q1245" s="240"/>
      <c r="R1245" s="240"/>
      <c r="S1245" s="240"/>
      <c r="T1245" s="241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2" t="s">
        <v>158</v>
      </c>
      <c r="AU1245" s="242" t="s">
        <v>85</v>
      </c>
      <c r="AV1245" s="13" t="s">
        <v>85</v>
      </c>
      <c r="AW1245" s="13" t="s">
        <v>32</v>
      </c>
      <c r="AX1245" s="13" t="s">
        <v>75</v>
      </c>
      <c r="AY1245" s="242" t="s">
        <v>149</v>
      </c>
    </row>
    <row r="1246" s="13" customFormat="1">
      <c r="A1246" s="13"/>
      <c r="B1246" s="231"/>
      <c r="C1246" s="232"/>
      <c r="D1246" s="233" t="s">
        <v>158</v>
      </c>
      <c r="E1246" s="234" t="s">
        <v>1</v>
      </c>
      <c r="F1246" s="235" t="s">
        <v>1488</v>
      </c>
      <c r="G1246" s="232"/>
      <c r="H1246" s="236">
        <v>7.4100000000000001</v>
      </c>
      <c r="I1246" s="237"/>
      <c r="J1246" s="232"/>
      <c r="K1246" s="232"/>
      <c r="L1246" s="238"/>
      <c r="M1246" s="239"/>
      <c r="N1246" s="240"/>
      <c r="O1246" s="240"/>
      <c r="P1246" s="240"/>
      <c r="Q1246" s="240"/>
      <c r="R1246" s="240"/>
      <c r="S1246" s="240"/>
      <c r="T1246" s="241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2" t="s">
        <v>158</v>
      </c>
      <c r="AU1246" s="242" t="s">
        <v>85</v>
      </c>
      <c r="AV1246" s="13" t="s">
        <v>85</v>
      </c>
      <c r="AW1246" s="13" t="s">
        <v>32</v>
      </c>
      <c r="AX1246" s="13" t="s">
        <v>75</v>
      </c>
      <c r="AY1246" s="242" t="s">
        <v>149</v>
      </c>
    </row>
    <row r="1247" s="13" customFormat="1">
      <c r="A1247" s="13"/>
      <c r="B1247" s="231"/>
      <c r="C1247" s="232"/>
      <c r="D1247" s="233" t="s">
        <v>158</v>
      </c>
      <c r="E1247" s="234" t="s">
        <v>1</v>
      </c>
      <c r="F1247" s="235" t="s">
        <v>1489</v>
      </c>
      <c r="G1247" s="232"/>
      <c r="H1247" s="236">
        <v>14.51</v>
      </c>
      <c r="I1247" s="237"/>
      <c r="J1247" s="232"/>
      <c r="K1247" s="232"/>
      <c r="L1247" s="238"/>
      <c r="M1247" s="239"/>
      <c r="N1247" s="240"/>
      <c r="O1247" s="240"/>
      <c r="P1247" s="240"/>
      <c r="Q1247" s="240"/>
      <c r="R1247" s="240"/>
      <c r="S1247" s="240"/>
      <c r="T1247" s="241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2" t="s">
        <v>158</v>
      </c>
      <c r="AU1247" s="242" t="s">
        <v>85</v>
      </c>
      <c r="AV1247" s="13" t="s">
        <v>85</v>
      </c>
      <c r="AW1247" s="13" t="s">
        <v>32</v>
      </c>
      <c r="AX1247" s="13" t="s">
        <v>75</v>
      </c>
      <c r="AY1247" s="242" t="s">
        <v>149</v>
      </c>
    </row>
    <row r="1248" s="13" customFormat="1">
      <c r="A1248" s="13"/>
      <c r="B1248" s="231"/>
      <c r="C1248" s="232"/>
      <c r="D1248" s="233" t="s">
        <v>158</v>
      </c>
      <c r="E1248" s="234" t="s">
        <v>1</v>
      </c>
      <c r="F1248" s="235" t="s">
        <v>1490</v>
      </c>
      <c r="G1248" s="232"/>
      <c r="H1248" s="236">
        <v>48</v>
      </c>
      <c r="I1248" s="237"/>
      <c r="J1248" s="232"/>
      <c r="K1248" s="232"/>
      <c r="L1248" s="238"/>
      <c r="M1248" s="239"/>
      <c r="N1248" s="240"/>
      <c r="O1248" s="240"/>
      <c r="P1248" s="240"/>
      <c r="Q1248" s="240"/>
      <c r="R1248" s="240"/>
      <c r="S1248" s="240"/>
      <c r="T1248" s="241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2" t="s">
        <v>158</v>
      </c>
      <c r="AU1248" s="242" t="s">
        <v>85</v>
      </c>
      <c r="AV1248" s="13" t="s">
        <v>85</v>
      </c>
      <c r="AW1248" s="13" t="s">
        <v>32</v>
      </c>
      <c r="AX1248" s="13" t="s">
        <v>75</v>
      </c>
      <c r="AY1248" s="242" t="s">
        <v>149</v>
      </c>
    </row>
    <row r="1249" s="13" customFormat="1">
      <c r="A1249" s="13"/>
      <c r="B1249" s="231"/>
      <c r="C1249" s="232"/>
      <c r="D1249" s="233" t="s">
        <v>158</v>
      </c>
      <c r="E1249" s="234" t="s">
        <v>1</v>
      </c>
      <c r="F1249" s="235" t="s">
        <v>1491</v>
      </c>
      <c r="G1249" s="232"/>
      <c r="H1249" s="236">
        <v>32.240000000000002</v>
      </c>
      <c r="I1249" s="237"/>
      <c r="J1249" s="232"/>
      <c r="K1249" s="232"/>
      <c r="L1249" s="238"/>
      <c r="M1249" s="239"/>
      <c r="N1249" s="240"/>
      <c r="O1249" s="240"/>
      <c r="P1249" s="240"/>
      <c r="Q1249" s="240"/>
      <c r="R1249" s="240"/>
      <c r="S1249" s="240"/>
      <c r="T1249" s="241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2" t="s">
        <v>158</v>
      </c>
      <c r="AU1249" s="242" t="s">
        <v>85</v>
      </c>
      <c r="AV1249" s="13" t="s">
        <v>85</v>
      </c>
      <c r="AW1249" s="13" t="s">
        <v>32</v>
      </c>
      <c r="AX1249" s="13" t="s">
        <v>75</v>
      </c>
      <c r="AY1249" s="242" t="s">
        <v>149</v>
      </c>
    </row>
    <row r="1250" s="13" customFormat="1">
      <c r="A1250" s="13"/>
      <c r="B1250" s="231"/>
      <c r="C1250" s="232"/>
      <c r="D1250" s="233" t="s">
        <v>158</v>
      </c>
      <c r="E1250" s="234" t="s">
        <v>1</v>
      </c>
      <c r="F1250" s="235" t="s">
        <v>1492</v>
      </c>
      <c r="G1250" s="232"/>
      <c r="H1250" s="236">
        <v>2.7000000000000002</v>
      </c>
      <c r="I1250" s="237"/>
      <c r="J1250" s="232"/>
      <c r="K1250" s="232"/>
      <c r="L1250" s="238"/>
      <c r="M1250" s="239"/>
      <c r="N1250" s="240"/>
      <c r="O1250" s="240"/>
      <c r="P1250" s="240"/>
      <c r="Q1250" s="240"/>
      <c r="R1250" s="240"/>
      <c r="S1250" s="240"/>
      <c r="T1250" s="241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2" t="s">
        <v>158</v>
      </c>
      <c r="AU1250" s="242" t="s">
        <v>85</v>
      </c>
      <c r="AV1250" s="13" t="s">
        <v>85</v>
      </c>
      <c r="AW1250" s="13" t="s">
        <v>32</v>
      </c>
      <c r="AX1250" s="13" t="s">
        <v>75</v>
      </c>
      <c r="AY1250" s="242" t="s">
        <v>149</v>
      </c>
    </row>
    <row r="1251" s="14" customFormat="1">
      <c r="A1251" s="14"/>
      <c r="B1251" s="243"/>
      <c r="C1251" s="244"/>
      <c r="D1251" s="233" t="s">
        <v>158</v>
      </c>
      <c r="E1251" s="245" t="s">
        <v>1</v>
      </c>
      <c r="F1251" s="246" t="s">
        <v>212</v>
      </c>
      <c r="G1251" s="244"/>
      <c r="H1251" s="247">
        <v>219.50999999999996</v>
      </c>
      <c r="I1251" s="248"/>
      <c r="J1251" s="244"/>
      <c r="K1251" s="244"/>
      <c r="L1251" s="249"/>
      <c r="M1251" s="250"/>
      <c r="N1251" s="251"/>
      <c r="O1251" s="251"/>
      <c r="P1251" s="251"/>
      <c r="Q1251" s="251"/>
      <c r="R1251" s="251"/>
      <c r="S1251" s="251"/>
      <c r="T1251" s="252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3" t="s">
        <v>158</v>
      </c>
      <c r="AU1251" s="253" t="s">
        <v>85</v>
      </c>
      <c r="AV1251" s="14" t="s">
        <v>156</v>
      </c>
      <c r="AW1251" s="14" t="s">
        <v>32</v>
      </c>
      <c r="AX1251" s="14" t="s">
        <v>83</v>
      </c>
      <c r="AY1251" s="253" t="s">
        <v>149</v>
      </c>
    </row>
    <row r="1252" s="2" customFormat="1" ht="24.15" customHeight="1">
      <c r="A1252" s="38"/>
      <c r="B1252" s="39"/>
      <c r="C1252" s="217" t="s">
        <v>1493</v>
      </c>
      <c r="D1252" s="217" t="s">
        <v>152</v>
      </c>
      <c r="E1252" s="218" t="s">
        <v>1494</v>
      </c>
      <c r="F1252" s="219" t="s">
        <v>1495</v>
      </c>
      <c r="G1252" s="220" t="s">
        <v>250</v>
      </c>
      <c r="H1252" s="221">
        <v>73.709999999999994</v>
      </c>
      <c r="I1252" s="222"/>
      <c r="J1252" s="223">
        <f>ROUND(I1252*H1252,2)</f>
        <v>0</v>
      </c>
      <c r="K1252" s="224"/>
      <c r="L1252" s="44"/>
      <c r="M1252" s="225" t="s">
        <v>1</v>
      </c>
      <c r="N1252" s="226" t="s">
        <v>40</v>
      </c>
      <c r="O1252" s="91"/>
      <c r="P1252" s="227">
        <f>O1252*H1252</f>
        <v>0</v>
      </c>
      <c r="Q1252" s="227">
        <v>0.00046000000000000001</v>
      </c>
      <c r="R1252" s="227">
        <f>Q1252*H1252</f>
        <v>0.033906599999999995</v>
      </c>
      <c r="S1252" s="227">
        <v>0</v>
      </c>
      <c r="T1252" s="228">
        <f>S1252*H1252</f>
        <v>0</v>
      </c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R1252" s="229" t="s">
        <v>370</v>
      </c>
      <c r="AT1252" s="229" t="s">
        <v>152</v>
      </c>
      <c r="AU1252" s="229" t="s">
        <v>85</v>
      </c>
      <c r="AY1252" s="17" t="s">
        <v>149</v>
      </c>
      <c r="BE1252" s="230">
        <f>IF(N1252="základní",J1252,0)</f>
        <v>0</v>
      </c>
      <c r="BF1252" s="230">
        <f>IF(N1252="snížená",J1252,0)</f>
        <v>0</v>
      </c>
      <c r="BG1252" s="230">
        <f>IF(N1252="zákl. přenesená",J1252,0)</f>
        <v>0</v>
      </c>
      <c r="BH1252" s="230">
        <f>IF(N1252="sníž. přenesená",J1252,0)</f>
        <v>0</v>
      </c>
      <c r="BI1252" s="230">
        <f>IF(N1252="nulová",J1252,0)</f>
        <v>0</v>
      </c>
      <c r="BJ1252" s="17" t="s">
        <v>83</v>
      </c>
      <c r="BK1252" s="230">
        <f>ROUND(I1252*H1252,2)</f>
        <v>0</v>
      </c>
      <c r="BL1252" s="17" t="s">
        <v>370</v>
      </c>
      <c r="BM1252" s="229" t="s">
        <v>1496</v>
      </c>
    </row>
    <row r="1253" s="13" customFormat="1">
      <c r="A1253" s="13"/>
      <c r="B1253" s="231"/>
      <c r="C1253" s="232"/>
      <c r="D1253" s="233" t="s">
        <v>158</v>
      </c>
      <c r="E1253" s="234" t="s">
        <v>1</v>
      </c>
      <c r="F1253" s="235" t="s">
        <v>1497</v>
      </c>
      <c r="G1253" s="232"/>
      <c r="H1253" s="236">
        <v>12.5</v>
      </c>
      <c r="I1253" s="237"/>
      <c r="J1253" s="232"/>
      <c r="K1253" s="232"/>
      <c r="L1253" s="238"/>
      <c r="M1253" s="239"/>
      <c r="N1253" s="240"/>
      <c r="O1253" s="240"/>
      <c r="P1253" s="240"/>
      <c r="Q1253" s="240"/>
      <c r="R1253" s="240"/>
      <c r="S1253" s="240"/>
      <c r="T1253" s="241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42" t="s">
        <v>158</v>
      </c>
      <c r="AU1253" s="242" t="s">
        <v>85</v>
      </c>
      <c r="AV1253" s="13" t="s">
        <v>85</v>
      </c>
      <c r="AW1253" s="13" t="s">
        <v>32</v>
      </c>
      <c r="AX1253" s="13" t="s">
        <v>75</v>
      </c>
      <c r="AY1253" s="242" t="s">
        <v>149</v>
      </c>
    </row>
    <row r="1254" s="13" customFormat="1">
      <c r="A1254" s="13"/>
      <c r="B1254" s="231"/>
      <c r="C1254" s="232"/>
      <c r="D1254" s="233" t="s">
        <v>158</v>
      </c>
      <c r="E1254" s="234" t="s">
        <v>1</v>
      </c>
      <c r="F1254" s="235" t="s">
        <v>1498</v>
      </c>
      <c r="G1254" s="232"/>
      <c r="H1254" s="236">
        <v>14.800000000000001</v>
      </c>
      <c r="I1254" s="237"/>
      <c r="J1254" s="232"/>
      <c r="K1254" s="232"/>
      <c r="L1254" s="238"/>
      <c r="M1254" s="239"/>
      <c r="N1254" s="240"/>
      <c r="O1254" s="240"/>
      <c r="P1254" s="240"/>
      <c r="Q1254" s="240"/>
      <c r="R1254" s="240"/>
      <c r="S1254" s="240"/>
      <c r="T1254" s="241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2" t="s">
        <v>158</v>
      </c>
      <c r="AU1254" s="242" t="s">
        <v>85</v>
      </c>
      <c r="AV1254" s="13" t="s">
        <v>85</v>
      </c>
      <c r="AW1254" s="13" t="s">
        <v>32</v>
      </c>
      <c r="AX1254" s="13" t="s">
        <v>75</v>
      </c>
      <c r="AY1254" s="242" t="s">
        <v>149</v>
      </c>
    </row>
    <row r="1255" s="13" customFormat="1">
      <c r="A1255" s="13"/>
      <c r="B1255" s="231"/>
      <c r="C1255" s="232"/>
      <c r="D1255" s="233" t="s">
        <v>158</v>
      </c>
      <c r="E1255" s="234" t="s">
        <v>1</v>
      </c>
      <c r="F1255" s="235" t="s">
        <v>387</v>
      </c>
      <c r="G1255" s="232"/>
      <c r="H1255" s="236">
        <v>15</v>
      </c>
      <c r="I1255" s="237"/>
      <c r="J1255" s="232"/>
      <c r="K1255" s="232"/>
      <c r="L1255" s="238"/>
      <c r="M1255" s="239"/>
      <c r="N1255" s="240"/>
      <c r="O1255" s="240"/>
      <c r="P1255" s="240"/>
      <c r="Q1255" s="240"/>
      <c r="R1255" s="240"/>
      <c r="S1255" s="240"/>
      <c r="T1255" s="241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2" t="s">
        <v>158</v>
      </c>
      <c r="AU1255" s="242" t="s">
        <v>85</v>
      </c>
      <c r="AV1255" s="13" t="s">
        <v>85</v>
      </c>
      <c r="AW1255" s="13" t="s">
        <v>32</v>
      </c>
      <c r="AX1255" s="13" t="s">
        <v>75</v>
      </c>
      <c r="AY1255" s="242" t="s">
        <v>149</v>
      </c>
    </row>
    <row r="1256" s="13" customFormat="1">
      <c r="A1256" s="13"/>
      <c r="B1256" s="231"/>
      <c r="C1256" s="232"/>
      <c r="D1256" s="233" t="s">
        <v>158</v>
      </c>
      <c r="E1256" s="234" t="s">
        <v>1</v>
      </c>
      <c r="F1256" s="235" t="s">
        <v>282</v>
      </c>
      <c r="G1256" s="232"/>
      <c r="H1256" s="236">
        <v>10.6</v>
      </c>
      <c r="I1256" s="237"/>
      <c r="J1256" s="232"/>
      <c r="K1256" s="232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2" t="s">
        <v>158</v>
      </c>
      <c r="AU1256" s="242" t="s">
        <v>85</v>
      </c>
      <c r="AV1256" s="13" t="s">
        <v>85</v>
      </c>
      <c r="AW1256" s="13" t="s">
        <v>32</v>
      </c>
      <c r="AX1256" s="13" t="s">
        <v>75</v>
      </c>
      <c r="AY1256" s="242" t="s">
        <v>149</v>
      </c>
    </row>
    <row r="1257" s="13" customFormat="1">
      <c r="A1257" s="13"/>
      <c r="B1257" s="231"/>
      <c r="C1257" s="232"/>
      <c r="D1257" s="233" t="s">
        <v>158</v>
      </c>
      <c r="E1257" s="234" t="s">
        <v>1</v>
      </c>
      <c r="F1257" s="235" t="s">
        <v>1499</v>
      </c>
      <c r="G1257" s="232"/>
      <c r="H1257" s="236">
        <v>18.309999999999999</v>
      </c>
      <c r="I1257" s="237"/>
      <c r="J1257" s="232"/>
      <c r="K1257" s="232"/>
      <c r="L1257" s="238"/>
      <c r="M1257" s="239"/>
      <c r="N1257" s="240"/>
      <c r="O1257" s="240"/>
      <c r="P1257" s="240"/>
      <c r="Q1257" s="240"/>
      <c r="R1257" s="240"/>
      <c r="S1257" s="240"/>
      <c r="T1257" s="241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2" t="s">
        <v>158</v>
      </c>
      <c r="AU1257" s="242" t="s">
        <v>85</v>
      </c>
      <c r="AV1257" s="13" t="s">
        <v>85</v>
      </c>
      <c r="AW1257" s="13" t="s">
        <v>32</v>
      </c>
      <c r="AX1257" s="13" t="s">
        <v>75</v>
      </c>
      <c r="AY1257" s="242" t="s">
        <v>149</v>
      </c>
    </row>
    <row r="1258" s="13" customFormat="1">
      <c r="A1258" s="13"/>
      <c r="B1258" s="231"/>
      <c r="C1258" s="232"/>
      <c r="D1258" s="233" t="s">
        <v>158</v>
      </c>
      <c r="E1258" s="234" t="s">
        <v>1</v>
      </c>
      <c r="F1258" s="235" t="s">
        <v>1500</v>
      </c>
      <c r="G1258" s="232"/>
      <c r="H1258" s="236">
        <v>2.5</v>
      </c>
      <c r="I1258" s="237"/>
      <c r="J1258" s="232"/>
      <c r="K1258" s="232"/>
      <c r="L1258" s="238"/>
      <c r="M1258" s="239"/>
      <c r="N1258" s="240"/>
      <c r="O1258" s="240"/>
      <c r="P1258" s="240"/>
      <c r="Q1258" s="240"/>
      <c r="R1258" s="240"/>
      <c r="S1258" s="240"/>
      <c r="T1258" s="241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2" t="s">
        <v>158</v>
      </c>
      <c r="AU1258" s="242" t="s">
        <v>85</v>
      </c>
      <c r="AV1258" s="13" t="s">
        <v>85</v>
      </c>
      <c r="AW1258" s="13" t="s">
        <v>32</v>
      </c>
      <c r="AX1258" s="13" t="s">
        <v>75</v>
      </c>
      <c r="AY1258" s="242" t="s">
        <v>149</v>
      </c>
    </row>
    <row r="1259" s="14" customFormat="1">
      <c r="A1259" s="14"/>
      <c r="B1259" s="243"/>
      <c r="C1259" s="244"/>
      <c r="D1259" s="233" t="s">
        <v>158</v>
      </c>
      <c r="E1259" s="245" t="s">
        <v>1</v>
      </c>
      <c r="F1259" s="246" t="s">
        <v>212</v>
      </c>
      <c r="G1259" s="244"/>
      <c r="H1259" s="247">
        <v>73.709999999999994</v>
      </c>
      <c r="I1259" s="248"/>
      <c r="J1259" s="244"/>
      <c r="K1259" s="244"/>
      <c r="L1259" s="249"/>
      <c r="M1259" s="250"/>
      <c r="N1259" s="251"/>
      <c r="O1259" s="251"/>
      <c r="P1259" s="251"/>
      <c r="Q1259" s="251"/>
      <c r="R1259" s="251"/>
      <c r="S1259" s="251"/>
      <c r="T1259" s="252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3" t="s">
        <v>158</v>
      </c>
      <c r="AU1259" s="253" t="s">
        <v>85</v>
      </c>
      <c r="AV1259" s="14" t="s">
        <v>156</v>
      </c>
      <c r="AW1259" s="14" t="s">
        <v>32</v>
      </c>
      <c r="AX1259" s="14" t="s">
        <v>83</v>
      </c>
      <c r="AY1259" s="253" t="s">
        <v>149</v>
      </c>
    </row>
    <row r="1260" s="2" customFormat="1" ht="16.5" customHeight="1">
      <c r="A1260" s="38"/>
      <c r="B1260" s="39"/>
      <c r="C1260" s="217" t="s">
        <v>1501</v>
      </c>
      <c r="D1260" s="217" t="s">
        <v>152</v>
      </c>
      <c r="E1260" s="218" t="s">
        <v>1502</v>
      </c>
      <c r="F1260" s="219" t="s">
        <v>1503</v>
      </c>
      <c r="G1260" s="220" t="s">
        <v>250</v>
      </c>
      <c r="H1260" s="221">
        <v>73.709999999999994</v>
      </c>
      <c r="I1260" s="222"/>
      <c r="J1260" s="223">
        <f>ROUND(I1260*H1260,2)</f>
        <v>0</v>
      </c>
      <c r="K1260" s="224"/>
      <c r="L1260" s="44"/>
      <c r="M1260" s="225" t="s">
        <v>1</v>
      </c>
      <c r="N1260" s="226" t="s">
        <v>40</v>
      </c>
      <c r="O1260" s="91"/>
      <c r="P1260" s="227">
        <f>O1260*H1260</f>
        <v>0</v>
      </c>
      <c r="Q1260" s="227">
        <v>0</v>
      </c>
      <c r="R1260" s="227">
        <f>Q1260*H1260</f>
        <v>0</v>
      </c>
      <c r="S1260" s="227">
        <v>0</v>
      </c>
      <c r="T1260" s="228">
        <f>S1260*H1260</f>
        <v>0</v>
      </c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R1260" s="229" t="s">
        <v>370</v>
      </c>
      <c r="AT1260" s="229" t="s">
        <v>152</v>
      </c>
      <c r="AU1260" s="229" t="s">
        <v>85</v>
      </c>
      <c r="AY1260" s="17" t="s">
        <v>149</v>
      </c>
      <c r="BE1260" s="230">
        <f>IF(N1260="základní",J1260,0)</f>
        <v>0</v>
      </c>
      <c r="BF1260" s="230">
        <f>IF(N1260="snížená",J1260,0)</f>
        <v>0</v>
      </c>
      <c r="BG1260" s="230">
        <f>IF(N1260="zákl. přenesená",J1260,0)</f>
        <v>0</v>
      </c>
      <c r="BH1260" s="230">
        <f>IF(N1260="sníž. přenesená",J1260,0)</f>
        <v>0</v>
      </c>
      <c r="BI1260" s="230">
        <f>IF(N1260="nulová",J1260,0)</f>
        <v>0</v>
      </c>
      <c r="BJ1260" s="17" t="s">
        <v>83</v>
      </c>
      <c r="BK1260" s="230">
        <f>ROUND(I1260*H1260,2)</f>
        <v>0</v>
      </c>
      <c r="BL1260" s="17" t="s">
        <v>370</v>
      </c>
      <c r="BM1260" s="229" t="s">
        <v>1504</v>
      </c>
    </row>
    <row r="1261" s="13" customFormat="1">
      <c r="A1261" s="13"/>
      <c r="B1261" s="231"/>
      <c r="C1261" s="232"/>
      <c r="D1261" s="233" t="s">
        <v>158</v>
      </c>
      <c r="E1261" s="234" t="s">
        <v>1</v>
      </c>
      <c r="F1261" s="235" t="s">
        <v>1497</v>
      </c>
      <c r="G1261" s="232"/>
      <c r="H1261" s="236">
        <v>12.5</v>
      </c>
      <c r="I1261" s="237"/>
      <c r="J1261" s="232"/>
      <c r="K1261" s="232"/>
      <c r="L1261" s="238"/>
      <c r="M1261" s="239"/>
      <c r="N1261" s="240"/>
      <c r="O1261" s="240"/>
      <c r="P1261" s="240"/>
      <c r="Q1261" s="240"/>
      <c r="R1261" s="240"/>
      <c r="S1261" s="240"/>
      <c r="T1261" s="241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2" t="s">
        <v>158</v>
      </c>
      <c r="AU1261" s="242" t="s">
        <v>85</v>
      </c>
      <c r="AV1261" s="13" t="s">
        <v>85</v>
      </c>
      <c r="AW1261" s="13" t="s">
        <v>32</v>
      </c>
      <c r="AX1261" s="13" t="s">
        <v>75</v>
      </c>
      <c r="AY1261" s="242" t="s">
        <v>149</v>
      </c>
    </row>
    <row r="1262" s="13" customFormat="1">
      <c r="A1262" s="13"/>
      <c r="B1262" s="231"/>
      <c r="C1262" s="232"/>
      <c r="D1262" s="233" t="s">
        <v>158</v>
      </c>
      <c r="E1262" s="234" t="s">
        <v>1</v>
      </c>
      <c r="F1262" s="235" t="s">
        <v>1498</v>
      </c>
      <c r="G1262" s="232"/>
      <c r="H1262" s="236">
        <v>14.800000000000001</v>
      </c>
      <c r="I1262" s="237"/>
      <c r="J1262" s="232"/>
      <c r="K1262" s="232"/>
      <c r="L1262" s="238"/>
      <c r="M1262" s="239"/>
      <c r="N1262" s="240"/>
      <c r="O1262" s="240"/>
      <c r="P1262" s="240"/>
      <c r="Q1262" s="240"/>
      <c r="R1262" s="240"/>
      <c r="S1262" s="240"/>
      <c r="T1262" s="241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2" t="s">
        <v>158</v>
      </c>
      <c r="AU1262" s="242" t="s">
        <v>85</v>
      </c>
      <c r="AV1262" s="13" t="s">
        <v>85</v>
      </c>
      <c r="AW1262" s="13" t="s">
        <v>32</v>
      </c>
      <c r="AX1262" s="13" t="s">
        <v>75</v>
      </c>
      <c r="AY1262" s="242" t="s">
        <v>149</v>
      </c>
    </row>
    <row r="1263" s="13" customFormat="1">
      <c r="A1263" s="13"/>
      <c r="B1263" s="231"/>
      <c r="C1263" s="232"/>
      <c r="D1263" s="233" t="s">
        <v>158</v>
      </c>
      <c r="E1263" s="234" t="s">
        <v>1</v>
      </c>
      <c r="F1263" s="235" t="s">
        <v>387</v>
      </c>
      <c r="G1263" s="232"/>
      <c r="H1263" s="236">
        <v>15</v>
      </c>
      <c r="I1263" s="237"/>
      <c r="J1263" s="232"/>
      <c r="K1263" s="232"/>
      <c r="L1263" s="238"/>
      <c r="M1263" s="239"/>
      <c r="N1263" s="240"/>
      <c r="O1263" s="240"/>
      <c r="P1263" s="240"/>
      <c r="Q1263" s="240"/>
      <c r="R1263" s="240"/>
      <c r="S1263" s="240"/>
      <c r="T1263" s="241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2" t="s">
        <v>158</v>
      </c>
      <c r="AU1263" s="242" t="s">
        <v>85</v>
      </c>
      <c r="AV1263" s="13" t="s">
        <v>85</v>
      </c>
      <c r="AW1263" s="13" t="s">
        <v>32</v>
      </c>
      <c r="AX1263" s="13" t="s">
        <v>75</v>
      </c>
      <c r="AY1263" s="242" t="s">
        <v>149</v>
      </c>
    </row>
    <row r="1264" s="13" customFormat="1">
      <c r="A1264" s="13"/>
      <c r="B1264" s="231"/>
      <c r="C1264" s="232"/>
      <c r="D1264" s="233" t="s">
        <v>158</v>
      </c>
      <c r="E1264" s="234" t="s">
        <v>1</v>
      </c>
      <c r="F1264" s="235" t="s">
        <v>282</v>
      </c>
      <c r="G1264" s="232"/>
      <c r="H1264" s="236">
        <v>10.6</v>
      </c>
      <c r="I1264" s="237"/>
      <c r="J1264" s="232"/>
      <c r="K1264" s="232"/>
      <c r="L1264" s="238"/>
      <c r="M1264" s="239"/>
      <c r="N1264" s="240"/>
      <c r="O1264" s="240"/>
      <c r="P1264" s="240"/>
      <c r="Q1264" s="240"/>
      <c r="R1264" s="240"/>
      <c r="S1264" s="240"/>
      <c r="T1264" s="241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2" t="s">
        <v>158</v>
      </c>
      <c r="AU1264" s="242" t="s">
        <v>85</v>
      </c>
      <c r="AV1264" s="13" t="s">
        <v>85</v>
      </c>
      <c r="AW1264" s="13" t="s">
        <v>32</v>
      </c>
      <c r="AX1264" s="13" t="s">
        <v>75</v>
      </c>
      <c r="AY1264" s="242" t="s">
        <v>149</v>
      </c>
    </row>
    <row r="1265" s="13" customFormat="1">
      <c r="A1265" s="13"/>
      <c r="B1265" s="231"/>
      <c r="C1265" s="232"/>
      <c r="D1265" s="233" t="s">
        <v>158</v>
      </c>
      <c r="E1265" s="234" t="s">
        <v>1</v>
      </c>
      <c r="F1265" s="235" t="s">
        <v>1499</v>
      </c>
      <c r="G1265" s="232"/>
      <c r="H1265" s="236">
        <v>18.309999999999999</v>
      </c>
      <c r="I1265" s="237"/>
      <c r="J1265" s="232"/>
      <c r="K1265" s="232"/>
      <c r="L1265" s="238"/>
      <c r="M1265" s="239"/>
      <c r="N1265" s="240"/>
      <c r="O1265" s="240"/>
      <c r="P1265" s="240"/>
      <c r="Q1265" s="240"/>
      <c r="R1265" s="240"/>
      <c r="S1265" s="240"/>
      <c r="T1265" s="241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2" t="s">
        <v>158</v>
      </c>
      <c r="AU1265" s="242" t="s">
        <v>85</v>
      </c>
      <c r="AV1265" s="13" t="s">
        <v>85</v>
      </c>
      <c r="AW1265" s="13" t="s">
        <v>32</v>
      </c>
      <c r="AX1265" s="13" t="s">
        <v>75</v>
      </c>
      <c r="AY1265" s="242" t="s">
        <v>149</v>
      </c>
    </row>
    <row r="1266" s="13" customFormat="1">
      <c r="A1266" s="13"/>
      <c r="B1266" s="231"/>
      <c r="C1266" s="232"/>
      <c r="D1266" s="233" t="s">
        <v>158</v>
      </c>
      <c r="E1266" s="234" t="s">
        <v>1</v>
      </c>
      <c r="F1266" s="235" t="s">
        <v>1500</v>
      </c>
      <c r="G1266" s="232"/>
      <c r="H1266" s="236">
        <v>2.5</v>
      </c>
      <c r="I1266" s="237"/>
      <c r="J1266" s="232"/>
      <c r="K1266" s="232"/>
      <c r="L1266" s="238"/>
      <c r="M1266" s="239"/>
      <c r="N1266" s="240"/>
      <c r="O1266" s="240"/>
      <c r="P1266" s="240"/>
      <c r="Q1266" s="240"/>
      <c r="R1266" s="240"/>
      <c r="S1266" s="240"/>
      <c r="T1266" s="241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2" t="s">
        <v>158</v>
      </c>
      <c r="AU1266" s="242" t="s">
        <v>85</v>
      </c>
      <c r="AV1266" s="13" t="s">
        <v>85</v>
      </c>
      <c r="AW1266" s="13" t="s">
        <v>32</v>
      </c>
      <c r="AX1266" s="13" t="s">
        <v>75</v>
      </c>
      <c r="AY1266" s="242" t="s">
        <v>149</v>
      </c>
    </row>
    <row r="1267" s="14" customFormat="1">
      <c r="A1267" s="14"/>
      <c r="B1267" s="243"/>
      <c r="C1267" s="244"/>
      <c r="D1267" s="233" t="s">
        <v>158</v>
      </c>
      <c r="E1267" s="245" t="s">
        <v>1</v>
      </c>
      <c r="F1267" s="246" t="s">
        <v>212</v>
      </c>
      <c r="G1267" s="244"/>
      <c r="H1267" s="247">
        <v>73.709999999999994</v>
      </c>
      <c r="I1267" s="248"/>
      <c r="J1267" s="244"/>
      <c r="K1267" s="244"/>
      <c r="L1267" s="249"/>
      <c r="M1267" s="250"/>
      <c r="N1267" s="251"/>
      <c r="O1267" s="251"/>
      <c r="P1267" s="251"/>
      <c r="Q1267" s="251"/>
      <c r="R1267" s="251"/>
      <c r="S1267" s="251"/>
      <c r="T1267" s="252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3" t="s">
        <v>158</v>
      </c>
      <c r="AU1267" s="253" t="s">
        <v>85</v>
      </c>
      <c r="AV1267" s="14" t="s">
        <v>156</v>
      </c>
      <c r="AW1267" s="14" t="s">
        <v>32</v>
      </c>
      <c r="AX1267" s="14" t="s">
        <v>83</v>
      </c>
      <c r="AY1267" s="253" t="s">
        <v>149</v>
      </c>
    </row>
    <row r="1268" s="2" customFormat="1" ht="24.15" customHeight="1">
      <c r="A1268" s="38"/>
      <c r="B1268" s="39"/>
      <c r="C1268" s="217" t="s">
        <v>1505</v>
      </c>
      <c r="D1268" s="217" t="s">
        <v>152</v>
      </c>
      <c r="E1268" s="218" t="s">
        <v>1506</v>
      </c>
      <c r="F1268" s="219" t="s">
        <v>1507</v>
      </c>
      <c r="G1268" s="220" t="s">
        <v>155</v>
      </c>
      <c r="H1268" s="221">
        <v>219.50999999999999</v>
      </c>
      <c r="I1268" s="222"/>
      <c r="J1268" s="223">
        <f>ROUND(I1268*H1268,2)</f>
        <v>0</v>
      </c>
      <c r="K1268" s="224"/>
      <c r="L1268" s="44"/>
      <c r="M1268" s="225" t="s">
        <v>1</v>
      </c>
      <c r="N1268" s="226" t="s">
        <v>40</v>
      </c>
      <c r="O1268" s="91"/>
      <c r="P1268" s="227">
        <f>O1268*H1268</f>
        <v>0</v>
      </c>
      <c r="Q1268" s="227">
        <v>0.0036700000000000001</v>
      </c>
      <c r="R1268" s="227">
        <f>Q1268*H1268</f>
        <v>0.80560169999999998</v>
      </c>
      <c r="S1268" s="227">
        <v>0</v>
      </c>
      <c r="T1268" s="228">
        <f>S1268*H1268</f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229" t="s">
        <v>370</v>
      </c>
      <c r="AT1268" s="229" t="s">
        <v>152</v>
      </c>
      <c r="AU1268" s="229" t="s">
        <v>85</v>
      </c>
      <c r="AY1268" s="17" t="s">
        <v>149</v>
      </c>
      <c r="BE1268" s="230">
        <f>IF(N1268="základní",J1268,0)</f>
        <v>0</v>
      </c>
      <c r="BF1268" s="230">
        <f>IF(N1268="snížená",J1268,0)</f>
        <v>0</v>
      </c>
      <c r="BG1268" s="230">
        <f>IF(N1268="zákl. přenesená",J1268,0)</f>
        <v>0</v>
      </c>
      <c r="BH1268" s="230">
        <f>IF(N1268="sníž. přenesená",J1268,0)</f>
        <v>0</v>
      </c>
      <c r="BI1268" s="230">
        <f>IF(N1268="nulová",J1268,0)</f>
        <v>0</v>
      </c>
      <c r="BJ1268" s="17" t="s">
        <v>83</v>
      </c>
      <c r="BK1268" s="230">
        <f>ROUND(I1268*H1268,2)</f>
        <v>0</v>
      </c>
      <c r="BL1268" s="17" t="s">
        <v>370</v>
      </c>
      <c r="BM1268" s="229" t="s">
        <v>1508</v>
      </c>
    </row>
    <row r="1269" s="13" customFormat="1">
      <c r="A1269" s="13"/>
      <c r="B1269" s="231"/>
      <c r="C1269" s="232"/>
      <c r="D1269" s="233" t="s">
        <v>158</v>
      </c>
      <c r="E1269" s="234" t="s">
        <v>1</v>
      </c>
      <c r="F1269" s="235" t="s">
        <v>1484</v>
      </c>
      <c r="G1269" s="232"/>
      <c r="H1269" s="236">
        <v>63.549999999999997</v>
      </c>
      <c r="I1269" s="237"/>
      <c r="J1269" s="232"/>
      <c r="K1269" s="232"/>
      <c r="L1269" s="238"/>
      <c r="M1269" s="239"/>
      <c r="N1269" s="240"/>
      <c r="O1269" s="240"/>
      <c r="P1269" s="240"/>
      <c r="Q1269" s="240"/>
      <c r="R1269" s="240"/>
      <c r="S1269" s="240"/>
      <c r="T1269" s="241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2" t="s">
        <v>158</v>
      </c>
      <c r="AU1269" s="242" t="s">
        <v>85</v>
      </c>
      <c r="AV1269" s="13" t="s">
        <v>85</v>
      </c>
      <c r="AW1269" s="13" t="s">
        <v>32</v>
      </c>
      <c r="AX1269" s="13" t="s">
        <v>75</v>
      </c>
      <c r="AY1269" s="242" t="s">
        <v>149</v>
      </c>
    </row>
    <row r="1270" s="13" customFormat="1">
      <c r="A1270" s="13"/>
      <c r="B1270" s="231"/>
      <c r="C1270" s="232"/>
      <c r="D1270" s="233" t="s">
        <v>158</v>
      </c>
      <c r="E1270" s="234" t="s">
        <v>1</v>
      </c>
      <c r="F1270" s="235" t="s">
        <v>1485</v>
      </c>
      <c r="G1270" s="232"/>
      <c r="H1270" s="236">
        <v>17.399999999999999</v>
      </c>
      <c r="I1270" s="237"/>
      <c r="J1270" s="232"/>
      <c r="K1270" s="232"/>
      <c r="L1270" s="238"/>
      <c r="M1270" s="239"/>
      <c r="N1270" s="240"/>
      <c r="O1270" s="240"/>
      <c r="P1270" s="240"/>
      <c r="Q1270" s="240"/>
      <c r="R1270" s="240"/>
      <c r="S1270" s="240"/>
      <c r="T1270" s="241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2" t="s">
        <v>158</v>
      </c>
      <c r="AU1270" s="242" t="s">
        <v>85</v>
      </c>
      <c r="AV1270" s="13" t="s">
        <v>85</v>
      </c>
      <c r="AW1270" s="13" t="s">
        <v>32</v>
      </c>
      <c r="AX1270" s="13" t="s">
        <v>75</v>
      </c>
      <c r="AY1270" s="242" t="s">
        <v>149</v>
      </c>
    </row>
    <row r="1271" s="13" customFormat="1">
      <c r="A1271" s="13"/>
      <c r="B1271" s="231"/>
      <c r="C1271" s="232"/>
      <c r="D1271" s="233" t="s">
        <v>158</v>
      </c>
      <c r="E1271" s="234" t="s">
        <v>1</v>
      </c>
      <c r="F1271" s="235" t="s">
        <v>1486</v>
      </c>
      <c r="G1271" s="232"/>
      <c r="H1271" s="236">
        <v>16.050000000000001</v>
      </c>
      <c r="I1271" s="237"/>
      <c r="J1271" s="232"/>
      <c r="K1271" s="232"/>
      <c r="L1271" s="238"/>
      <c r="M1271" s="239"/>
      <c r="N1271" s="240"/>
      <c r="O1271" s="240"/>
      <c r="P1271" s="240"/>
      <c r="Q1271" s="240"/>
      <c r="R1271" s="240"/>
      <c r="S1271" s="240"/>
      <c r="T1271" s="241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2" t="s">
        <v>158</v>
      </c>
      <c r="AU1271" s="242" t="s">
        <v>85</v>
      </c>
      <c r="AV1271" s="13" t="s">
        <v>85</v>
      </c>
      <c r="AW1271" s="13" t="s">
        <v>32</v>
      </c>
      <c r="AX1271" s="13" t="s">
        <v>75</v>
      </c>
      <c r="AY1271" s="242" t="s">
        <v>149</v>
      </c>
    </row>
    <row r="1272" s="13" customFormat="1">
      <c r="A1272" s="13"/>
      <c r="B1272" s="231"/>
      <c r="C1272" s="232"/>
      <c r="D1272" s="233" t="s">
        <v>158</v>
      </c>
      <c r="E1272" s="234" t="s">
        <v>1</v>
      </c>
      <c r="F1272" s="235" t="s">
        <v>1487</v>
      </c>
      <c r="G1272" s="232"/>
      <c r="H1272" s="236">
        <v>17.649999999999999</v>
      </c>
      <c r="I1272" s="237"/>
      <c r="J1272" s="232"/>
      <c r="K1272" s="232"/>
      <c r="L1272" s="238"/>
      <c r="M1272" s="239"/>
      <c r="N1272" s="240"/>
      <c r="O1272" s="240"/>
      <c r="P1272" s="240"/>
      <c r="Q1272" s="240"/>
      <c r="R1272" s="240"/>
      <c r="S1272" s="240"/>
      <c r="T1272" s="241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2" t="s">
        <v>158</v>
      </c>
      <c r="AU1272" s="242" t="s">
        <v>85</v>
      </c>
      <c r="AV1272" s="13" t="s">
        <v>85</v>
      </c>
      <c r="AW1272" s="13" t="s">
        <v>32</v>
      </c>
      <c r="AX1272" s="13" t="s">
        <v>75</v>
      </c>
      <c r="AY1272" s="242" t="s">
        <v>149</v>
      </c>
    </row>
    <row r="1273" s="13" customFormat="1">
      <c r="A1273" s="13"/>
      <c r="B1273" s="231"/>
      <c r="C1273" s="232"/>
      <c r="D1273" s="233" t="s">
        <v>158</v>
      </c>
      <c r="E1273" s="234" t="s">
        <v>1</v>
      </c>
      <c r="F1273" s="235" t="s">
        <v>1488</v>
      </c>
      <c r="G1273" s="232"/>
      <c r="H1273" s="236">
        <v>7.4100000000000001</v>
      </c>
      <c r="I1273" s="237"/>
      <c r="J1273" s="232"/>
      <c r="K1273" s="232"/>
      <c r="L1273" s="238"/>
      <c r="M1273" s="239"/>
      <c r="N1273" s="240"/>
      <c r="O1273" s="240"/>
      <c r="P1273" s="240"/>
      <c r="Q1273" s="240"/>
      <c r="R1273" s="240"/>
      <c r="S1273" s="240"/>
      <c r="T1273" s="241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2" t="s">
        <v>158</v>
      </c>
      <c r="AU1273" s="242" t="s">
        <v>85</v>
      </c>
      <c r="AV1273" s="13" t="s">
        <v>85</v>
      </c>
      <c r="AW1273" s="13" t="s">
        <v>32</v>
      </c>
      <c r="AX1273" s="13" t="s">
        <v>75</v>
      </c>
      <c r="AY1273" s="242" t="s">
        <v>149</v>
      </c>
    </row>
    <row r="1274" s="13" customFormat="1">
      <c r="A1274" s="13"/>
      <c r="B1274" s="231"/>
      <c r="C1274" s="232"/>
      <c r="D1274" s="233" t="s">
        <v>158</v>
      </c>
      <c r="E1274" s="234" t="s">
        <v>1</v>
      </c>
      <c r="F1274" s="235" t="s">
        <v>1489</v>
      </c>
      <c r="G1274" s="232"/>
      <c r="H1274" s="236">
        <v>14.51</v>
      </c>
      <c r="I1274" s="237"/>
      <c r="J1274" s="232"/>
      <c r="K1274" s="232"/>
      <c r="L1274" s="238"/>
      <c r="M1274" s="239"/>
      <c r="N1274" s="240"/>
      <c r="O1274" s="240"/>
      <c r="P1274" s="240"/>
      <c r="Q1274" s="240"/>
      <c r="R1274" s="240"/>
      <c r="S1274" s="240"/>
      <c r="T1274" s="241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2" t="s">
        <v>158</v>
      </c>
      <c r="AU1274" s="242" t="s">
        <v>85</v>
      </c>
      <c r="AV1274" s="13" t="s">
        <v>85</v>
      </c>
      <c r="AW1274" s="13" t="s">
        <v>32</v>
      </c>
      <c r="AX1274" s="13" t="s">
        <v>75</v>
      </c>
      <c r="AY1274" s="242" t="s">
        <v>149</v>
      </c>
    </row>
    <row r="1275" s="13" customFormat="1">
      <c r="A1275" s="13"/>
      <c r="B1275" s="231"/>
      <c r="C1275" s="232"/>
      <c r="D1275" s="233" t="s">
        <v>158</v>
      </c>
      <c r="E1275" s="234" t="s">
        <v>1</v>
      </c>
      <c r="F1275" s="235" t="s">
        <v>1490</v>
      </c>
      <c r="G1275" s="232"/>
      <c r="H1275" s="236">
        <v>48</v>
      </c>
      <c r="I1275" s="237"/>
      <c r="J1275" s="232"/>
      <c r="K1275" s="232"/>
      <c r="L1275" s="238"/>
      <c r="M1275" s="239"/>
      <c r="N1275" s="240"/>
      <c r="O1275" s="240"/>
      <c r="P1275" s="240"/>
      <c r="Q1275" s="240"/>
      <c r="R1275" s="240"/>
      <c r="S1275" s="240"/>
      <c r="T1275" s="241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2" t="s">
        <v>158</v>
      </c>
      <c r="AU1275" s="242" t="s">
        <v>85</v>
      </c>
      <c r="AV1275" s="13" t="s">
        <v>85</v>
      </c>
      <c r="AW1275" s="13" t="s">
        <v>32</v>
      </c>
      <c r="AX1275" s="13" t="s">
        <v>75</v>
      </c>
      <c r="AY1275" s="242" t="s">
        <v>149</v>
      </c>
    </row>
    <row r="1276" s="13" customFormat="1">
      <c r="A1276" s="13"/>
      <c r="B1276" s="231"/>
      <c r="C1276" s="232"/>
      <c r="D1276" s="233" t="s">
        <v>158</v>
      </c>
      <c r="E1276" s="234" t="s">
        <v>1</v>
      </c>
      <c r="F1276" s="235" t="s">
        <v>1491</v>
      </c>
      <c r="G1276" s="232"/>
      <c r="H1276" s="236">
        <v>32.240000000000002</v>
      </c>
      <c r="I1276" s="237"/>
      <c r="J1276" s="232"/>
      <c r="K1276" s="232"/>
      <c r="L1276" s="238"/>
      <c r="M1276" s="239"/>
      <c r="N1276" s="240"/>
      <c r="O1276" s="240"/>
      <c r="P1276" s="240"/>
      <c r="Q1276" s="240"/>
      <c r="R1276" s="240"/>
      <c r="S1276" s="240"/>
      <c r="T1276" s="241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2" t="s">
        <v>158</v>
      </c>
      <c r="AU1276" s="242" t="s">
        <v>85</v>
      </c>
      <c r="AV1276" s="13" t="s">
        <v>85</v>
      </c>
      <c r="AW1276" s="13" t="s">
        <v>32</v>
      </c>
      <c r="AX1276" s="13" t="s">
        <v>75</v>
      </c>
      <c r="AY1276" s="242" t="s">
        <v>149</v>
      </c>
    </row>
    <row r="1277" s="13" customFormat="1">
      <c r="A1277" s="13"/>
      <c r="B1277" s="231"/>
      <c r="C1277" s="232"/>
      <c r="D1277" s="233" t="s">
        <v>158</v>
      </c>
      <c r="E1277" s="234" t="s">
        <v>1</v>
      </c>
      <c r="F1277" s="235" t="s">
        <v>1492</v>
      </c>
      <c r="G1277" s="232"/>
      <c r="H1277" s="236">
        <v>2.7000000000000002</v>
      </c>
      <c r="I1277" s="237"/>
      <c r="J1277" s="232"/>
      <c r="K1277" s="232"/>
      <c r="L1277" s="238"/>
      <c r="M1277" s="239"/>
      <c r="N1277" s="240"/>
      <c r="O1277" s="240"/>
      <c r="P1277" s="240"/>
      <c r="Q1277" s="240"/>
      <c r="R1277" s="240"/>
      <c r="S1277" s="240"/>
      <c r="T1277" s="241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2" t="s">
        <v>158</v>
      </c>
      <c r="AU1277" s="242" t="s">
        <v>85</v>
      </c>
      <c r="AV1277" s="13" t="s">
        <v>85</v>
      </c>
      <c r="AW1277" s="13" t="s">
        <v>32</v>
      </c>
      <c r="AX1277" s="13" t="s">
        <v>75</v>
      </c>
      <c r="AY1277" s="242" t="s">
        <v>149</v>
      </c>
    </row>
    <row r="1278" s="14" customFormat="1">
      <c r="A1278" s="14"/>
      <c r="B1278" s="243"/>
      <c r="C1278" s="244"/>
      <c r="D1278" s="233" t="s">
        <v>158</v>
      </c>
      <c r="E1278" s="245" t="s">
        <v>1</v>
      </c>
      <c r="F1278" s="246" t="s">
        <v>212</v>
      </c>
      <c r="G1278" s="244"/>
      <c r="H1278" s="247">
        <v>219.50999999999996</v>
      </c>
      <c r="I1278" s="248"/>
      <c r="J1278" s="244"/>
      <c r="K1278" s="244"/>
      <c r="L1278" s="249"/>
      <c r="M1278" s="250"/>
      <c r="N1278" s="251"/>
      <c r="O1278" s="251"/>
      <c r="P1278" s="251"/>
      <c r="Q1278" s="251"/>
      <c r="R1278" s="251"/>
      <c r="S1278" s="251"/>
      <c r="T1278" s="252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3" t="s">
        <v>158</v>
      </c>
      <c r="AU1278" s="253" t="s">
        <v>85</v>
      </c>
      <c r="AV1278" s="14" t="s">
        <v>156</v>
      </c>
      <c r="AW1278" s="14" t="s">
        <v>32</v>
      </c>
      <c r="AX1278" s="14" t="s">
        <v>83</v>
      </c>
      <c r="AY1278" s="253" t="s">
        <v>149</v>
      </c>
    </row>
    <row r="1279" s="2" customFormat="1" ht="37.8" customHeight="1">
      <c r="A1279" s="38"/>
      <c r="B1279" s="39"/>
      <c r="C1279" s="258" t="s">
        <v>1509</v>
      </c>
      <c r="D1279" s="258" t="s">
        <v>401</v>
      </c>
      <c r="E1279" s="259" t="s">
        <v>1510</v>
      </c>
      <c r="F1279" s="260" t="s">
        <v>1511</v>
      </c>
      <c r="G1279" s="261" t="s">
        <v>155</v>
      </c>
      <c r="H1279" s="262">
        <v>235.31999999999999</v>
      </c>
      <c r="I1279" s="263"/>
      <c r="J1279" s="264">
        <f>ROUND(I1279*H1279,2)</f>
        <v>0</v>
      </c>
      <c r="K1279" s="265"/>
      <c r="L1279" s="266"/>
      <c r="M1279" s="267" t="s">
        <v>1</v>
      </c>
      <c r="N1279" s="268" t="s">
        <v>40</v>
      </c>
      <c r="O1279" s="91"/>
      <c r="P1279" s="227">
        <f>O1279*H1279</f>
        <v>0</v>
      </c>
      <c r="Q1279" s="227">
        <v>0.0172</v>
      </c>
      <c r="R1279" s="227">
        <f>Q1279*H1279</f>
        <v>4.047504</v>
      </c>
      <c r="S1279" s="227">
        <v>0</v>
      </c>
      <c r="T1279" s="228">
        <f>S1279*H1279</f>
        <v>0</v>
      </c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R1279" s="229" t="s">
        <v>485</v>
      </c>
      <c r="AT1279" s="229" t="s">
        <v>401</v>
      </c>
      <c r="AU1279" s="229" t="s">
        <v>85</v>
      </c>
      <c r="AY1279" s="17" t="s">
        <v>149</v>
      </c>
      <c r="BE1279" s="230">
        <f>IF(N1279="základní",J1279,0)</f>
        <v>0</v>
      </c>
      <c r="BF1279" s="230">
        <f>IF(N1279="snížená",J1279,0)</f>
        <v>0</v>
      </c>
      <c r="BG1279" s="230">
        <f>IF(N1279="zákl. přenesená",J1279,0)</f>
        <v>0</v>
      </c>
      <c r="BH1279" s="230">
        <f>IF(N1279="sníž. přenesená",J1279,0)</f>
        <v>0</v>
      </c>
      <c r="BI1279" s="230">
        <f>IF(N1279="nulová",J1279,0)</f>
        <v>0</v>
      </c>
      <c r="BJ1279" s="17" t="s">
        <v>83</v>
      </c>
      <c r="BK1279" s="230">
        <f>ROUND(I1279*H1279,2)</f>
        <v>0</v>
      </c>
      <c r="BL1279" s="17" t="s">
        <v>370</v>
      </c>
      <c r="BM1279" s="229" t="s">
        <v>1512</v>
      </c>
    </row>
    <row r="1280" s="2" customFormat="1">
      <c r="A1280" s="38"/>
      <c r="B1280" s="39"/>
      <c r="C1280" s="40"/>
      <c r="D1280" s="233" t="s">
        <v>298</v>
      </c>
      <c r="E1280" s="40"/>
      <c r="F1280" s="254" t="s">
        <v>1513</v>
      </c>
      <c r="G1280" s="40"/>
      <c r="H1280" s="40"/>
      <c r="I1280" s="255"/>
      <c r="J1280" s="40"/>
      <c r="K1280" s="40"/>
      <c r="L1280" s="44"/>
      <c r="M1280" s="256"/>
      <c r="N1280" s="257"/>
      <c r="O1280" s="91"/>
      <c r="P1280" s="91"/>
      <c r="Q1280" s="91"/>
      <c r="R1280" s="91"/>
      <c r="S1280" s="91"/>
      <c r="T1280" s="92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T1280" s="17" t="s">
        <v>298</v>
      </c>
      <c r="AU1280" s="17" t="s">
        <v>85</v>
      </c>
    </row>
    <row r="1281" s="13" customFormat="1">
      <c r="A1281" s="13"/>
      <c r="B1281" s="231"/>
      <c r="C1281" s="232"/>
      <c r="D1281" s="233" t="s">
        <v>158</v>
      </c>
      <c r="E1281" s="234" t="s">
        <v>1</v>
      </c>
      <c r="F1281" s="235" t="s">
        <v>1514</v>
      </c>
      <c r="G1281" s="232"/>
      <c r="H1281" s="236">
        <v>77.219999999999999</v>
      </c>
      <c r="I1281" s="237"/>
      <c r="J1281" s="232"/>
      <c r="K1281" s="232"/>
      <c r="L1281" s="238"/>
      <c r="M1281" s="239"/>
      <c r="N1281" s="240"/>
      <c r="O1281" s="240"/>
      <c r="P1281" s="240"/>
      <c r="Q1281" s="240"/>
      <c r="R1281" s="240"/>
      <c r="S1281" s="240"/>
      <c r="T1281" s="241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2" t="s">
        <v>158</v>
      </c>
      <c r="AU1281" s="242" t="s">
        <v>85</v>
      </c>
      <c r="AV1281" s="13" t="s">
        <v>85</v>
      </c>
      <c r="AW1281" s="13" t="s">
        <v>32</v>
      </c>
      <c r="AX1281" s="13" t="s">
        <v>75</v>
      </c>
      <c r="AY1281" s="242" t="s">
        <v>149</v>
      </c>
    </row>
    <row r="1282" s="13" customFormat="1">
      <c r="A1282" s="13"/>
      <c r="B1282" s="231"/>
      <c r="C1282" s="232"/>
      <c r="D1282" s="233" t="s">
        <v>158</v>
      </c>
      <c r="E1282" s="234" t="s">
        <v>1</v>
      </c>
      <c r="F1282" s="235" t="s">
        <v>1515</v>
      </c>
      <c r="G1282" s="232"/>
      <c r="H1282" s="236">
        <v>21.449999999999999</v>
      </c>
      <c r="I1282" s="237"/>
      <c r="J1282" s="232"/>
      <c r="K1282" s="232"/>
      <c r="L1282" s="238"/>
      <c r="M1282" s="239"/>
      <c r="N1282" s="240"/>
      <c r="O1282" s="240"/>
      <c r="P1282" s="240"/>
      <c r="Q1282" s="240"/>
      <c r="R1282" s="240"/>
      <c r="S1282" s="240"/>
      <c r="T1282" s="241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2" t="s">
        <v>158</v>
      </c>
      <c r="AU1282" s="242" t="s">
        <v>85</v>
      </c>
      <c r="AV1282" s="13" t="s">
        <v>85</v>
      </c>
      <c r="AW1282" s="13" t="s">
        <v>32</v>
      </c>
      <c r="AX1282" s="13" t="s">
        <v>75</v>
      </c>
      <c r="AY1282" s="242" t="s">
        <v>149</v>
      </c>
    </row>
    <row r="1283" s="13" customFormat="1">
      <c r="A1283" s="13"/>
      <c r="B1283" s="231"/>
      <c r="C1283" s="232"/>
      <c r="D1283" s="233" t="s">
        <v>158</v>
      </c>
      <c r="E1283" s="234" t="s">
        <v>1</v>
      </c>
      <c r="F1283" s="235" t="s">
        <v>1516</v>
      </c>
      <c r="G1283" s="232"/>
      <c r="H1283" s="236">
        <v>20.350000000000001</v>
      </c>
      <c r="I1283" s="237"/>
      <c r="J1283" s="232"/>
      <c r="K1283" s="232"/>
      <c r="L1283" s="238"/>
      <c r="M1283" s="239"/>
      <c r="N1283" s="240"/>
      <c r="O1283" s="240"/>
      <c r="P1283" s="240"/>
      <c r="Q1283" s="240"/>
      <c r="R1283" s="240"/>
      <c r="S1283" s="240"/>
      <c r="T1283" s="241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2" t="s">
        <v>158</v>
      </c>
      <c r="AU1283" s="242" t="s">
        <v>85</v>
      </c>
      <c r="AV1283" s="13" t="s">
        <v>85</v>
      </c>
      <c r="AW1283" s="13" t="s">
        <v>32</v>
      </c>
      <c r="AX1283" s="13" t="s">
        <v>75</v>
      </c>
      <c r="AY1283" s="242" t="s">
        <v>149</v>
      </c>
    </row>
    <row r="1284" s="13" customFormat="1">
      <c r="A1284" s="13"/>
      <c r="B1284" s="231"/>
      <c r="C1284" s="232"/>
      <c r="D1284" s="233" t="s">
        <v>158</v>
      </c>
      <c r="E1284" s="234" t="s">
        <v>1</v>
      </c>
      <c r="F1284" s="235" t="s">
        <v>1517</v>
      </c>
      <c r="G1284" s="232"/>
      <c r="H1284" s="236">
        <v>23.100000000000001</v>
      </c>
      <c r="I1284" s="237"/>
      <c r="J1284" s="232"/>
      <c r="K1284" s="232"/>
      <c r="L1284" s="238"/>
      <c r="M1284" s="239"/>
      <c r="N1284" s="240"/>
      <c r="O1284" s="240"/>
      <c r="P1284" s="240"/>
      <c r="Q1284" s="240"/>
      <c r="R1284" s="240"/>
      <c r="S1284" s="240"/>
      <c r="T1284" s="241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2" t="s">
        <v>158</v>
      </c>
      <c r="AU1284" s="242" t="s">
        <v>85</v>
      </c>
      <c r="AV1284" s="13" t="s">
        <v>85</v>
      </c>
      <c r="AW1284" s="13" t="s">
        <v>32</v>
      </c>
      <c r="AX1284" s="13" t="s">
        <v>75</v>
      </c>
      <c r="AY1284" s="242" t="s">
        <v>149</v>
      </c>
    </row>
    <row r="1285" s="13" customFormat="1">
      <c r="A1285" s="13"/>
      <c r="B1285" s="231"/>
      <c r="C1285" s="232"/>
      <c r="D1285" s="233" t="s">
        <v>158</v>
      </c>
      <c r="E1285" s="234" t="s">
        <v>1</v>
      </c>
      <c r="F1285" s="235" t="s">
        <v>1518</v>
      </c>
      <c r="G1285" s="232"/>
      <c r="H1285" s="236">
        <v>9.3499999999999996</v>
      </c>
      <c r="I1285" s="237"/>
      <c r="J1285" s="232"/>
      <c r="K1285" s="232"/>
      <c r="L1285" s="238"/>
      <c r="M1285" s="239"/>
      <c r="N1285" s="240"/>
      <c r="O1285" s="240"/>
      <c r="P1285" s="240"/>
      <c r="Q1285" s="240"/>
      <c r="R1285" s="240"/>
      <c r="S1285" s="240"/>
      <c r="T1285" s="241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2" t="s">
        <v>158</v>
      </c>
      <c r="AU1285" s="242" t="s">
        <v>85</v>
      </c>
      <c r="AV1285" s="13" t="s">
        <v>85</v>
      </c>
      <c r="AW1285" s="13" t="s">
        <v>32</v>
      </c>
      <c r="AX1285" s="13" t="s">
        <v>75</v>
      </c>
      <c r="AY1285" s="242" t="s">
        <v>149</v>
      </c>
    </row>
    <row r="1286" s="13" customFormat="1">
      <c r="A1286" s="13"/>
      <c r="B1286" s="231"/>
      <c r="C1286" s="232"/>
      <c r="D1286" s="233" t="s">
        <v>158</v>
      </c>
      <c r="E1286" s="234" t="s">
        <v>1</v>
      </c>
      <c r="F1286" s="235" t="s">
        <v>1519</v>
      </c>
      <c r="G1286" s="232"/>
      <c r="H1286" s="236">
        <v>18.699999999999999</v>
      </c>
      <c r="I1286" s="237"/>
      <c r="J1286" s="232"/>
      <c r="K1286" s="232"/>
      <c r="L1286" s="238"/>
      <c r="M1286" s="239"/>
      <c r="N1286" s="240"/>
      <c r="O1286" s="240"/>
      <c r="P1286" s="240"/>
      <c r="Q1286" s="240"/>
      <c r="R1286" s="240"/>
      <c r="S1286" s="240"/>
      <c r="T1286" s="241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2" t="s">
        <v>158</v>
      </c>
      <c r="AU1286" s="242" t="s">
        <v>85</v>
      </c>
      <c r="AV1286" s="13" t="s">
        <v>85</v>
      </c>
      <c r="AW1286" s="13" t="s">
        <v>32</v>
      </c>
      <c r="AX1286" s="13" t="s">
        <v>75</v>
      </c>
      <c r="AY1286" s="242" t="s">
        <v>149</v>
      </c>
    </row>
    <row r="1287" s="13" customFormat="1">
      <c r="A1287" s="13"/>
      <c r="B1287" s="231"/>
      <c r="C1287" s="232"/>
      <c r="D1287" s="233" t="s">
        <v>158</v>
      </c>
      <c r="E1287" s="234" t="s">
        <v>1</v>
      </c>
      <c r="F1287" s="235" t="s">
        <v>1520</v>
      </c>
      <c r="G1287" s="232"/>
      <c r="H1287" s="236">
        <v>59.950000000000003</v>
      </c>
      <c r="I1287" s="237"/>
      <c r="J1287" s="232"/>
      <c r="K1287" s="232"/>
      <c r="L1287" s="238"/>
      <c r="M1287" s="239"/>
      <c r="N1287" s="240"/>
      <c r="O1287" s="240"/>
      <c r="P1287" s="240"/>
      <c r="Q1287" s="240"/>
      <c r="R1287" s="240"/>
      <c r="S1287" s="240"/>
      <c r="T1287" s="241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2" t="s">
        <v>158</v>
      </c>
      <c r="AU1287" s="242" t="s">
        <v>85</v>
      </c>
      <c r="AV1287" s="13" t="s">
        <v>85</v>
      </c>
      <c r="AW1287" s="13" t="s">
        <v>32</v>
      </c>
      <c r="AX1287" s="13" t="s">
        <v>75</v>
      </c>
      <c r="AY1287" s="242" t="s">
        <v>149</v>
      </c>
    </row>
    <row r="1288" s="13" customFormat="1">
      <c r="A1288" s="13"/>
      <c r="B1288" s="231"/>
      <c r="C1288" s="232"/>
      <c r="D1288" s="233" t="s">
        <v>158</v>
      </c>
      <c r="E1288" s="234" t="s">
        <v>1</v>
      </c>
      <c r="F1288" s="235" t="s">
        <v>1521</v>
      </c>
      <c r="G1288" s="232"/>
      <c r="H1288" s="236">
        <v>5.2000000000000002</v>
      </c>
      <c r="I1288" s="237"/>
      <c r="J1288" s="232"/>
      <c r="K1288" s="232"/>
      <c r="L1288" s="238"/>
      <c r="M1288" s="239"/>
      <c r="N1288" s="240"/>
      <c r="O1288" s="240"/>
      <c r="P1288" s="240"/>
      <c r="Q1288" s="240"/>
      <c r="R1288" s="240"/>
      <c r="S1288" s="240"/>
      <c r="T1288" s="241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2" t="s">
        <v>158</v>
      </c>
      <c r="AU1288" s="242" t="s">
        <v>85</v>
      </c>
      <c r="AV1288" s="13" t="s">
        <v>85</v>
      </c>
      <c r="AW1288" s="13" t="s">
        <v>32</v>
      </c>
      <c r="AX1288" s="13" t="s">
        <v>75</v>
      </c>
      <c r="AY1288" s="242" t="s">
        <v>149</v>
      </c>
    </row>
    <row r="1289" s="14" customFormat="1">
      <c r="A1289" s="14"/>
      <c r="B1289" s="243"/>
      <c r="C1289" s="244"/>
      <c r="D1289" s="233" t="s">
        <v>158</v>
      </c>
      <c r="E1289" s="245" t="s">
        <v>1</v>
      </c>
      <c r="F1289" s="246" t="s">
        <v>212</v>
      </c>
      <c r="G1289" s="244"/>
      <c r="H1289" s="247">
        <v>235.31999999999999</v>
      </c>
      <c r="I1289" s="248"/>
      <c r="J1289" s="244"/>
      <c r="K1289" s="244"/>
      <c r="L1289" s="249"/>
      <c r="M1289" s="250"/>
      <c r="N1289" s="251"/>
      <c r="O1289" s="251"/>
      <c r="P1289" s="251"/>
      <c r="Q1289" s="251"/>
      <c r="R1289" s="251"/>
      <c r="S1289" s="251"/>
      <c r="T1289" s="252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3" t="s">
        <v>158</v>
      </c>
      <c r="AU1289" s="253" t="s">
        <v>85</v>
      </c>
      <c r="AV1289" s="14" t="s">
        <v>156</v>
      </c>
      <c r="AW1289" s="14" t="s">
        <v>32</v>
      </c>
      <c r="AX1289" s="14" t="s">
        <v>83</v>
      </c>
      <c r="AY1289" s="253" t="s">
        <v>149</v>
      </c>
    </row>
    <row r="1290" s="2" customFormat="1" ht="37.8" customHeight="1">
      <c r="A1290" s="38"/>
      <c r="B1290" s="39"/>
      <c r="C1290" s="258" t="s">
        <v>1522</v>
      </c>
      <c r="D1290" s="258" t="s">
        <v>401</v>
      </c>
      <c r="E1290" s="259" t="s">
        <v>1523</v>
      </c>
      <c r="F1290" s="260" t="s">
        <v>1524</v>
      </c>
      <c r="G1290" s="261" t="s">
        <v>155</v>
      </c>
      <c r="H1290" s="262">
        <v>39.600000000000001</v>
      </c>
      <c r="I1290" s="263"/>
      <c r="J1290" s="264">
        <f>ROUND(I1290*H1290,2)</f>
        <v>0</v>
      </c>
      <c r="K1290" s="265"/>
      <c r="L1290" s="266"/>
      <c r="M1290" s="267" t="s">
        <v>1</v>
      </c>
      <c r="N1290" s="268" t="s">
        <v>40</v>
      </c>
      <c r="O1290" s="91"/>
      <c r="P1290" s="227">
        <f>O1290*H1290</f>
        <v>0</v>
      </c>
      <c r="Q1290" s="227">
        <v>0.0172</v>
      </c>
      <c r="R1290" s="227">
        <f>Q1290*H1290</f>
        <v>0.68112000000000006</v>
      </c>
      <c r="S1290" s="227">
        <v>0</v>
      </c>
      <c r="T1290" s="228">
        <f>S1290*H1290</f>
        <v>0</v>
      </c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R1290" s="229" t="s">
        <v>485</v>
      </c>
      <c r="AT1290" s="229" t="s">
        <v>401</v>
      </c>
      <c r="AU1290" s="229" t="s">
        <v>85</v>
      </c>
      <c r="AY1290" s="17" t="s">
        <v>149</v>
      </c>
      <c r="BE1290" s="230">
        <f>IF(N1290="základní",J1290,0)</f>
        <v>0</v>
      </c>
      <c r="BF1290" s="230">
        <f>IF(N1290="snížená",J1290,0)</f>
        <v>0</v>
      </c>
      <c r="BG1290" s="230">
        <f>IF(N1290="zákl. přenesená",J1290,0)</f>
        <v>0</v>
      </c>
      <c r="BH1290" s="230">
        <f>IF(N1290="sníž. přenesená",J1290,0)</f>
        <v>0</v>
      </c>
      <c r="BI1290" s="230">
        <f>IF(N1290="nulová",J1290,0)</f>
        <v>0</v>
      </c>
      <c r="BJ1290" s="17" t="s">
        <v>83</v>
      </c>
      <c r="BK1290" s="230">
        <f>ROUND(I1290*H1290,2)</f>
        <v>0</v>
      </c>
      <c r="BL1290" s="17" t="s">
        <v>370</v>
      </c>
      <c r="BM1290" s="229" t="s">
        <v>1525</v>
      </c>
    </row>
    <row r="1291" s="2" customFormat="1">
      <c r="A1291" s="38"/>
      <c r="B1291" s="39"/>
      <c r="C1291" s="40"/>
      <c r="D1291" s="233" t="s">
        <v>298</v>
      </c>
      <c r="E1291" s="40"/>
      <c r="F1291" s="254" t="s">
        <v>1526</v>
      </c>
      <c r="G1291" s="40"/>
      <c r="H1291" s="40"/>
      <c r="I1291" s="255"/>
      <c r="J1291" s="40"/>
      <c r="K1291" s="40"/>
      <c r="L1291" s="44"/>
      <c r="M1291" s="256"/>
      <c r="N1291" s="257"/>
      <c r="O1291" s="91"/>
      <c r="P1291" s="91"/>
      <c r="Q1291" s="91"/>
      <c r="R1291" s="91"/>
      <c r="S1291" s="91"/>
      <c r="T1291" s="92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T1291" s="17" t="s">
        <v>298</v>
      </c>
      <c r="AU1291" s="17" t="s">
        <v>85</v>
      </c>
    </row>
    <row r="1292" s="13" customFormat="1">
      <c r="A1292" s="13"/>
      <c r="B1292" s="231"/>
      <c r="C1292" s="232"/>
      <c r="D1292" s="233" t="s">
        <v>158</v>
      </c>
      <c r="E1292" s="234" t="s">
        <v>1</v>
      </c>
      <c r="F1292" s="235" t="s">
        <v>1527</v>
      </c>
      <c r="G1292" s="232"/>
      <c r="H1292" s="236">
        <v>39.600000000000001</v>
      </c>
      <c r="I1292" s="237"/>
      <c r="J1292" s="232"/>
      <c r="K1292" s="232"/>
      <c r="L1292" s="238"/>
      <c r="M1292" s="239"/>
      <c r="N1292" s="240"/>
      <c r="O1292" s="240"/>
      <c r="P1292" s="240"/>
      <c r="Q1292" s="240"/>
      <c r="R1292" s="240"/>
      <c r="S1292" s="240"/>
      <c r="T1292" s="241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2" t="s">
        <v>158</v>
      </c>
      <c r="AU1292" s="242" t="s">
        <v>85</v>
      </c>
      <c r="AV1292" s="13" t="s">
        <v>85</v>
      </c>
      <c r="AW1292" s="13" t="s">
        <v>32</v>
      </c>
      <c r="AX1292" s="13" t="s">
        <v>75</v>
      </c>
      <c r="AY1292" s="242" t="s">
        <v>149</v>
      </c>
    </row>
    <row r="1293" s="14" customFormat="1">
      <c r="A1293" s="14"/>
      <c r="B1293" s="243"/>
      <c r="C1293" s="244"/>
      <c r="D1293" s="233" t="s">
        <v>158</v>
      </c>
      <c r="E1293" s="245" t="s">
        <v>1</v>
      </c>
      <c r="F1293" s="246" t="s">
        <v>212</v>
      </c>
      <c r="G1293" s="244"/>
      <c r="H1293" s="247">
        <v>39.600000000000001</v>
      </c>
      <c r="I1293" s="248"/>
      <c r="J1293" s="244"/>
      <c r="K1293" s="244"/>
      <c r="L1293" s="249"/>
      <c r="M1293" s="250"/>
      <c r="N1293" s="251"/>
      <c r="O1293" s="251"/>
      <c r="P1293" s="251"/>
      <c r="Q1293" s="251"/>
      <c r="R1293" s="251"/>
      <c r="S1293" s="251"/>
      <c r="T1293" s="252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3" t="s">
        <v>158</v>
      </c>
      <c r="AU1293" s="253" t="s">
        <v>85</v>
      </c>
      <c r="AV1293" s="14" t="s">
        <v>156</v>
      </c>
      <c r="AW1293" s="14" t="s">
        <v>32</v>
      </c>
      <c r="AX1293" s="14" t="s">
        <v>83</v>
      </c>
      <c r="AY1293" s="253" t="s">
        <v>149</v>
      </c>
    </row>
    <row r="1294" s="2" customFormat="1" ht="24.15" customHeight="1">
      <c r="A1294" s="38"/>
      <c r="B1294" s="39"/>
      <c r="C1294" s="258" t="s">
        <v>1528</v>
      </c>
      <c r="D1294" s="258" t="s">
        <v>401</v>
      </c>
      <c r="E1294" s="259" t="s">
        <v>1529</v>
      </c>
      <c r="F1294" s="260" t="s">
        <v>1530</v>
      </c>
      <c r="G1294" s="261" t="s">
        <v>155</v>
      </c>
      <c r="H1294" s="262">
        <v>2.9700000000000002</v>
      </c>
      <c r="I1294" s="263"/>
      <c r="J1294" s="264">
        <f>ROUND(I1294*H1294,2)</f>
        <v>0</v>
      </c>
      <c r="K1294" s="265"/>
      <c r="L1294" s="266"/>
      <c r="M1294" s="267" t="s">
        <v>1</v>
      </c>
      <c r="N1294" s="268" t="s">
        <v>40</v>
      </c>
      <c r="O1294" s="91"/>
      <c r="P1294" s="227">
        <f>O1294*H1294</f>
        <v>0</v>
      </c>
      <c r="Q1294" s="227">
        <v>0.0172</v>
      </c>
      <c r="R1294" s="227">
        <f>Q1294*H1294</f>
        <v>0.051084000000000004</v>
      </c>
      <c r="S1294" s="227">
        <v>0</v>
      </c>
      <c r="T1294" s="228">
        <f>S1294*H1294</f>
        <v>0</v>
      </c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R1294" s="229" t="s">
        <v>485</v>
      </c>
      <c r="AT1294" s="229" t="s">
        <v>401</v>
      </c>
      <c r="AU1294" s="229" t="s">
        <v>85</v>
      </c>
      <c r="AY1294" s="17" t="s">
        <v>149</v>
      </c>
      <c r="BE1294" s="230">
        <f>IF(N1294="základní",J1294,0)</f>
        <v>0</v>
      </c>
      <c r="BF1294" s="230">
        <f>IF(N1294="snížená",J1294,0)</f>
        <v>0</v>
      </c>
      <c r="BG1294" s="230">
        <f>IF(N1294="zákl. přenesená",J1294,0)</f>
        <v>0</v>
      </c>
      <c r="BH1294" s="230">
        <f>IF(N1294="sníž. přenesená",J1294,0)</f>
        <v>0</v>
      </c>
      <c r="BI1294" s="230">
        <f>IF(N1294="nulová",J1294,0)</f>
        <v>0</v>
      </c>
      <c r="BJ1294" s="17" t="s">
        <v>83</v>
      </c>
      <c r="BK1294" s="230">
        <f>ROUND(I1294*H1294,2)</f>
        <v>0</v>
      </c>
      <c r="BL1294" s="17" t="s">
        <v>370</v>
      </c>
      <c r="BM1294" s="229" t="s">
        <v>1531</v>
      </c>
    </row>
    <row r="1295" s="2" customFormat="1">
      <c r="A1295" s="38"/>
      <c r="B1295" s="39"/>
      <c r="C1295" s="40"/>
      <c r="D1295" s="233" t="s">
        <v>298</v>
      </c>
      <c r="E1295" s="40"/>
      <c r="F1295" s="254" t="s">
        <v>1532</v>
      </c>
      <c r="G1295" s="40"/>
      <c r="H1295" s="40"/>
      <c r="I1295" s="255"/>
      <c r="J1295" s="40"/>
      <c r="K1295" s="40"/>
      <c r="L1295" s="44"/>
      <c r="M1295" s="256"/>
      <c r="N1295" s="257"/>
      <c r="O1295" s="91"/>
      <c r="P1295" s="91"/>
      <c r="Q1295" s="91"/>
      <c r="R1295" s="91"/>
      <c r="S1295" s="91"/>
      <c r="T1295" s="92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T1295" s="17" t="s">
        <v>298</v>
      </c>
      <c r="AU1295" s="17" t="s">
        <v>85</v>
      </c>
    </row>
    <row r="1296" s="13" customFormat="1">
      <c r="A1296" s="13"/>
      <c r="B1296" s="231"/>
      <c r="C1296" s="232"/>
      <c r="D1296" s="233" t="s">
        <v>158</v>
      </c>
      <c r="E1296" s="234" t="s">
        <v>1</v>
      </c>
      <c r="F1296" s="235" t="s">
        <v>1533</v>
      </c>
      <c r="G1296" s="232"/>
      <c r="H1296" s="236">
        <v>2.9700000000000002</v>
      </c>
      <c r="I1296" s="237"/>
      <c r="J1296" s="232"/>
      <c r="K1296" s="232"/>
      <c r="L1296" s="238"/>
      <c r="M1296" s="239"/>
      <c r="N1296" s="240"/>
      <c r="O1296" s="240"/>
      <c r="P1296" s="240"/>
      <c r="Q1296" s="240"/>
      <c r="R1296" s="240"/>
      <c r="S1296" s="240"/>
      <c r="T1296" s="241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2" t="s">
        <v>158</v>
      </c>
      <c r="AU1296" s="242" t="s">
        <v>85</v>
      </c>
      <c r="AV1296" s="13" t="s">
        <v>85</v>
      </c>
      <c r="AW1296" s="13" t="s">
        <v>32</v>
      </c>
      <c r="AX1296" s="13" t="s">
        <v>83</v>
      </c>
      <c r="AY1296" s="242" t="s">
        <v>149</v>
      </c>
    </row>
    <row r="1297" s="2" customFormat="1" ht="16.5" customHeight="1">
      <c r="A1297" s="38"/>
      <c r="B1297" s="39"/>
      <c r="C1297" s="217" t="s">
        <v>1534</v>
      </c>
      <c r="D1297" s="217" t="s">
        <v>152</v>
      </c>
      <c r="E1297" s="218" t="s">
        <v>1535</v>
      </c>
      <c r="F1297" s="219" t="s">
        <v>1536</v>
      </c>
      <c r="G1297" s="220" t="s">
        <v>250</v>
      </c>
      <c r="H1297" s="221">
        <v>449.92500000000001</v>
      </c>
      <c r="I1297" s="222"/>
      <c r="J1297" s="223">
        <f>ROUND(I1297*H1297,2)</f>
        <v>0</v>
      </c>
      <c r="K1297" s="224"/>
      <c r="L1297" s="44"/>
      <c r="M1297" s="225" t="s">
        <v>1</v>
      </c>
      <c r="N1297" s="226" t="s">
        <v>40</v>
      </c>
      <c r="O1297" s="91"/>
      <c r="P1297" s="227">
        <f>O1297*H1297</f>
        <v>0</v>
      </c>
      <c r="Q1297" s="227">
        <v>0</v>
      </c>
      <c r="R1297" s="227">
        <f>Q1297*H1297</f>
        <v>0</v>
      </c>
      <c r="S1297" s="227">
        <v>0</v>
      </c>
      <c r="T1297" s="228">
        <f>S1297*H1297</f>
        <v>0</v>
      </c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R1297" s="229" t="s">
        <v>370</v>
      </c>
      <c r="AT1297" s="229" t="s">
        <v>152</v>
      </c>
      <c r="AU1297" s="229" t="s">
        <v>85</v>
      </c>
      <c r="AY1297" s="17" t="s">
        <v>149</v>
      </c>
      <c r="BE1297" s="230">
        <f>IF(N1297="základní",J1297,0)</f>
        <v>0</v>
      </c>
      <c r="BF1297" s="230">
        <f>IF(N1297="snížená",J1297,0)</f>
        <v>0</v>
      </c>
      <c r="BG1297" s="230">
        <f>IF(N1297="zákl. přenesená",J1297,0)</f>
        <v>0</v>
      </c>
      <c r="BH1297" s="230">
        <f>IF(N1297="sníž. přenesená",J1297,0)</f>
        <v>0</v>
      </c>
      <c r="BI1297" s="230">
        <f>IF(N1297="nulová",J1297,0)</f>
        <v>0</v>
      </c>
      <c r="BJ1297" s="17" t="s">
        <v>83</v>
      </c>
      <c r="BK1297" s="230">
        <f>ROUND(I1297*H1297,2)</f>
        <v>0</v>
      </c>
      <c r="BL1297" s="17" t="s">
        <v>370</v>
      </c>
      <c r="BM1297" s="229" t="s">
        <v>1537</v>
      </c>
    </row>
    <row r="1298" s="2" customFormat="1">
      <c r="A1298" s="38"/>
      <c r="B1298" s="39"/>
      <c r="C1298" s="40"/>
      <c r="D1298" s="233" t="s">
        <v>298</v>
      </c>
      <c r="E1298" s="40"/>
      <c r="F1298" s="254" t="s">
        <v>1538</v>
      </c>
      <c r="G1298" s="40"/>
      <c r="H1298" s="40"/>
      <c r="I1298" s="255"/>
      <c r="J1298" s="40"/>
      <c r="K1298" s="40"/>
      <c r="L1298" s="44"/>
      <c r="M1298" s="256"/>
      <c r="N1298" s="257"/>
      <c r="O1298" s="91"/>
      <c r="P1298" s="91"/>
      <c r="Q1298" s="91"/>
      <c r="R1298" s="91"/>
      <c r="S1298" s="91"/>
      <c r="T1298" s="92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T1298" s="17" t="s">
        <v>298</v>
      </c>
      <c r="AU1298" s="17" t="s">
        <v>85</v>
      </c>
    </row>
    <row r="1299" s="13" customFormat="1">
      <c r="A1299" s="13"/>
      <c r="B1299" s="231"/>
      <c r="C1299" s="232"/>
      <c r="D1299" s="233" t="s">
        <v>158</v>
      </c>
      <c r="E1299" s="234" t="s">
        <v>1</v>
      </c>
      <c r="F1299" s="235" t="s">
        <v>252</v>
      </c>
      <c r="G1299" s="232"/>
      <c r="H1299" s="236">
        <v>5.5</v>
      </c>
      <c r="I1299" s="237"/>
      <c r="J1299" s="232"/>
      <c r="K1299" s="232"/>
      <c r="L1299" s="238"/>
      <c r="M1299" s="239"/>
      <c r="N1299" s="240"/>
      <c r="O1299" s="240"/>
      <c r="P1299" s="240"/>
      <c r="Q1299" s="240"/>
      <c r="R1299" s="240"/>
      <c r="S1299" s="240"/>
      <c r="T1299" s="241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2" t="s">
        <v>158</v>
      </c>
      <c r="AU1299" s="242" t="s">
        <v>85</v>
      </c>
      <c r="AV1299" s="13" t="s">
        <v>85</v>
      </c>
      <c r="AW1299" s="13" t="s">
        <v>32</v>
      </c>
      <c r="AX1299" s="13" t="s">
        <v>75</v>
      </c>
      <c r="AY1299" s="242" t="s">
        <v>149</v>
      </c>
    </row>
    <row r="1300" s="13" customFormat="1">
      <c r="A1300" s="13"/>
      <c r="B1300" s="231"/>
      <c r="C1300" s="232"/>
      <c r="D1300" s="233" t="s">
        <v>158</v>
      </c>
      <c r="E1300" s="234" t="s">
        <v>1</v>
      </c>
      <c r="F1300" s="235" t="s">
        <v>253</v>
      </c>
      <c r="G1300" s="232"/>
      <c r="H1300" s="236">
        <v>6.5999999999999996</v>
      </c>
      <c r="I1300" s="237"/>
      <c r="J1300" s="232"/>
      <c r="K1300" s="232"/>
      <c r="L1300" s="238"/>
      <c r="M1300" s="239"/>
      <c r="N1300" s="240"/>
      <c r="O1300" s="240"/>
      <c r="P1300" s="240"/>
      <c r="Q1300" s="240"/>
      <c r="R1300" s="240"/>
      <c r="S1300" s="240"/>
      <c r="T1300" s="241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2" t="s">
        <v>158</v>
      </c>
      <c r="AU1300" s="242" t="s">
        <v>85</v>
      </c>
      <c r="AV1300" s="13" t="s">
        <v>85</v>
      </c>
      <c r="AW1300" s="13" t="s">
        <v>32</v>
      </c>
      <c r="AX1300" s="13" t="s">
        <v>75</v>
      </c>
      <c r="AY1300" s="242" t="s">
        <v>149</v>
      </c>
    </row>
    <row r="1301" s="13" customFormat="1">
      <c r="A1301" s="13"/>
      <c r="B1301" s="231"/>
      <c r="C1301" s="232"/>
      <c r="D1301" s="233" t="s">
        <v>158</v>
      </c>
      <c r="E1301" s="234" t="s">
        <v>1</v>
      </c>
      <c r="F1301" s="235" t="s">
        <v>254</v>
      </c>
      <c r="G1301" s="232"/>
      <c r="H1301" s="236">
        <v>12.4</v>
      </c>
      <c r="I1301" s="237"/>
      <c r="J1301" s="232"/>
      <c r="K1301" s="232"/>
      <c r="L1301" s="238"/>
      <c r="M1301" s="239"/>
      <c r="N1301" s="240"/>
      <c r="O1301" s="240"/>
      <c r="P1301" s="240"/>
      <c r="Q1301" s="240"/>
      <c r="R1301" s="240"/>
      <c r="S1301" s="240"/>
      <c r="T1301" s="241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2" t="s">
        <v>158</v>
      </c>
      <c r="AU1301" s="242" t="s">
        <v>85</v>
      </c>
      <c r="AV1301" s="13" t="s">
        <v>85</v>
      </c>
      <c r="AW1301" s="13" t="s">
        <v>32</v>
      </c>
      <c r="AX1301" s="13" t="s">
        <v>75</v>
      </c>
      <c r="AY1301" s="242" t="s">
        <v>149</v>
      </c>
    </row>
    <row r="1302" s="13" customFormat="1">
      <c r="A1302" s="13"/>
      <c r="B1302" s="231"/>
      <c r="C1302" s="232"/>
      <c r="D1302" s="233" t="s">
        <v>158</v>
      </c>
      <c r="E1302" s="234" t="s">
        <v>1</v>
      </c>
      <c r="F1302" s="235" t="s">
        <v>255</v>
      </c>
      <c r="G1302" s="232"/>
      <c r="H1302" s="236">
        <v>6.1500000000000004</v>
      </c>
      <c r="I1302" s="237"/>
      <c r="J1302" s="232"/>
      <c r="K1302" s="232"/>
      <c r="L1302" s="238"/>
      <c r="M1302" s="239"/>
      <c r="N1302" s="240"/>
      <c r="O1302" s="240"/>
      <c r="P1302" s="240"/>
      <c r="Q1302" s="240"/>
      <c r="R1302" s="240"/>
      <c r="S1302" s="240"/>
      <c r="T1302" s="241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42" t="s">
        <v>158</v>
      </c>
      <c r="AU1302" s="242" t="s">
        <v>85</v>
      </c>
      <c r="AV1302" s="13" t="s">
        <v>85</v>
      </c>
      <c r="AW1302" s="13" t="s">
        <v>32</v>
      </c>
      <c r="AX1302" s="13" t="s">
        <v>75</v>
      </c>
      <c r="AY1302" s="242" t="s">
        <v>149</v>
      </c>
    </row>
    <row r="1303" s="13" customFormat="1">
      <c r="A1303" s="13"/>
      <c r="B1303" s="231"/>
      <c r="C1303" s="232"/>
      <c r="D1303" s="233" t="s">
        <v>158</v>
      </c>
      <c r="E1303" s="234" t="s">
        <v>1</v>
      </c>
      <c r="F1303" s="235" t="s">
        <v>256</v>
      </c>
      <c r="G1303" s="232"/>
      <c r="H1303" s="236">
        <v>16.800000000000001</v>
      </c>
      <c r="I1303" s="237"/>
      <c r="J1303" s="232"/>
      <c r="K1303" s="232"/>
      <c r="L1303" s="238"/>
      <c r="M1303" s="239"/>
      <c r="N1303" s="240"/>
      <c r="O1303" s="240"/>
      <c r="P1303" s="240"/>
      <c r="Q1303" s="240"/>
      <c r="R1303" s="240"/>
      <c r="S1303" s="240"/>
      <c r="T1303" s="241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2" t="s">
        <v>158</v>
      </c>
      <c r="AU1303" s="242" t="s">
        <v>85</v>
      </c>
      <c r="AV1303" s="13" t="s">
        <v>85</v>
      </c>
      <c r="AW1303" s="13" t="s">
        <v>32</v>
      </c>
      <c r="AX1303" s="13" t="s">
        <v>75</v>
      </c>
      <c r="AY1303" s="242" t="s">
        <v>149</v>
      </c>
    </row>
    <row r="1304" s="13" customFormat="1">
      <c r="A1304" s="13"/>
      <c r="B1304" s="231"/>
      <c r="C1304" s="232"/>
      <c r="D1304" s="233" t="s">
        <v>158</v>
      </c>
      <c r="E1304" s="234" t="s">
        <v>1</v>
      </c>
      <c r="F1304" s="235" t="s">
        <v>257</v>
      </c>
      <c r="G1304" s="232"/>
      <c r="H1304" s="236">
        <v>16.399999999999999</v>
      </c>
      <c r="I1304" s="237"/>
      <c r="J1304" s="232"/>
      <c r="K1304" s="232"/>
      <c r="L1304" s="238"/>
      <c r="M1304" s="239"/>
      <c r="N1304" s="240"/>
      <c r="O1304" s="240"/>
      <c r="P1304" s="240"/>
      <c r="Q1304" s="240"/>
      <c r="R1304" s="240"/>
      <c r="S1304" s="240"/>
      <c r="T1304" s="241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42" t="s">
        <v>158</v>
      </c>
      <c r="AU1304" s="242" t="s">
        <v>85</v>
      </c>
      <c r="AV1304" s="13" t="s">
        <v>85</v>
      </c>
      <c r="AW1304" s="13" t="s">
        <v>32</v>
      </c>
      <c r="AX1304" s="13" t="s">
        <v>75</v>
      </c>
      <c r="AY1304" s="242" t="s">
        <v>149</v>
      </c>
    </row>
    <row r="1305" s="13" customFormat="1">
      <c r="A1305" s="13"/>
      <c r="B1305" s="231"/>
      <c r="C1305" s="232"/>
      <c r="D1305" s="233" t="s">
        <v>158</v>
      </c>
      <c r="E1305" s="234" t="s">
        <v>1</v>
      </c>
      <c r="F1305" s="235" t="s">
        <v>258</v>
      </c>
      <c r="G1305" s="232"/>
      <c r="H1305" s="236">
        <v>7.1200000000000001</v>
      </c>
      <c r="I1305" s="237"/>
      <c r="J1305" s="232"/>
      <c r="K1305" s="232"/>
      <c r="L1305" s="238"/>
      <c r="M1305" s="239"/>
      <c r="N1305" s="240"/>
      <c r="O1305" s="240"/>
      <c r="P1305" s="240"/>
      <c r="Q1305" s="240"/>
      <c r="R1305" s="240"/>
      <c r="S1305" s="240"/>
      <c r="T1305" s="241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2" t="s">
        <v>158</v>
      </c>
      <c r="AU1305" s="242" t="s">
        <v>85</v>
      </c>
      <c r="AV1305" s="13" t="s">
        <v>85</v>
      </c>
      <c r="AW1305" s="13" t="s">
        <v>32</v>
      </c>
      <c r="AX1305" s="13" t="s">
        <v>75</v>
      </c>
      <c r="AY1305" s="242" t="s">
        <v>149</v>
      </c>
    </row>
    <row r="1306" s="13" customFormat="1">
      <c r="A1306" s="13"/>
      <c r="B1306" s="231"/>
      <c r="C1306" s="232"/>
      <c r="D1306" s="233" t="s">
        <v>158</v>
      </c>
      <c r="E1306" s="234" t="s">
        <v>1</v>
      </c>
      <c r="F1306" s="235" t="s">
        <v>259</v>
      </c>
      <c r="G1306" s="232"/>
      <c r="H1306" s="236">
        <v>13.800000000000001</v>
      </c>
      <c r="I1306" s="237"/>
      <c r="J1306" s="232"/>
      <c r="K1306" s="232"/>
      <c r="L1306" s="238"/>
      <c r="M1306" s="239"/>
      <c r="N1306" s="240"/>
      <c r="O1306" s="240"/>
      <c r="P1306" s="240"/>
      <c r="Q1306" s="240"/>
      <c r="R1306" s="240"/>
      <c r="S1306" s="240"/>
      <c r="T1306" s="241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42" t="s">
        <v>158</v>
      </c>
      <c r="AU1306" s="242" t="s">
        <v>85</v>
      </c>
      <c r="AV1306" s="13" t="s">
        <v>85</v>
      </c>
      <c r="AW1306" s="13" t="s">
        <v>32</v>
      </c>
      <c r="AX1306" s="13" t="s">
        <v>75</v>
      </c>
      <c r="AY1306" s="242" t="s">
        <v>149</v>
      </c>
    </row>
    <row r="1307" s="13" customFormat="1">
      <c r="A1307" s="13"/>
      <c r="B1307" s="231"/>
      <c r="C1307" s="232"/>
      <c r="D1307" s="233" t="s">
        <v>158</v>
      </c>
      <c r="E1307" s="234" t="s">
        <v>1</v>
      </c>
      <c r="F1307" s="235" t="s">
        <v>260</v>
      </c>
      <c r="G1307" s="232"/>
      <c r="H1307" s="236">
        <v>13.630000000000001</v>
      </c>
      <c r="I1307" s="237"/>
      <c r="J1307" s="232"/>
      <c r="K1307" s="232"/>
      <c r="L1307" s="238"/>
      <c r="M1307" s="239"/>
      <c r="N1307" s="240"/>
      <c r="O1307" s="240"/>
      <c r="P1307" s="240"/>
      <c r="Q1307" s="240"/>
      <c r="R1307" s="240"/>
      <c r="S1307" s="240"/>
      <c r="T1307" s="241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2" t="s">
        <v>158</v>
      </c>
      <c r="AU1307" s="242" t="s">
        <v>85</v>
      </c>
      <c r="AV1307" s="13" t="s">
        <v>85</v>
      </c>
      <c r="AW1307" s="13" t="s">
        <v>32</v>
      </c>
      <c r="AX1307" s="13" t="s">
        <v>75</v>
      </c>
      <c r="AY1307" s="242" t="s">
        <v>149</v>
      </c>
    </row>
    <row r="1308" s="13" customFormat="1">
      <c r="A1308" s="13"/>
      <c r="B1308" s="231"/>
      <c r="C1308" s="232"/>
      <c r="D1308" s="233" t="s">
        <v>158</v>
      </c>
      <c r="E1308" s="234" t="s">
        <v>1</v>
      </c>
      <c r="F1308" s="235" t="s">
        <v>261</v>
      </c>
      <c r="G1308" s="232"/>
      <c r="H1308" s="236">
        <v>13.869999999999999</v>
      </c>
      <c r="I1308" s="237"/>
      <c r="J1308" s="232"/>
      <c r="K1308" s="232"/>
      <c r="L1308" s="238"/>
      <c r="M1308" s="239"/>
      <c r="N1308" s="240"/>
      <c r="O1308" s="240"/>
      <c r="P1308" s="240"/>
      <c r="Q1308" s="240"/>
      <c r="R1308" s="240"/>
      <c r="S1308" s="240"/>
      <c r="T1308" s="241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2" t="s">
        <v>158</v>
      </c>
      <c r="AU1308" s="242" t="s">
        <v>85</v>
      </c>
      <c r="AV1308" s="13" t="s">
        <v>85</v>
      </c>
      <c r="AW1308" s="13" t="s">
        <v>32</v>
      </c>
      <c r="AX1308" s="13" t="s">
        <v>75</v>
      </c>
      <c r="AY1308" s="242" t="s">
        <v>149</v>
      </c>
    </row>
    <row r="1309" s="13" customFormat="1">
      <c r="A1309" s="13"/>
      <c r="B1309" s="231"/>
      <c r="C1309" s="232"/>
      <c r="D1309" s="233" t="s">
        <v>158</v>
      </c>
      <c r="E1309" s="234" t="s">
        <v>1</v>
      </c>
      <c r="F1309" s="235" t="s">
        <v>262</v>
      </c>
      <c r="G1309" s="232"/>
      <c r="H1309" s="236">
        <v>13.664999999999999</v>
      </c>
      <c r="I1309" s="237"/>
      <c r="J1309" s="232"/>
      <c r="K1309" s="232"/>
      <c r="L1309" s="238"/>
      <c r="M1309" s="239"/>
      <c r="N1309" s="240"/>
      <c r="O1309" s="240"/>
      <c r="P1309" s="240"/>
      <c r="Q1309" s="240"/>
      <c r="R1309" s="240"/>
      <c r="S1309" s="240"/>
      <c r="T1309" s="241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2" t="s">
        <v>158</v>
      </c>
      <c r="AU1309" s="242" t="s">
        <v>85</v>
      </c>
      <c r="AV1309" s="13" t="s">
        <v>85</v>
      </c>
      <c r="AW1309" s="13" t="s">
        <v>32</v>
      </c>
      <c r="AX1309" s="13" t="s">
        <v>75</v>
      </c>
      <c r="AY1309" s="242" t="s">
        <v>149</v>
      </c>
    </row>
    <row r="1310" s="13" customFormat="1">
      <c r="A1310" s="13"/>
      <c r="B1310" s="231"/>
      <c r="C1310" s="232"/>
      <c r="D1310" s="233" t="s">
        <v>158</v>
      </c>
      <c r="E1310" s="234" t="s">
        <v>1</v>
      </c>
      <c r="F1310" s="235" t="s">
        <v>263</v>
      </c>
      <c r="G1310" s="232"/>
      <c r="H1310" s="236">
        <v>3.4500000000000002</v>
      </c>
      <c r="I1310" s="237"/>
      <c r="J1310" s="232"/>
      <c r="K1310" s="232"/>
      <c r="L1310" s="238"/>
      <c r="M1310" s="239"/>
      <c r="N1310" s="240"/>
      <c r="O1310" s="240"/>
      <c r="P1310" s="240"/>
      <c r="Q1310" s="240"/>
      <c r="R1310" s="240"/>
      <c r="S1310" s="240"/>
      <c r="T1310" s="241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2" t="s">
        <v>158</v>
      </c>
      <c r="AU1310" s="242" t="s">
        <v>85</v>
      </c>
      <c r="AV1310" s="13" t="s">
        <v>85</v>
      </c>
      <c r="AW1310" s="13" t="s">
        <v>32</v>
      </c>
      <c r="AX1310" s="13" t="s">
        <v>75</v>
      </c>
      <c r="AY1310" s="242" t="s">
        <v>149</v>
      </c>
    </row>
    <row r="1311" s="13" customFormat="1">
      <c r="A1311" s="13"/>
      <c r="B1311" s="231"/>
      <c r="C1311" s="232"/>
      <c r="D1311" s="233" t="s">
        <v>158</v>
      </c>
      <c r="E1311" s="234" t="s">
        <v>1</v>
      </c>
      <c r="F1311" s="235" t="s">
        <v>264</v>
      </c>
      <c r="G1311" s="232"/>
      <c r="H1311" s="236">
        <v>10</v>
      </c>
      <c r="I1311" s="237"/>
      <c r="J1311" s="232"/>
      <c r="K1311" s="232"/>
      <c r="L1311" s="238"/>
      <c r="M1311" s="239"/>
      <c r="N1311" s="240"/>
      <c r="O1311" s="240"/>
      <c r="P1311" s="240"/>
      <c r="Q1311" s="240"/>
      <c r="R1311" s="240"/>
      <c r="S1311" s="240"/>
      <c r="T1311" s="241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2" t="s">
        <v>158</v>
      </c>
      <c r="AU1311" s="242" t="s">
        <v>85</v>
      </c>
      <c r="AV1311" s="13" t="s">
        <v>85</v>
      </c>
      <c r="AW1311" s="13" t="s">
        <v>32</v>
      </c>
      <c r="AX1311" s="13" t="s">
        <v>75</v>
      </c>
      <c r="AY1311" s="242" t="s">
        <v>149</v>
      </c>
    </row>
    <row r="1312" s="13" customFormat="1">
      <c r="A1312" s="13"/>
      <c r="B1312" s="231"/>
      <c r="C1312" s="232"/>
      <c r="D1312" s="233" t="s">
        <v>158</v>
      </c>
      <c r="E1312" s="234" t="s">
        <v>1</v>
      </c>
      <c r="F1312" s="235" t="s">
        <v>265</v>
      </c>
      <c r="G1312" s="232"/>
      <c r="H1312" s="236">
        <v>17.5</v>
      </c>
      <c r="I1312" s="237"/>
      <c r="J1312" s="232"/>
      <c r="K1312" s="232"/>
      <c r="L1312" s="238"/>
      <c r="M1312" s="239"/>
      <c r="N1312" s="240"/>
      <c r="O1312" s="240"/>
      <c r="P1312" s="240"/>
      <c r="Q1312" s="240"/>
      <c r="R1312" s="240"/>
      <c r="S1312" s="240"/>
      <c r="T1312" s="241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42" t="s">
        <v>158</v>
      </c>
      <c r="AU1312" s="242" t="s">
        <v>85</v>
      </c>
      <c r="AV1312" s="13" t="s">
        <v>85</v>
      </c>
      <c r="AW1312" s="13" t="s">
        <v>32</v>
      </c>
      <c r="AX1312" s="13" t="s">
        <v>75</v>
      </c>
      <c r="AY1312" s="242" t="s">
        <v>149</v>
      </c>
    </row>
    <row r="1313" s="13" customFormat="1">
      <c r="A1313" s="13"/>
      <c r="B1313" s="231"/>
      <c r="C1313" s="232"/>
      <c r="D1313" s="233" t="s">
        <v>158</v>
      </c>
      <c r="E1313" s="234" t="s">
        <v>1</v>
      </c>
      <c r="F1313" s="235" t="s">
        <v>266</v>
      </c>
      <c r="G1313" s="232"/>
      <c r="H1313" s="236">
        <v>9.5</v>
      </c>
      <c r="I1313" s="237"/>
      <c r="J1313" s="232"/>
      <c r="K1313" s="232"/>
      <c r="L1313" s="238"/>
      <c r="M1313" s="239"/>
      <c r="N1313" s="240"/>
      <c r="O1313" s="240"/>
      <c r="P1313" s="240"/>
      <c r="Q1313" s="240"/>
      <c r="R1313" s="240"/>
      <c r="S1313" s="240"/>
      <c r="T1313" s="241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42" t="s">
        <v>158</v>
      </c>
      <c r="AU1313" s="242" t="s">
        <v>85</v>
      </c>
      <c r="AV1313" s="13" t="s">
        <v>85</v>
      </c>
      <c r="AW1313" s="13" t="s">
        <v>32</v>
      </c>
      <c r="AX1313" s="13" t="s">
        <v>75</v>
      </c>
      <c r="AY1313" s="242" t="s">
        <v>149</v>
      </c>
    </row>
    <row r="1314" s="13" customFormat="1">
      <c r="A1314" s="13"/>
      <c r="B1314" s="231"/>
      <c r="C1314" s="232"/>
      <c r="D1314" s="233" t="s">
        <v>158</v>
      </c>
      <c r="E1314" s="234" t="s">
        <v>1</v>
      </c>
      <c r="F1314" s="235" t="s">
        <v>267</v>
      </c>
      <c r="G1314" s="232"/>
      <c r="H1314" s="236">
        <v>1.5</v>
      </c>
      <c r="I1314" s="237"/>
      <c r="J1314" s="232"/>
      <c r="K1314" s="232"/>
      <c r="L1314" s="238"/>
      <c r="M1314" s="239"/>
      <c r="N1314" s="240"/>
      <c r="O1314" s="240"/>
      <c r="P1314" s="240"/>
      <c r="Q1314" s="240"/>
      <c r="R1314" s="240"/>
      <c r="S1314" s="240"/>
      <c r="T1314" s="241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2" t="s">
        <v>158</v>
      </c>
      <c r="AU1314" s="242" t="s">
        <v>85</v>
      </c>
      <c r="AV1314" s="13" t="s">
        <v>85</v>
      </c>
      <c r="AW1314" s="13" t="s">
        <v>32</v>
      </c>
      <c r="AX1314" s="13" t="s">
        <v>75</v>
      </c>
      <c r="AY1314" s="242" t="s">
        <v>149</v>
      </c>
    </row>
    <row r="1315" s="13" customFormat="1">
      <c r="A1315" s="13"/>
      <c r="B1315" s="231"/>
      <c r="C1315" s="232"/>
      <c r="D1315" s="233" t="s">
        <v>158</v>
      </c>
      <c r="E1315" s="234" t="s">
        <v>1</v>
      </c>
      <c r="F1315" s="235" t="s">
        <v>268</v>
      </c>
      <c r="G1315" s="232"/>
      <c r="H1315" s="236">
        <v>10</v>
      </c>
      <c r="I1315" s="237"/>
      <c r="J1315" s="232"/>
      <c r="K1315" s="232"/>
      <c r="L1315" s="238"/>
      <c r="M1315" s="239"/>
      <c r="N1315" s="240"/>
      <c r="O1315" s="240"/>
      <c r="P1315" s="240"/>
      <c r="Q1315" s="240"/>
      <c r="R1315" s="240"/>
      <c r="S1315" s="240"/>
      <c r="T1315" s="241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2" t="s">
        <v>158</v>
      </c>
      <c r="AU1315" s="242" t="s">
        <v>85</v>
      </c>
      <c r="AV1315" s="13" t="s">
        <v>85</v>
      </c>
      <c r="AW1315" s="13" t="s">
        <v>32</v>
      </c>
      <c r="AX1315" s="13" t="s">
        <v>75</v>
      </c>
      <c r="AY1315" s="242" t="s">
        <v>149</v>
      </c>
    </row>
    <row r="1316" s="13" customFormat="1">
      <c r="A1316" s="13"/>
      <c r="B1316" s="231"/>
      <c r="C1316" s="232"/>
      <c r="D1316" s="233" t="s">
        <v>158</v>
      </c>
      <c r="E1316" s="234" t="s">
        <v>1</v>
      </c>
      <c r="F1316" s="235" t="s">
        <v>269</v>
      </c>
      <c r="G1316" s="232"/>
      <c r="H1316" s="236">
        <v>20.699999999999999</v>
      </c>
      <c r="I1316" s="237"/>
      <c r="J1316" s="232"/>
      <c r="K1316" s="232"/>
      <c r="L1316" s="238"/>
      <c r="M1316" s="239"/>
      <c r="N1316" s="240"/>
      <c r="O1316" s="240"/>
      <c r="P1316" s="240"/>
      <c r="Q1316" s="240"/>
      <c r="R1316" s="240"/>
      <c r="S1316" s="240"/>
      <c r="T1316" s="241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2" t="s">
        <v>158</v>
      </c>
      <c r="AU1316" s="242" t="s">
        <v>85</v>
      </c>
      <c r="AV1316" s="13" t="s">
        <v>85</v>
      </c>
      <c r="AW1316" s="13" t="s">
        <v>32</v>
      </c>
      <c r="AX1316" s="13" t="s">
        <v>75</v>
      </c>
      <c r="AY1316" s="242" t="s">
        <v>149</v>
      </c>
    </row>
    <row r="1317" s="13" customFormat="1">
      <c r="A1317" s="13"/>
      <c r="B1317" s="231"/>
      <c r="C1317" s="232"/>
      <c r="D1317" s="233" t="s">
        <v>158</v>
      </c>
      <c r="E1317" s="234" t="s">
        <v>1</v>
      </c>
      <c r="F1317" s="235" t="s">
        <v>270</v>
      </c>
      <c r="G1317" s="232"/>
      <c r="H1317" s="236">
        <v>9.5</v>
      </c>
      <c r="I1317" s="237"/>
      <c r="J1317" s="232"/>
      <c r="K1317" s="232"/>
      <c r="L1317" s="238"/>
      <c r="M1317" s="239"/>
      <c r="N1317" s="240"/>
      <c r="O1317" s="240"/>
      <c r="P1317" s="240"/>
      <c r="Q1317" s="240"/>
      <c r="R1317" s="240"/>
      <c r="S1317" s="240"/>
      <c r="T1317" s="241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2" t="s">
        <v>158</v>
      </c>
      <c r="AU1317" s="242" t="s">
        <v>85</v>
      </c>
      <c r="AV1317" s="13" t="s">
        <v>85</v>
      </c>
      <c r="AW1317" s="13" t="s">
        <v>32</v>
      </c>
      <c r="AX1317" s="13" t="s">
        <v>75</v>
      </c>
      <c r="AY1317" s="242" t="s">
        <v>149</v>
      </c>
    </row>
    <row r="1318" s="13" customFormat="1">
      <c r="A1318" s="13"/>
      <c r="B1318" s="231"/>
      <c r="C1318" s="232"/>
      <c r="D1318" s="233" t="s">
        <v>158</v>
      </c>
      <c r="E1318" s="234" t="s">
        <v>1</v>
      </c>
      <c r="F1318" s="235" t="s">
        <v>271</v>
      </c>
      <c r="G1318" s="232"/>
      <c r="H1318" s="236">
        <v>1.5</v>
      </c>
      <c r="I1318" s="237"/>
      <c r="J1318" s="232"/>
      <c r="K1318" s="232"/>
      <c r="L1318" s="238"/>
      <c r="M1318" s="239"/>
      <c r="N1318" s="240"/>
      <c r="O1318" s="240"/>
      <c r="P1318" s="240"/>
      <c r="Q1318" s="240"/>
      <c r="R1318" s="240"/>
      <c r="S1318" s="240"/>
      <c r="T1318" s="241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2" t="s">
        <v>158</v>
      </c>
      <c r="AU1318" s="242" t="s">
        <v>85</v>
      </c>
      <c r="AV1318" s="13" t="s">
        <v>85</v>
      </c>
      <c r="AW1318" s="13" t="s">
        <v>32</v>
      </c>
      <c r="AX1318" s="13" t="s">
        <v>75</v>
      </c>
      <c r="AY1318" s="242" t="s">
        <v>149</v>
      </c>
    </row>
    <row r="1319" s="13" customFormat="1">
      <c r="A1319" s="13"/>
      <c r="B1319" s="231"/>
      <c r="C1319" s="232"/>
      <c r="D1319" s="233" t="s">
        <v>158</v>
      </c>
      <c r="E1319" s="234" t="s">
        <v>1</v>
      </c>
      <c r="F1319" s="235" t="s">
        <v>272</v>
      </c>
      <c r="G1319" s="232"/>
      <c r="H1319" s="236">
        <v>4.9000000000000004</v>
      </c>
      <c r="I1319" s="237"/>
      <c r="J1319" s="232"/>
      <c r="K1319" s="232"/>
      <c r="L1319" s="238"/>
      <c r="M1319" s="239"/>
      <c r="N1319" s="240"/>
      <c r="O1319" s="240"/>
      <c r="P1319" s="240"/>
      <c r="Q1319" s="240"/>
      <c r="R1319" s="240"/>
      <c r="S1319" s="240"/>
      <c r="T1319" s="241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2" t="s">
        <v>158</v>
      </c>
      <c r="AU1319" s="242" t="s">
        <v>85</v>
      </c>
      <c r="AV1319" s="13" t="s">
        <v>85</v>
      </c>
      <c r="AW1319" s="13" t="s">
        <v>32</v>
      </c>
      <c r="AX1319" s="13" t="s">
        <v>75</v>
      </c>
      <c r="AY1319" s="242" t="s">
        <v>149</v>
      </c>
    </row>
    <row r="1320" s="13" customFormat="1">
      <c r="A1320" s="13"/>
      <c r="B1320" s="231"/>
      <c r="C1320" s="232"/>
      <c r="D1320" s="233" t="s">
        <v>158</v>
      </c>
      <c r="E1320" s="234" t="s">
        <v>1</v>
      </c>
      <c r="F1320" s="235" t="s">
        <v>273</v>
      </c>
      <c r="G1320" s="232"/>
      <c r="H1320" s="236">
        <v>10</v>
      </c>
      <c r="I1320" s="237"/>
      <c r="J1320" s="232"/>
      <c r="K1320" s="232"/>
      <c r="L1320" s="238"/>
      <c r="M1320" s="239"/>
      <c r="N1320" s="240"/>
      <c r="O1320" s="240"/>
      <c r="P1320" s="240"/>
      <c r="Q1320" s="240"/>
      <c r="R1320" s="240"/>
      <c r="S1320" s="240"/>
      <c r="T1320" s="241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2" t="s">
        <v>158</v>
      </c>
      <c r="AU1320" s="242" t="s">
        <v>85</v>
      </c>
      <c r="AV1320" s="13" t="s">
        <v>85</v>
      </c>
      <c r="AW1320" s="13" t="s">
        <v>32</v>
      </c>
      <c r="AX1320" s="13" t="s">
        <v>75</v>
      </c>
      <c r="AY1320" s="242" t="s">
        <v>149</v>
      </c>
    </row>
    <row r="1321" s="13" customFormat="1">
      <c r="A1321" s="13"/>
      <c r="B1321" s="231"/>
      <c r="C1321" s="232"/>
      <c r="D1321" s="233" t="s">
        <v>158</v>
      </c>
      <c r="E1321" s="234" t="s">
        <v>1</v>
      </c>
      <c r="F1321" s="235" t="s">
        <v>274</v>
      </c>
      <c r="G1321" s="232"/>
      <c r="H1321" s="236">
        <v>20.699999999999999</v>
      </c>
      <c r="I1321" s="237"/>
      <c r="J1321" s="232"/>
      <c r="K1321" s="232"/>
      <c r="L1321" s="238"/>
      <c r="M1321" s="239"/>
      <c r="N1321" s="240"/>
      <c r="O1321" s="240"/>
      <c r="P1321" s="240"/>
      <c r="Q1321" s="240"/>
      <c r="R1321" s="240"/>
      <c r="S1321" s="240"/>
      <c r="T1321" s="241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2" t="s">
        <v>158</v>
      </c>
      <c r="AU1321" s="242" t="s">
        <v>85</v>
      </c>
      <c r="AV1321" s="13" t="s">
        <v>85</v>
      </c>
      <c r="AW1321" s="13" t="s">
        <v>32</v>
      </c>
      <c r="AX1321" s="13" t="s">
        <v>75</v>
      </c>
      <c r="AY1321" s="242" t="s">
        <v>149</v>
      </c>
    </row>
    <row r="1322" s="13" customFormat="1">
      <c r="A1322" s="13"/>
      <c r="B1322" s="231"/>
      <c r="C1322" s="232"/>
      <c r="D1322" s="233" t="s">
        <v>158</v>
      </c>
      <c r="E1322" s="234" t="s">
        <v>1</v>
      </c>
      <c r="F1322" s="235" t="s">
        <v>275</v>
      </c>
      <c r="G1322" s="232"/>
      <c r="H1322" s="236">
        <v>9.5</v>
      </c>
      <c r="I1322" s="237"/>
      <c r="J1322" s="232"/>
      <c r="K1322" s="232"/>
      <c r="L1322" s="238"/>
      <c r="M1322" s="239"/>
      <c r="N1322" s="240"/>
      <c r="O1322" s="240"/>
      <c r="P1322" s="240"/>
      <c r="Q1322" s="240"/>
      <c r="R1322" s="240"/>
      <c r="S1322" s="240"/>
      <c r="T1322" s="241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2" t="s">
        <v>158</v>
      </c>
      <c r="AU1322" s="242" t="s">
        <v>85</v>
      </c>
      <c r="AV1322" s="13" t="s">
        <v>85</v>
      </c>
      <c r="AW1322" s="13" t="s">
        <v>32</v>
      </c>
      <c r="AX1322" s="13" t="s">
        <v>75</v>
      </c>
      <c r="AY1322" s="242" t="s">
        <v>149</v>
      </c>
    </row>
    <row r="1323" s="13" customFormat="1">
      <c r="A1323" s="13"/>
      <c r="B1323" s="231"/>
      <c r="C1323" s="232"/>
      <c r="D1323" s="233" t="s">
        <v>158</v>
      </c>
      <c r="E1323" s="234" t="s">
        <v>1</v>
      </c>
      <c r="F1323" s="235" t="s">
        <v>276</v>
      </c>
      <c r="G1323" s="232"/>
      <c r="H1323" s="236">
        <v>4.5</v>
      </c>
      <c r="I1323" s="237"/>
      <c r="J1323" s="232"/>
      <c r="K1323" s="232"/>
      <c r="L1323" s="238"/>
      <c r="M1323" s="239"/>
      <c r="N1323" s="240"/>
      <c r="O1323" s="240"/>
      <c r="P1323" s="240"/>
      <c r="Q1323" s="240"/>
      <c r="R1323" s="240"/>
      <c r="S1323" s="240"/>
      <c r="T1323" s="241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2" t="s">
        <v>158</v>
      </c>
      <c r="AU1323" s="242" t="s">
        <v>85</v>
      </c>
      <c r="AV1323" s="13" t="s">
        <v>85</v>
      </c>
      <c r="AW1323" s="13" t="s">
        <v>32</v>
      </c>
      <c r="AX1323" s="13" t="s">
        <v>75</v>
      </c>
      <c r="AY1323" s="242" t="s">
        <v>149</v>
      </c>
    </row>
    <row r="1324" s="13" customFormat="1">
      <c r="A1324" s="13"/>
      <c r="B1324" s="231"/>
      <c r="C1324" s="232"/>
      <c r="D1324" s="233" t="s">
        <v>158</v>
      </c>
      <c r="E1324" s="234" t="s">
        <v>1</v>
      </c>
      <c r="F1324" s="235" t="s">
        <v>277</v>
      </c>
      <c r="G1324" s="232"/>
      <c r="H1324" s="236">
        <v>4.5</v>
      </c>
      <c r="I1324" s="237"/>
      <c r="J1324" s="232"/>
      <c r="K1324" s="232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2" t="s">
        <v>158</v>
      </c>
      <c r="AU1324" s="242" t="s">
        <v>85</v>
      </c>
      <c r="AV1324" s="13" t="s">
        <v>85</v>
      </c>
      <c r="AW1324" s="13" t="s">
        <v>32</v>
      </c>
      <c r="AX1324" s="13" t="s">
        <v>75</v>
      </c>
      <c r="AY1324" s="242" t="s">
        <v>149</v>
      </c>
    </row>
    <row r="1325" s="13" customFormat="1">
      <c r="A1325" s="13"/>
      <c r="B1325" s="231"/>
      <c r="C1325" s="232"/>
      <c r="D1325" s="233" t="s">
        <v>158</v>
      </c>
      <c r="E1325" s="234" t="s">
        <v>1</v>
      </c>
      <c r="F1325" s="235" t="s">
        <v>278</v>
      </c>
      <c r="G1325" s="232"/>
      <c r="H1325" s="236">
        <v>10</v>
      </c>
      <c r="I1325" s="237"/>
      <c r="J1325" s="232"/>
      <c r="K1325" s="232"/>
      <c r="L1325" s="238"/>
      <c r="M1325" s="239"/>
      <c r="N1325" s="240"/>
      <c r="O1325" s="240"/>
      <c r="P1325" s="240"/>
      <c r="Q1325" s="240"/>
      <c r="R1325" s="240"/>
      <c r="S1325" s="240"/>
      <c r="T1325" s="241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2" t="s">
        <v>158</v>
      </c>
      <c r="AU1325" s="242" t="s">
        <v>85</v>
      </c>
      <c r="AV1325" s="13" t="s">
        <v>85</v>
      </c>
      <c r="AW1325" s="13" t="s">
        <v>32</v>
      </c>
      <c r="AX1325" s="13" t="s">
        <v>75</v>
      </c>
      <c r="AY1325" s="242" t="s">
        <v>149</v>
      </c>
    </row>
    <row r="1326" s="13" customFormat="1">
      <c r="A1326" s="13"/>
      <c r="B1326" s="231"/>
      <c r="C1326" s="232"/>
      <c r="D1326" s="233" t="s">
        <v>158</v>
      </c>
      <c r="E1326" s="234" t="s">
        <v>1</v>
      </c>
      <c r="F1326" s="235" t="s">
        <v>279</v>
      </c>
      <c r="G1326" s="232"/>
      <c r="H1326" s="236">
        <v>4.5</v>
      </c>
      <c r="I1326" s="237"/>
      <c r="J1326" s="232"/>
      <c r="K1326" s="232"/>
      <c r="L1326" s="238"/>
      <c r="M1326" s="239"/>
      <c r="N1326" s="240"/>
      <c r="O1326" s="240"/>
      <c r="P1326" s="240"/>
      <c r="Q1326" s="240"/>
      <c r="R1326" s="240"/>
      <c r="S1326" s="240"/>
      <c r="T1326" s="241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2" t="s">
        <v>158</v>
      </c>
      <c r="AU1326" s="242" t="s">
        <v>85</v>
      </c>
      <c r="AV1326" s="13" t="s">
        <v>85</v>
      </c>
      <c r="AW1326" s="13" t="s">
        <v>32</v>
      </c>
      <c r="AX1326" s="13" t="s">
        <v>75</v>
      </c>
      <c r="AY1326" s="242" t="s">
        <v>149</v>
      </c>
    </row>
    <row r="1327" s="13" customFormat="1">
      <c r="A1327" s="13"/>
      <c r="B1327" s="231"/>
      <c r="C1327" s="232"/>
      <c r="D1327" s="233" t="s">
        <v>158</v>
      </c>
      <c r="E1327" s="234" t="s">
        <v>1</v>
      </c>
      <c r="F1327" s="235" t="s">
        <v>280</v>
      </c>
      <c r="G1327" s="232"/>
      <c r="H1327" s="236">
        <v>9.6999999999999993</v>
      </c>
      <c r="I1327" s="237"/>
      <c r="J1327" s="232"/>
      <c r="K1327" s="232"/>
      <c r="L1327" s="238"/>
      <c r="M1327" s="239"/>
      <c r="N1327" s="240"/>
      <c r="O1327" s="240"/>
      <c r="P1327" s="240"/>
      <c r="Q1327" s="240"/>
      <c r="R1327" s="240"/>
      <c r="S1327" s="240"/>
      <c r="T1327" s="241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2" t="s">
        <v>158</v>
      </c>
      <c r="AU1327" s="242" t="s">
        <v>85</v>
      </c>
      <c r="AV1327" s="13" t="s">
        <v>85</v>
      </c>
      <c r="AW1327" s="13" t="s">
        <v>32</v>
      </c>
      <c r="AX1327" s="13" t="s">
        <v>75</v>
      </c>
      <c r="AY1327" s="242" t="s">
        <v>149</v>
      </c>
    </row>
    <row r="1328" s="13" customFormat="1">
      <c r="A1328" s="13"/>
      <c r="B1328" s="231"/>
      <c r="C1328" s="232"/>
      <c r="D1328" s="233" t="s">
        <v>158</v>
      </c>
      <c r="E1328" s="234" t="s">
        <v>1</v>
      </c>
      <c r="F1328" s="235" t="s">
        <v>281</v>
      </c>
      <c r="G1328" s="232"/>
      <c r="H1328" s="236">
        <v>10</v>
      </c>
      <c r="I1328" s="237"/>
      <c r="J1328" s="232"/>
      <c r="K1328" s="232"/>
      <c r="L1328" s="238"/>
      <c r="M1328" s="239"/>
      <c r="N1328" s="240"/>
      <c r="O1328" s="240"/>
      <c r="P1328" s="240"/>
      <c r="Q1328" s="240"/>
      <c r="R1328" s="240"/>
      <c r="S1328" s="240"/>
      <c r="T1328" s="241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2" t="s">
        <v>158</v>
      </c>
      <c r="AU1328" s="242" t="s">
        <v>85</v>
      </c>
      <c r="AV1328" s="13" t="s">
        <v>85</v>
      </c>
      <c r="AW1328" s="13" t="s">
        <v>32</v>
      </c>
      <c r="AX1328" s="13" t="s">
        <v>75</v>
      </c>
      <c r="AY1328" s="242" t="s">
        <v>149</v>
      </c>
    </row>
    <row r="1329" s="13" customFormat="1">
      <c r="A1329" s="13"/>
      <c r="B1329" s="231"/>
      <c r="C1329" s="232"/>
      <c r="D1329" s="233" t="s">
        <v>158</v>
      </c>
      <c r="E1329" s="234" t="s">
        <v>1</v>
      </c>
      <c r="F1329" s="235" t="s">
        <v>282</v>
      </c>
      <c r="G1329" s="232"/>
      <c r="H1329" s="236">
        <v>10.6</v>
      </c>
      <c r="I1329" s="237"/>
      <c r="J1329" s="232"/>
      <c r="K1329" s="232"/>
      <c r="L1329" s="238"/>
      <c r="M1329" s="239"/>
      <c r="N1329" s="240"/>
      <c r="O1329" s="240"/>
      <c r="P1329" s="240"/>
      <c r="Q1329" s="240"/>
      <c r="R1329" s="240"/>
      <c r="S1329" s="240"/>
      <c r="T1329" s="241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2" t="s">
        <v>158</v>
      </c>
      <c r="AU1329" s="242" t="s">
        <v>85</v>
      </c>
      <c r="AV1329" s="13" t="s">
        <v>85</v>
      </c>
      <c r="AW1329" s="13" t="s">
        <v>32</v>
      </c>
      <c r="AX1329" s="13" t="s">
        <v>75</v>
      </c>
      <c r="AY1329" s="242" t="s">
        <v>149</v>
      </c>
    </row>
    <row r="1330" s="13" customFormat="1">
      <c r="A1330" s="13"/>
      <c r="B1330" s="231"/>
      <c r="C1330" s="232"/>
      <c r="D1330" s="233" t="s">
        <v>158</v>
      </c>
      <c r="E1330" s="234" t="s">
        <v>1</v>
      </c>
      <c r="F1330" s="235" t="s">
        <v>283</v>
      </c>
      <c r="G1330" s="232"/>
      <c r="H1330" s="236">
        <v>33.600000000000001</v>
      </c>
      <c r="I1330" s="237"/>
      <c r="J1330" s="232"/>
      <c r="K1330" s="232"/>
      <c r="L1330" s="238"/>
      <c r="M1330" s="239"/>
      <c r="N1330" s="240"/>
      <c r="O1330" s="240"/>
      <c r="P1330" s="240"/>
      <c r="Q1330" s="240"/>
      <c r="R1330" s="240"/>
      <c r="S1330" s="240"/>
      <c r="T1330" s="241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2" t="s">
        <v>158</v>
      </c>
      <c r="AU1330" s="242" t="s">
        <v>85</v>
      </c>
      <c r="AV1330" s="13" t="s">
        <v>85</v>
      </c>
      <c r="AW1330" s="13" t="s">
        <v>32</v>
      </c>
      <c r="AX1330" s="13" t="s">
        <v>75</v>
      </c>
      <c r="AY1330" s="242" t="s">
        <v>149</v>
      </c>
    </row>
    <row r="1331" s="13" customFormat="1">
      <c r="A1331" s="13"/>
      <c r="B1331" s="231"/>
      <c r="C1331" s="232"/>
      <c r="D1331" s="233" t="s">
        <v>158</v>
      </c>
      <c r="E1331" s="234" t="s">
        <v>1</v>
      </c>
      <c r="F1331" s="235" t="s">
        <v>284</v>
      </c>
      <c r="G1331" s="232"/>
      <c r="H1331" s="236">
        <v>5.2999999999999998</v>
      </c>
      <c r="I1331" s="237"/>
      <c r="J1331" s="232"/>
      <c r="K1331" s="232"/>
      <c r="L1331" s="238"/>
      <c r="M1331" s="239"/>
      <c r="N1331" s="240"/>
      <c r="O1331" s="240"/>
      <c r="P1331" s="240"/>
      <c r="Q1331" s="240"/>
      <c r="R1331" s="240"/>
      <c r="S1331" s="240"/>
      <c r="T1331" s="241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2" t="s">
        <v>158</v>
      </c>
      <c r="AU1331" s="242" t="s">
        <v>85</v>
      </c>
      <c r="AV1331" s="13" t="s">
        <v>85</v>
      </c>
      <c r="AW1331" s="13" t="s">
        <v>32</v>
      </c>
      <c r="AX1331" s="13" t="s">
        <v>75</v>
      </c>
      <c r="AY1331" s="242" t="s">
        <v>149</v>
      </c>
    </row>
    <row r="1332" s="13" customFormat="1">
      <c r="A1332" s="13"/>
      <c r="B1332" s="231"/>
      <c r="C1332" s="232"/>
      <c r="D1332" s="233" t="s">
        <v>158</v>
      </c>
      <c r="E1332" s="234" t="s">
        <v>1</v>
      </c>
      <c r="F1332" s="235" t="s">
        <v>285</v>
      </c>
      <c r="G1332" s="232"/>
      <c r="H1332" s="236">
        <v>12.6</v>
      </c>
      <c r="I1332" s="237"/>
      <c r="J1332" s="232"/>
      <c r="K1332" s="232"/>
      <c r="L1332" s="238"/>
      <c r="M1332" s="239"/>
      <c r="N1332" s="240"/>
      <c r="O1332" s="240"/>
      <c r="P1332" s="240"/>
      <c r="Q1332" s="240"/>
      <c r="R1332" s="240"/>
      <c r="S1332" s="240"/>
      <c r="T1332" s="241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2" t="s">
        <v>158</v>
      </c>
      <c r="AU1332" s="242" t="s">
        <v>85</v>
      </c>
      <c r="AV1332" s="13" t="s">
        <v>85</v>
      </c>
      <c r="AW1332" s="13" t="s">
        <v>32</v>
      </c>
      <c r="AX1332" s="13" t="s">
        <v>75</v>
      </c>
      <c r="AY1332" s="242" t="s">
        <v>149</v>
      </c>
    </row>
    <row r="1333" s="13" customFormat="1">
      <c r="A1333" s="13"/>
      <c r="B1333" s="231"/>
      <c r="C1333" s="232"/>
      <c r="D1333" s="233" t="s">
        <v>158</v>
      </c>
      <c r="E1333" s="234" t="s">
        <v>1</v>
      </c>
      <c r="F1333" s="235" t="s">
        <v>286</v>
      </c>
      <c r="G1333" s="232"/>
      <c r="H1333" s="236">
        <v>15.199999999999999</v>
      </c>
      <c r="I1333" s="237"/>
      <c r="J1333" s="232"/>
      <c r="K1333" s="232"/>
      <c r="L1333" s="238"/>
      <c r="M1333" s="239"/>
      <c r="N1333" s="240"/>
      <c r="O1333" s="240"/>
      <c r="P1333" s="240"/>
      <c r="Q1333" s="240"/>
      <c r="R1333" s="240"/>
      <c r="S1333" s="240"/>
      <c r="T1333" s="241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2" t="s">
        <v>158</v>
      </c>
      <c r="AU1333" s="242" t="s">
        <v>85</v>
      </c>
      <c r="AV1333" s="13" t="s">
        <v>85</v>
      </c>
      <c r="AW1333" s="13" t="s">
        <v>32</v>
      </c>
      <c r="AX1333" s="13" t="s">
        <v>75</v>
      </c>
      <c r="AY1333" s="242" t="s">
        <v>149</v>
      </c>
    </row>
    <row r="1334" s="13" customFormat="1">
      <c r="A1334" s="13"/>
      <c r="B1334" s="231"/>
      <c r="C1334" s="232"/>
      <c r="D1334" s="233" t="s">
        <v>158</v>
      </c>
      <c r="E1334" s="234" t="s">
        <v>1</v>
      </c>
      <c r="F1334" s="235" t="s">
        <v>287</v>
      </c>
      <c r="G1334" s="232"/>
      <c r="H1334" s="236">
        <v>8.3000000000000007</v>
      </c>
      <c r="I1334" s="237"/>
      <c r="J1334" s="232"/>
      <c r="K1334" s="232"/>
      <c r="L1334" s="238"/>
      <c r="M1334" s="239"/>
      <c r="N1334" s="240"/>
      <c r="O1334" s="240"/>
      <c r="P1334" s="240"/>
      <c r="Q1334" s="240"/>
      <c r="R1334" s="240"/>
      <c r="S1334" s="240"/>
      <c r="T1334" s="241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2" t="s">
        <v>158</v>
      </c>
      <c r="AU1334" s="242" t="s">
        <v>85</v>
      </c>
      <c r="AV1334" s="13" t="s">
        <v>85</v>
      </c>
      <c r="AW1334" s="13" t="s">
        <v>32</v>
      </c>
      <c r="AX1334" s="13" t="s">
        <v>75</v>
      </c>
      <c r="AY1334" s="242" t="s">
        <v>149</v>
      </c>
    </row>
    <row r="1335" s="13" customFormat="1">
      <c r="A1335" s="13"/>
      <c r="B1335" s="231"/>
      <c r="C1335" s="232"/>
      <c r="D1335" s="233" t="s">
        <v>158</v>
      </c>
      <c r="E1335" s="234" t="s">
        <v>1</v>
      </c>
      <c r="F1335" s="235" t="s">
        <v>288</v>
      </c>
      <c r="G1335" s="232"/>
      <c r="H1335" s="236">
        <v>22.48</v>
      </c>
      <c r="I1335" s="237"/>
      <c r="J1335" s="232"/>
      <c r="K1335" s="232"/>
      <c r="L1335" s="238"/>
      <c r="M1335" s="239"/>
      <c r="N1335" s="240"/>
      <c r="O1335" s="240"/>
      <c r="P1335" s="240"/>
      <c r="Q1335" s="240"/>
      <c r="R1335" s="240"/>
      <c r="S1335" s="240"/>
      <c r="T1335" s="241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2" t="s">
        <v>158</v>
      </c>
      <c r="AU1335" s="242" t="s">
        <v>85</v>
      </c>
      <c r="AV1335" s="13" t="s">
        <v>85</v>
      </c>
      <c r="AW1335" s="13" t="s">
        <v>32</v>
      </c>
      <c r="AX1335" s="13" t="s">
        <v>75</v>
      </c>
      <c r="AY1335" s="242" t="s">
        <v>149</v>
      </c>
    </row>
    <row r="1336" s="13" customFormat="1">
      <c r="A1336" s="13"/>
      <c r="B1336" s="231"/>
      <c r="C1336" s="232"/>
      <c r="D1336" s="233" t="s">
        <v>158</v>
      </c>
      <c r="E1336" s="234" t="s">
        <v>1</v>
      </c>
      <c r="F1336" s="235" t="s">
        <v>289</v>
      </c>
      <c r="G1336" s="232"/>
      <c r="H1336" s="236">
        <v>7</v>
      </c>
      <c r="I1336" s="237"/>
      <c r="J1336" s="232"/>
      <c r="K1336" s="232"/>
      <c r="L1336" s="238"/>
      <c r="M1336" s="239"/>
      <c r="N1336" s="240"/>
      <c r="O1336" s="240"/>
      <c r="P1336" s="240"/>
      <c r="Q1336" s="240"/>
      <c r="R1336" s="240"/>
      <c r="S1336" s="240"/>
      <c r="T1336" s="241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2" t="s">
        <v>158</v>
      </c>
      <c r="AU1336" s="242" t="s">
        <v>85</v>
      </c>
      <c r="AV1336" s="13" t="s">
        <v>85</v>
      </c>
      <c r="AW1336" s="13" t="s">
        <v>32</v>
      </c>
      <c r="AX1336" s="13" t="s">
        <v>75</v>
      </c>
      <c r="AY1336" s="242" t="s">
        <v>149</v>
      </c>
    </row>
    <row r="1337" s="13" customFormat="1">
      <c r="A1337" s="13"/>
      <c r="B1337" s="231"/>
      <c r="C1337" s="232"/>
      <c r="D1337" s="233" t="s">
        <v>158</v>
      </c>
      <c r="E1337" s="234" t="s">
        <v>1</v>
      </c>
      <c r="F1337" s="235" t="s">
        <v>290</v>
      </c>
      <c r="G1337" s="232"/>
      <c r="H1337" s="236">
        <v>17.760000000000002</v>
      </c>
      <c r="I1337" s="237"/>
      <c r="J1337" s="232"/>
      <c r="K1337" s="232"/>
      <c r="L1337" s="238"/>
      <c r="M1337" s="239"/>
      <c r="N1337" s="240"/>
      <c r="O1337" s="240"/>
      <c r="P1337" s="240"/>
      <c r="Q1337" s="240"/>
      <c r="R1337" s="240"/>
      <c r="S1337" s="240"/>
      <c r="T1337" s="241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2" t="s">
        <v>158</v>
      </c>
      <c r="AU1337" s="242" t="s">
        <v>85</v>
      </c>
      <c r="AV1337" s="13" t="s">
        <v>85</v>
      </c>
      <c r="AW1337" s="13" t="s">
        <v>32</v>
      </c>
      <c r="AX1337" s="13" t="s">
        <v>75</v>
      </c>
      <c r="AY1337" s="242" t="s">
        <v>149</v>
      </c>
    </row>
    <row r="1338" s="13" customFormat="1">
      <c r="A1338" s="13"/>
      <c r="B1338" s="231"/>
      <c r="C1338" s="232"/>
      <c r="D1338" s="233" t="s">
        <v>158</v>
      </c>
      <c r="E1338" s="234" t="s">
        <v>1</v>
      </c>
      <c r="F1338" s="235" t="s">
        <v>291</v>
      </c>
      <c r="G1338" s="232"/>
      <c r="H1338" s="236">
        <v>8.5999999999999996</v>
      </c>
      <c r="I1338" s="237"/>
      <c r="J1338" s="232"/>
      <c r="K1338" s="232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2" t="s">
        <v>158</v>
      </c>
      <c r="AU1338" s="242" t="s">
        <v>85</v>
      </c>
      <c r="AV1338" s="13" t="s">
        <v>85</v>
      </c>
      <c r="AW1338" s="13" t="s">
        <v>32</v>
      </c>
      <c r="AX1338" s="13" t="s">
        <v>75</v>
      </c>
      <c r="AY1338" s="242" t="s">
        <v>149</v>
      </c>
    </row>
    <row r="1339" s="13" customFormat="1">
      <c r="A1339" s="13"/>
      <c r="B1339" s="231"/>
      <c r="C1339" s="232"/>
      <c r="D1339" s="233" t="s">
        <v>158</v>
      </c>
      <c r="E1339" s="234" t="s">
        <v>1</v>
      </c>
      <c r="F1339" s="235" t="s">
        <v>292</v>
      </c>
      <c r="G1339" s="232"/>
      <c r="H1339" s="236">
        <v>5.7999999999999998</v>
      </c>
      <c r="I1339" s="237"/>
      <c r="J1339" s="232"/>
      <c r="K1339" s="232"/>
      <c r="L1339" s="238"/>
      <c r="M1339" s="239"/>
      <c r="N1339" s="240"/>
      <c r="O1339" s="240"/>
      <c r="P1339" s="240"/>
      <c r="Q1339" s="240"/>
      <c r="R1339" s="240"/>
      <c r="S1339" s="240"/>
      <c r="T1339" s="241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2" t="s">
        <v>158</v>
      </c>
      <c r="AU1339" s="242" t="s">
        <v>85</v>
      </c>
      <c r="AV1339" s="13" t="s">
        <v>85</v>
      </c>
      <c r="AW1339" s="13" t="s">
        <v>32</v>
      </c>
      <c r="AX1339" s="13" t="s">
        <v>75</v>
      </c>
      <c r="AY1339" s="242" t="s">
        <v>149</v>
      </c>
    </row>
    <row r="1340" s="13" customFormat="1">
      <c r="A1340" s="13"/>
      <c r="B1340" s="231"/>
      <c r="C1340" s="232"/>
      <c r="D1340" s="233" t="s">
        <v>158</v>
      </c>
      <c r="E1340" s="234" t="s">
        <v>1</v>
      </c>
      <c r="F1340" s="235" t="s">
        <v>293</v>
      </c>
      <c r="G1340" s="232"/>
      <c r="H1340" s="236">
        <v>4.7999999999999998</v>
      </c>
      <c r="I1340" s="237"/>
      <c r="J1340" s="232"/>
      <c r="K1340" s="232"/>
      <c r="L1340" s="238"/>
      <c r="M1340" s="239"/>
      <c r="N1340" s="240"/>
      <c r="O1340" s="240"/>
      <c r="P1340" s="240"/>
      <c r="Q1340" s="240"/>
      <c r="R1340" s="240"/>
      <c r="S1340" s="240"/>
      <c r="T1340" s="241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2" t="s">
        <v>158</v>
      </c>
      <c r="AU1340" s="242" t="s">
        <v>85</v>
      </c>
      <c r="AV1340" s="13" t="s">
        <v>85</v>
      </c>
      <c r="AW1340" s="13" t="s">
        <v>32</v>
      </c>
      <c r="AX1340" s="13" t="s">
        <v>75</v>
      </c>
      <c r="AY1340" s="242" t="s">
        <v>149</v>
      </c>
    </row>
    <row r="1341" s="14" customFormat="1">
      <c r="A1341" s="14"/>
      <c r="B1341" s="243"/>
      <c r="C1341" s="244"/>
      <c r="D1341" s="233" t="s">
        <v>158</v>
      </c>
      <c r="E1341" s="245" t="s">
        <v>1</v>
      </c>
      <c r="F1341" s="246" t="s">
        <v>212</v>
      </c>
      <c r="G1341" s="244"/>
      <c r="H1341" s="247">
        <v>449.92500000000007</v>
      </c>
      <c r="I1341" s="248"/>
      <c r="J1341" s="244"/>
      <c r="K1341" s="244"/>
      <c r="L1341" s="249"/>
      <c r="M1341" s="250"/>
      <c r="N1341" s="251"/>
      <c r="O1341" s="251"/>
      <c r="P1341" s="251"/>
      <c r="Q1341" s="251"/>
      <c r="R1341" s="251"/>
      <c r="S1341" s="251"/>
      <c r="T1341" s="252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3" t="s">
        <v>158</v>
      </c>
      <c r="AU1341" s="253" t="s">
        <v>85</v>
      </c>
      <c r="AV1341" s="14" t="s">
        <v>156</v>
      </c>
      <c r="AW1341" s="14" t="s">
        <v>32</v>
      </c>
      <c r="AX1341" s="14" t="s">
        <v>83</v>
      </c>
      <c r="AY1341" s="253" t="s">
        <v>149</v>
      </c>
    </row>
    <row r="1342" s="2" customFormat="1" ht="16.5" customHeight="1">
      <c r="A1342" s="38"/>
      <c r="B1342" s="39"/>
      <c r="C1342" s="217" t="s">
        <v>1539</v>
      </c>
      <c r="D1342" s="217" t="s">
        <v>152</v>
      </c>
      <c r="E1342" s="218" t="s">
        <v>1540</v>
      </c>
      <c r="F1342" s="219" t="s">
        <v>1541</v>
      </c>
      <c r="G1342" s="220" t="s">
        <v>155</v>
      </c>
      <c r="H1342" s="221">
        <v>219.50999999999999</v>
      </c>
      <c r="I1342" s="222"/>
      <c r="J1342" s="223">
        <f>ROUND(I1342*H1342,2)</f>
        <v>0</v>
      </c>
      <c r="K1342" s="224"/>
      <c r="L1342" s="44"/>
      <c r="M1342" s="225" t="s">
        <v>1</v>
      </c>
      <c r="N1342" s="226" t="s">
        <v>40</v>
      </c>
      <c r="O1342" s="91"/>
      <c r="P1342" s="227">
        <f>O1342*H1342</f>
        <v>0</v>
      </c>
      <c r="Q1342" s="227">
        <v>0.00029999999999999997</v>
      </c>
      <c r="R1342" s="227">
        <f>Q1342*H1342</f>
        <v>0.065852999999999995</v>
      </c>
      <c r="S1342" s="227">
        <v>0</v>
      </c>
      <c r="T1342" s="228">
        <f>S1342*H1342</f>
        <v>0</v>
      </c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R1342" s="229" t="s">
        <v>370</v>
      </c>
      <c r="AT1342" s="229" t="s">
        <v>152</v>
      </c>
      <c r="AU1342" s="229" t="s">
        <v>85</v>
      </c>
      <c r="AY1342" s="17" t="s">
        <v>149</v>
      </c>
      <c r="BE1342" s="230">
        <f>IF(N1342="základní",J1342,0)</f>
        <v>0</v>
      </c>
      <c r="BF1342" s="230">
        <f>IF(N1342="snížená",J1342,0)</f>
        <v>0</v>
      </c>
      <c r="BG1342" s="230">
        <f>IF(N1342="zákl. přenesená",J1342,0)</f>
        <v>0</v>
      </c>
      <c r="BH1342" s="230">
        <f>IF(N1342="sníž. přenesená",J1342,0)</f>
        <v>0</v>
      </c>
      <c r="BI1342" s="230">
        <f>IF(N1342="nulová",J1342,0)</f>
        <v>0</v>
      </c>
      <c r="BJ1342" s="17" t="s">
        <v>83</v>
      </c>
      <c r="BK1342" s="230">
        <f>ROUND(I1342*H1342,2)</f>
        <v>0</v>
      </c>
      <c r="BL1342" s="17" t="s">
        <v>370</v>
      </c>
      <c r="BM1342" s="229" t="s">
        <v>1542</v>
      </c>
    </row>
    <row r="1343" s="13" customFormat="1">
      <c r="A1343" s="13"/>
      <c r="B1343" s="231"/>
      <c r="C1343" s="232"/>
      <c r="D1343" s="233" t="s">
        <v>158</v>
      </c>
      <c r="E1343" s="234" t="s">
        <v>1</v>
      </c>
      <c r="F1343" s="235" t="s">
        <v>1484</v>
      </c>
      <c r="G1343" s="232"/>
      <c r="H1343" s="236">
        <v>63.549999999999997</v>
      </c>
      <c r="I1343" s="237"/>
      <c r="J1343" s="232"/>
      <c r="K1343" s="232"/>
      <c r="L1343" s="238"/>
      <c r="M1343" s="239"/>
      <c r="N1343" s="240"/>
      <c r="O1343" s="240"/>
      <c r="P1343" s="240"/>
      <c r="Q1343" s="240"/>
      <c r="R1343" s="240"/>
      <c r="S1343" s="240"/>
      <c r="T1343" s="241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42" t="s">
        <v>158</v>
      </c>
      <c r="AU1343" s="242" t="s">
        <v>85</v>
      </c>
      <c r="AV1343" s="13" t="s">
        <v>85</v>
      </c>
      <c r="AW1343" s="13" t="s">
        <v>32</v>
      </c>
      <c r="AX1343" s="13" t="s">
        <v>75</v>
      </c>
      <c r="AY1343" s="242" t="s">
        <v>149</v>
      </c>
    </row>
    <row r="1344" s="13" customFormat="1">
      <c r="A1344" s="13"/>
      <c r="B1344" s="231"/>
      <c r="C1344" s="232"/>
      <c r="D1344" s="233" t="s">
        <v>158</v>
      </c>
      <c r="E1344" s="234" t="s">
        <v>1</v>
      </c>
      <c r="F1344" s="235" t="s">
        <v>1485</v>
      </c>
      <c r="G1344" s="232"/>
      <c r="H1344" s="236">
        <v>17.399999999999999</v>
      </c>
      <c r="I1344" s="237"/>
      <c r="J1344" s="232"/>
      <c r="K1344" s="232"/>
      <c r="L1344" s="238"/>
      <c r="M1344" s="239"/>
      <c r="N1344" s="240"/>
      <c r="O1344" s="240"/>
      <c r="P1344" s="240"/>
      <c r="Q1344" s="240"/>
      <c r="R1344" s="240"/>
      <c r="S1344" s="240"/>
      <c r="T1344" s="241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2" t="s">
        <v>158</v>
      </c>
      <c r="AU1344" s="242" t="s">
        <v>85</v>
      </c>
      <c r="AV1344" s="13" t="s">
        <v>85</v>
      </c>
      <c r="AW1344" s="13" t="s">
        <v>32</v>
      </c>
      <c r="AX1344" s="13" t="s">
        <v>75</v>
      </c>
      <c r="AY1344" s="242" t="s">
        <v>149</v>
      </c>
    </row>
    <row r="1345" s="13" customFormat="1">
      <c r="A1345" s="13"/>
      <c r="B1345" s="231"/>
      <c r="C1345" s="232"/>
      <c r="D1345" s="233" t="s">
        <v>158</v>
      </c>
      <c r="E1345" s="234" t="s">
        <v>1</v>
      </c>
      <c r="F1345" s="235" t="s">
        <v>1486</v>
      </c>
      <c r="G1345" s="232"/>
      <c r="H1345" s="236">
        <v>16.050000000000001</v>
      </c>
      <c r="I1345" s="237"/>
      <c r="J1345" s="232"/>
      <c r="K1345" s="232"/>
      <c r="L1345" s="238"/>
      <c r="M1345" s="239"/>
      <c r="N1345" s="240"/>
      <c r="O1345" s="240"/>
      <c r="P1345" s="240"/>
      <c r="Q1345" s="240"/>
      <c r="R1345" s="240"/>
      <c r="S1345" s="240"/>
      <c r="T1345" s="241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42" t="s">
        <v>158</v>
      </c>
      <c r="AU1345" s="242" t="s">
        <v>85</v>
      </c>
      <c r="AV1345" s="13" t="s">
        <v>85</v>
      </c>
      <c r="AW1345" s="13" t="s">
        <v>32</v>
      </c>
      <c r="AX1345" s="13" t="s">
        <v>75</v>
      </c>
      <c r="AY1345" s="242" t="s">
        <v>149</v>
      </c>
    </row>
    <row r="1346" s="13" customFormat="1">
      <c r="A1346" s="13"/>
      <c r="B1346" s="231"/>
      <c r="C1346" s="232"/>
      <c r="D1346" s="233" t="s">
        <v>158</v>
      </c>
      <c r="E1346" s="234" t="s">
        <v>1</v>
      </c>
      <c r="F1346" s="235" t="s">
        <v>1487</v>
      </c>
      <c r="G1346" s="232"/>
      <c r="H1346" s="236">
        <v>17.649999999999999</v>
      </c>
      <c r="I1346" s="237"/>
      <c r="J1346" s="232"/>
      <c r="K1346" s="232"/>
      <c r="L1346" s="238"/>
      <c r="M1346" s="239"/>
      <c r="N1346" s="240"/>
      <c r="O1346" s="240"/>
      <c r="P1346" s="240"/>
      <c r="Q1346" s="240"/>
      <c r="R1346" s="240"/>
      <c r="S1346" s="240"/>
      <c r="T1346" s="241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2" t="s">
        <v>158</v>
      </c>
      <c r="AU1346" s="242" t="s">
        <v>85</v>
      </c>
      <c r="AV1346" s="13" t="s">
        <v>85</v>
      </c>
      <c r="AW1346" s="13" t="s">
        <v>32</v>
      </c>
      <c r="AX1346" s="13" t="s">
        <v>75</v>
      </c>
      <c r="AY1346" s="242" t="s">
        <v>149</v>
      </c>
    </row>
    <row r="1347" s="13" customFormat="1">
      <c r="A1347" s="13"/>
      <c r="B1347" s="231"/>
      <c r="C1347" s="232"/>
      <c r="D1347" s="233" t="s">
        <v>158</v>
      </c>
      <c r="E1347" s="234" t="s">
        <v>1</v>
      </c>
      <c r="F1347" s="235" t="s">
        <v>1488</v>
      </c>
      <c r="G1347" s="232"/>
      <c r="H1347" s="236">
        <v>7.4100000000000001</v>
      </c>
      <c r="I1347" s="237"/>
      <c r="J1347" s="232"/>
      <c r="K1347" s="232"/>
      <c r="L1347" s="238"/>
      <c r="M1347" s="239"/>
      <c r="N1347" s="240"/>
      <c r="O1347" s="240"/>
      <c r="P1347" s="240"/>
      <c r="Q1347" s="240"/>
      <c r="R1347" s="240"/>
      <c r="S1347" s="240"/>
      <c r="T1347" s="241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2" t="s">
        <v>158</v>
      </c>
      <c r="AU1347" s="242" t="s">
        <v>85</v>
      </c>
      <c r="AV1347" s="13" t="s">
        <v>85</v>
      </c>
      <c r="AW1347" s="13" t="s">
        <v>32</v>
      </c>
      <c r="AX1347" s="13" t="s">
        <v>75</v>
      </c>
      <c r="AY1347" s="242" t="s">
        <v>149</v>
      </c>
    </row>
    <row r="1348" s="13" customFormat="1">
      <c r="A1348" s="13"/>
      <c r="B1348" s="231"/>
      <c r="C1348" s="232"/>
      <c r="D1348" s="233" t="s">
        <v>158</v>
      </c>
      <c r="E1348" s="234" t="s">
        <v>1</v>
      </c>
      <c r="F1348" s="235" t="s">
        <v>1489</v>
      </c>
      <c r="G1348" s="232"/>
      <c r="H1348" s="236">
        <v>14.51</v>
      </c>
      <c r="I1348" s="237"/>
      <c r="J1348" s="232"/>
      <c r="K1348" s="232"/>
      <c r="L1348" s="238"/>
      <c r="M1348" s="239"/>
      <c r="N1348" s="240"/>
      <c r="O1348" s="240"/>
      <c r="P1348" s="240"/>
      <c r="Q1348" s="240"/>
      <c r="R1348" s="240"/>
      <c r="S1348" s="240"/>
      <c r="T1348" s="241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2" t="s">
        <v>158</v>
      </c>
      <c r="AU1348" s="242" t="s">
        <v>85</v>
      </c>
      <c r="AV1348" s="13" t="s">
        <v>85</v>
      </c>
      <c r="AW1348" s="13" t="s">
        <v>32</v>
      </c>
      <c r="AX1348" s="13" t="s">
        <v>75</v>
      </c>
      <c r="AY1348" s="242" t="s">
        <v>149</v>
      </c>
    </row>
    <row r="1349" s="13" customFormat="1">
      <c r="A1349" s="13"/>
      <c r="B1349" s="231"/>
      <c r="C1349" s="232"/>
      <c r="D1349" s="233" t="s">
        <v>158</v>
      </c>
      <c r="E1349" s="234" t="s">
        <v>1</v>
      </c>
      <c r="F1349" s="235" t="s">
        <v>1490</v>
      </c>
      <c r="G1349" s="232"/>
      <c r="H1349" s="236">
        <v>48</v>
      </c>
      <c r="I1349" s="237"/>
      <c r="J1349" s="232"/>
      <c r="K1349" s="232"/>
      <c r="L1349" s="238"/>
      <c r="M1349" s="239"/>
      <c r="N1349" s="240"/>
      <c r="O1349" s="240"/>
      <c r="P1349" s="240"/>
      <c r="Q1349" s="240"/>
      <c r="R1349" s="240"/>
      <c r="S1349" s="240"/>
      <c r="T1349" s="241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2" t="s">
        <v>158</v>
      </c>
      <c r="AU1349" s="242" t="s">
        <v>85</v>
      </c>
      <c r="AV1349" s="13" t="s">
        <v>85</v>
      </c>
      <c r="AW1349" s="13" t="s">
        <v>32</v>
      </c>
      <c r="AX1349" s="13" t="s">
        <v>75</v>
      </c>
      <c r="AY1349" s="242" t="s">
        <v>149</v>
      </c>
    </row>
    <row r="1350" s="13" customFormat="1">
      <c r="A1350" s="13"/>
      <c r="B1350" s="231"/>
      <c r="C1350" s="232"/>
      <c r="D1350" s="233" t="s">
        <v>158</v>
      </c>
      <c r="E1350" s="234" t="s">
        <v>1</v>
      </c>
      <c r="F1350" s="235" t="s">
        <v>1491</v>
      </c>
      <c r="G1350" s="232"/>
      <c r="H1350" s="236">
        <v>32.240000000000002</v>
      </c>
      <c r="I1350" s="237"/>
      <c r="J1350" s="232"/>
      <c r="K1350" s="232"/>
      <c r="L1350" s="238"/>
      <c r="M1350" s="239"/>
      <c r="N1350" s="240"/>
      <c r="O1350" s="240"/>
      <c r="P1350" s="240"/>
      <c r="Q1350" s="240"/>
      <c r="R1350" s="240"/>
      <c r="S1350" s="240"/>
      <c r="T1350" s="241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2" t="s">
        <v>158</v>
      </c>
      <c r="AU1350" s="242" t="s">
        <v>85</v>
      </c>
      <c r="AV1350" s="13" t="s">
        <v>85</v>
      </c>
      <c r="AW1350" s="13" t="s">
        <v>32</v>
      </c>
      <c r="AX1350" s="13" t="s">
        <v>75</v>
      </c>
      <c r="AY1350" s="242" t="s">
        <v>149</v>
      </c>
    </row>
    <row r="1351" s="13" customFormat="1">
      <c r="A1351" s="13"/>
      <c r="B1351" s="231"/>
      <c r="C1351" s="232"/>
      <c r="D1351" s="233" t="s">
        <v>158</v>
      </c>
      <c r="E1351" s="234" t="s">
        <v>1</v>
      </c>
      <c r="F1351" s="235" t="s">
        <v>1492</v>
      </c>
      <c r="G1351" s="232"/>
      <c r="H1351" s="236">
        <v>2.7000000000000002</v>
      </c>
      <c r="I1351" s="237"/>
      <c r="J1351" s="232"/>
      <c r="K1351" s="232"/>
      <c r="L1351" s="238"/>
      <c r="M1351" s="239"/>
      <c r="N1351" s="240"/>
      <c r="O1351" s="240"/>
      <c r="P1351" s="240"/>
      <c r="Q1351" s="240"/>
      <c r="R1351" s="240"/>
      <c r="S1351" s="240"/>
      <c r="T1351" s="241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2" t="s">
        <v>158</v>
      </c>
      <c r="AU1351" s="242" t="s">
        <v>85</v>
      </c>
      <c r="AV1351" s="13" t="s">
        <v>85</v>
      </c>
      <c r="AW1351" s="13" t="s">
        <v>32</v>
      </c>
      <c r="AX1351" s="13" t="s">
        <v>75</v>
      </c>
      <c r="AY1351" s="242" t="s">
        <v>149</v>
      </c>
    </row>
    <row r="1352" s="14" customFormat="1">
      <c r="A1352" s="14"/>
      <c r="B1352" s="243"/>
      <c r="C1352" s="244"/>
      <c r="D1352" s="233" t="s">
        <v>158</v>
      </c>
      <c r="E1352" s="245" t="s">
        <v>1</v>
      </c>
      <c r="F1352" s="246" t="s">
        <v>212</v>
      </c>
      <c r="G1352" s="244"/>
      <c r="H1352" s="247">
        <v>219.50999999999996</v>
      </c>
      <c r="I1352" s="248"/>
      <c r="J1352" s="244"/>
      <c r="K1352" s="244"/>
      <c r="L1352" s="249"/>
      <c r="M1352" s="250"/>
      <c r="N1352" s="251"/>
      <c r="O1352" s="251"/>
      <c r="P1352" s="251"/>
      <c r="Q1352" s="251"/>
      <c r="R1352" s="251"/>
      <c r="S1352" s="251"/>
      <c r="T1352" s="252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53" t="s">
        <v>158</v>
      </c>
      <c r="AU1352" s="253" t="s">
        <v>85</v>
      </c>
      <c r="AV1352" s="14" t="s">
        <v>156</v>
      </c>
      <c r="AW1352" s="14" t="s">
        <v>32</v>
      </c>
      <c r="AX1352" s="14" t="s">
        <v>83</v>
      </c>
      <c r="AY1352" s="253" t="s">
        <v>149</v>
      </c>
    </row>
    <row r="1353" s="2" customFormat="1" ht="21.75" customHeight="1">
      <c r="A1353" s="38"/>
      <c r="B1353" s="39"/>
      <c r="C1353" s="217" t="s">
        <v>1543</v>
      </c>
      <c r="D1353" s="217" t="s">
        <v>152</v>
      </c>
      <c r="E1353" s="218" t="s">
        <v>1544</v>
      </c>
      <c r="F1353" s="219" t="s">
        <v>1545</v>
      </c>
      <c r="G1353" s="220" t="s">
        <v>356</v>
      </c>
      <c r="H1353" s="221">
        <v>5.6849999999999996</v>
      </c>
      <c r="I1353" s="222"/>
      <c r="J1353" s="223">
        <f>ROUND(I1353*H1353,2)</f>
        <v>0</v>
      </c>
      <c r="K1353" s="224"/>
      <c r="L1353" s="44"/>
      <c r="M1353" s="225" t="s">
        <v>1</v>
      </c>
      <c r="N1353" s="226" t="s">
        <v>40</v>
      </c>
      <c r="O1353" s="91"/>
      <c r="P1353" s="227">
        <f>O1353*H1353</f>
        <v>0</v>
      </c>
      <c r="Q1353" s="227">
        <v>0</v>
      </c>
      <c r="R1353" s="227">
        <f>Q1353*H1353</f>
        <v>0</v>
      </c>
      <c r="S1353" s="227">
        <v>0</v>
      </c>
      <c r="T1353" s="228">
        <f>S1353*H1353</f>
        <v>0</v>
      </c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229" t="s">
        <v>370</v>
      </c>
      <c r="AT1353" s="229" t="s">
        <v>152</v>
      </c>
      <c r="AU1353" s="229" t="s">
        <v>85</v>
      </c>
      <c r="AY1353" s="17" t="s">
        <v>149</v>
      </c>
      <c r="BE1353" s="230">
        <f>IF(N1353="základní",J1353,0)</f>
        <v>0</v>
      </c>
      <c r="BF1353" s="230">
        <f>IF(N1353="snížená",J1353,0)</f>
        <v>0</v>
      </c>
      <c r="BG1353" s="230">
        <f>IF(N1353="zákl. přenesená",J1353,0)</f>
        <v>0</v>
      </c>
      <c r="BH1353" s="230">
        <f>IF(N1353="sníž. přenesená",J1353,0)</f>
        <v>0</v>
      </c>
      <c r="BI1353" s="230">
        <f>IF(N1353="nulová",J1353,0)</f>
        <v>0</v>
      </c>
      <c r="BJ1353" s="17" t="s">
        <v>83</v>
      </c>
      <c r="BK1353" s="230">
        <f>ROUND(I1353*H1353,2)</f>
        <v>0</v>
      </c>
      <c r="BL1353" s="17" t="s">
        <v>370</v>
      </c>
      <c r="BM1353" s="229" t="s">
        <v>1546</v>
      </c>
    </row>
    <row r="1354" s="12" customFormat="1" ht="22.8" customHeight="1">
      <c r="A1354" s="12"/>
      <c r="B1354" s="203"/>
      <c r="C1354" s="204"/>
      <c r="D1354" s="205" t="s">
        <v>74</v>
      </c>
      <c r="E1354" s="269" t="s">
        <v>1547</v>
      </c>
      <c r="F1354" s="269" t="s">
        <v>1548</v>
      </c>
      <c r="G1354" s="204"/>
      <c r="H1354" s="204"/>
      <c r="I1354" s="207"/>
      <c r="J1354" s="270">
        <f>BK1354</f>
        <v>0</v>
      </c>
      <c r="K1354" s="204"/>
      <c r="L1354" s="209"/>
      <c r="M1354" s="210"/>
      <c r="N1354" s="211"/>
      <c r="O1354" s="211"/>
      <c r="P1354" s="212">
        <f>SUM(P1355:P1363)</f>
        <v>0</v>
      </c>
      <c r="Q1354" s="211"/>
      <c r="R1354" s="212">
        <f>SUM(R1355:R1363)</f>
        <v>0</v>
      </c>
      <c r="S1354" s="211"/>
      <c r="T1354" s="213">
        <f>SUM(T1355:T1363)</f>
        <v>2.0549999999999997</v>
      </c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R1354" s="214" t="s">
        <v>85</v>
      </c>
      <c r="AT1354" s="215" t="s">
        <v>74</v>
      </c>
      <c r="AU1354" s="215" t="s">
        <v>83</v>
      </c>
      <c r="AY1354" s="214" t="s">
        <v>149</v>
      </c>
      <c r="BK1354" s="216">
        <f>SUM(BK1355:BK1363)</f>
        <v>0</v>
      </c>
    </row>
    <row r="1355" s="2" customFormat="1" ht="16.5" customHeight="1">
      <c r="A1355" s="38"/>
      <c r="B1355" s="39"/>
      <c r="C1355" s="217" t="s">
        <v>1549</v>
      </c>
      <c r="D1355" s="217" t="s">
        <v>152</v>
      </c>
      <c r="E1355" s="218" t="s">
        <v>1550</v>
      </c>
      <c r="F1355" s="219" t="s">
        <v>1551</v>
      </c>
      <c r="G1355" s="220" t="s">
        <v>155</v>
      </c>
      <c r="H1355" s="221">
        <v>137</v>
      </c>
      <c r="I1355" s="222"/>
      <c r="J1355" s="223">
        <f>ROUND(I1355*H1355,2)</f>
        <v>0</v>
      </c>
      <c r="K1355" s="224"/>
      <c r="L1355" s="44"/>
      <c r="M1355" s="225" t="s">
        <v>1</v>
      </c>
      <c r="N1355" s="226" t="s">
        <v>40</v>
      </c>
      <c r="O1355" s="91"/>
      <c r="P1355" s="227">
        <f>O1355*H1355</f>
        <v>0</v>
      </c>
      <c r="Q1355" s="227">
        <v>0</v>
      </c>
      <c r="R1355" s="227">
        <f>Q1355*H1355</f>
        <v>0</v>
      </c>
      <c r="S1355" s="227">
        <v>0.014999999999999999</v>
      </c>
      <c r="T1355" s="228">
        <f>S1355*H1355</f>
        <v>2.0549999999999997</v>
      </c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229" t="s">
        <v>370</v>
      </c>
      <c r="AT1355" s="229" t="s">
        <v>152</v>
      </c>
      <c r="AU1355" s="229" t="s">
        <v>85</v>
      </c>
      <c r="AY1355" s="17" t="s">
        <v>149</v>
      </c>
      <c r="BE1355" s="230">
        <f>IF(N1355="základní",J1355,0)</f>
        <v>0</v>
      </c>
      <c r="BF1355" s="230">
        <f>IF(N1355="snížená",J1355,0)</f>
        <v>0</v>
      </c>
      <c r="BG1355" s="230">
        <f>IF(N1355="zákl. přenesená",J1355,0)</f>
        <v>0</v>
      </c>
      <c r="BH1355" s="230">
        <f>IF(N1355="sníž. přenesená",J1355,0)</f>
        <v>0</v>
      </c>
      <c r="BI1355" s="230">
        <f>IF(N1355="nulová",J1355,0)</f>
        <v>0</v>
      </c>
      <c r="BJ1355" s="17" t="s">
        <v>83</v>
      </c>
      <c r="BK1355" s="230">
        <f>ROUND(I1355*H1355,2)</f>
        <v>0</v>
      </c>
      <c r="BL1355" s="17" t="s">
        <v>370</v>
      </c>
      <c r="BM1355" s="229" t="s">
        <v>1552</v>
      </c>
    </row>
    <row r="1356" s="2" customFormat="1">
      <c r="A1356" s="38"/>
      <c r="B1356" s="39"/>
      <c r="C1356" s="40"/>
      <c r="D1356" s="233" t="s">
        <v>298</v>
      </c>
      <c r="E1356" s="40"/>
      <c r="F1356" s="254" t="s">
        <v>1553</v>
      </c>
      <c r="G1356" s="40"/>
      <c r="H1356" s="40"/>
      <c r="I1356" s="255"/>
      <c r="J1356" s="40"/>
      <c r="K1356" s="40"/>
      <c r="L1356" s="44"/>
      <c r="M1356" s="256"/>
      <c r="N1356" s="257"/>
      <c r="O1356" s="91"/>
      <c r="P1356" s="91"/>
      <c r="Q1356" s="91"/>
      <c r="R1356" s="91"/>
      <c r="S1356" s="91"/>
      <c r="T1356" s="92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T1356" s="17" t="s">
        <v>298</v>
      </c>
      <c r="AU1356" s="17" t="s">
        <v>85</v>
      </c>
    </row>
    <row r="1357" s="13" customFormat="1">
      <c r="A1357" s="13"/>
      <c r="B1357" s="231"/>
      <c r="C1357" s="232"/>
      <c r="D1357" s="233" t="s">
        <v>158</v>
      </c>
      <c r="E1357" s="234" t="s">
        <v>1</v>
      </c>
      <c r="F1357" s="235" t="s">
        <v>880</v>
      </c>
      <c r="G1357" s="232"/>
      <c r="H1357" s="236">
        <v>14</v>
      </c>
      <c r="I1357" s="237"/>
      <c r="J1357" s="232"/>
      <c r="K1357" s="232"/>
      <c r="L1357" s="238"/>
      <c r="M1357" s="239"/>
      <c r="N1357" s="240"/>
      <c r="O1357" s="240"/>
      <c r="P1357" s="240"/>
      <c r="Q1357" s="240"/>
      <c r="R1357" s="240"/>
      <c r="S1357" s="240"/>
      <c r="T1357" s="241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2" t="s">
        <v>158</v>
      </c>
      <c r="AU1357" s="242" t="s">
        <v>85</v>
      </c>
      <c r="AV1357" s="13" t="s">
        <v>85</v>
      </c>
      <c r="AW1357" s="13" t="s">
        <v>32</v>
      </c>
      <c r="AX1357" s="13" t="s">
        <v>75</v>
      </c>
      <c r="AY1357" s="242" t="s">
        <v>149</v>
      </c>
    </row>
    <row r="1358" s="13" customFormat="1">
      <c r="A1358" s="13"/>
      <c r="B1358" s="231"/>
      <c r="C1358" s="232"/>
      <c r="D1358" s="233" t="s">
        <v>158</v>
      </c>
      <c r="E1358" s="234" t="s">
        <v>1</v>
      </c>
      <c r="F1358" s="235" t="s">
        <v>1254</v>
      </c>
      <c r="G1358" s="232"/>
      <c r="H1358" s="236">
        <v>22.100000000000001</v>
      </c>
      <c r="I1358" s="237"/>
      <c r="J1358" s="232"/>
      <c r="K1358" s="232"/>
      <c r="L1358" s="238"/>
      <c r="M1358" s="239"/>
      <c r="N1358" s="240"/>
      <c r="O1358" s="240"/>
      <c r="P1358" s="240"/>
      <c r="Q1358" s="240"/>
      <c r="R1358" s="240"/>
      <c r="S1358" s="240"/>
      <c r="T1358" s="241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2" t="s">
        <v>158</v>
      </c>
      <c r="AU1358" s="242" t="s">
        <v>85</v>
      </c>
      <c r="AV1358" s="13" t="s">
        <v>85</v>
      </c>
      <c r="AW1358" s="13" t="s">
        <v>32</v>
      </c>
      <c r="AX1358" s="13" t="s">
        <v>75</v>
      </c>
      <c r="AY1358" s="242" t="s">
        <v>149</v>
      </c>
    </row>
    <row r="1359" s="13" customFormat="1">
      <c r="A1359" s="13"/>
      <c r="B1359" s="231"/>
      <c r="C1359" s="232"/>
      <c r="D1359" s="233" t="s">
        <v>158</v>
      </c>
      <c r="E1359" s="234" t="s">
        <v>1</v>
      </c>
      <c r="F1359" s="235" t="s">
        <v>1255</v>
      </c>
      <c r="G1359" s="232"/>
      <c r="H1359" s="236">
        <v>8.4000000000000004</v>
      </c>
      <c r="I1359" s="237"/>
      <c r="J1359" s="232"/>
      <c r="K1359" s="232"/>
      <c r="L1359" s="238"/>
      <c r="M1359" s="239"/>
      <c r="N1359" s="240"/>
      <c r="O1359" s="240"/>
      <c r="P1359" s="240"/>
      <c r="Q1359" s="240"/>
      <c r="R1359" s="240"/>
      <c r="S1359" s="240"/>
      <c r="T1359" s="241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2" t="s">
        <v>158</v>
      </c>
      <c r="AU1359" s="242" t="s">
        <v>85</v>
      </c>
      <c r="AV1359" s="13" t="s">
        <v>85</v>
      </c>
      <c r="AW1359" s="13" t="s">
        <v>32</v>
      </c>
      <c r="AX1359" s="13" t="s">
        <v>75</v>
      </c>
      <c r="AY1359" s="242" t="s">
        <v>149</v>
      </c>
    </row>
    <row r="1360" s="13" customFormat="1">
      <c r="A1360" s="13"/>
      <c r="B1360" s="231"/>
      <c r="C1360" s="232"/>
      <c r="D1360" s="233" t="s">
        <v>158</v>
      </c>
      <c r="E1360" s="234" t="s">
        <v>1</v>
      </c>
      <c r="F1360" s="235" t="s">
        <v>882</v>
      </c>
      <c r="G1360" s="232"/>
      <c r="H1360" s="236">
        <v>14</v>
      </c>
      <c r="I1360" s="237"/>
      <c r="J1360" s="232"/>
      <c r="K1360" s="232"/>
      <c r="L1360" s="238"/>
      <c r="M1360" s="239"/>
      <c r="N1360" s="240"/>
      <c r="O1360" s="240"/>
      <c r="P1360" s="240"/>
      <c r="Q1360" s="240"/>
      <c r="R1360" s="240"/>
      <c r="S1360" s="240"/>
      <c r="T1360" s="241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2" t="s">
        <v>158</v>
      </c>
      <c r="AU1360" s="242" t="s">
        <v>85</v>
      </c>
      <c r="AV1360" s="13" t="s">
        <v>85</v>
      </c>
      <c r="AW1360" s="13" t="s">
        <v>32</v>
      </c>
      <c r="AX1360" s="13" t="s">
        <v>75</v>
      </c>
      <c r="AY1360" s="242" t="s">
        <v>149</v>
      </c>
    </row>
    <row r="1361" s="13" customFormat="1">
      <c r="A1361" s="13"/>
      <c r="B1361" s="231"/>
      <c r="C1361" s="232"/>
      <c r="D1361" s="233" t="s">
        <v>158</v>
      </c>
      <c r="E1361" s="234" t="s">
        <v>1</v>
      </c>
      <c r="F1361" s="235" t="s">
        <v>1256</v>
      </c>
      <c r="G1361" s="232"/>
      <c r="H1361" s="236">
        <v>34.5</v>
      </c>
      <c r="I1361" s="237"/>
      <c r="J1361" s="232"/>
      <c r="K1361" s="232"/>
      <c r="L1361" s="238"/>
      <c r="M1361" s="239"/>
      <c r="N1361" s="240"/>
      <c r="O1361" s="240"/>
      <c r="P1361" s="240"/>
      <c r="Q1361" s="240"/>
      <c r="R1361" s="240"/>
      <c r="S1361" s="240"/>
      <c r="T1361" s="241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2" t="s">
        <v>158</v>
      </c>
      <c r="AU1361" s="242" t="s">
        <v>85</v>
      </c>
      <c r="AV1361" s="13" t="s">
        <v>85</v>
      </c>
      <c r="AW1361" s="13" t="s">
        <v>32</v>
      </c>
      <c r="AX1361" s="13" t="s">
        <v>75</v>
      </c>
      <c r="AY1361" s="242" t="s">
        <v>149</v>
      </c>
    </row>
    <row r="1362" s="13" customFormat="1">
      <c r="A1362" s="13"/>
      <c r="B1362" s="231"/>
      <c r="C1362" s="232"/>
      <c r="D1362" s="233" t="s">
        <v>158</v>
      </c>
      <c r="E1362" s="234" t="s">
        <v>1</v>
      </c>
      <c r="F1362" s="235" t="s">
        <v>1258</v>
      </c>
      <c r="G1362" s="232"/>
      <c r="H1362" s="236">
        <v>44</v>
      </c>
      <c r="I1362" s="237"/>
      <c r="J1362" s="232"/>
      <c r="K1362" s="232"/>
      <c r="L1362" s="238"/>
      <c r="M1362" s="239"/>
      <c r="N1362" s="240"/>
      <c r="O1362" s="240"/>
      <c r="P1362" s="240"/>
      <c r="Q1362" s="240"/>
      <c r="R1362" s="240"/>
      <c r="S1362" s="240"/>
      <c r="T1362" s="241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2" t="s">
        <v>158</v>
      </c>
      <c r="AU1362" s="242" t="s">
        <v>85</v>
      </c>
      <c r="AV1362" s="13" t="s">
        <v>85</v>
      </c>
      <c r="AW1362" s="13" t="s">
        <v>32</v>
      </c>
      <c r="AX1362" s="13" t="s">
        <v>75</v>
      </c>
      <c r="AY1362" s="242" t="s">
        <v>149</v>
      </c>
    </row>
    <row r="1363" s="14" customFormat="1">
      <c r="A1363" s="14"/>
      <c r="B1363" s="243"/>
      <c r="C1363" s="244"/>
      <c r="D1363" s="233" t="s">
        <v>158</v>
      </c>
      <c r="E1363" s="245" t="s">
        <v>1</v>
      </c>
      <c r="F1363" s="246" t="s">
        <v>212</v>
      </c>
      <c r="G1363" s="244"/>
      <c r="H1363" s="247">
        <v>137</v>
      </c>
      <c r="I1363" s="248"/>
      <c r="J1363" s="244"/>
      <c r="K1363" s="244"/>
      <c r="L1363" s="249"/>
      <c r="M1363" s="250"/>
      <c r="N1363" s="251"/>
      <c r="O1363" s="251"/>
      <c r="P1363" s="251"/>
      <c r="Q1363" s="251"/>
      <c r="R1363" s="251"/>
      <c r="S1363" s="251"/>
      <c r="T1363" s="252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3" t="s">
        <v>158</v>
      </c>
      <c r="AU1363" s="253" t="s">
        <v>85</v>
      </c>
      <c r="AV1363" s="14" t="s">
        <v>156</v>
      </c>
      <c r="AW1363" s="14" t="s">
        <v>32</v>
      </c>
      <c r="AX1363" s="14" t="s">
        <v>83</v>
      </c>
      <c r="AY1363" s="253" t="s">
        <v>149</v>
      </c>
    </row>
    <row r="1364" s="12" customFormat="1" ht="22.8" customHeight="1">
      <c r="A1364" s="12"/>
      <c r="B1364" s="203"/>
      <c r="C1364" s="204"/>
      <c r="D1364" s="205" t="s">
        <v>74</v>
      </c>
      <c r="E1364" s="269" t="s">
        <v>1554</v>
      </c>
      <c r="F1364" s="269" t="s">
        <v>1555</v>
      </c>
      <c r="G1364" s="204"/>
      <c r="H1364" s="204"/>
      <c r="I1364" s="207"/>
      <c r="J1364" s="270">
        <f>BK1364</f>
        <v>0</v>
      </c>
      <c r="K1364" s="204"/>
      <c r="L1364" s="209"/>
      <c r="M1364" s="210"/>
      <c r="N1364" s="211"/>
      <c r="O1364" s="211"/>
      <c r="P1364" s="212">
        <f>SUM(P1365:P1416)</f>
        <v>0</v>
      </c>
      <c r="Q1364" s="211"/>
      <c r="R1364" s="212">
        <f>SUM(R1365:R1416)</f>
        <v>1.2127945600000001</v>
      </c>
      <c r="S1364" s="211"/>
      <c r="T1364" s="213">
        <f>SUM(T1365:T1416)</f>
        <v>0</v>
      </c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R1364" s="214" t="s">
        <v>85</v>
      </c>
      <c r="AT1364" s="215" t="s">
        <v>74</v>
      </c>
      <c r="AU1364" s="215" t="s">
        <v>83</v>
      </c>
      <c r="AY1364" s="214" t="s">
        <v>149</v>
      </c>
      <c r="BK1364" s="216">
        <f>SUM(BK1365:BK1416)</f>
        <v>0</v>
      </c>
    </row>
    <row r="1365" s="2" customFormat="1" ht="16.5" customHeight="1">
      <c r="A1365" s="38"/>
      <c r="B1365" s="39"/>
      <c r="C1365" s="217" t="s">
        <v>1556</v>
      </c>
      <c r="D1365" s="217" t="s">
        <v>152</v>
      </c>
      <c r="E1365" s="218" t="s">
        <v>1557</v>
      </c>
      <c r="F1365" s="219" t="s">
        <v>1558</v>
      </c>
      <c r="G1365" s="220" t="s">
        <v>1559</v>
      </c>
      <c r="H1365" s="221">
        <v>74</v>
      </c>
      <c r="I1365" s="222"/>
      <c r="J1365" s="223">
        <f>ROUND(I1365*H1365,2)</f>
        <v>0</v>
      </c>
      <c r="K1365" s="224"/>
      <c r="L1365" s="44"/>
      <c r="M1365" s="225" t="s">
        <v>1</v>
      </c>
      <c r="N1365" s="226" t="s">
        <v>40</v>
      </c>
      <c r="O1365" s="91"/>
      <c r="P1365" s="227">
        <f>O1365*H1365</f>
        <v>0</v>
      </c>
      <c r="Q1365" s="227">
        <v>0</v>
      </c>
      <c r="R1365" s="227">
        <f>Q1365*H1365</f>
        <v>0</v>
      </c>
      <c r="S1365" s="227">
        <v>0</v>
      </c>
      <c r="T1365" s="228">
        <f>S1365*H1365</f>
        <v>0</v>
      </c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R1365" s="229" t="s">
        <v>370</v>
      </c>
      <c r="AT1365" s="229" t="s">
        <v>152</v>
      </c>
      <c r="AU1365" s="229" t="s">
        <v>85</v>
      </c>
      <c r="AY1365" s="17" t="s">
        <v>149</v>
      </c>
      <c r="BE1365" s="230">
        <f>IF(N1365="základní",J1365,0)</f>
        <v>0</v>
      </c>
      <c r="BF1365" s="230">
        <f>IF(N1365="snížená",J1365,0)</f>
        <v>0</v>
      </c>
      <c r="BG1365" s="230">
        <f>IF(N1365="zákl. přenesená",J1365,0)</f>
        <v>0</v>
      </c>
      <c r="BH1365" s="230">
        <f>IF(N1365="sníž. přenesená",J1365,0)</f>
        <v>0</v>
      </c>
      <c r="BI1365" s="230">
        <f>IF(N1365="nulová",J1365,0)</f>
        <v>0</v>
      </c>
      <c r="BJ1365" s="17" t="s">
        <v>83</v>
      </c>
      <c r="BK1365" s="230">
        <f>ROUND(I1365*H1365,2)</f>
        <v>0</v>
      </c>
      <c r="BL1365" s="17" t="s">
        <v>370</v>
      </c>
      <c r="BM1365" s="229" t="s">
        <v>1560</v>
      </c>
    </row>
    <row r="1366" s="2" customFormat="1" ht="16.5" customHeight="1">
      <c r="A1366" s="38"/>
      <c r="B1366" s="39"/>
      <c r="C1366" s="217" t="s">
        <v>1561</v>
      </c>
      <c r="D1366" s="217" t="s">
        <v>152</v>
      </c>
      <c r="E1366" s="218" t="s">
        <v>1562</v>
      </c>
      <c r="F1366" s="219" t="s">
        <v>1563</v>
      </c>
      <c r="G1366" s="220" t="s">
        <v>1559</v>
      </c>
      <c r="H1366" s="221">
        <v>1</v>
      </c>
      <c r="I1366" s="222"/>
      <c r="J1366" s="223">
        <f>ROUND(I1366*H1366,2)</f>
        <v>0</v>
      </c>
      <c r="K1366" s="224"/>
      <c r="L1366" s="44"/>
      <c r="M1366" s="225" t="s">
        <v>1</v>
      </c>
      <c r="N1366" s="226" t="s">
        <v>40</v>
      </c>
      <c r="O1366" s="91"/>
      <c r="P1366" s="227">
        <f>O1366*H1366</f>
        <v>0</v>
      </c>
      <c r="Q1366" s="227">
        <v>0</v>
      </c>
      <c r="R1366" s="227">
        <f>Q1366*H1366</f>
        <v>0</v>
      </c>
      <c r="S1366" s="227">
        <v>0</v>
      </c>
      <c r="T1366" s="228">
        <f>S1366*H1366</f>
        <v>0</v>
      </c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R1366" s="229" t="s">
        <v>370</v>
      </c>
      <c r="AT1366" s="229" t="s">
        <v>152</v>
      </c>
      <c r="AU1366" s="229" t="s">
        <v>85</v>
      </c>
      <c r="AY1366" s="17" t="s">
        <v>149</v>
      </c>
      <c r="BE1366" s="230">
        <f>IF(N1366="základní",J1366,0)</f>
        <v>0</v>
      </c>
      <c r="BF1366" s="230">
        <f>IF(N1366="snížená",J1366,0)</f>
        <v>0</v>
      </c>
      <c r="BG1366" s="230">
        <f>IF(N1366="zákl. přenesená",J1366,0)</f>
        <v>0</v>
      </c>
      <c r="BH1366" s="230">
        <f>IF(N1366="sníž. přenesená",J1366,0)</f>
        <v>0</v>
      </c>
      <c r="BI1366" s="230">
        <f>IF(N1366="nulová",J1366,0)</f>
        <v>0</v>
      </c>
      <c r="BJ1366" s="17" t="s">
        <v>83</v>
      </c>
      <c r="BK1366" s="230">
        <f>ROUND(I1366*H1366,2)</f>
        <v>0</v>
      </c>
      <c r="BL1366" s="17" t="s">
        <v>370</v>
      </c>
      <c r="BM1366" s="229" t="s">
        <v>1564</v>
      </c>
    </row>
    <row r="1367" s="2" customFormat="1" ht="24.15" customHeight="1">
      <c r="A1367" s="38"/>
      <c r="B1367" s="39"/>
      <c r="C1367" s="217" t="s">
        <v>1565</v>
      </c>
      <c r="D1367" s="217" t="s">
        <v>152</v>
      </c>
      <c r="E1367" s="218" t="s">
        <v>1566</v>
      </c>
      <c r="F1367" s="219" t="s">
        <v>1567</v>
      </c>
      <c r="G1367" s="220" t="s">
        <v>155</v>
      </c>
      <c r="H1367" s="221">
        <v>1027.7919999999999</v>
      </c>
      <c r="I1367" s="222"/>
      <c r="J1367" s="223">
        <f>ROUND(I1367*H1367,2)</f>
        <v>0</v>
      </c>
      <c r="K1367" s="224"/>
      <c r="L1367" s="44"/>
      <c r="M1367" s="225" t="s">
        <v>1</v>
      </c>
      <c r="N1367" s="226" t="s">
        <v>40</v>
      </c>
      <c r="O1367" s="91"/>
      <c r="P1367" s="227">
        <f>O1367*H1367</f>
        <v>0</v>
      </c>
      <c r="Q1367" s="227">
        <v>0.00010000000000000001</v>
      </c>
      <c r="R1367" s="227">
        <f>Q1367*H1367</f>
        <v>0.1027792</v>
      </c>
      <c r="S1367" s="227">
        <v>0</v>
      </c>
      <c r="T1367" s="228">
        <f>S1367*H1367</f>
        <v>0</v>
      </c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R1367" s="229" t="s">
        <v>370</v>
      </c>
      <c r="AT1367" s="229" t="s">
        <v>152</v>
      </c>
      <c r="AU1367" s="229" t="s">
        <v>85</v>
      </c>
      <c r="AY1367" s="17" t="s">
        <v>149</v>
      </c>
      <c r="BE1367" s="230">
        <f>IF(N1367="základní",J1367,0)</f>
        <v>0</v>
      </c>
      <c r="BF1367" s="230">
        <f>IF(N1367="snížená",J1367,0)</f>
        <v>0</v>
      </c>
      <c r="BG1367" s="230">
        <f>IF(N1367="zákl. přenesená",J1367,0)</f>
        <v>0</v>
      </c>
      <c r="BH1367" s="230">
        <f>IF(N1367="sníž. přenesená",J1367,0)</f>
        <v>0</v>
      </c>
      <c r="BI1367" s="230">
        <f>IF(N1367="nulová",J1367,0)</f>
        <v>0</v>
      </c>
      <c r="BJ1367" s="17" t="s">
        <v>83</v>
      </c>
      <c r="BK1367" s="230">
        <f>ROUND(I1367*H1367,2)</f>
        <v>0</v>
      </c>
      <c r="BL1367" s="17" t="s">
        <v>370</v>
      </c>
      <c r="BM1367" s="229" t="s">
        <v>1568</v>
      </c>
    </row>
    <row r="1368" s="13" customFormat="1">
      <c r="A1368" s="13"/>
      <c r="B1368" s="231"/>
      <c r="C1368" s="232"/>
      <c r="D1368" s="233" t="s">
        <v>158</v>
      </c>
      <c r="E1368" s="234" t="s">
        <v>1</v>
      </c>
      <c r="F1368" s="235" t="s">
        <v>1569</v>
      </c>
      <c r="G1368" s="232"/>
      <c r="H1368" s="236">
        <v>176</v>
      </c>
      <c r="I1368" s="237"/>
      <c r="J1368" s="232"/>
      <c r="K1368" s="232"/>
      <c r="L1368" s="238"/>
      <c r="M1368" s="239"/>
      <c r="N1368" s="240"/>
      <c r="O1368" s="240"/>
      <c r="P1368" s="240"/>
      <c r="Q1368" s="240"/>
      <c r="R1368" s="240"/>
      <c r="S1368" s="240"/>
      <c r="T1368" s="241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2" t="s">
        <v>158</v>
      </c>
      <c r="AU1368" s="242" t="s">
        <v>85</v>
      </c>
      <c r="AV1368" s="13" t="s">
        <v>85</v>
      </c>
      <c r="AW1368" s="13" t="s">
        <v>32</v>
      </c>
      <c r="AX1368" s="13" t="s">
        <v>75</v>
      </c>
      <c r="AY1368" s="242" t="s">
        <v>149</v>
      </c>
    </row>
    <row r="1369" s="13" customFormat="1">
      <c r="A1369" s="13"/>
      <c r="B1369" s="231"/>
      <c r="C1369" s="232"/>
      <c r="D1369" s="233" t="s">
        <v>158</v>
      </c>
      <c r="E1369" s="234" t="s">
        <v>1</v>
      </c>
      <c r="F1369" s="235" t="s">
        <v>1570</v>
      </c>
      <c r="G1369" s="232"/>
      <c r="H1369" s="236">
        <v>22.079999999999998</v>
      </c>
      <c r="I1369" s="237"/>
      <c r="J1369" s="232"/>
      <c r="K1369" s="232"/>
      <c r="L1369" s="238"/>
      <c r="M1369" s="239"/>
      <c r="N1369" s="240"/>
      <c r="O1369" s="240"/>
      <c r="P1369" s="240"/>
      <c r="Q1369" s="240"/>
      <c r="R1369" s="240"/>
      <c r="S1369" s="240"/>
      <c r="T1369" s="241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2" t="s">
        <v>158</v>
      </c>
      <c r="AU1369" s="242" t="s">
        <v>85</v>
      </c>
      <c r="AV1369" s="13" t="s">
        <v>85</v>
      </c>
      <c r="AW1369" s="13" t="s">
        <v>32</v>
      </c>
      <c r="AX1369" s="13" t="s">
        <v>75</v>
      </c>
      <c r="AY1369" s="242" t="s">
        <v>149</v>
      </c>
    </row>
    <row r="1370" s="13" customFormat="1">
      <c r="A1370" s="13"/>
      <c r="B1370" s="231"/>
      <c r="C1370" s="232"/>
      <c r="D1370" s="233" t="s">
        <v>158</v>
      </c>
      <c r="E1370" s="234" t="s">
        <v>1</v>
      </c>
      <c r="F1370" s="235" t="s">
        <v>1571</v>
      </c>
      <c r="G1370" s="232"/>
      <c r="H1370" s="236">
        <v>22.192</v>
      </c>
      <c r="I1370" s="237"/>
      <c r="J1370" s="232"/>
      <c r="K1370" s="232"/>
      <c r="L1370" s="238"/>
      <c r="M1370" s="239"/>
      <c r="N1370" s="240"/>
      <c r="O1370" s="240"/>
      <c r="P1370" s="240"/>
      <c r="Q1370" s="240"/>
      <c r="R1370" s="240"/>
      <c r="S1370" s="240"/>
      <c r="T1370" s="241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42" t="s">
        <v>158</v>
      </c>
      <c r="AU1370" s="242" t="s">
        <v>85</v>
      </c>
      <c r="AV1370" s="13" t="s">
        <v>85</v>
      </c>
      <c r="AW1370" s="13" t="s">
        <v>32</v>
      </c>
      <c r="AX1370" s="13" t="s">
        <v>75</v>
      </c>
      <c r="AY1370" s="242" t="s">
        <v>149</v>
      </c>
    </row>
    <row r="1371" s="13" customFormat="1">
      <c r="A1371" s="13"/>
      <c r="B1371" s="231"/>
      <c r="C1371" s="232"/>
      <c r="D1371" s="233" t="s">
        <v>158</v>
      </c>
      <c r="E1371" s="234" t="s">
        <v>1</v>
      </c>
      <c r="F1371" s="235" t="s">
        <v>1572</v>
      </c>
      <c r="G1371" s="232"/>
      <c r="H1371" s="236">
        <v>164.80000000000001</v>
      </c>
      <c r="I1371" s="237"/>
      <c r="J1371" s="232"/>
      <c r="K1371" s="232"/>
      <c r="L1371" s="238"/>
      <c r="M1371" s="239"/>
      <c r="N1371" s="240"/>
      <c r="O1371" s="240"/>
      <c r="P1371" s="240"/>
      <c r="Q1371" s="240"/>
      <c r="R1371" s="240"/>
      <c r="S1371" s="240"/>
      <c r="T1371" s="241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2" t="s">
        <v>158</v>
      </c>
      <c r="AU1371" s="242" t="s">
        <v>85</v>
      </c>
      <c r="AV1371" s="13" t="s">
        <v>85</v>
      </c>
      <c r="AW1371" s="13" t="s">
        <v>32</v>
      </c>
      <c r="AX1371" s="13" t="s">
        <v>75</v>
      </c>
      <c r="AY1371" s="242" t="s">
        <v>149</v>
      </c>
    </row>
    <row r="1372" s="13" customFormat="1">
      <c r="A1372" s="13"/>
      <c r="B1372" s="231"/>
      <c r="C1372" s="232"/>
      <c r="D1372" s="233" t="s">
        <v>158</v>
      </c>
      <c r="E1372" s="234" t="s">
        <v>1</v>
      </c>
      <c r="F1372" s="235" t="s">
        <v>1573</v>
      </c>
      <c r="G1372" s="232"/>
      <c r="H1372" s="236">
        <v>171.19999999999999</v>
      </c>
      <c r="I1372" s="237"/>
      <c r="J1372" s="232"/>
      <c r="K1372" s="232"/>
      <c r="L1372" s="238"/>
      <c r="M1372" s="239"/>
      <c r="N1372" s="240"/>
      <c r="O1372" s="240"/>
      <c r="P1372" s="240"/>
      <c r="Q1372" s="240"/>
      <c r="R1372" s="240"/>
      <c r="S1372" s="240"/>
      <c r="T1372" s="241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2" t="s">
        <v>158</v>
      </c>
      <c r="AU1372" s="242" t="s">
        <v>85</v>
      </c>
      <c r="AV1372" s="13" t="s">
        <v>85</v>
      </c>
      <c r="AW1372" s="13" t="s">
        <v>32</v>
      </c>
      <c r="AX1372" s="13" t="s">
        <v>75</v>
      </c>
      <c r="AY1372" s="242" t="s">
        <v>149</v>
      </c>
    </row>
    <row r="1373" s="13" customFormat="1">
      <c r="A1373" s="13"/>
      <c r="B1373" s="231"/>
      <c r="C1373" s="232"/>
      <c r="D1373" s="233" t="s">
        <v>158</v>
      </c>
      <c r="E1373" s="234" t="s">
        <v>1</v>
      </c>
      <c r="F1373" s="235" t="s">
        <v>1574</v>
      </c>
      <c r="G1373" s="232"/>
      <c r="H1373" s="236">
        <v>156</v>
      </c>
      <c r="I1373" s="237"/>
      <c r="J1373" s="232"/>
      <c r="K1373" s="232"/>
      <c r="L1373" s="238"/>
      <c r="M1373" s="239"/>
      <c r="N1373" s="240"/>
      <c r="O1373" s="240"/>
      <c r="P1373" s="240"/>
      <c r="Q1373" s="240"/>
      <c r="R1373" s="240"/>
      <c r="S1373" s="240"/>
      <c r="T1373" s="241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2" t="s">
        <v>158</v>
      </c>
      <c r="AU1373" s="242" t="s">
        <v>85</v>
      </c>
      <c r="AV1373" s="13" t="s">
        <v>85</v>
      </c>
      <c r="AW1373" s="13" t="s">
        <v>32</v>
      </c>
      <c r="AX1373" s="13" t="s">
        <v>75</v>
      </c>
      <c r="AY1373" s="242" t="s">
        <v>149</v>
      </c>
    </row>
    <row r="1374" s="13" customFormat="1">
      <c r="A1374" s="13"/>
      <c r="B1374" s="231"/>
      <c r="C1374" s="232"/>
      <c r="D1374" s="233" t="s">
        <v>158</v>
      </c>
      <c r="E1374" s="234" t="s">
        <v>1</v>
      </c>
      <c r="F1374" s="235" t="s">
        <v>1575</v>
      </c>
      <c r="G1374" s="232"/>
      <c r="H1374" s="236">
        <v>25.280000000000001</v>
      </c>
      <c r="I1374" s="237"/>
      <c r="J1374" s="232"/>
      <c r="K1374" s="232"/>
      <c r="L1374" s="238"/>
      <c r="M1374" s="239"/>
      <c r="N1374" s="240"/>
      <c r="O1374" s="240"/>
      <c r="P1374" s="240"/>
      <c r="Q1374" s="240"/>
      <c r="R1374" s="240"/>
      <c r="S1374" s="240"/>
      <c r="T1374" s="241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2" t="s">
        <v>158</v>
      </c>
      <c r="AU1374" s="242" t="s">
        <v>85</v>
      </c>
      <c r="AV1374" s="13" t="s">
        <v>85</v>
      </c>
      <c r="AW1374" s="13" t="s">
        <v>32</v>
      </c>
      <c r="AX1374" s="13" t="s">
        <v>75</v>
      </c>
      <c r="AY1374" s="242" t="s">
        <v>149</v>
      </c>
    </row>
    <row r="1375" s="13" customFormat="1">
      <c r="A1375" s="13"/>
      <c r="B1375" s="231"/>
      <c r="C1375" s="232"/>
      <c r="D1375" s="233" t="s">
        <v>158</v>
      </c>
      <c r="E1375" s="234" t="s">
        <v>1</v>
      </c>
      <c r="F1375" s="235" t="s">
        <v>1576</v>
      </c>
      <c r="G1375" s="232"/>
      <c r="H1375" s="236">
        <v>37.119999999999997</v>
      </c>
      <c r="I1375" s="237"/>
      <c r="J1375" s="232"/>
      <c r="K1375" s="232"/>
      <c r="L1375" s="238"/>
      <c r="M1375" s="239"/>
      <c r="N1375" s="240"/>
      <c r="O1375" s="240"/>
      <c r="P1375" s="240"/>
      <c r="Q1375" s="240"/>
      <c r="R1375" s="240"/>
      <c r="S1375" s="240"/>
      <c r="T1375" s="241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2" t="s">
        <v>158</v>
      </c>
      <c r="AU1375" s="242" t="s">
        <v>85</v>
      </c>
      <c r="AV1375" s="13" t="s">
        <v>85</v>
      </c>
      <c r="AW1375" s="13" t="s">
        <v>32</v>
      </c>
      <c r="AX1375" s="13" t="s">
        <v>75</v>
      </c>
      <c r="AY1375" s="242" t="s">
        <v>149</v>
      </c>
    </row>
    <row r="1376" s="13" customFormat="1">
      <c r="A1376" s="13"/>
      <c r="B1376" s="231"/>
      <c r="C1376" s="232"/>
      <c r="D1376" s="233" t="s">
        <v>158</v>
      </c>
      <c r="E1376" s="234" t="s">
        <v>1</v>
      </c>
      <c r="F1376" s="235" t="s">
        <v>1577</v>
      </c>
      <c r="G1376" s="232"/>
      <c r="H1376" s="236">
        <v>39.68</v>
      </c>
      <c r="I1376" s="237"/>
      <c r="J1376" s="232"/>
      <c r="K1376" s="232"/>
      <c r="L1376" s="238"/>
      <c r="M1376" s="239"/>
      <c r="N1376" s="240"/>
      <c r="O1376" s="240"/>
      <c r="P1376" s="240"/>
      <c r="Q1376" s="240"/>
      <c r="R1376" s="240"/>
      <c r="S1376" s="240"/>
      <c r="T1376" s="241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2" t="s">
        <v>158</v>
      </c>
      <c r="AU1376" s="242" t="s">
        <v>85</v>
      </c>
      <c r="AV1376" s="13" t="s">
        <v>85</v>
      </c>
      <c r="AW1376" s="13" t="s">
        <v>32</v>
      </c>
      <c r="AX1376" s="13" t="s">
        <v>75</v>
      </c>
      <c r="AY1376" s="242" t="s">
        <v>149</v>
      </c>
    </row>
    <row r="1377" s="13" customFormat="1">
      <c r="A1377" s="13"/>
      <c r="B1377" s="231"/>
      <c r="C1377" s="232"/>
      <c r="D1377" s="233" t="s">
        <v>158</v>
      </c>
      <c r="E1377" s="234" t="s">
        <v>1</v>
      </c>
      <c r="F1377" s="235" t="s">
        <v>1578</v>
      </c>
      <c r="G1377" s="232"/>
      <c r="H1377" s="236">
        <v>28.48</v>
      </c>
      <c r="I1377" s="237"/>
      <c r="J1377" s="232"/>
      <c r="K1377" s="232"/>
      <c r="L1377" s="238"/>
      <c r="M1377" s="239"/>
      <c r="N1377" s="240"/>
      <c r="O1377" s="240"/>
      <c r="P1377" s="240"/>
      <c r="Q1377" s="240"/>
      <c r="R1377" s="240"/>
      <c r="S1377" s="240"/>
      <c r="T1377" s="241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42" t="s">
        <v>158</v>
      </c>
      <c r="AU1377" s="242" t="s">
        <v>85</v>
      </c>
      <c r="AV1377" s="13" t="s">
        <v>85</v>
      </c>
      <c r="AW1377" s="13" t="s">
        <v>32</v>
      </c>
      <c r="AX1377" s="13" t="s">
        <v>75</v>
      </c>
      <c r="AY1377" s="242" t="s">
        <v>149</v>
      </c>
    </row>
    <row r="1378" s="13" customFormat="1">
      <c r="A1378" s="13"/>
      <c r="B1378" s="231"/>
      <c r="C1378" s="232"/>
      <c r="D1378" s="233" t="s">
        <v>158</v>
      </c>
      <c r="E1378" s="234" t="s">
        <v>1</v>
      </c>
      <c r="F1378" s="235" t="s">
        <v>1579</v>
      </c>
      <c r="G1378" s="232"/>
      <c r="H1378" s="236">
        <v>24.32</v>
      </c>
      <c r="I1378" s="237"/>
      <c r="J1378" s="232"/>
      <c r="K1378" s="232"/>
      <c r="L1378" s="238"/>
      <c r="M1378" s="239"/>
      <c r="N1378" s="240"/>
      <c r="O1378" s="240"/>
      <c r="P1378" s="240"/>
      <c r="Q1378" s="240"/>
      <c r="R1378" s="240"/>
      <c r="S1378" s="240"/>
      <c r="T1378" s="241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2" t="s">
        <v>158</v>
      </c>
      <c r="AU1378" s="242" t="s">
        <v>85</v>
      </c>
      <c r="AV1378" s="13" t="s">
        <v>85</v>
      </c>
      <c r="AW1378" s="13" t="s">
        <v>32</v>
      </c>
      <c r="AX1378" s="13" t="s">
        <v>75</v>
      </c>
      <c r="AY1378" s="242" t="s">
        <v>149</v>
      </c>
    </row>
    <row r="1379" s="13" customFormat="1">
      <c r="A1379" s="13"/>
      <c r="B1379" s="231"/>
      <c r="C1379" s="232"/>
      <c r="D1379" s="233" t="s">
        <v>158</v>
      </c>
      <c r="E1379" s="234" t="s">
        <v>1</v>
      </c>
      <c r="F1379" s="235" t="s">
        <v>1580</v>
      </c>
      <c r="G1379" s="232"/>
      <c r="H1379" s="236">
        <v>43.200000000000003</v>
      </c>
      <c r="I1379" s="237"/>
      <c r="J1379" s="232"/>
      <c r="K1379" s="232"/>
      <c r="L1379" s="238"/>
      <c r="M1379" s="239"/>
      <c r="N1379" s="240"/>
      <c r="O1379" s="240"/>
      <c r="P1379" s="240"/>
      <c r="Q1379" s="240"/>
      <c r="R1379" s="240"/>
      <c r="S1379" s="240"/>
      <c r="T1379" s="241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2" t="s">
        <v>158</v>
      </c>
      <c r="AU1379" s="242" t="s">
        <v>85</v>
      </c>
      <c r="AV1379" s="13" t="s">
        <v>85</v>
      </c>
      <c r="AW1379" s="13" t="s">
        <v>32</v>
      </c>
      <c r="AX1379" s="13" t="s">
        <v>75</v>
      </c>
      <c r="AY1379" s="242" t="s">
        <v>149</v>
      </c>
    </row>
    <row r="1380" s="13" customFormat="1">
      <c r="A1380" s="13"/>
      <c r="B1380" s="231"/>
      <c r="C1380" s="232"/>
      <c r="D1380" s="233" t="s">
        <v>158</v>
      </c>
      <c r="E1380" s="234" t="s">
        <v>1</v>
      </c>
      <c r="F1380" s="235" t="s">
        <v>1581</v>
      </c>
      <c r="G1380" s="232"/>
      <c r="H1380" s="236">
        <v>45.439999999999998</v>
      </c>
      <c r="I1380" s="237"/>
      <c r="J1380" s="232"/>
      <c r="K1380" s="232"/>
      <c r="L1380" s="238"/>
      <c r="M1380" s="239"/>
      <c r="N1380" s="240"/>
      <c r="O1380" s="240"/>
      <c r="P1380" s="240"/>
      <c r="Q1380" s="240"/>
      <c r="R1380" s="240"/>
      <c r="S1380" s="240"/>
      <c r="T1380" s="241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2" t="s">
        <v>158</v>
      </c>
      <c r="AU1380" s="242" t="s">
        <v>85</v>
      </c>
      <c r="AV1380" s="13" t="s">
        <v>85</v>
      </c>
      <c r="AW1380" s="13" t="s">
        <v>32</v>
      </c>
      <c r="AX1380" s="13" t="s">
        <v>75</v>
      </c>
      <c r="AY1380" s="242" t="s">
        <v>149</v>
      </c>
    </row>
    <row r="1381" s="13" customFormat="1">
      <c r="A1381" s="13"/>
      <c r="B1381" s="231"/>
      <c r="C1381" s="232"/>
      <c r="D1381" s="233" t="s">
        <v>158</v>
      </c>
      <c r="E1381" s="234" t="s">
        <v>1</v>
      </c>
      <c r="F1381" s="235" t="s">
        <v>1582</v>
      </c>
      <c r="G1381" s="232"/>
      <c r="H1381" s="236">
        <v>72</v>
      </c>
      <c r="I1381" s="237"/>
      <c r="J1381" s="232"/>
      <c r="K1381" s="232"/>
      <c r="L1381" s="238"/>
      <c r="M1381" s="239"/>
      <c r="N1381" s="240"/>
      <c r="O1381" s="240"/>
      <c r="P1381" s="240"/>
      <c r="Q1381" s="240"/>
      <c r="R1381" s="240"/>
      <c r="S1381" s="240"/>
      <c r="T1381" s="241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2" t="s">
        <v>158</v>
      </c>
      <c r="AU1381" s="242" t="s">
        <v>85</v>
      </c>
      <c r="AV1381" s="13" t="s">
        <v>85</v>
      </c>
      <c r="AW1381" s="13" t="s">
        <v>32</v>
      </c>
      <c r="AX1381" s="13" t="s">
        <v>75</v>
      </c>
      <c r="AY1381" s="242" t="s">
        <v>149</v>
      </c>
    </row>
    <row r="1382" s="14" customFormat="1">
      <c r="A1382" s="14"/>
      <c r="B1382" s="243"/>
      <c r="C1382" s="244"/>
      <c r="D1382" s="233" t="s">
        <v>158</v>
      </c>
      <c r="E1382" s="245" t="s">
        <v>1</v>
      </c>
      <c r="F1382" s="246" t="s">
        <v>212</v>
      </c>
      <c r="G1382" s="244"/>
      <c r="H1382" s="247">
        <v>1027.7919999999999</v>
      </c>
      <c r="I1382" s="248"/>
      <c r="J1382" s="244"/>
      <c r="K1382" s="244"/>
      <c r="L1382" s="249"/>
      <c r="M1382" s="250"/>
      <c r="N1382" s="251"/>
      <c r="O1382" s="251"/>
      <c r="P1382" s="251"/>
      <c r="Q1382" s="251"/>
      <c r="R1382" s="251"/>
      <c r="S1382" s="251"/>
      <c r="T1382" s="252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53" t="s">
        <v>158</v>
      </c>
      <c r="AU1382" s="253" t="s">
        <v>85</v>
      </c>
      <c r="AV1382" s="14" t="s">
        <v>156</v>
      </c>
      <c r="AW1382" s="14" t="s">
        <v>32</v>
      </c>
      <c r="AX1382" s="14" t="s">
        <v>83</v>
      </c>
      <c r="AY1382" s="253" t="s">
        <v>149</v>
      </c>
    </row>
    <row r="1383" s="2" customFormat="1" ht="24.15" customHeight="1">
      <c r="A1383" s="38"/>
      <c r="B1383" s="39"/>
      <c r="C1383" s="217" t="s">
        <v>1583</v>
      </c>
      <c r="D1383" s="217" t="s">
        <v>152</v>
      </c>
      <c r="E1383" s="218" t="s">
        <v>1584</v>
      </c>
      <c r="F1383" s="219" t="s">
        <v>1585</v>
      </c>
      <c r="G1383" s="220" t="s">
        <v>155</v>
      </c>
      <c r="H1383" s="221">
        <v>1027.7919999999999</v>
      </c>
      <c r="I1383" s="222"/>
      <c r="J1383" s="223">
        <f>ROUND(I1383*H1383,2)</f>
        <v>0</v>
      </c>
      <c r="K1383" s="224"/>
      <c r="L1383" s="44"/>
      <c r="M1383" s="225" t="s">
        <v>1</v>
      </c>
      <c r="N1383" s="226" t="s">
        <v>40</v>
      </c>
      <c r="O1383" s="91"/>
      <c r="P1383" s="227">
        <f>O1383*H1383</f>
        <v>0</v>
      </c>
      <c r="Q1383" s="227">
        <v>0.00036000000000000002</v>
      </c>
      <c r="R1383" s="227">
        <f>Q1383*H1383</f>
        <v>0.37000512000000002</v>
      </c>
      <c r="S1383" s="227">
        <v>0</v>
      </c>
      <c r="T1383" s="228">
        <f>S1383*H1383</f>
        <v>0</v>
      </c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R1383" s="229" t="s">
        <v>370</v>
      </c>
      <c r="AT1383" s="229" t="s">
        <v>152</v>
      </c>
      <c r="AU1383" s="229" t="s">
        <v>85</v>
      </c>
      <c r="AY1383" s="17" t="s">
        <v>149</v>
      </c>
      <c r="BE1383" s="230">
        <f>IF(N1383="základní",J1383,0)</f>
        <v>0</v>
      </c>
      <c r="BF1383" s="230">
        <f>IF(N1383="snížená",J1383,0)</f>
        <v>0</v>
      </c>
      <c r="BG1383" s="230">
        <f>IF(N1383="zákl. přenesená",J1383,0)</f>
        <v>0</v>
      </c>
      <c r="BH1383" s="230">
        <f>IF(N1383="sníž. přenesená",J1383,0)</f>
        <v>0</v>
      </c>
      <c r="BI1383" s="230">
        <f>IF(N1383="nulová",J1383,0)</f>
        <v>0</v>
      </c>
      <c r="BJ1383" s="17" t="s">
        <v>83</v>
      </c>
      <c r="BK1383" s="230">
        <f>ROUND(I1383*H1383,2)</f>
        <v>0</v>
      </c>
      <c r="BL1383" s="17" t="s">
        <v>370</v>
      </c>
      <c r="BM1383" s="229" t="s">
        <v>1586</v>
      </c>
    </row>
    <row r="1384" s="2" customFormat="1">
      <c r="A1384" s="38"/>
      <c r="B1384" s="39"/>
      <c r="C1384" s="40"/>
      <c r="D1384" s="233" t="s">
        <v>298</v>
      </c>
      <c r="E1384" s="40"/>
      <c r="F1384" s="254" t="s">
        <v>1587</v>
      </c>
      <c r="G1384" s="40"/>
      <c r="H1384" s="40"/>
      <c r="I1384" s="255"/>
      <c r="J1384" s="40"/>
      <c r="K1384" s="40"/>
      <c r="L1384" s="44"/>
      <c r="M1384" s="256"/>
      <c r="N1384" s="257"/>
      <c r="O1384" s="91"/>
      <c r="P1384" s="91"/>
      <c r="Q1384" s="91"/>
      <c r="R1384" s="91"/>
      <c r="S1384" s="91"/>
      <c r="T1384" s="92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T1384" s="17" t="s">
        <v>298</v>
      </c>
      <c r="AU1384" s="17" t="s">
        <v>85</v>
      </c>
    </row>
    <row r="1385" s="13" customFormat="1">
      <c r="A1385" s="13"/>
      <c r="B1385" s="231"/>
      <c r="C1385" s="232"/>
      <c r="D1385" s="233" t="s">
        <v>158</v>
      </c>
      <c r="E1385" s="234" t="s">
        <v>1</v>
      </c>
      <c r="F1385" s="235" t="s">
        <v>1569</v>
      </c>
      <c r="G1385" s="232"/>
      <c r="H1385" s="236">
        <v>176</v>
      </c>
      <c r="I1385" s="237"/>
      <c r="J1385" s="232"/>
      <c r="K1385" s="232"/>
      <c r="L1385" s="238"/>
      <c r="M1385" s="239"/>
      <c r="N1385" s="240"/>
      <c r="O1385" s="240"/>
      <c r="P1385" s="240"/>
      <c r="Q1385" s="240"/>
      <c r="R1385" s="240"/>
      <c r="S1385" s="240"/>
      <c r="T1385" s="241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2" t="s">
        <v>158</v>
      </c>
      <c r="AU1385" s="242" t="s">
        <v>85</v>
      </c>
      <c r="AV1385" s="13" t="s">
        <v>85</v>
      </c>
      <c r="AW1385" s="13" t="s">
        <v>32</v>
      </c>
      <c r="AX1385" s="13" t="s">
        <v>75</v>
      </c>
      <c r="AY1385" s="242" t="s">
        <v>149</v>
      </c>
    </row>
    <row r="1386" s="13" customFormat="1">
      <c r="A1386" s="13"/>
      <c r="B1386" s="231"/>
      <c r="C1386" s="232"/>
      <c r="D1386" s="233" t="s">
        <v>158</v>
      </c>
      <c r="E1386" s="234" t="s">
        <v>1</v>
      </c>
      <c r="F1386" s="235" t="s">
        <v>1570</v>
      </c>
      <c r="G1386" s="232"/>
      <c r="H1386" s="236">
        <v>22.079999999999998</v>
      </c>
      <c r="I1386" s="237"/>
      <c r="J1386" s="232"/>
      <c r="K1386" s="232"/>
      <c r="L1386" s="238"/>
      <c r="M1386" s="239"/>
      <c r="N1386" s="240"/>
      <c r="O1386" s="240"/>
      <c r="P1386" s="240"/>
      <c r="Q1386" s="240"/>
      <c r="R1386" s="240"/>
      <c r="S1386" s="240"/>
      <c r="T1386" s="241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2" t="s">
        <v>158</v>
      </c>
      <c r="AU1386" s="242" t="s">
        <v>85</v>
      </c>
      <c r="AV1386" s="13" t="s">
        <v>85</v>
      </c>
      <c r="AW1386" s="13" t="s">
        <v>32</v>
      </c>
      <c r="AX1386" s="13" t="s">
        <v>75</v>
      </c>
      <c r="AY1386" s="242" t="s">
        <v>149</v>
      </c>
    </row>
    <row r="1387" s="13" customFormat="1">
      <c r="A1387" s="13"/>
      <c r="B1387" s="231"/>
      <c r="C1387" s="232"/>
      <c r="D1387" s="233" t="s">
        <v>158</v>
      </c>
      <c r="E1387" s="234" t="s">
        <v>1</v>
      </c>
      <c r="F1387" s="235" t="s">
        <v>1571</v>
      </c>
      <c r="G1387" s="232"/>
      <c r="H1387" s="236">
        <v>22.192</v>
      </c>
      <c r="I1387" s="237"/>
      <c r="J1387" s="232"/>
      <c r="K1387" s="232"/>
      <c r="L1387" s="238"/>
      <c r="M1387" s="239"/>
      <c r="N1387" s="240"/>
      <c r="O1387" s="240"/>
      <c r="P1387" s="240"/>
      <c r="Q1387" s="240"/>
      <c r="R1387" s="240"/>
      <c r="S1387" s="240"/>
      <c r="T1387" s="241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2" t="s">
        <v>158</v>
      </c>
      <c r="AU1387" s="242" t="s">
        <v>85</v>
      </c>
      <c r="AV1387" s="13" t="s">
        <v>85</v>
      </c>
      <c r="AW1387" s="13" t="s">
        <v>32</v>
      </c>
      <c r="AX1387" s="13" t="s">
        <v>75</v>
      </c>
      <c r="AY1387" s="242" t="s">
        <v>149</v>
      </c>
    </row>
    <row r="1388" s="13" customFormat="1">
      <c r="A1388" s="13"/>
      <c r="B1388" s="231"/>
      <c r="C1388" s="232"/>
      <c r="D1388" s="233" t="s">
        <v>158</v>
      </c>
      <c r="E1388" s="234" t="s">
        <v>1</v>
      </c>
      <c r="F1388" s="235" t="s">
        <v>1572</v>
      </c>
      <c r="G1388" s="232"/>
      <c r="H1388" s="236">
        <v>164.80000000000001</v>
      </c>
      <c r="I1388" s="237"/>
      <c r="J1388" s="232"/>
      <c r="K1388" s="232"/>
      <c r="L1388" s="238"/>
      <c r="M1388" s="239"/>
      <c r="N1388" s="240"/>
      <c r="O1388" s="240"/>
      <c r="P1388" s="240"/>
      <c r="Q1388" s="240"/>
      <c r="R1388" s="240"/>
      <c r="S1388" s="240"/>
      <c r="T1388" s="241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2" t="s">
        <v>158</v>
      </c>
      <c r="AU1388" s="242" t="s">
        <v>85</v>
      </c>
      <c r="AV1388" s="13" t="s">
        <v>85</v>
      </c>
      <c r="AW1388" s="13" t="s">
        <v>32</v>
      </c>
      <c r="AX1388" s="13" t="s">
        <v>75</v>
      </c>
      <c r="AY1388" s="242" t="s">
        <v>149</v>
      </c>
    </row>
    <row r="1389" s="13" customFormat="1">
      <c r="A1389" s="13"/>
      <c r="B1389" s="231"/>
      <c r="C1389" s="232"/>
      <c r="D1389" s="233" t="s">
        <v>158</v>
      </c>
      <c r="E1389" s="234" t="s">
        <v>1</v>
      </c>
      <c r="F1389" s="235" t="s">
        <v>1573</v>
      </c>
      <c r="G1389" s="232"/>
      <c r="H1389" s="236">
        <v>171.19999999999999</v>
      </c>
      <c r="I1389" s="237"/>
      <c r="J1389" s="232"/>
      <c r="K1389" s="232"/>
      <c r="L1389" s="238"/>
      <c r="M1389" s="239"/>
      <c r="N1389" s="240"/>
      <c r="O1389" s="240"/>
      <c r="P1389" s="240"/>
      <c r="Q1389" s="240"/>
      <c r="R1389" s="240"/>
      <c r="S1389" s="240"/>
      <c r="T1389" s="241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2" t="s">
        <v>158</v>
      </c>
      <c r="AU1389" s="242" t="s">
        <v>85</v>
      </c>
      <c r="AV1389" s="13" t="s">
        <v>85</v>
      </c>
      <c r="AW1389" s="13" t="s">
        <v>32</v>
      </c>
      <c r="AX1389" s="13" t="s">
        <v>75</v>
      </c>
      <c r="AY1389" s="242" t="s">
        <v>149</v>
      </c>
    </row>
    <row r="1390" s="13" customFormat="1">
      <c r="A1390" s="13"/>
      <c r="B1390" s="231"/>
      <c r="C1390" s="232"/>
      <c r="D1390" s="233" t="s">
        <v>158</v>
      </c>
      <c r="E1390" s="234" t="s">
        <v>1</v>
      </c>
      <c r="F1390" s="235" t="s">
        <v>1574</v>
      </c>
      <c r="G1390" s="232"/>
      <c r="H1390" s="236">
        <v>156</v>
      </c>
      <c r="I1390" s="237"/>
      <c r="J1390" s="232"/>
      <c r="K1390" s="232"/>
      <c r="L1390" s="238"/>
      <c r="M1390" s="239"/>
      <c r="N1390" s="240"/>
      <c r="O1390" s="240"/>
      <c r="P1390" s="240"/>
      <c r="Q1390" s="240"/>
      <c r="R1390" s="240"/>
      <c r="S1390" s="240"/>
      <c r="T1390" s="241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2" t="s">
        <v>158</v>
      </c>
      <c r="AU1390" s="242" t="s">
        <v>85</v>
      </c>
      <c r="AV1390" s="13" t="s">
        <v>85</v>
      </c>
      <c r="AW1390" s="13" t="s">
        <v>32</v>
      </c>
      <c r="AX1390" s="13" t="s">
        <v>75</v>
      </c>
      <c r="AY1390" s="242" t="s">
        <v>149</v>
      </c>
    </row>
    <row r="1391" s="13" customFormat="1">
      <c r="A1391" s="13"/>
      <c r="B1391" s="231"/>
      <c r="C1391" s="232"/>
      <c r="D1391" s="233" t="s">
        <v>158</v>
      </c>
      <c r="E1391" s="234" t="s">
        <v>1</v>
      </c>
      <c r="F1391" s="235" t="s">
        <v>1575</v>
      </c>
      <c r="G1391" s="232"/>
      <c r="H1391" s="236">
        <v>25.280000000000001</v>
      </c>
      <c r="I1391" s="237"/>
      <c r="J1391" s="232"/>
      <c r="K1391" s="232"/>
      <c r="L1391" s="238"/>
      <c r="M1391" s="239"/>
      <c r="N1391" s="240"/>
      <c r="O1391" s="240"/>
      <c r="P1391" s="240"/>
      <c r="Q1391" s="240"/>
      <c r="R1391" s="240"/>
      <c r="S1391" s="240"/>
      <c r="T1391" s="241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42" t="s">
        <v>158</v>
      </c>
      <c r="AU1391" s="242" t="s">
        <v>85</v>
      </c>
      <c r="AV1391" s="13" t="s">
        <v>85</v>
      </c>
      <c r="AW1391" s="13" t="s">
        <v>32</v>
      </c>
      <c r="AX1391" s="13" t="s">
        <v>75</v>
      </c>
      <c r="AY1391" s="242" t="s">
        <v>149</v>
      </c>
    </row>
    <row r="1392" s="13" customFormat="1">
      <c r="A1392" s="13"/>
      <c r="B1392" s="231"/>
      <c r="C1392" s="232"/>
      <c r="D1392" s="233" t="s">
        <v>158</v>
      </c>
      <c r="E1392" s="234" t="s">
        <v>1</v>
      </c>
      <c r="F1392" s="235" t="s">
        <v>1576</v>
      </c>
      <c r="G1392" s="232"/>
      <c r="H1392" s="236">
        <v>37.119999999999997</v>
      </c>
      <c r="I1392" s="237"/>
      <c r="J1392" s="232"/>
      <c r="K1392" s="232"/>
      <c r="L1392" s="238"/>
      <c r="M1392" s="239"/>
      <c r="N1392" s="240"/>
      <c r="O1392" s="240"/>
      <c r="P1392" s="240"/>
      <c r="Q1392" s="240"/>
      <c r="R1392" s="240"/>
      <c r="S1392" s="240"/>
      <c r="T1392" s="241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2" t="s">
        <v>158</v>
      </c>
      <c r="AU1392" s="242" t="s">
        <v>85</v>
      </c>
      <c r="AV1392" s="13" t="s">
        <v>85</v>
      </c>
      <c r="AW1392" s="13" t="s">
        <v>32</v>
      </c>
      <c r="AX1392" s="13" t="s">
        <v>75</v>
      </c>
      <c r="AY1392" s="242" t="s">
        <v>149</v>
      </c>
    </row>
    <row r="1393" s="13" customFormat="1">
      <c r="A1393" s="13"/>
      <c r="B1393" s="231"/>
      <c r="C1393" s="232"/>
      <c r="D1393" s="233" t="s">
        <v>158</v>
      </c>
      <c r="E1393" s="234" t="s">
        <v>1</v>
      </c>
      <c r="F1393" s="235" t="s">
        <v>1577</v>
      </c>
      <c r="G1393" s="232"/>
      <c r="H1393" s="236">
        <v>39.68</v>
      </c>
      <c r="I1393" s="237"/>
      <c r="J1393" s="232"/>
      <c r="K1393" s="232"/>
      <c r="L1393" s="238"/>
      <c r="M1393" s="239"/>
      <c r="N1393" s="240"/>
      <c r="O1393" s="240"/>
      <c r="P1393" s="240"/>
      <c r="Q1393" s="240"/>
      <c r="R1393" s="240"/>
      <c r="S1393" s="240"/>
      <c r="T1393" s="241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2" t="s">
        <v>158</v>
      </c>
      <c r="AU1393" s="242" t="s">
        <v>85</v>
      </c>
      <c r="AV1393" s="13" t="s">
        <v>85</v>
      </c>
      <c r="AW1393" s="13" t="s">
        <v>32</v>
      </c>
      <c r="AX1393" s="13" t="s">
        <v>75</v>
      </c>
      <c r="AY1393" s="242" t="s">
        <v>149</v>
      </c>
    </row>
    <row r="1394" s="13" customFormat="1">
      <c r="A1394" s="13"/>
      <c r="B1394" s="231"/>
      <c r="C1394" s="232"/>
      <c r="D1394" s="233" t="s">
        <v>158</v>
      </c>
      <c r="E1394" s="234" t="s">
        <v>1</v>
      </c>
      <c r="F1394" s="235" t="s">
        <v>1578</v>
      </c>
      <c r="G1394" s="232"/>
      <c r="H1394" s="236">
        <v>28.48</v>
      </c>
      <c r="I1394" s="237"/>
      <c r="J1394" s="232"/>
      <c r="K1394" s="232"/>
      <c r="L1394" s="238"/>
      <c r="M1394" s="239"/>
      <c r="N1394" s="240"/>
      <c r="O1394" s="240"/>
      <c r="P1394" s="240"/>
      <c r="Q1394" s="240"/>
      <c r="R1394" s="240"/>
      <c r="S1394" s="240"/>
      <c r="T1394" s="241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2" t="s">
        <v>158</v>
      </c>
      <c r="AU1394" s="242" t="s">
        <v>85</v>
      </c>
      <c r="AV1394" s="13" t="s">
        <v>85</v>
      </c>
      <c r="AW1394" s="13" t="s">
        <v>32</v>
      </c>
      <c r="AX1394" s="13" t="s">
        <v>75</v>
      </c>
      <c r="AY1394" s="242" t="s">
        <v>149</v>
      </c>
    </row>
    <row r="1395" s="13" customFormat="1">
      <c r="A1395" s="13"/>
      <c r="B1395" s="231"/>
      <c r="C1395" s="232"/>
      <c r="D1395" s="233" t="s">
        <v>158</v>
      </c>
      <c r="E1395" s="234" t="s">
        <v>1</v>
      </c>
      <c r="F1395" s="235" t="s">
        <v>1579</v>
      </c>
      <c r="G1395" s="232"/>
      <c r="H1395" s="236">
        <v>24.32</v>
      </c>
      <c r="I1395" s="237"/>
      <c r="J1395" s="232"/>
      <c r="K1395" s="232"/>
      <c r="L1395" s="238"/>
      <c r="M1395" s="239"/>
      <c r="N1395" s="240"/>
      <c r="O1395" s="240"/>
      <c r="P1395" s="240"/>
      <c r="Q1395" s="240"/>
      <c r="R1395" s="240"/>
      <c r="S1395" s="240"/>
      <c r="T1395" s="241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2" t="s">
        <v>158</v>
      </c>
      <c r="AU1395" s="242" t="s">
        <v>85</v>
      </c>
      <c r="AV1395" s="13" t="s">
        <v>85</v>
      </c>
      <c r="AW1395" s="13" t="s">
        <v>32</v>
      </c>
      <c r="AX1395" s="13" t="s">
        <v>75</v>
      </c>
      <c r="AY1395" s="242" t="s">
        <v>149</v>
      </c>
    </row>
    <row r="1396" s="13" customFormat="1">
      <c r="A1396" s="13"/>
      <c r="B1396" s="231"/>
      <c r="C1396" s="232"/>
      <c r="D1396" s="233" t="s">
        <v>158</v>
      </c>
      <c r="E1396" s="234" t="s">
        <v>1</v>
      </c>
      <c r="F1396" s="235" t="s">
        <v>1580</v>
      </c>
      <c r="G1396" s="232"/>
      <c r="H1396" s="236">
        <v>43.200000000000003</v>
      </c>
      <c r="I1396" s="237"/>
      <c r="J1396" s="232"/>
      <c r="K1396" s="232"/>
      <c r="L1396" s="238"/>
      <c r="M1396" s="239"/>
      <c r="N1396" s="240"/>
      <c r="O1396" s="240"/>
      <c r="P1396" s="240"/>
      <c r="Q1396" s="240"/>
      <c r="R1396" s="240"/>
      <c r="S1396" s="240"/>
      <c r="T1396" s="241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2" t="s">
        <v>158</v>
      </c>
      <c r="AU1396" s="242" t="s">
        <v>85</v>
      </c>
      <c r="AV1396" s="13" t="s">
        <v>85</v>
      </c>
      <c r="AW1396" s="13" t="s">
        <v>32</v>
      </c>
      <c r="AX1396" s="13" t="s">
        <v>75</v>
      </c>
      <c r="AY1396" s="242" t="s">
        <v>149</v>
      </c>
    </row>
    <row r="1397" s="13" customFormat="1">
      <c r="A1397" s="13"/>
      <c r="B1397" s="231"/>
      <c r="C1397" s="232"/>
      <c r="D1397" s="233" t="s">
        <v>158</v>
      </c>
      <c r="E1397" s="234" t="s">
        <v>1</v>
      </c>
      <c r="F1397" s="235" t="s">
        <v>1581</v>
      </c>
      <c r="G1397" s="232"/>
      <c r="H1397" s="236">
        <v>45.439999999999998</v>
      </c>
      <c r="I1397" s="237"/>
      <c r="J1397" s="232"/>
      <c r="K1397" s="232"/>
      <c r="L1397" s="238"/>
      <c r="M1397" s="239"/>
      <c r="N1397" s="240"/>
      <c r="O1397" s="240"/>
      <c r="P1397" s="240"/>
      <c r="Q1397" s="240"/>
      <c r="R1397" s="240"/>
      <c r="S1397" s="240"/>
      <c r="T1397" s="241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2" t="s">
        <v>158</v>
      </c>
      <c r="AU1397" s="242" t="s">
        <v>85</v>
      </c>
      <c r="AV1397" s="13" t="s">
        <v>85</v>
      </c>
      <c r="AW1397" s="13" t="s">
        <v>32</v>
      </c>
      <c r="AX1397" s="13" t="s">
        <v>75</v>
      </c>
      <c r="AY1397" s="242" t="s">
        <v>149</v>
      </c>
    </row>
    <row r="1398" s="13" customFormat="1">
      <c r="A1398" s="13"/>
      <c r="B1398" s="231"/>
      <c r="C1398" s="232"/>
      <c r="D1398" s="233" t="s">
        <v>158</v>
      </c>
      <c r="E1398" s="234" t="s">
        <v>1</v>
      </c>
      <c r="F1398" s="235" t="s">
        <v>1582</v>
      </c>
      <c r="G1398" s="232"/>
      <c r="H1398" s="236">
        <v>72</v>
      </c>
      <c r="I1398" s="237"/>
      <c r="J1398" s="232"/>
      <c r="K1398" s="232"/>
      <c r="L1398" s="238"/>
      <c r="M1398" s="239"/>
      <c r="N1398" s="240"/>
      <c r="O1398" s="240"/>
      <c r="P1398" s="240"/>
      <c r="Q1398" s="240"/>
      <c r="R1398" s="240"/>
      <c r="S1398" s="240"/>
      <c r="T1398" s="241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2" t="s">
        <v>158</v>
      </c>
      <c r="AU1398" s="242" t="s">
        <v>85</v>
      </c>
      <c r="AV1398" s="13" t="s">
        <v>85</v>
      </c>
      <c r="AW1398" s="13" t="s">
        <v>32</v>
      </c>
      <c r="AX1398" s="13" t="s">
        <v>75</v>
      </c>
      <c r="AY1398" s="242" t="s">
        <v>149</v>
      </c>
    </row>
    <row r="1399" s="14" customFormat="1">
      <c r="A1399" s="14"/>
      <c r="B1399" s="243"/>
      <c r="C1399" s="244"/>
      <c r="D1399" s="233" t="s">
        <v>158</v>
      </c>
      <c r="E1399" s="245" t="s">
        <v>1</v>
      </c>
      <c r="F1399" s="246" t="s">
        <v>212</v>
      </c>
      <c r="G1399" s="244"/>
      <c r="H1399" s="247">
        <v>1027.7919999999999</v>
      </c>
      <c r="I1399" s="248"/>
      <c r="J1399" s="244"/>
      <c r="K1399" s="244"/>
      <c r="L1399" s="249"/>
      <c r="M1399" s="250"/>
      <c r="N1399" s="251"/>
      <c r="O1399" s="251"/>
      <c r="P1399" s="251"/>
      <c r="Q1399" s="251"/>
      <c r="R1399" s="251"/>
      <c r="S1399" s="251"/>
      <c r="T1399" s="252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3" t="s">
        <v>158</v>
      </c>
      <c r="AU1399" s="253" t="s">
        <v>85</v>
      </c>
      <c r="AV1399" s="14" t="s">
        <v>156</v>
      </c>
      <c r="AW1399" s="14" t="s">
        <v>32</v>
      </c>
      <c r="AX1399" s="14" t="s">
        <v>83</v>
      </c>
      <c r="AY1399" s="253" t="s">
        <v>149</v>
      </c>
    </row>
    <row r="1400" s="2" customFormat="1" ht="24.15" customHeight="1">
      <c r="A1400" s="38"/>
      <c r="B1400" s="39"/>
      <c r="C1400" s="217" t="s">
        <v>1588</v>
      </c>
      <c r="D1400" s="217" t="s">
        <v>152</v>
      </c>
      <c r="E1400" s="218" t="s">
        <v>1589</v>
      </c>
      <c r="F1400" s="219" t="s">
        <v>1590</v>
      </c>
      <c r="G1400" s="220" t="s">
        <v>155</v>
      </c>
      <c r="H1400" s="221">
        <v>1027.7919999999999</v>
      </c>
      <c r="I1400" s="222"/>
      <c r="J1400" s="223">
        <f>ROUND(I1400*H1400,2)</f>
        <v>0</v>
      </c>
      <c r="K1400" s="224"/>
      <c r="L1400" s="44"/>
      <c r="M1400" s="225" t="s">
        <v>1</v>
      </c>
      <c r="N1400" s="226" t="s">
        <v>40</v>
      </c>
      <c r="O1400" s="91"/>
      <c r="P1400" s="227">
        <f>O1400*H1400</f>
        <v>0</v>
      </c>
      <c r="Q1400" s="227">
        <v>0.00072000000000000005</v>
      </c>
      <c r="R1400" s="227">
        <f>Q1400*H1400</f>
        <v>0.74001024000000004</v>
      </c>
      <c r="S1400" s="227">
        <v>0</v>
      </c>
      <c r="T1400" s="228">
        <f>S1400*H1400</f>
        <v>0</v>
      </c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R1400" s="229" t="s">
        <v>370</v>
      </c>
      <c r="AT1400" s="229" t="s">
        <v>152</v>
      </c>
      <c r="AU1400" s="229" t="s">
        <v>85</v>
      </c>
      <c r="AY1400" s="17" t="s">
        <v>149</v>
      </c>
      <c r="BE1400" s="230">
        <f>IF(N1400="základní",J1400,0)</f>
        <v>0</v>
      </c>
      <c r="BF1400" s="230">
        <f>IF(N1400="snížená",J1400,0)</f>
        <v>0</v>
      </c>
      <c r="BG1400" s="230">
        <f>IF(N1400="zákl. přenesená",J1400,0)</f>
        <v>0</v>
      </c>
      <c r="BH1400" s="230">
        <f>IF(N1400="sníž. přenesená",J1400,0)</f>
        <v>0</v>
      </c>
      <c r="BI1400" s="230">
        <f>IF(N1400="nulová",J1400,0)</f>
        <v>0</v>
      </c>
      <c r="BJ1400" s="17" t="s">
        <v>83</v>
      </c>
      <c r="BK1400" s="230">
        <f>ROUND(I1400*H1400,2)</f>
        <v>0</v>
      </c>
      <c r="BL1400" s="17" t="s">
        <v>370</v>
      </c>
      <c r="BM1400" s="229" t="s">
        <v>1591</v>
      </c>
    </row>
    <row r="1401" s="2" customFormat="1">
      <c r="A1401" s="38"/>
      <c r="B1401" s="39"/>
      <c r="C1401" s="40"/>
      <c r="D1401" s="233" t="s">
        <v>298</v>
      </c>
      <c r="E1401" s="40"/>
      <c r="F1401" s="254" t="s">
        <v>1592</v>
      </c>
      <c r="G1401" s="40"/>
      <c r="H1401" s="40"/>
      <c r="I1401" s="255"/>
      <c r="J1401" s="40"/>
      <c r="K1401" s="40"/>
      <c r="L1401" s="44"/>
      <c r="M1401" s="256"/>
      <c r="N1401" s="257"/>
      <c r="O1401" s="91"/>
      <c r="P1401" s="91"/>
      <c r="Q1401" s="91"/>
      <c r="R1401" s="91"/>
      <c r="S1401" s="91"/>
      <c r="T1401" s="92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T1401" s="17" t="s">
        <v>298</v>
      </c>
      <c r="AU1401" s="17" t="s">
        <v>85</v>
      </c>
    </row>
    <row r="1402" s="13" customFormat="1">
      <c r="A1402" s="13"/>
      <c r="B1402" s="231"/>
      <c r="C1402" s="232"/>
      <c r="D1402" s="233" t="s">
        <v>158</v>
      </c>
      <c r="E1402" s="234" t="s">
        <v>1</v>
      </c>
      <c r="F1402" s="235" t="s">
        <v>1569</v>
      </c>
      <c r="G1402" s="232"/>
      <c r="H1402" s="236">
        <v>176</v>
      </c>
      <c r="I1402" s="237"/>
      <c r="J1402" s="232"/>
      <c r="K1402" s="232"/>
      <c r="L1402" s="238"/>
      <c r="M1402" s="239"/>
      <c r="N1402" s="240"/>
      <c r="O1402" s="240"/>
      <c r="P1402" s="240"/>
      <c r="Q1402" s="240"/>
      <c r="R1402" s="240"/>
      <c r="S1402" s="240"/>
      <c r="T1402" s="241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2" t="s">
        <v>158</v>
      </c>
      <c r="AU1402" s="242" t="s">
        <v>85</v>
      </c>
      <c r="AV1402" s="13" t="s">
        <v>85</v>
      </c>
      <c r="AW1402" s="13" t="s">
        <v>32</v>
      </c>
      <c r="AX1402" s="13" t="s">
        <v>75</v>
      </c>
      <c r="AY1402" s="242" t="s">
        <v>149</v>
      </c>
    </row>
    <row r="1403" s="13" customFormat="1">
      <c r="A1403" s="13"/>
      <c r="B1403" s="231"/>
      <c r="C1403" s="232"/>
      <c r="D1403" s="233" t="s">
        <v>158</v>
      </c>
      <c r="E1403" s="234" t="s">
        <v>1</v>
      </c>
      <c r="F1403" s="235" t="s">
        <v>1570</v>
      </c>
      <c r="G1403" s="232"/>
      <c r="H1403" s="236">
        <v>22.079999999999998</v>
      </c>
      <c r="I1403" s="237"/>
      <c r="J1403" s="232"/>
      <c r="K1403" s="232"/>
      <c r="L1403" s="238"/>
      <c r="M1403" s="239"/>
      <c r="N1403" s="240"/>
      <c r="O1403" s="240"/>
      <c r="P1403" s="240"/>
      <c r="Q1403" s="240"/>
      <c r="R1403" s="240"/>
      <c r="S1403" s="240"/>
      <c r="T1403" s="241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42" t="s">
        <v>158</v>
      </c>
      <c r="AU1403" s="242" t="s">
        <v>85</v>
      </c>
      <c r="AV1403" s="13" t="s">
        <v>85</v>
      </c>
      <c r="AW1403" s="13" t="s">
        <v>32</v>
      </c>
      <c r="AX1403" s="13" t="s">
        <v>75</v>
      </c>
      <c r="AY1403" s="242" t="s">
        <v>149</v>
      </c>
    </row>
    <row r="1404" s="13" customFormat="1">
      <c r="A1404" s="13"/>
      <c r="B1404" s="231"/>
      <c r="C1404" s="232"/>
      <c r="D1404" s="233" t="s">
        <v>158</v>
      </c>
      <c r="E1404" s="234" t="s">
        <v>1</v>
      </c>
      <c r="F1404" s="235" t="s">
        <v>1571</v>
      </c>
      <c r="G1404" s="232"/>
      <c r="H1404" s="236">
        <v>22.192</v>
      </c>
      <c r="I1404" s="237"/>
      <c r="J1404" s="232"/>
      <c r="K1404" s="232"/>
      <c r="L1404" s="238"/>
      <c r="M1404" s="239"/>
      <c r="N1404" s="240"/>
      <c r="O1404" s="240"/>
      <c r="P1404" s="240"/>
      <c r="Q1404" s="240"/>
      <c r="R1404" s="240"/>
      <c r="S1404" s="240"/>
      <c r="T1404" s="241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2" t="s">
        <v>158</v>
      </c>
      <c r="AU1404" s="242" t="s">
        <v>85</v>
      </c>
      <c r="AV1404" s="13" t="s">
        <v>85</v>
      </c>
      <c r="AW1404" s="13" t="s">
        <v>32</v>
      </c>
      <c r="AX1404" s="13" t="s">
        <v>75</v>
      </c>
      <c r="AY1404" s="242" t="s">
        <v>149</v>
      </c>
    </row>
    <row r="1405" s="13" customFormat="1">
      <c r="A1405" s="13"/>
      <c r="B1405" s="231"/>
      <c r="C1405" s="232"/>
      <c r="D1405" s="233" t="s">
        <v>158</v>
      </c>
      <c r="E1405" s="234" t="s">
        <v>1</v>
      </c>
      <c r="F1405" s="235" t="s">
        <v>1572</v>
      </c>
      <c r="G1405" s="232"/>
      <c r="H1405" s="236">
        <v>164.80000000000001</v>
      </c>
      <c r="I1405" s="237"/>
      <c r="J1405" s="232"/>
      <c r="K1405" s="232"/>
      <c r="L1405" s="238"/>
      <c r="M1405" s="239"/>
      <c r="N1405" s="240"/>
      <c r="O1405" s="240"/>
      <c r="P1405" s="240"/>
      <c r="Q1405" s="240"/>
      <c r="R1405" s="240"/>
      <c r="S1405" s="240"/>
      <c r="T1405" s="241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42" t="s">
        <v>158</v>
      </c>
      <c r="AU1405" s="242" t="s">
        <v>85</v>
      </c>
      <c r="AV1405" s="13" t="s">
        <v>85</v>
      </c>
      <c r="AW1405" s="13" t="s">
        <v>32</v>
      </c>
      <c r="AX1405" s="13" t="s">
        <v>75</v>
      </c>
      <c r="AY1405" s="242" t="s">
        <v>149</v>
      </c>
    </row>
    <row r="1406" s="13" customFormat="1">
      <c r="A1406" s="13"/>
      <c r="B1406" s="231"/>
      <c r="C1406" s="232"/>
      <c r="D1406" s="233" t="s">
        <v>158</v>
      </c>
      <c r="E1406" s="234" t="s">
        <v>1</v>
      </c>
      <c r="F1406" s="235" t="s">
        <v>1573</v>
      </c>
      <c r="G1406" s="232"/>
      <c r="H1406" s="236">
        <v>171.19999999999999</v>
      </c>
      <c r="I1406" s="237"/>
      <c r="J1406" s="232"/>
      <c r="K1406" s="232"/>
      <c r="L1406" s="238"/>
      <c r="M1406" s="239"/>
      <c r="N1406" s="240"/>
      <c r="O1406" s="240"/>
      <c r="P1406" s="240"/>
      <c r="Q1406" s="240"/>
      <c r="R1406" s="240"/>
      <c r="S1406" s="240"/>
      <c r="T1406" s="241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2" t="s">
        <v>158</v>
      </c>
      <c r="AU1406" s="242" t="s">
        <v>85</v>
      </c>
      <c r="AV1406" s="13" t="s">
        <v>85</v>
      </c>
      <c r="AW1406" s="13" t="s">
        <v>32</v>
      </c>
      <c r="AX1406" s="13" t="s">
        <v>75</v>
      </c>
      <c r="AY1406" s="242" t="s">
        <v>149</v>
      </c>
    </row>
    <row r="1407" s="13" customFormat="1">
      <c r="A1407" s="13"/>
      <c r="B1407" s="231"/>
      <c r="C1407" s="232"/>
      <c r="D1407" s="233" t="s">
        <v>158</v>
      </c>
      <c r="E1407" s="234" t="s">
        <v>1</v>
      </c>
      <c r="F1407" s="235" t="s">
        <v>1574</v>
      </c>
      <c r="G1407" s="232"/>
      <c r="H1407" s="236">
        <v>156</v>
      </c>
      <c r="I1407" s="237"/>
      <c r="J1407" s="232"/>
      <c r="K1407" s="232"/>
      <c r="L1407" s="238"/>
      <c r="M1407" s="239"/>
      <c r="N1407" s="240"/>
      <c r="O1407" s="240"/>
      <c r="P1407" s="240"/>
      <c r="Q1407" s="240"/>
      <c r="R1407" s="240"/>
      <c r="S1407" s="240"/>
      <c r="T1407" s="241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2" t="s">
        <v>158</v>
      </c>
      <c r="AU1407" s="242" t="s">
        <v>85</v>
      </c>
      <c r="AV1407" s="13" t="s">
        <v>85</v>
      </c>
      <c r="AW1407" s="13" t="s">
        <v>32</v>
      </c>
      <c r="AX1407" s="13" t="s">
        <v>75</v>
      </c>
      <c r="AY1407" s="242" t="s">
        <v>149</v>
      </c>
    </row>
    <row r="1408" s="13" customFormat="1">
      <c r="A1408" s="13"/>
      <c r="B1408" s="231"/>
      <c r="C1408" s="232"/>
      <c r="D1408" s="233" t="s">
        <v>158</v>
      </c>
      <c r="E1408" s="234" t="s">
        <v>1</v>
      </c>
      <c r="F1408" s="235" t="s">
        <v>1575</v>
      </c>
      <c r="G1408" s="232"/>
      <c r="H1408" s="236">
        <v>25.280000000000001</v>
      </c>
      <c r="I1408" s="237"/>
      <c r="J1408" s="232"/>
      <c r="K1408" s="232"/>
      <c r="L1408" s="238"/>
      <c r="M1408" s="239"/>
      <c r="N1408" s="240"/>
      <c r="O1408" s="240"/>
      <c r="P1408" s="240"/>
      <c r="Q1408" s="240"/>
      <c r="R1408" s="240"/>
      <c r="S1408" s="240"/>
      <c r="T1408" s="241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2" t="s">
        <v>158</v>
      </c>
      <c r="AU1408" s="242" t="s">
        <v>85</v>
      </c>
      <c r="AV1408" s="13" t="s">
        <v>85</v>
      </c>
      <c r="AW1408" s="13" t="s">
        <v>32</v>
      </c>
      <c r="AX1408" s="13" t="s">
        <v>75</v>
      </c>
      <c r="AY1408" s="242" t="s">
        <v>149</v>
      </c>
    </row>
    <row r="1409" s="13" customFormat="1">
      <c r="A1409" s="13"/>
      <c r="B1409" s="231"/>
      <c r="C1409" s="232"/>
      <c r="D1409" s="233" t="s">
        <v>158</v>
      </c>
      <c r="E1409" s="234" t="s">
        <v>1</v>
      </c>
      <c r="F1409" s="235" t="s">
        <v>1576</v>
      </c>
      <c r="G1409" s="232"/>
      <c r="H1409" s="236">
        <v>37.119999999999997</v>
      </c>
      <c r="I1409" s="237"/>
      <c r="J1409" s="232"/>
      <c r="K1409" s="232"/>
      <c r="L1409" s="238"/>
      <c r="M1409" s="239"/>
      <c r="N1409" s="240"/>
      <c r="O1409" s="240"/>
      <c r="P1409" s="240"/>
      <c r="Q1409" s="240"/>
      <c r="R1409" s="240"/>
      <c r="S1409" s="240"/>
      <c r="T1409" s="241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2" t="s">
        <v>158</v>
      </c>
      <c r="AU1409" s="242" t="s">
        <v>85</v>
      </c>
      <c r="AV1409" s="13" t="s">
        <v>85</v>
      </c>
      <c r="AW1409" s="13" t="s">
        <v>32</v>
      </c>
      <c r="AX1409" s="13" t="s">
        <v>75</v>
      </c>
      <c r="AY1409" s="242" t="s">
        <v>149</v>
      </c>
    </row>
    <row r="1410" s="13" customFormat="1">
      <c r="A1410" s="13"/>
      <c r="B1410" s="231"/>
      <c r="C1410" s="232"/>
      <c r="D1410" s="233" t="s">
        <v>158</v>
      </c>
      <c r="E1410" s="234" t="s">
        <v>1</v>
      </c>
      <c r="F1410" s="235" t="s">
        <v>1577</v>
      </c>
      <c r="G1410" s="232"/>
      <c r="H1410" s="236">
        <v>39.68</v>
      </c>
      <c r="I1410" s="237"/>
      <c r="J1410" s="232"/>
      <c r="K1410" s="232"/>
      <c r="L1410" s="238"/>
      <c r="M1410" s="239"/>
      <c r="N1410" s="240"/>
      <c r="O1410" s="240"/>
      <c r="P1410" s="240"/>
      <c r="Q1410" s="240"/>
      <c r="R1410" s="240"/>
      <c r="S1410" s="240"/>
      <c r="T1410" s="241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2" t="s">
        <v>158</v>
      </c>
      <c r="AU1410" s="242" t="s">
        <v>85</v>
      </c>
      <c r="AV1410" s="13" t="s">
        <v>85</v>
      </c>
      <c r="AW1410" s="13" t="s">
        <v>32</v>
      </c>
      <c r="AX1410" s="13" t="s">
        <v>75</v>
      </c>
      <c r="AY1410" s="242" t="s">
        <v>149</v>
      </c>
    </row>
    <row r="1411" s="13" customFormat="1">
      <c r="A1411" s="13"/>
      <c r="B1411" s="231"/>
      <c r="C1411" s="232"/>
      <c r="D1411" s="233" t="s">
        <v>158</v>
      </c>
      <c r="E1411" s="234" t="s">
        <v>1</v>
      </c>
      <c r="F1411" s="235" t="s">
        <v>1578</v>
      </c>
      <c r="G1411" s="232"/>
      <c r="H1411" s="236">
        <v>28.48</v>
      </c>
      <c r="I1411" s="237"/>
      <c r="J1411" s="232"/>
      <c r="K1411" s="232"/>
      <c r="L1411" s="238"/>
      <c r="M1411" s="239"/>
      <c r="N1411" s="240"/>
      <c r="O1411" s="240"/>
      <c r="P1411" s="240"/>
      <c r="Q1411" s="240"/>
      <c r="R1411" s="240"/>
      <c r="S1411" s="240"/>
      <c r="T1411" s="241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42" t="s">
        <v>158</v>
      </c>
      <c r="AU1411" s="242" t="s">
        <v>85</v>
      </c>
      <c r="AV1411" s="13" t="s">
        <v>85</v>
      </c>
      <c r="AW1411" s="13" t="s">
        <v>32</v>
      </c>
      <c r="AX1411" s="13" t="s">
        <v>75</v>
      </c>
      <c r="AY1411" s="242" t="s">
        <v>149</v>
      </c>
    </row>
    <row r="1412" s="13" customFormat="1">
      <c r="A1412" s="13"/>
      <c r="B1412" s="231"/>
      <c r="C1412" s="232"/>
      <c r="D1412" s="233" t="s">
        <v>158</v>
      </c>
      <c r="E1412" s="234" t="s">
        <v>1</v>
      </c>
      <c r="F1412" s="235" t="s">
        <v>1579</v>
      </c>
      <c r="G1412" s="232"/>
      <c r="H1412" s="236">
        <v>24.32</v>
      </c>
      <c r="I1412" s="237"/>
      <c r="J1412" s="232"/>
      <c r="K1412" s="232"/>
      <c r="L1412" s="238"/>
      <c r="M1412" s="239"/>
      <c r="N1412" s="240"/>
      <c r="O1412" s="240"/>
      <c r="P1412" s="240"/>
      <c r="Q1412" s="240"/>
      <c r="R1412" s="240"/>
      <c r="S1412" s="240"/>
      <c r="T1412" s="241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2" t="s">
        <v>158</v>
      </c>
      <c r="AU1412" s="242" t="s">
        <v>85</v>
      </c>
      <c r="AV1412" s="13" t="s">
        <v>85</v>
      </c>
      <c r="AW1412" s="13" t="s">
        <v>32</v>
      </c>
      <c r="AX1412" s="13" t="s">
        <v>75</v>
      </c>
      <c r="AY1412" s="242" t="s">
        <v>149</v>
      </c>
    </row>
    <row r="1413" s="13" customFormat="1">
      <c r="A1413" s="13"/>
      <c r="B1413" s="231"/>
      <c r="C1413" s="232"/>
      <c r="D1413" s="233" t="s">
        <v>158</v>
      </c>
      <c r="E1413" s="234" t="s">
        <v>1</v>
      </c>
      <c r="F1413" s="235" t="s">
        <v>1580</v>
      </c>
      <c r="G1413" s="232"/>
      <c r="H1413" s="236">
        <v>43.200000000000003</v>
      </c>
      <c r="I1413" s="237"/>
      <c r="J1413" s="232"/>
      <c r="K1413" s="232"/>
      <c r="L1413" s="238"/>
      <c r="M1413" s="239"/>
      <c r="N1413" s="240"/>
      <c r="O1413" s="240"/>
      <c r="P1413" s="240"/>
      <c r="Q1413" s="240"/>
      <c r="R1413" s="240"/>
      <c r="S1413" s="240"/>
      <c r="T1413" s="241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2" t="s">
        <v>158</v>
      </c>
      <c r="AU1413" s="242" t="s">
        <v>85</v>
      </c>
      <c r="AV1413" s="13" t="s">
        <v>85</v>
      </c>
      <c r="AW1413" s="13" t="s">
        <v>32</v>
      </c>
      <c r="AX1413" s="13" t="s">
        <v>75</v>
      </c>
      <c r="AY1413" s="242" t="s">
        <v>149</v>
      </c>
    </row>
    <row r="1414" s="13" customFormat="1">
      <c r="A1414" s="13"/>
      <c r="B1414" s="231"/>
      <c r="C1414" s="232"/>
      <c r="D1414" s="233" t="s">
        <v>158</v>
      </c>
      <c r="E1414" s="234" t="s">
        <v>1</v>
      </c>
      <c r="F1414" s="235" t="s">
        <v>1581</v>
      </c>
      <c r="G1414" s="232"/>
      <c r="H1414" s="236">
        <v>45.439999999999998</v>
      </c>
      <c r="I1414" s="237"/>
      <c r="J1414" s="232"/>
      <c r="K1414" s="232"/>
      <c r="L1414" s="238"/>
      <c r="M1414" s="239"/>
      <c r="N1414" s="240"/>
      <c r="O1414" s="240"/>
      <c r="P1414" s="240"/>
      <c r="Q1414" s="240"/>
      <c r="R1414" s="240"/>
      <c r="S1414" s="240"/>
      <c r="T1414" s="241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42" t="s">
        <v>158</v>
      </c>
      <c r="AU1414" s="242" t="s">
        <v>85</v>
      </c>
      <c r="AV1414" s="13" t="s">
        <v>85</v>
      </c>
      <c r="AW1414" s="13" t="s">
        <v>32</v>
      </c>
      <c r="AX1414" s="13" t="s">
        <v>75</v>
      </c>
      <c r="AY1414" s="242" t="s">
        <v>149</v>
      </c>
    </row>
    <row r="1415" s="13" customFormat="1">
      <c r="A1415" s="13"/>
      <c r="B1415" s="231"/>
      <c r="C1415" s="232"/>
      <c r="D1415" s="233" t="s">
        <v>158</v>
      </c>
      <c r="E1415" s="234" t="s">
        <v>1</v>
      </c>
      <c r="F1415" s="235" t="s">
        <v>1582</v>
      </c>
      <c r="G1415" s="232"/>
      <c r="H1415" s="236">
        <v>72</v>
      </c>
      <c r="I1415" s="237"/>
      <c r="J1415" s="232"/>
      <c r="K1415" s="232"/>
      <c r="L1415" s="238"/>
      <c r="M1415" s="239"/>
      <c r="N1415" s="240"/>
      <c r="O1415" s="240"/>
      <c r="P1415" s="240"/>
      <c r="Q1415" s="240"/>
      <c r="R1415" s="240"/>
      <c r="S1415" s="240"/>
      <c r="T1415" s="241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42" t="s">
        <v>158</v>
      </c>
      <c r="AU1415" s="242" t="s">
        <v>85</v>
      </c>
      <c r="AV1415" s="13" t="s">
        <v>85</v>
      </c>
      <c r="AW1415" s="13" t="s">
        <v>32</v>
      </c>
      <c r="AX1415" s="13" t="s">
        <v>75</v>
      </c>
      <c r="AY1415" s="242" t="s">
        <v>149</v>
      </c>
    </row>
    <row r="1416" s="14" customFormat="1">
      <c r="A1416" s="14"/>
      <c r="B1416" s="243"/>
      <c r="C1416" s="244"/>
      <c r="D1416" s="233" t="s">
        <v>158</v>
      </c>
      <c r="E1416" s="245" t="s">
        <v>1</v>
      </c>
      <c r="F1416" s="246" t="s">
        <v>212</v>
      </c>
      <c r="G1416" s="244"/>
      <c r="H1416" s="247">
        <v>1027.7919999999999</v>
      </c>
      <c r="I1416" s="248"/>
      <c r="J1416" s="244"/>
      <c r="K1416" s="244"/>
      <c r="L1416" s="249"/>
      <c r="M1416" s="250"/>
      <c r="N1416" s="251"/>
      <c r="O1416" s="251"/>
      <c r="P1416" s="251"/>
      <c r="Q1416" s="251"/>
      <c r="R1416" s="251"/>
      <c r="S1416" s="251"/>
      <c r="T1416" s="252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53" t="s">
        <v>158</v>
      </c>
      <c r="AU1416" s="253" t="s">
        <v>85</v>
      </c>
      <c r="AV1416" s="14" t="s">
        <v>156</v>
      </c>
      <c r="AW1416" s="14" t="s">
        <v>32</v>
      </c>
      <c r="AX1416" s="14" t="s">
        <v>83</v>
      </c>
      <c r="AY1416" s="253" t="s">
        <v>149</v>
      </c>
    </row>
    <row r="1417" s="12" customFormat="1" ht="22.8" customHeight="1">
      <c r="A1417" s="12"/>
      <c r="B1417" s="203"/>
      <c r="C1417" s="204"/>
      <c r="D1417" s="205" t="s">
        <v>74</v>
      </c>
      <c r="E1417" s="269" t="s">
        <v>1593</v>
      </c>
      <c r="F1417" s="269" t="s">
        <v>1594</v>
      </c>
      <c r="G1417" s="204"/>
      <c r="H1417" s="204"/>
      <c r="I1417" s="207"/>
      <c r="J1417" s="270">
        <f>BK1417</f>
        <v>0</v>
      </c>
      <c r="K1417" s="204"/>
      <c r="L1417" s="209"/>
      <c r="M1417" s="210"/>
      <c r="N1417" s="211"/>
      <c r="O1417" s="211"/>
      <c r="P1417" s="212">
        <f>SUM(P1418:P1576)</f>
        <v>0</v>
      </c>
      <c r="Q1417" s="211"/>
      <c r="R1417" s="212">
        <f>SUM(R1418:R1576)</f>
        <v>0</v>
      </c>
      <c r="S1417" s="211"/>
      <c r="T1417" s="213">
        <f>SUM(T1418:T1576)</f>
        <v>0</v>
      </c>
      <c r="U1417" s="12"/>
      <c r="V1417" s="12"/>
      <c r="W1417" s="12"/>
      <c r="X1417" s="12"/>
      <c r="Y1417" s="12"/>
      <c r="Z1417" s="12"/>
      <c r="AA1417" s="12"/>
      <c r="AB1417" s="12"/>
      <c r="AC1417" s="12"/>
      <c r="AD1417" s="12"/>
      <c r="AE1417" s="12"/>
      <c r="AR1417" s="214" t="s">
        <v>85</v>
      </c>
      <c r="AT1417" s="215" t="s">
        <v>74</v>
      </c>
      <c r="AU1417" s="215" t="s">
        <v>83</v>
      </c>
      <c r="AY1417" s="214" t="s">
        <v>149</v>
      </c>
      <c r="BK1417" s="216">
        <f>SUM(BK1418:BK1576)</f>
        <v>0</v>
      </c>
    </row>
    <row r="1418" s="2" customFormat="1" ht="16.5" customHeight="1">
      <c r="A1418" s="38"/>
      <c r="B1418" s="39"/>
      <c r="C1418" s="217" t="s">
        <v>1595</v>
      </c>
      <c r="D1418" s="217" t="s">
        <v>152</v>
      </c>
      <c r="E1418" s="218" t="s">
        <v>1596</v>
      </c>
      <c r="F1418" s="219" t="s">
        <v>1597</v>
      </c>
      <c r="G1418" s="220" t="s">
        <v>155</v>
      </c>
      <c r="H1418" s="221">
        <v>2762.1309999999999</v>
      </c>
      <c r="I1418" s="222"/>
      <c r="J1418" s="223">
        <f>ROUND(I1418*H1418,2)</f>
        <v>0</v>
      </c>
      <c r="K1418" s="224"/>
      <c r="L1418" s="44"/>
      <c r="M1418" s="225" t="s">
        <v>1</v>
      </c>
      <c r="N1418" s="226" t="s">
        <v>40</v>
      </c>
      <c r="O1418" s="91"/>
      <c r="P1418" s="227">
        <f>O1418*H1418</f>
        <v>0</v>
      </c>
      <c r="Q1418" s="227">
        <v>0</v>
      </c>
      <c r="R1418" s="227">
        <f>Q1418*H1418</f>
        <v>0</v>
      </c>
      <c r="S1418" s="227">
        <v>0</v>
      </c>
      <c r="T1418" s="228">
        <f>S1418*H1418</f>
        <v>0</v>
      </c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R1418" s="229" t="s">
        <v>370</v>
      </c>
      <c r="AT1418" s="229" t="s">
        <v>152</v>
      </c>
      <c r="AU1418" s="229" t="s">
        <v>85</v>
      </c>
      <c r="AY1418" s="17" t="s">
        <v>149</v>
      </c>
      <c r="BE1418" s="230">
        <f>IF(N1418="základní",J1418,0)</f>
        <v>0</v>
      </c>
      <c r="BF1418" s="230">
        <f>IF(N1418="snížená",J1418,0)</f>
        <v>0</v>
      </c>
      <c r="BG1418" s="230">
        <f>IF(N1418="zákl. přenesená",J1418,0)</f>
        <v>0</v>
      </c>
      <c r="BH1418" s="230">
        <f>IF(N1418="sníž. přenesená",J1418,0)</f>
        <v>0</v>
      </c>
      <c r="BI1418" s="230">
        <f>IF(N1418="nulová",J1418,0)</f>
        <v>0</v>
      </c>
      <c r="BJ1418" s="17" t="s">
        <v>83</v>
      </c>
      <c r="BK1418" s="230">
        <f>ROUND(I1418*H1418,2)</f>
        <v>0</v>
      </c>
      <c r="BL1418" s="17" t="s">
        <v>370</v>
      </c>
      <c r="BM1418" s="229" t="s">
        <v>1598</v>
      </c>
    </row>
    <row r="1419" s="13" customFormat="1">
      <c r="A1419" s="13"/>
      <c r="B1419" s="231"/>
      <c r="C1419" s="232"/>
      <c r="D1419" s="233" t="s">
        <v>158</v>
      </c>
      <c r="E1419" s="234" t="s">
        <v>1</v>
      </c>
      <c r="F1419" s="235" t="s">
        <v>1599</v>
      </c>
      <c r="G1419" s="232"/>
      <c r="H1419" s="236">
        <v>295.5</v>
      </c>
      <c r="I1419" s="237"/>
      <c r="J1419" s="232"/>
      <c r="K1419" s="232"/>
      <c r="L1419" s="238"/>
      <c r="M1419" s="239"/>
      <c r="N1419" s="240"/>
      <c r="O1419" s="240"/>
      <c r="P1419" s="240"/>
      <c r="Q1419" s="240"/>
      <c r="R1419" s="240"/>
      <c r="S1419" s="240"/>
      <c r="T1419" s="241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42" t="s">
        <v>158</v>
      </c>
      <c r="AU1419" s="242" t="s">
        <v>85</v>
      </c>
      <c r="AV1419" s="13" t="s">
        <v>85</v>
      </c>
      <c r="AW1419" s="13" t="s">
        <v>32</v>
      </c>
      <c r="AX1419" s="13" t="s">
        <v>75</v>
      </c>
      <c r="AY1419" s="242" t="s">
        <v>149</v>
      </c>
    </row>
    <row r="1420" s="13" customFormat="1">
      <c r="A1420" s="13"/>
      <c r="B1420" s="231"/>
      <c r="C1420" s="232"/>
      <c r="D1420" s="233" t="s">
        <v>158</v>
      </c>
      <c r="E1420" s="234" t="s">
        <v>1</v>
      </c>
      <c r="F1420" s="235" t="s">
        <v>1600</v>
      </c>
      <c r="G1420" s="232"/>
      <c r="H1420" s="236">
        <v>5.5499999999999998</v>
      </c>
      <c r="I1420" s="237"/>
      <c r="J1420" s="232"/>
      <c r="K1420" s="232"/>
      <c r="L1420" s="238"/>
      <c r="M1420" s="239"/>
      <c r="N1420" s="240"/>
      <c r="O1420" s="240"/>
      <c r="P1420" s="240"/>
      <c r="Q1420" s="240"/>
      <c r="R1420" s="240"/>
      <c r="S1420" s="240"/>
      <c r="T1420" s="241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42" t="s">
        <v>158</v>
      </c>
      <c r="AU1420" s="242" t="s">
        <v>85</v>
      </c>
      <c r="AV1420" s="13" t="s">
        <v>85</v>
      </c>
      <c r="AW1420" s="13" t="s">
        <v>32</v>
      </c>
      <c r="AX1420" s="13" t="s">
        <v>75</v>
      </c>
      <c r="AY1420" s="242" t="s">
        <v>149</v>
      </c>
    </row>
    <row r="1421" s="13" customFormat="1">
      <c r="A1421" s="13"/>
      <c r="B1421" s="231"/>
      <c r="C1421" s="232"/>
      <c r="D1421" s="233" t="s">
        <v>158</v>
      </c>
      <c r="E1421" s="234" t="s">
        <v>1</v>
      </c>
      <c r="F1421" s="235" t="s">
        <v>1601</v>
      </c>
      <c r="G1421" s="232"/>
      <c r="H1421" s="236">
        <v>6</v>
      </c>
      <c r="I1421" s="237"/>
      <c r="J1421" s="232"/>
      <c r="K1421" s="232"/>
      <c r="L1421" s="238"/>
      <c r="M1421" s="239"/>
      <c r="N1421" s="240"/>
      <c r="O1421" s="240"/>
      <c r="P1421" s="240"/>
      <c r="Q1421" s="240"/>
      <c r="R1421" s="240"/>
      <c r="S1421" s="240"/>
      <c r="T1421" s="241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2" t="s">
        <v>158</v>
      </c>
      <c r="AU1421" s="242" t="s">
        <v>85</v>
      </c>
      <c r="AV1421" s="13" t="s">
        <v>85</v>
      </c>
      <c r="AW1421" s="13" t="s">
        <v>32</v>
      </c>
      <c r="AX1421" s="13" t="s">
        <v>75</v>
      </c>
      <c r="AY1421" s="242" t="s">
        <v>149</v>
      </c>
    </row>
    <row r="1422" s="13" customFormat="1">
      <c r="A1422" s="13"/>
      <c r="B1422" s="231"/>
      <c r="C1422" s="232"/>
      <c r="D1422" s="233" t="s">
        <v>158</v>
      </c>
      <c r="E1422" s="234" t="s">
        <v>1</v>
      </c>
      <c r="F1422" s="235" t="s">
        <v>1602</v>
      </c>
      <c r="G1422" s="232"/>
      <c r="H1422" s="236">
        <v>32.845999999999997</v>
      </c>
      <c r="I1422" s="237"/>
      <c r="J1422" s="232"/>
      <c r="K1422" s="232"/>
      <c r="L1422" s="238"/>
      <c r="M1422" s="239"/>
      <c r="N1422" s="240"/>
      <c r="O1422" s="240"/>
      <c r="P1422" s="240"/>
      <c r="Q1422" s="240"/>
      <c r="R1422" s="240"/>
      <c r="S1422" s="240"/>
      <c r="T1422" s="241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2" t="s">
        <v>158</v>
      </c>
      <c r="AU1422" s="242" t="s">
        <v>85</v>
      </c>
      <c r="AV1422" s="13" t="s">
        <v>85</v>
      </c>
      <c r="AW1422" s="13" t="s">
        <v>32</v>
      </c>
      <c r="AX1422" s="13" t="s">
        <v>75</v>
      </c>
      <c r="AY1422" s="242" t="s">
        <v>149</v>
      </c>
    </row>
    <row r="1423" s="13" customFormat="1">
      <c r="A1423" s="13"/>
      <c r="B1423" s="231"/>
      <c r="C1423" s="232"/>
      <c r="D1423" s="233" t="s">
        <v>158</v>
      </c>
      <c r="E1423" s="234" t="s">
        <v>1</v>
      </c>
      <c r="F1423" s="235" t="s">
        <v>1603</v>
      </c>
      <c r="G1423" s="232"/>
      <c r="H1423" s="236">
        <v>7.0800000000000001</v>
      </c>
      <c r="I1423" s="237"/>
      <c r="J1423" s="232"/>
      <c r="K1423" s="232"/>
      <c r="L1423" s="238"/>
      <c r="M1423" s="239"/>
      <c r="N1423" s="240"/>
      <c r="O1423" s="240"/>
      <c r="P1423" s="240"/>
      <c r="Q1423" s="240"/>
      <c r="R1423" s="240"/>
      <c r="S1423" s="240"/>
      <c r="T1423" s="241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242" t="s">
        <v>158</v>
      </c>
      <c r="AU1423" s="242" t="s">
        <v>85</v>
      </c>
      <c r="AV1423" s="13" t="s">
        <v>85</v>
      </c>
      <c r="AW1423" s="13" t="s">
        <v>32</v>
      </c>
      <c r="AX1423" s="13" t="s">
        <v>75</v>
      </c>
      <c r="AY1423" s="242" t="s">
        <v>149</v>
      </c>
    </row>
    <row r="1424" s="13" customFormat="1">
      <c r="A1424" s="13"/>
      <c r="B1424" s="231"/>
      <c r="C1424" s="232"/>
      <c r="D1424" s="233" t="s">
        <v>158</v>
      </c>
      <c r="E1424" s="234" t="s">
        <v>1</v>
      </c>
      <c r="F1424" s="235" t="s">
        <v>1604</v>
      </c>
      <c r="G1424" s="232"/>
      <c r="H1424" s="236">
        <v>19.039999999999999</v>
      </c>
      <c r="I1424" s="237"/>
      <c r="J1424" s="232"/>
      <c r="K1424" s="232"/>
      <c r="L1424" s="238"/>
      <c r="M1424" s="239"/>
      <c r="N1424" s="240"/>
      <c r="O1424" s="240"/>
      <c r="P1424" s="240"/>
      <c r="Q1424" s="240"/>
      <c r="R1424" s="240"/>
      <c r="S1424" s="240"/>
      <c r="T1424" s="241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42" t="s">
        <v>158</v>
      </c>
      <c r="AU1424" s="242" t="s">
        <v>85</v>
      </c>
      <c r="AV1424" s="13" t="s">
        <v>85</v>
      </c>
      <c r="AW1424" s="13" t="s">
        <v>32</v>
      </c>
      <c r="AX1424" s="13" t="s">
        <v>75</v>
      </c>
      <c r="AY1424" s="242" t="s">
        <v>149</v>
      </c>
    </row>
    <row r="1425" s="13" customFormat="1">
      <c r="A1425" s="13"/>
      <c r="B1425" s="231"/>
      <c r="C1425" s="232"/>
      <c r="D1425" s="233" t="s">
        <v>158</v>
      </c>
      <c r="E1425" s="234" t="s">
        <v>1</v>
      </c>
      <c r="F1425" s="235" t="s">
        <v>1605</v>
      </c>
      <c r="G1425" s="232"/>
      <c r="H1425" s="236">
        <v>19.620000000000001</v>
      </c>
      <c r="I1425" s="237"/>
      <c r="J1425" s="232"/>
      <c r="K1425" s="232"/>
      <c r="L1425" s="238"/>
      <c r="M1425" s="239"/>
      <c r="N1425" s="240"/>
      <c r="O1425" s="240"/>
      <c r="P1425" s="240"/>
      <c r="Q1425" s="240"/>
      <c r="R1425" s="240"/>
      <c r="S1425" s="240"/>
      <c r="T1425" s="241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42" t="s">
        <v>158</v>
      </c>
      <c r="AU1425" s="242" t="s">
        <v>85</v>
      </c>
      <c r="AV1425" s="13" t="s">
        <v>85</v>
      </c>
      <c r="AW1425" s="13" t="s">
        <v>32</v>
      </c>
      <c r="AX1425" s="13" t="s">
        <v>75</v>
      </c>
      <c r="AY1425" s="242" t="s">
        <v>149</v>
      </c>
    </row>
    <row r="1426" s="13" customFormat="1">
      <c r="A1426" s="13"/>
      <c r="B1426" s="231"/>
      <c r="C1426" s="232"/>
      <c r="D1426" s="233" t="s">
        <v>158</v>
      </c>
      <c r="E1426" s="234" t="s">
        <v>1</v>
      </c>
      <c r="F1426" s="235" t="s">
        <v>1606</v>
      </c>
      <c r="G1426" s="232"/>
      <c r="H1426" s="236">
        <v>8.8360000000000003</v>
      </c>
      <c r="I1426" s="237"/>
      <c r="J1426" s="232"/>
      <c r="K1426" s="232"/>
      <c r="L1426" s="238"/>
      <c r="M1426" s="239"/>
      <c r="N1426" s="240"/>
      <c r="O1426" s="240"/>
      <c r="P1426" s="240"/>
      <c r="Q1426" s="240"/>
      <c r="R1426" s="240"/>
      <c r="S1426" s="240"/>
      <c r="T1426" s="241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42" t="s">
        <v>158</v>
      </c>
      <c r="AU1426" s="242" t="s">
        <v>85</v>
      </c>
      <c r="AV1426" s="13" t="s">
        <v>85</v>
      </c>
      <c r="AW1426" s="13" t="s">
        <v>32</v>
      </c>
      <c r="AX1426" s="13" t="s">
        <v>75</v>
      </c>
      <c r="AY1426" s="242" t="s">
        <v>149</v>
      </c>
    </row>
    <row r="1427" s="13" customFormat="1">
      <c r="A1427" s="13"/>
      <c r="B1427" s="231"/>
      <c r="C1427" s="232"/>
      <c r="D1427" s="233" t="s">
        <v>158</v>
      </c>
      <c r="E1427" s="234" t="s">
        <v>1</v>
      </c>
      <c r="F1427" s="235" t="s">
        <v>1607</v>
      </c>
      <c r="G1427" s="232"/>
      <c r="H1427" s="236">
        <v>15.15</v>
      </c>
      <c r="I1427" s="237"/>
      <c r="J1427" s="232"/>
      <c r="K1427" s="232"/>
      <c r="L1427" s="238"/>
      <c r="M1427" s="239"/>
      <c r="N1427" s="240"/>
      <c r="O1427" s="240"/>
      <c r="P1427" s="240"/>
      <c r="Q1427" s="240"/>
      <c r="R1427" s="240"/>
      <c r="S1427" s="240"/>
      <c r="T1427" s="241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42" t="s">
        <v>158</v>
      </c>
      <c r="AU1427" s="242" t="s">
        <v>85</v>
      </c>
      <c r="AV1427" s="13" t="s">
        <v>85</v>
      </c>
      <c r="AW1427" s="13" t="s">
        <v>32</v>
      </c>
      <c r="AX1427" s="13" t="s">
        <v>75</v>
      </c>
      <c r="AY1427" s="242" t="s">
        <v>149</v>
      </c>
    </row>
    <row r="1428" s="13" customFormat="1">
      <c r="A1428" s="13"/>
      <c r="B1428" s="231"/>
      <c r="C1428" s="232"/>
      <c r="D1428" s="233" t="s">
        <v>158</v>
      </c>
      <c r="E1428" s="234" t="s">
        <v>1</v>
      </c>
      <c r="F1428" s="235" t="s">
        <v>1608</v>
      </c>
      <c r="G1428" s="232"/>
      <c r="H1428" s="236">
        <v>39.375</v>
      </c>
      <c r="I1428" s="237"/>
      <c r="J1428" s="232"/>
      <c r="K1428" s="232"/>
      <c r="L1428" s="238"/>
      <c r="M1428" s="239"/>
      <c r="N1428" s="240"/>
      <c r="O1428" s="240"/>
      <c r="P1428" s="240"/>
      <c r="Q1428" s="240"/>
      <c r="R1428" s="240"/>
      <c r="S1428" s="240"/>
      <c r="T1428" s="241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2" t="s">
        <v>158</v>
      </c>
      <c r="AU1428" s="242" t="s">
        <v>85</v>
      </c>
      <c r="AV1428" s="13" t="s">
        <v>85</v>
      </c>
      <c r="AW1428" s="13" t="s">
        <v>32</v>
      </c>
      <c r="AX1428" s="13" t="s">
        <v>75</v>
      </c>
      <c r="AY1428" s="242" t="s">
        <v>149</v>
      </c>
    </row>
    <row r="1429" s="13" customFormat="1">
      <c r="A1429" s="13"/>
      <c r="B1429" s="231"/>
      <c r="C1429" s="232"/>
      <c r="D1429" s="233" t="s">
        <v>158</v>
      </c>
      <c r="E1429" s="234" t="s">
        <v>1</v>
      </c>
      <c r="F1429" s="235" t="s">
        <v>1609</v>
      </c>
      <c r="G1429" s="232"/>
      <c r="H1429" s="236">
        <v>15.220000000000001</v>
      </c>
      <c r="I1429" s="237"/>
      <c r="J1429" s="232"/>
      <c r="K1429" s="232"/>
      <c r="L1429" s="238"/>
      <c r="M1429" s="239"/>
      <c r="N1429" s="240"/>
      <c r="O1429" s="240"/>
      <c r="P1429" s="240"/>
      <c r="Q1429" s="240"/>
      <c r="R1429" s="240"/>
      <c r="S1429" s="240"/>
      <c r="T1429" s="241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2" t="s">
        <v>158</v>
      </c>
      <c r="AU1429" s="242" t="s">
        <v>85</v>
      </c>
      <c r="AV1429" s="13" t="s">
        <v>85</v>
      </c>
      <c r="AW1429" s="13" t="s">
        <v>32</v>
      </c>
      <c r="AX1429" s="13" t="s">
        <v>75</v>
      </c>
      <c r="AY1429" s="242" t="s">
        <v>149</v>
      </c>
    </row>
    <row r="1430" s="13" customFormat="1">
      <c r="A1430" s="13"/>
      <c r="B1430" s="231"/>
      <c r="C1430" s="232"/>
      <c r="D1430" s="233" t="s">
        <v>158</v>
      </c>
      <c r="E1430" s="234" t="s">
        <v>1</v>
      </c>
      <c r="F1430" s="235" t="s">
        <v>1610</v>
      </c>
      <c r="G1430" s="232"/>
      <c r="H1430" s="236">
        <v>39.563000000000002</v>
      </c>
      <c r="I1430" s="237"/>
      <c r="J1430" s="232"/>
      <c r="K1430" s="232"/>
      <c r="L1430" s="238"/>
      <c r="M1430" s="239"/>
      <c r="N1430" s="240"/>
      <c r="O1430" s="240"/>
      <c r="P1430" s="240"/>
      <c r="Q1430" s="240"/>
      <c r="R1430" s="240"/>
      <c r="S1430" s="240"/>
      <c r="T1430" s="241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2" t="s">
        <v>158</v>
      </c>
      <c r="AU1430" s="242" t="s">
        <v>85</v>
      </c>
      <c r="AV1430" s="13" t="s">
        <v>85</v>
      </c>
      <c r="AW1430" s="13" t="s">
        <v>32</v>
      </c>
      <c r="AX1430" s="13" t="s">
        <v>75</v>
      </c>
      <c r="AY1430" s="242" t="s">
        <v>149</v>
      </c>
    </row>
    <row r="1431" s="13" customFormat="1">
      <c r="A1431" s="13"/>
      <c r="B1431" s="231"/>
      <c r="C1431" s="232"/>
      <c r="D1431" s="233" t="s">
        <v>158</v>
      </c>
      <c r="E1431" s="234" t="s">
        <v>1</v>
      </c>
      <c r="F1431" s="235" t="s">
        <v>1611</v>
      </c>
      <c r="G1431" s="232"/>
      <c r="H1431" s="236">
        <v>341</v>
      </c>
      <c r="I1431" s="237"/>
      <c r="J1431" s="232"/>
      <c r="K1431" s="232"/>
      <c r="L1431" s="238"/>
      <c r="M1431" s="239"/>
      <c r="N1431" s="240"/>
      <c r="O1431" s="240"/>
      <c r="P1431" s="240"/>
      <c r="Q1431" s="240"/>
      <c r="R1431" s="240"/>
      <c r="S1431" s="240"/>
      <c r="T1431" s="241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42" t="s">
        <v>158</v>
      </c>
      <c r="AU1431" s="242" t="s">
        <v>85</v>
      </c>
      <c r="AV1431" s="13" t="s">
        <v>85</v>
      </c>
      <c r="AW1431" s="13" t="s">
        <v>32</v>
      </c>
      <c r="AX1431" s="13" t="s">
        <v>75</v>
      </c>
      <c r="AY1431" s="242" t="s">
        <v>149</v>
      </c>
    </row>
    <row r="1432" s="13" customFormat="1">
      <c r="A1432" s="13"/>
      <c r="B1432" s="231"/>
      <c r="C1432" s="232"/>
      <c r="D1432" s="233" t="s">
        <v>158</v>
      </c>
      <c r="E1432" s="234" t="s">
        <v>1</v>
      </c>
      <c r="F1432" s="235" t="s">
        <v>1612</v>
      </c>
      <c r="G1432" s="232"/>
      <c r="H1432" s="236">
        <v>12.074999999999999</v>
      </c>
      <c r="I1432" s="237"/>
      <c r="J1432" s="232"/>
      <c r="K1432" s="232"/>
      <c r="L1432" s="238"/>
      <c r="M1432" s="239"/>
      <c r="N1432" s="240"/>
      <c r="O1432" s="240"/>
      <c r="P1432" s="240"/>
      <c r="Q1432" s="240"/>
      <c r="R1432" s="240"/>
      <c r="S1432" s="240"/>
      <c r="T1432" s="241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42" t="s">
        <v>158</v>
      </c>
      <c r="AU1432" s="242" t="s">
        <v>85</v>
      </c>
      <c r="AV1432" s="13" t="s">
        <v>85</v>
      </c>
      <c r="AW1432" s="13" t="s">
        <v>32</v>
      </c>
      <c r="AX1432" s="13" t="s">
        <v>75</v>
      </c>
      <c r="AY1432" s="242" t="s">
        <v>149</v>
      </c>
    </row>
    <row r="1433" s="13" customFormat="1">
      <c r="A1433" s="13"/>
      <c r="B1433" s="231"/>
      <c r="C1433" s="232"/>
      <c r="D1433" s="233" t="s">
        <v>158</v>
      </c>
      <c r="E1433" s="234" t="s">
        <v>1</v>
      </c>
      <c r="F1433" s="235" t="s">
        <v>1613</v>
      </c>
      <c r="G1433" s="232"/>
      <c r="H1433" s="236">
        <v>17.300000000000001</v>
      </c>
      <c r="I1433" s="237"/>
      <c r="J1433" s="232"/>
      <c r="K1433" s="232"/>
      <c r="L1433" s="238"/>
      <c r="M1433" s="239"/>
      <c r="N1433" s="240"/>
      <c r="O1433" s="240"/>
      <c r="P1433" s="240"/>
      <c r="Q1433" s="240"/>
      <c r="R1433" s="240"/>
      <c r="S1433" s="240"/>
      <c r="T1433" s="241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42" t="s">
        <v>158</v>
      </c>
      <c r="AU1433" s="242" t="s">
        <v>85</v>
      </c>
      <c r="AV1433" s="13" t="s">
        <v>85</v>
      </c>
      <c r="AW1433" s="13" t="s">
        <v>32</v>
      </c>
      <c r="AX1433" s="13" t="s">
        <v>75</v>
      </c>
      <c r="AY1433" s="242" t="s">
        <v>149</v>
      </c>
    </row>
    <row r="1434" s="13" customFormat="1">
      <c r="A1434" s="13"/>
      <c r="B1434" s="231"/>
      <c r="C1434" s="232"/>
      <c r="D1434" s="233" t="s">
        <v>158</v>
      </c>
      <c r="E1434" s="234" t="s">
        <v>1</v>
      </c>
      <c r="F1434" s="235" t="s">
        <v>1614</v>
      </c>
      <c r="G1434" s="232"/>
      <c r="H1434" s="236">
        <v>28</v>
      </c>
      <c r="I1434" s="237"/>
      <c r="J1434" s="232"/>
      <c r="K1434" s="232"/>
      <c r="L1434" s="238"/>
      <c r="M1434" s="239"/>
      <c r="N1434" s="240"/>
      <c r="O1434" s="240"/>
      <c r="P1434" s="240"/>
      <c r="Q1434" s="240"/>
      <c r="R1434" s="240"/>
      <c r="S1434" s="240"/>
      <c r="T1434" s="241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2" t="s">
        <v>158</v>
      </c>
      <c r="AU1434" s="242" t="s">
        <v>85</v>
      </c>
      <c r="AV1434" s="13" t="s">
        <v>85</v>
      </c>
      <c r="AW1434" s="13" t="s">
        <v>32</v>
      </c>
      <c r="AX1434" s="13" t="s">
        <v>75</v>
      </c>
      <c r="AY1434" s="242" t="s">
        <v>149</v>
      </c>
    </row>
    <row r="1435" s="13" customFormat="1">
      <c r="A1435" s="13"/>
      <c r="B1435" s="231"/>
      <c r="C1435" s="232"/>
      <c r="D1435" s="233" t="s">
        <v>158</v>
      </c>
      <c r="E1435" s="234" t="s">
        <v>1</v>
      </c>
      <c r="F1435" s="235" t="s">
        <v>1615</v>
      </c>
      <c r="G1435" s="232"/>
      <c r="H1435" s="236">
        <v>13</v>
      </c>
      <c r="I1435" s="237"/>
      <c r="J1435" s="232"/>
      <c r="K1435" s="232"/>
      <c r="L1435" s="238"/>
      <c r="M1435" s="239"/>
      <c r="N1435" s="240"/>
      <c r="O1435" s="240"/>
      <c r="P1435" s="240"/>
      <c r="Q1435" s="240"/>
      <c r="R1435" s="240"/>
      <c r="S1435" s="240"/>
      <c r="T1435" s="241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2" t="s">
        <v>158</v>
      </c>
      <c r="AU1435" s="242" t="s">
        <v>85</v>
      </c>
      <c r="AV1435" s="13" t="s">
        <v>85</v>
      </c>
      <c r="AW1435" s="13" t="s">
        <v>32</v>
      </c>
      <c r="AX1435" s="13" t="s">
        <v>75</v>
      </c>
      <c r="AY1435" s="242" t="s">
        <v>149</v>
      </c>
    </row>
    <row r="1436" s="13" customFormat="1">
      <c r="A1436" s="13"/>
      <c r="B1436" s="231"/>
      <c r="C1436" s="232"/>
      <c r="D1436" s="233" t="s">
        <v>158</v>
      </c>
      <c r="E1436" s="234" t="s">
        <v>1</v>
      </c>
      <c r="F1436" s="235" t="s">
        <v>1616</v>
      </c>
      <c r="G1436" s="232"/>
      <c r="H1436" s="236">
        <v>358</v>
      </c>
      <c r="I1436" s="237"/>
      <c r="J1436" s="232"/>
      <c r="K1436" s="232"/>
      <c r="L1436" s="238"/>
      <c r="M1436" s="239"/>
      <c r="N1436" s="240"/>
      <c r="O1436" s="240"/>
      <c r="P1436" s="240"/>
      <c r="Q1436" s="240"/>
      <c r="R1436" s="240"/>
      <c r="S1436" s="240"/>
      <c r="T1436" s="241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2" t="s">
        <v>158</v>
      </c>
      <c r="AU1436" s="242" t="s">
        <v>85</v>
      </c>
      <c r="AV1436" s="13" t="s">
        <v>85</v>
      </c>
      <c r="AW1436" s="13" t="s">
        <v>32</v>
      </c>
      <c r="AX1436" s="13" t="s">
        <v>75</v>
      </c>
      <c r="AY1436" s="242" t="s">
        <v>149</v>
      </c>
    </row>
    <row r="1437" s="13" customFormat="1">
      <c r="A1437" s="13"/>
      <c r="B1437" s="231"/>
      <c r="C1437" s="232"/>
      <c r="D1437" s="233" t="s">
        <v>158</v>
      </c>
      <c r="E1437" s="234" t="s">
        <v>1</v>
      </c>
      <c r="F1437" s="235" t="s">
        <v>1617</v>
      </c>
      <c r="G1437" s="232"/>
      <c r="H1437" s="236">
        <v>54.299999999999997</v>
      </c>
      <c r="I1437" s="237"/>
      <c r="J1437" s="232"/>
      <c r="K1437" s="232"/>
      <c r="L1437" s="238"/>
      <c r="M1437" s="239"/>
      <c r="N1437" s="240"/>
      <c r="O1437" s="240"/>
      <c r="P1437" s="240"/>
      <c r="Q1437" s="240"/>
      <c r="R1437" s="240"/>
      <c r="S1437" s="240"/>
      <c r="T1437" s="241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2" t="s">
        <v>158</v>
      </c>
      <c r="AU1437" s="242" t="s">
        <v>85</v>
      </c>
      <c r="AV1437" s="13" t="s">
        <v>85</v>
      </c>
      <c r="AW1437" s="13" t="s">
        <v>32</v>
      </c>
      <c r="AX1437" s="13" t="s">
        <v>75</v>
      </c>
      <c r="AY1437" s="242" t="s">
        <v>149</v>
      </c>
    </row>
    <row r="1438" s="13" customFormat="1">
      <c r="A1438" s="13"/>
      <c r="B1438" s="231"/>
      <c r="C1438" s="232"/>
      <c r="D1438" s="233" t="s">
        <v>158</v>
      </c>
      <c r="E1438" s="234" t="s">
        <v>1</v>
      </c>
      <c r="F1438" s="235" t="s">
        <v>1618</v>
      </c>
      <c r="G1438" s="232"/>
      <c r="H1438" s="236">
        <v>18.100000000000001</v>
      </c>
      <c r="I1438" s="237"/>
      <c r="J1438" s="232"/>
      <c r="K1438" s="232"/>
      <c r="L1438" s="238"/>
      <c r="M1438" s="239"/>
      <c r="N1438" s="240"/>
      <c r="O1438" s="240"/>
      <c r="P1438" s="240"/>
      <c r="Q1438" s="240"/>
      <c r="R1438" s="240"/>
      <c r="S1438" s="240"/>
      <c r="T1438" s="241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2" t="s">
        <v>158</v>
      </c>
      <c r="AU1438" s="242" t="s">
        <v>85</v>
      </c>
      <c r="AV1438" s="13" t="s">
        <v>85</v>
      </c>
      <c r="AW1438" s="13" t="s">
        <v>32</v>
      </c>
      <c r="AX1438" s="13" t="s">
        <v>75</v>
      </c>
      <c r="AY1438" s="242" t="s">
        <v>149</v>
      </c>
    </row>
    <row r="1439" s="13" customFormat="1">
      <c r="A1439" s="13"/>
      <c r="B1439" s="231"/>
      <c r="C1439" s="232"/>
      <c r="D1439" s="233" t="s">
        <v>158</v>
      </c>
      <c r="E1439" s="234" t="s">
        <v>1</v>
      </c>
      <c r="F1439" s="235" t="s">
        <v>1619</v>
      </c>
      <c r="G1439" s="232"/>
      <c r="H1439" s="236">
        <v>31.940000000000001</v>
      </c>
      <c r="I1439" s="237"/>
      <c r="J1439" s="232"/>
      <c r="K1439" s="232"/>
      <c r="L1439" s="238"/>
      <c r="M1439" s="239"/>
      <c r="N1439" s="240"/>
      <c r="O1439" s="240"/>
      <c r="P1439" s="240"/>
      <c r="Q1439" s="240"/>
      <c r="R1439" s="240"/>
      <c r="S1439" s="240"/>
      <c r="T1439" s="241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2" t="s">
        <v>158</v>
      </c>
      <c r="AU1439" s="242" t="s">
        <v>85</v>
      </c>
      <c r="AV1439" s="13" t="s">
        <v>85</v>
      </c>
      <c r="AW1439" s="13" t="s">
        <v>32</v>
      </c>
      <c r="AX1439" s="13" t="s">
        <v>75</v>
      </c>
      <c r="AY1439" s="242" t="s">
        <v>149</v>
      </c>
    </row>
    <row r="1440" s="13" customFormat="1">
      <c r="A1440" s="13"/>
      <c r="B1440" s="231"/>
      <c r="C1440" s="232"/>
      <c r="D1440" s="233" t="s">
        <v>158</v>
      </c>
      <c r="E1440" s="234" t="s">
        <v>1</v>
      </c>
      <c r="F1440" s="235" t="s">
        <v>1620</v>
      </c>
      <c r="G1440" s="232"/>
      <c r="H1440" s="236">
        <v>13</v>
      </c>
      <c r="I1440" s="237"/>
      <c r="J1440" s="232"/>
      <c r="K1440" s="232"/>
      <c r="L1440" s="238"/>
      <c r="M1440" s="239"/>
      <c r="N1440" s="240"/>
      <c r="O1440" s="240"/>
      <c r="P1440" s="240"/>
      <c r="Q1440" s="240"/>
      <c r="R1440" s="240"/>
      <c r="S1440" s="240"/>
      <c r="T1440" s="241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2" t="s">
        <v>158</v>
      </c>
      <c r="AU1440" s="242" t="s">
        <v>85</v>
      </c>
      <c r="AV1440" s="13" t="s">
        <v>85</v>
      </c>
      <c r="AW1440" s="13" t="s">
        <v>32</v>
      </c>
      <c r="AX1440" s="13" t="s">
        <v>75</v>
      </c>
      <c r="AY1440" s="242" t="s">
        <v>149</v>
      </c>
    </row>
    <row r="1441" s="13" customFormat="1">
      <c r="A1441" s="13"/>
      <c r="B1441" s="231"/>
      <c r="C1441" s="232"/>
      <c r="D1441" s="233" t="s">
        <v>158</v>
      </c>
      <c r="E1441" s="234" t="s">
        <v>1</v>
      </c>
      <c r="F1441" s="235" t="s">
        <v>1621</v>
      </c>
      <c r="G1441" s="232"/>
      <c r="H1441" s="236">
        <v>379.625</v>
      </c>
      <c r="I1441" s="237"/>
      <c r="J1441" s="232"/>
      <c r="K1441" s="232"/>
      <c r="L1441" s="238"/>
      <c r="M1441" s="239"/>
      <c r="N1441" s="240"/>
      <c r="O1441" s="240"/>
      <c r="P1441" s="240"/>
      <c r="Q1441" s="240"/>
      <c r="R1441" s="240"/>
      <c r="S1441" s="240"/>
      <c r="T1441" s="241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2" t="s">
        <v>158</v>
      </c>
      <c r="AU1441" s="242" t="s">
        <v>85</v>
      </c>
      <c r="AV1441" s="13" t="s">
        <v>85</v>
      </c>
      <c r="AW1441" s="13" t="s">
        <v>32</v>
      </c>
      <c r="AX1441" s="13" t="s">
        <v>75</v>
      </c>
      <c r="AY1441" s="242" t="s">
        <v>149</v>
      </c>
    </row>
    <row r="1442" s="13" customFormat="1">
      <c r="A1442" s="13"/>
      <c r="B1442" s="231"/>
      <c r="C1442" s="232"/>
      <c r="D1442" s="233" t="s">
        <v>158</v>
      </c>
      <c r="E1442" s="234" t="s">
        <v>1</v>
      </c>
      <c r="F1442" s="235" t="s">
        <v>1622</v>
      </c>
      <c r="G1442" s="232"/>
      <c r="H1442" s="236">
        <v>51</v>
      </c>
      <c r="I1442" s="237"/>
      <c r="J1442" s="232"/>
      <c r="K1442" s="232"/>
      <c r="L1442" s="238"/>
      <c r="M1442" s="239"/>
      <c r="N1442" s="240"/>
      <c r="O1442" s="240"/>
      <c r="P1442" s="240"/>
      <c r="Q1442" s="240"/>
      <c r="R1442" s="240"/>
      <c r="S1442" s="240"/>
      <c r="T1442" s="241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2" t="s">
        <v>158</v>
      </c>
      <c r="AU1442" s="242" t="s">
        <v>85</v>
      </c>
      <c r="AV1442" s="13" t="s">
        <v>85</v>
      </c>
      <c r="AW1442" s="13" t="s">
        <v>32</v>
      </c>
      <c r="AX1442" s="13" t="s">
        <v>75</v>
      </c>
      <c r="AY1442" s="242" t="s">
        <v>149</v>
      </c>
    </row>
    <row r="1443" s="13" customFormat="1">
      <c r="A1443" s="13"/>
      <c r="B1443" s="231"/>
      <c r="C1443" s="232"/>
      <c r="D1443" s="233" t="s">
        <v>158</v>
      </c>
      <c r="E1443" s="234" t="s">
        <v>1</v>
      </c>
      <c r="F1443" s="235" t="s">
        <v>1623</v>
      </c>
      <c r="G1443" s="232"/>
      <c r="H1443" s="236">
        <v>18.995000000000001</v>
      </c>
      <c r="I1443" s="237"/>
      <c r="J1443" s="232"/>
      <c r="K1443" s="232"/>
      <c r="L1443" s="238"/>
      <c r="M1443" s="239"/>
      <c r="N1443" s="240"/>
      <c r="O1443" s="240"/>
      <c r="P1443" s="240"/>
      <c r="Q1443" s="240"/>
      <c r="R1443" s="240"/>
      <c r="S1443" s="240"/>
      <c r="T1443" s="241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2" t="s">
        <v>158</v>
      </c>
      <c r="AU1443" s="242" t="s">
        <v>85</v>
      </c>
      <c r="AV1443" s="13" t="s">
        <v>85</v>
      </c>
      <c r="AW1443" s="13" t="s">
        <v>32</v>
      </c>
      <c r="AX1443" s="13" t="s">
        <v>75</v>
      </c>
      <c r="AY1443" s="242" t="s">
        <v>149</v>
      </c>
    </row>
    <row r="1444" s="13" customFormat="1">
      <c r="A1444" s="13"/>
      <c r="B1444" s="231"/>
      <c r="C1444" s="232"/>
      <c r="D1444" s="233" t="s">
        <v>158</v>
      </c>
      <c r="E1444" s="234" t="s">
        <v>1</v>
      </c>
      <c r="F1444" s="235" t="s">
        <v>1624</v>
      </c>
      <c r="G1444" s="232"/>
      <c r="H1444" s="236">
        <v>18.100000000000001</v>
      </c>
      <c r="I1444" s="237"/>
      <c r="J1444" s="232"/>
      <c r="K1444" s="232"/>
      <c r="L1444" s="238"/>
      <c r="M1444" s="239"/>
      <c r="N1444" s="240"/>
      <c r="O1444" s="240"/>
      <c r="P1444" s="240"/>
      <c r="Q1444" s="240"/>
      <c r="R1444" s="240"/>
      <c r="S1444" s="240"/>
      <c r="T1444" s="241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42" t="s">
        <v>158</v>
      </c>
      <c r="AU1444" s="242" t="s">
        <v>85</v>
      </c>
      <c r="AV1444" s="13" t="s">
        <v>85</v>
      </c>
      <c r="AW1444" s="13" t="s">
        <v>32</v>
      </c>
      <c r="AX1444" s="13" t="s">
        <v>75</v>
      </c>
      <c r="AY1444" s="242" t="s">
        <v>149</v>
      </c>
    </row>
    <row r="1445" s="13" customFormat="1">
      <c r="A1445" s="13"/>
      <c r="B1445" s="231"/>
      <c r="C1445" s="232"/>
      <c r="D1445" s="233" t="s">
        <v>158</v>
      </c>
      <c r="E1445" s="234" t="s">
        <v>1</v>
      </c>
      <c r="F1445" s="235" t="s">
        <v>1625</v>
      </c>
      <c r="G1445" s="232"/>
      <c r="H1445" s="236">
        <v>31.940000000000001</v>
      </c>
      <c r="I1445" s="237"/>
      <c r="J1445" s="232"/>
      <c r="K1445" s="232"/>
      <c r="L1445" s="238"/>
      <c r="M1445" s="239"/>
      <c r="N1445" s="240"/>
      <c r="O1445" s="240"/>
      <c r="P1445" s="240"/>
      <c r="Q1445" s="240"/>
      <c r="R1445" s="240"/>
      <c r="S1445" s="240"/>
      <c r="T1445" s="241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2" t="s">
        <v>158</v>
      </c>
      <c r="AU1445" s="242" t="s">
        <v>85</v>
      </c>
      <c r="AV1445" s="13" t="s">
        <v>85</v>
      </c>
      <c r="AW1445" s="13" t="s">
        <v>32</v>
      </c>
      <c r="AX1445" s="13" t="s">
        <v>75</v>
      </c>
      <c r="AY1445" s="242" t="s">
        <v>149</v>
      </c>
    </row>
    <row r="1446" s="13" customFormat="1">
      <c r="A1446" s="13"/>
      <c r="B1446" s="231"/>
      <c r="C1446" s="232"/>
      <c r="D1446" s="233" t="s">
        <v>158</v>
      </c>
      <c r="E1446" s="234" t="s">
        <v>1</v>
      </c>
      <c r="F1446" s="235" t="s">
        <v>1626</v>
      </c>
      <c r="G1446" s="232"/>
      <c r="H1446" s="236">
        <v>13</v>
      </c>
      <c r="I1446" s="237"/>
      <c r="J1446" s="232"/>
      <c r="K1446" s="232"/>
      <c r="L1446" s="238"/>
      <c r="M1446" s="239"/>
      <c r="N1446" s="240"/>
      <c r="O1446" s="240"/>
      <c r="P1446" s="240"/>
      <c r="Q1446" s="240"/>
      <c r="R1446" s="240"/>
      <c r="S1446" s="240"/>
      <c r="T1446" s="241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42" t="s">
        <v>158</v>
      </c>
      <c r="AU1446" s="242" t="s">
        <v>85</v>
      </c>
      <c r="AV1446" s="13" t="s">
        <v>85</v>
      </c>
      <c r="AW1446" s="13" t="s">
        <v>32</v>
      </c>
      <c r="AX1446" s="13" t="s">
        <v>75</v>
      </c>
      <c r="AY1446" s="242" t="s">
        <v>149</v>
      </c>
    </row>
    <row r="1447" s="13" customFormat="1">
      <c r="A1447" s="13"/>
      <c r="B1447" s="231"/>
      <c r="C1447" s="232"/>
      <c r="D1447" s="233" t="s">
        <v>158</v>
      </c>
      <c r="E1447" s="234" t="s">
        <v>1</v>
      </c>
      <c r="F1447" s="235" t="s">
        <v>1627</v>
      </c>
      <c r="G1447" s="232"/>
      <c r="H1447" s="236">
        <v>23.699999999999999</v>
      </c>
      <c r="I1447" s="237"/>
      <c r="J1447" s="232"/>
      <c r="K1447" s="232"/>
      <c r="L1447" s="238"/>
      <c r="M1447" s="239"/>
      <c r="N1447" s="240"/>
      <c r="O1447" s="240"/>
      <c r="P1447" s="240"/>
      <c r="Q1447" s="240"/>
      <c r="R1447" s="240"/>
      <c r="S1447" s="240"/>
      <c r="T1447" s="241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42" t="s">
        <v>158</v>
      </c>
      <c r="AU1447" s="242" t="s">
        <v>85</v>
      </c>
      <c r="AV1447" s="13" t="s">
        <v>85</v>
      </c>
      <c r="AW1447" s="13" t="s">
        <v>32</v>
      </c>
      <c r="AX1447" s="13" t="s">
        <v>75</v>
      </c>
      <c r="AY1447" s="242" t="s">
        <v>149</v>
      </c>
    </row>
    <row r="1448" s="13" customFormat="1">
      <c r="A1448" s="13"/>
      <c r="B1448" s="231"/>
      <c r="C1448" s="232"/>
      <c r="D1448" s="233" t="s">
        <v>158</v>
      </c>
      <c r="E1448" s="234" t="s">
        <v>1</v>
      </c>
      <c r="F1448" s="235" t="s">
        <v>1628</v>
      </c>
      <c r="G1448" s="232"/>
      <c r="H1448" s="236">
        <v>6.5999999999999996</v>
      </c>
      <c r="I1448" s="237"/>
      <c r="J1448" s="232"/>
      <c r="K1448" s="232"/>
      <c r="L1448" s="238"/>
      <c r="M1448" s="239"/>
      <c r="N1448" s="240"/>
      <c r="O1448" s="240"/>
      <c r="P1448" s="240"/>
      <c r="Q1448" s="240"/>
      <c r="R1448" s="240"/>
      <c r="S1448" s="240"/>
      <c r="T1448" s="241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42" t="s">
        <v>158</v>
      </c>
      <c r="AU1448" s="242" t="s">
        <v>85</v>
      </c>
      <c r="AV1448" s="13" t="s">
        <v>85</v>
      </c>
      <c r="AW1448" s="13" t="s">
        <v>32</v>
      </c>
      <c r="AX1448" s="13" t="s">
        <v>75</v>
      </c>
      <c r="AY1448" s="242" t="s">
        <v>149</v>
      </c>
    </row>
    <row r="1449" s="13" customFormat="1">
      <c r="A1449" s="13"/>
      <c r="B1449" s="231"/>
      <c r="C1449" s="232"/>
      <c r="D1449" s="233" t="s">
        <v>158</v>
      </c>
      <c r="E1449" s="234" t="s">
        <v>1</v>
      </c>
      <c r="F1449" s="235" t="s">
        <v>1629</v>
      </c>
      <c r="G1449" s="232"/>
      <c r="H1449" s="236">
        <v>11.640000000000001</v>
      </c>
      <c r="I1449" s="237"/>
      <c r="J1449" s="232"/>
      <c r="K1449" s="232"/>
      <c r="L1449" s="238"/>
      <c r="M1449" s="239"/>
      <c r="N1449" s="240"/>
      <c r="O1449" s="240"/>
      <c r="P1449" s="240"/>
      <c r="Q1449" s="240"/>
      <c r="R1449" s="240"/>
      <c r="S1449" s="240"/>
      <c r="T1449" s="241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2" t="s">
        <v>158</v>
      </c>
      <c r="AU1449" s="242" t="s">
        <v>85</v>
      </c>
      <c r="AV1449" s="13" t="s">
        <v>85</v>
      </c>
      <c r="AW1449" s="13" t="s">
        <v>32</v>
      </c>
      <c r="AX1449" s="13" t="s">
        <v>75</v>
      </c>
      <c r="AY1449" s="242" t="s">
        <v>149</v>
      </c>
    </row>
    <row r="1450" s="13" customFormat="1">
      <c r="A1450" s="13"/>
      <c r="B1450" s="231"/>
      <c r="C1450" s="232"/>
      <c r="D1450" s="233" t="s">
        <v>158</v>
      </c>
      <c r="E1450" s="234" t="s">
        <v>1</v>
      </c>
      <c r="F1450" s="235" t="s">
        <v>1630</v>
      </c>
      <c r="G1450" s="232"/>
      <c r="H1450" s="236">
        <v>15</v>
      </c>
      <c r="I1450" s="237"/>
      <c r="J1450" s="232"/>
      <c r="K1450" s="232"/>
      <c r="L1450" s="238"/>
      <c r="M1450" s="239"/>
      <c r="N1450" s="240"/>
      <c r="O1450" s="240"/>
      <c r="P1450" s="240"/>
      <c r="Q1450" s="240"/>
      <c r="R1450" s="240"/>
      <c r="S1450" s="240"/>
      <c r="T1450" s="241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2" t="s">
        <v>158</v>
      </c>
      <c r="AU1450" s="242" t="s">
        <v>85</v>
      </c>
      <c r="AV1450" s="13" t="s">
        <v>85</v>
      </c>
      <c r="AW1450" s="13" t="s">
        <v>32</v>
      </c>
      <c r="AX1450" s="13" t="s">
        <v>75</v>
      </c>
      <c r="AY1450" s="242" t="s">
        <v>149</v>
      </c>
    </row>
    <row r="1451" s="13" customFormat="1">
      <c r="A1451" s="13"/>
      <c r="B1451" s="231"/>
      <c r="C1451" s="232"/>
      <c r="D1451" s="233" t="s">
        <v>158</v>
      </c>
      <c r="E1451" s="234" t="s">
        <v>1</v>
      </c>
      <c r="F1451" s="235" t="s">
        <v>1631</v>
      </c>
      <c r="G1451" s="232"/>
      <c r="H1451" s="236">
        <v>34.799999999999997</v>
      </c>
      <c r="I1451" s="237"/>
      <c r="J1451" s="232"/>
      <c r="K1451" s="232"/>
      <c r="L1451" s="238"/>
      <c r="M1451" s="239"/>
      <c r="N1451" s="240"/>
      <c r="O1451" s="240"/>
      <c r="P1451" s="240"/>
      <c r="Q1451" s="240"/>
      <c r="R1451" s="240"/>
      <c r="S1451" s="240"/>
      <c r="T1451" s="241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2" t="s">
        <v>158</v>
      </c>
      <c r="AU1451" s="242" t="s">
        <v>85</v>
      </c>
      <c r="AV1451" s="13" t="s">
        <v>85</v>
      </c>
      <c r="AW1451" s="13" t="s">
        <v>32</v>
      </c>
      <c r="AX1451" s="13" t="s">
        <v>75</v>
      </c>
      <c r="AY1451" s="242" t="s">
        <v>149</v>
      </c>
    </row>
    <row r="1452" s="13" customFormat="1">
      <c r="A1452" s="13"/>
      <c r="B1452" s="231"/>
      <c r="C1452" s="232"/>
      <c r="D1452" s="233" t="s">
        <v>158</v>
      </c>
      <c r="E1452" s="234" t="s">
        <v>1</v>
      </c>
      <c r="F1452" s="235" t="s">
        <v>1632</v>
      </c>
      <c r="G1452" s="232"/>
      <c r="H1452" s="236">
        <v>48</v>
      </c>
      <c r="I1452" s="237"/>
      <c r="J1452" s="232"/>
      <c r="K1452" s="232"/>
      <c r="L1452" s="238"/>
      <c r="M1452" s="239"/>
      <c r="N1452" s="240"/>
      <c r="O1452" s="240"/>
      <c r="P1452" s="240"/>
      <c r="Q1452" s="240"/>
      <c r="R1452" s="240"/>
      <c r="S1452" s="240"/>
      <c r="T1452" s="241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42" t="s">
        <v>158</v>
      </c>
      <c r="AU1452" s="242" t="s">
        <v>85</v>
      </c>
      <c r="AV1452" s="13" t="s">
        <v>85</v>
      </c>
      <c r="AW1452" s="13" t="s">
        <v>32</v>
      </c>
      <c r="AX1452" s="13" t="s">
        <v>75</v>
      </c>
      <c r="AY1452" s="242" t="s">
        <v>149</v>
      </c>
    </row>
    <row r="1453" s="13" customFormat="1">
      <c r="A1453" s="13"/>
      <c r="B1453" s="231"/>
      <c r="C1453" s="232"/>
      <c r="D1453" s="233" t="s">
        <v>158</v>
      </c>
      <c r="E1453" s="234" t="s">
        <v>1</v>
      </c>
      <c r="F1453" s="235" t="s">
        <v>1633</v>
      </c>
      <c r="G1453" s="232"/>
      <c r="H1453" s="236">
        <v>34.43</v>
      </c>
      <c r="I1453" s="237"/>
      <c r="J1453" s="232"/>
      <c r="K1453" s="232"/>
      <c r="L1453" s="238"/>
      <c r="M1453" s="239"/>
      <c r="N1453" s="240"/>
      <c r="O1453" s="240"/>
      <c r="P1453" s="240"/>
      <c r="Q1453" s="240"/>
      <c r="R1453" s="240"/>
      <c r="S1453" s="240"/>
      <c r="T1453" s="241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42" t="s">
        <v>158</v>
      </c>
      <c r="AU1453" s="242" t="s">
        <v>85</v>
      </c>
      <c r="AV1453" s="13" t="s">
        <v>85</v>
      </c>
      <c r="AW1453" s="13" t="s">
        <v>32</v>
      </c>
      <c r="AX1453" s="13" t="s">
        <v>75</v>
      </c>
      <c r="AY1453" s="242" t="s">
        <v>149</v>
      </c>
    </row>
    <row r="1454" s="13" customFormat="1">
      <c r="A1454" s="13"/>
      <c r="B1454" s="231"/>
      <c r="C1454" s="232"/>
      <c r="D1454" s="233" t="s">
        <v>158</v>
      </c>
      <c r="E1454" s="234" t="s">
        <v>1</v>
      </c>
      <c r="F1454" s="235" t="s">
        <v>1634</v>
      </c>
      <c r="G1454" s="232"/>
      <c r="H1454" s="236">
        <v>69.700000000000003</v>
      </c>
      <c r="I1454" s="237"/>
      <c r="J1454" s="232"/>
      <c r="K1454" s="232"/>
      <c r="L1454" s="238"/>
      <c r="M1454" s="239"/>
      <c r="N1454" s="240"/>
      <c r="O1454" s="240"/>
      <c r="P1454" s="240"/>
      <c r="Q1454" s="240"/>
      <c r="R1454" s="240"/>
      <c r="S1454" s="240"/>
      <c r="T1454" s="241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2" t="s">
        <v>158</v>
      </c>
      <c r="AU1454" s="242" t="s">
        <v>85</v>
      </c>
      <c r="AV1454" s="13" t="s">
        <v>85</v>
      </c>
      <c r="AW1454" s="13" t="s">
        <v>32</v>
      </c>
      <c r="AX1454" s="13" t="s">
        <v>75</v>
      </c>
      <c r="AY1454" s="242" t="s">
        <v>149</v>
      </c>
    </row>
    <row r="1455" s="13" customFormat="1">
      <c r="A1455" s="13"/>
      <c r="B1455" s="231"/>
      <c r="C1455" s="232"/>
      <c r="D1455" s="233" t="s">
        <v>158</v>
      </c>
      <c r="E1455" s="234" t="s">
        <v>1</v>
      </c>
      <c r="F1455" s="235" t="s">
        <v>1635</v>
      </c>
      <c r="G1455" s="232"/>
      <c r="H1455" s="236">
        <v>40.299999999999997</v>
      </c>
      <c r="I1455" s="237"/>
      <c r="J1455" s="232"/>
      <c r="K1455" s="232"/>
      <c r="L1455" s="238"/>
      <c r="M1455" s="239"/>
      <c r="N1455" s="240"/>
      <c r="O1455" s="240"/>
      <c r="P1455" s="240"/>
      <c r="Q1455" s="240"/>
      <c r="R1455" s="240"/>
      <c r="S1455" s="240"/>
      <c r="T1455" s="241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42" t="s">
        <v>158</v>
      </c>
      <c r="AU1455" s="242" t="s">
        <v>85</v>
      </c>
      <c r="AV1455" s="13" t="s">
        <v>85</v>
      </c>
      <c r="AW1455" s="13" t="s">
        <v>32</v>
      </c>
      <c r="AX1455" s="13" t="s">
        <v>75</v>
      </c>
      <c r="AY1455" s="242" t="s">
        <v>149</v>
      </c>
    </row>
    <row r="1456" s="13" customFormat="1">
      <c r="A1456" s="13"/>
      <c r="B1456" s="231"/>
      <c r="C1456" s="232"/>
      <c r="D1456" s="233" t="s">
        <v>158</v>
      </c>
      <c r="E1456" s="234" t="s">
        <v>1</v>
      </c>
      <c r="F1456" s="235" t="s">
        <v>1636</v>
      </c>
      <c r="G1456" s="232"/>
      <c r="H1456" s="236">
        <v>6.6600000000000001</v>
      </c>
      <c r="I1456" s="237"/>
      <c r="J1456" s="232"/>
      <c r="K1456" s="232"/>
      <c r="L1456" s="238"/>
      <c r="M1456" s="239"/>
      <c r="N1456" s="240"/>
      <c r="O1456" s="240"/>
      <c r="P1456" s="240"/>
      <c r="Q1456" s="240"/>
      <c r="R1456" s="240"/>
      <c r="S1456" s="240"/>
      <c r="T1456" s="241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2" t="s">
        <v>158</v>
      </c>
      <c r="AU1456" s="242" t="s">
        <v>85</v>
      </c>
      <c r="AV1456" s="13" t="s">
        <v>85</v>
      </c>
      <c r="AW1456" s="13" t="s">
        <v>32</v>
      </c>
      <c r="AX1456" s="13" t="s">
        <v>75</v>
      </c>
      <c r="AY1456" s="242" t="s">
        <v>149</v>
      </c>
    </row>
    <row r="1457" s="13" customFormat="1">
      <c r="A1457" s="13"/>
      <c r="B1457" s="231"/>
      <c r="C1457" s="232"/>
      <c r="D1457" s="233" t="s">
        <v>158</v>
      </c>
      <c r="E1457" s="234" t="s">
        <v>1</v>
      </c>
      <c r="F1457" s="235" t="s">
        <v>1637</v>
      </c>
      <c r="G1457" s="232"/>
      <c r="H1457" s="236">
        <v>11.640000000000001</v>
      </c>
      <c r="I1457" s="237"/>
      <c r="J1457" s="232"/>
      <c r="K1457" s="232"/>
      <c r="L1457" s="238"/>
      <c r="M1457" s="239"/>
      <c r="N1457" s="240"/>
      <c r="O1457" s="240"/>
      <c r="P1457" s="240"/>
      <c r="Q1457" s="240"/>
      <c r="R1457" s="240"/>
      <c r="S1457" s="240"/>
      <c r="T1457" s="241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2" t="s">
        <v>158</v>
      </c>
      <c r="AU1457" s="242" t="s">
        <v>85</v>
      </c>
      <c r="AV1457" s="13" t="s">
        <v>85</v>
      </c>
      <c r="AW1457" s="13" t="s">
        <v>32</v>
      </c>
      <c r="AX1457" s="13" t="s">
        <v>75</v>
      </c>
      <c r="AY1457" s="242" t="s">
        <v>149</v>
      </c>
    </row>
    <row r="1458" s="13" customFormat="1">
      <c r="A1458" s="13"/>
      <c r="B1458" s="231"/>
      <c r="C1458" s="232"/>
      <c r="D1458" s="233" t="s">
        <v>158</v>
      </c>
      <c r="E1458" s="234" t="s">
        <v>1</v>
      </c>
      <c r="F1458" s="235" t="s">
        <v>1638</v>
      </c>
      <c r="G1458" s="232"/>
      <c r="H1458" s="236">
        <v>15</v>
      </c>
      <c r="I1458" s="237"/>
      <c r="J1458" s="232"/>
      <c r="K1458" s="232"/>
      <c r="L1458" s="238"/>
      <c r="M1458" s="239"/>
      <c r="N1458" s="240"/>
      <c r="O1458" s="240"/>
      <c r="P1458" s="240"/>
      <c r="Q1458" s="240"/>
      <c r="R1458" s="240"/>
      <c r="S1458" s="240"/>
      <c r="T1458" s="241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42" t="s">
        <v>158</v>
      </c>
      <c r="AU1458" s="242" t="s">
        <v>85</v>
      </c>
      <c r="AV1458" s="13" t="s">
        <v>85</v>
      </c>
      <c r="AW1458" s="13" t="s">
        <v>32</v>
      </c>
      <c r="AX1458" s="13" t="s">
        <v>75</v>
      </c>
      <c r="AY1458" s="242" t="s">
        <v>149</v>
      </c>
    </row>
    <row r="1459" s="13" customFormat="1">
      <c r="A1459" s="13"/>
      <c r="B1459" s="231"/>
      <c r="C1459" s="232"/>
      <c r="D1459" s="233" t="s">
        <v>158</v>
      </c>
      <c r="E1459" s="234" t="s">
        <v>1</v>
      </c>
      <c r="F1459" s="235" t="s">
        <v>1639</v>
      </c>
      <c r="G1459" s="232"/>
      <c r="H1459" s="236">
        <v>40.5</v>
      </c>
      <c r="I1459" s="237"/>
      <c r="J1459" s="232"/>
      <c r="K1459" s="232"/>
      <c r="L1459" s="238"/>
      <c r="M1459" s="239"/>
      <c r="N1459" s="240"/>
      <c r="O1459" s="240"/>
      <c r="P1459" s="240"/>
      <c r="Q1459" s="240"/>
      <c r="R1459" s="240"/>
      <c r="S1459" s="240"/>
      <c r="T1459" s="241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2" t="s">
        <v>158</v>
      </c>
      <c r="AU1459" s="242" t="s">
        <v>85</v>
      </c>
      <c r="AV1459" s="13" t="s">
        <v>85</v>
      </c>
      <c r="AW1459" s="13" t="s">
        <v>32</v>
      </c>
      <c r="AX1459" s="13" t="s">
        <v>75</v>
      </c>
      <c r="AY1459" s="242" t="s">
        <v>149</v>
      </c>
    </row>
    <row r="1460" s="13" customFormat="1">
      <c r="A1460" s="13"/>
      <c r="B1460" s="231"/>
      <c r="C1460" s="232"/>
      <c r="D1460" s="233" t="s">
        <v>158</v>
      </c>
      <c r="E1460" s="234" t="s">
        <v>1</v>
      </c>
      <c r="F1460" s="235" t="s">
        <v>1640</v>
      </c>
      <c r="G1460" s="232"/>
      <c r="H1460" s="236">
        <v>61.700000000000003</v>
      </c>
      <c r="I1460" s="237"/>
      <c r="J1460" s="232"/>
      <c r="K1460" s="232"/>
      <c r="L1460" s="238"/>
      <c r="M1460" s="239"/>
      <c r="N1460" s="240"/>
      <c r="O1460" s="240"/>
      <c r="P1460" s="240"/>
      <c r="Q1460" s="240"/>
      <c r="R1460" s="240"/>
      <c r="S1460" s="240"/>
      <c r="T1460" s="241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2" t="s">
        <v>158</v>
      </c>
      <c r="AU1460" s="242" t="s">
        <v>85</v>
      </c>
      <c r="AV1460" s="13" t="s">
        <v>85</v>
      </c>
      <c r="AW1460" s="13" t="s">
        <v>32</v>
      </c>
      <c r="AX1460" s="13" t="s">
        <v>75</v>
      </c>
      <c r="AY1460" s="242" t="s">
        <v>149</v>
      </c>
    </row>
    <row r="1461" s="13" customFormat="1">
      <c r="A1461" s="13"/>
      <c r="B1461" s="231"/>
      <c r="C1461" s="232"/>
      <c r="D1461" s="233" t="s">
        <v>158</v>
      </c>
      <c r="E1461" s="234" t="s">
        <v>1</v>
      </c>
      <c r="F1461" s="235" t="s">
        <v>1641</v>
      </c>
      <c r="G1461" s="232"/>
      <c r="H1461" s="236">
        <v>49.5</v>
      </c>
      <c r="I1461" s="237"/>
      <c r="J1461" s="232"/>
      <c r="K1461" s="232"/>
      <c r="L1461" s="238"/>
      <c r="M1461" s="239"/>
      <c r="N1461" s="240"/>
      <c r="O1461" s="240"/>
      <c r="P1461" s="240"/>
      <c r="Q1461" s="240"/>
      <c r="R1461" s="240"/>
      <c r="S1461" s="240"/>
      <c r="T1461" s="241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42" t="s">
        <v>158</v>
      </c>
      <c r="AU1461" s="242" t="s">
        <v>85</v>
      </c>
      <c r="AV1461" s="13" t="s">
        <v>85</v>
      </c>
      <c r="AW1461" s="13" t="s">
        <v>32</v>
      </c>
      <c r="AX1461" s="13" t="s">
        <v>75</v>
      </c>
      <c r="AY1461" s="242" t="s">
        <v>149</v>
      </c>
    </row>
    <row r="1462" s="13" customFormat="1">
      <c r="A1462" s="13"/>
      <c r="B1462" s="231"/>
      <c r="C1462" s="232"/>
      <c r="D1462" s="233" t="s">
        <v>158</v>
      </c>
      <c r="E1462" s="234" t="s">
        <v>1</v>
      </c>
      <c r="F1462" s="235" t="s">
        <v>1642</v>
      </c>
      <c r="G1462" s="232"/>
      <c r="H1462" s="236">
        <v>6.3600000000000003</v>
      </c>
      <c r="I1462" s="237"/>
      <c r="J1462" s="232"/>
      <c r="K1462" s="232"/>
      <c r="L1462" s="238"/>
      <c r="M1462" s="239"/>
      <c r="N1462" s="240"/>
      <c r="O1462" s="240"/>
      <c r="P1462" s="240"/>
      <c r="Q1462" s="240"/>
      <c r="R1462" s="240"/>
      <c r="S1462" s="240"/>
      <c r="T1462" s="241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2" t="s">
        <v>158</v>
      </c>
      <c r="AU1462" s="242" t="s">
        <v>85</v>
      </c>
      <c r="AV1462" s="13" t="s">
        <v>85</v>
      </c>
      <c r="AW1462" s="13" t="s">
        <v>32</v>
      </c>
      <c r="AX1462" s="13" t="s">
        <v>75</v>
      </c>
      <c r="AY1462" s="242" t="s">
        <v>149</v>
      </c>
    </row>
    <row r="1463" s="13" customFormat="1">
      <c r="A1463" s="13"/>
      <c r="B1463" s="231"/>
      <c r="C1463" s="232"/>
      <c r="D1463" s="233" t="s">
        <v>158</v>
      </c>
      <c r="E1463" s="234" t="s">
        <v>1</v>
      </c>
      <c r="F1463" s="235" t="s">
        <v>1643</v>
      </c>
      <c r="G1463" s="232"/>
      <c r="H1463" s="236">
        <v>19.98</v>
      </c>
      <c r="I1463" s="237"/>
      <c r="J1463" s="232"/>
      <c r="K1463" s="232"/>
      <c r="L1463" s="238"/>
      <c r="M1463" s="239"/>
      <c r="N1463" s="240"/>
      <c r="O1463" s="240"/>
      <c r="P1463" s="240"/>
      <c r="Q1463" s="240"/>
      <c r="R1463" s="240"/>
      <c r="S1463" s="240"/>
      <c r="T1463" s="241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42" t="s">
        <v>158</v>
      </c>
      <c r="AU1463" s="242" t="s">
        <v>85</v>
      </c>
      <c r="AV1463" s="13" t="s">
        <v>85</v>
      </c>
      <c r="AW1463" s="13" t="s">
        <v>32</v>
      </c>
      <c r="AX1463" s="13" t="s">
        <v>75</v>
      </c>
      <c r="AY1463" s="242" t="s">
        <v>149</v>
      </c>
    </row>
    <row r="1464" s="13" customFormat="1">
      <c r="A1464" s="13"/>
      <c r="B1464" s="231"/>
      <c r="C1464" s="232"/>
      <c r="D1464" s="233" t="s">
        <v>158</v>
      </c>
      <c r="E1464" s="234" t="s">
        <v>1</v>
      </c>
      <c r="F1464" s="235" t="s">
        <v>1644</v>
      </c>
      <c r="G1464" s="232"/>
      <c r="H1464" s="236">
        <v>23.039999999999999</v>
      </c>
      <c r="I1464" s="237"/>
      <c r="J1464" s="232"/>
      <c r="K1464" s="232"/>
      <c r="L1464" s="238"/>
      <c r="M1464" s="239"/>
      <c r="N1464" s="240"/>
      <c r="O1464" s="240"/>
      <c r="P1464" s="240"/>
      <c r="Q1464" s="240"/>
      <c r="R1464" s="240"/>
      <c r="S1464" s="240"/>
      <c r="T1464" s="241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2" t="s">
        <v>158</v>
      </c>
      <c r="AU1464" s="242" t="s">
        <v>85</v>
      </c>
      <c r="AV1464" s="13" t="s">
        <v>85</v>
      </c>
      <c r="AW1464" s="13" t="s">
        <v>32</v>
      </c>
      <c r="AX1464" s="13" t="s">
        <v>75</v>
      </c>
      <c r="AY1464" s="242" t="s">
        <v>149</v>
      </c>
    </row>
    <row r="1465" s="13" customFormat="1">
      <c r="A1465" s="13"/>
      <c r="B1465" s="231"/>
      <c r="C1465" s="232"/>
      <c r="D1465" s="233" t="s">
        <v>158</v>
      </c>
      <c r="E1465" s="234" t="s">
        <v>1</v>
      </c>
      <c r="F1465" s="235" t="s">
        <v>1645</v>
      </c>
      <c r="G1465" s="232"/>
      <c r="H1465" s="236">
        <v>40.5</v>
      </c>
      <c r="I1465" s="237"/>
      <c r="J1465" s="232"/>
      <c r="K1465" s="232"/>
      <c r="L1465" s="238"/>
      <c r="M1465" s="239"/>
      <c r="N1465" s="240"/>
      <c r="O1465" s="240"/>
      <c r="P1465" s="240"/>
      <c r="Q1465" s="240"/>
      <c r="R1465" s="240"/>
      <c r="S1465" s="240"/>
      <c r="T1465" s="241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2" t="s">
        <v>158</v>
      </c>
      <c r="AU1465" s="242" t="s">
        <v>85</v>
      </c>
      <c r="AV1465" s="13" t="s">
        <v>85</v>
      </c>
      <c r="AW1465" s="13" t="s">
        <v>32</v>
      </c>
      <c r="AX1465" s="13" t="s">
        <v>75</v>
      </c>
      <c r="AY1465" s="242" t="s">
        <v>149</v>
      </c>
    </row>
    <row r="1466" s="13" customFormat="1">
      <c r="A1466" s="13"/>
      <c r="B1466" s="231"/>
      <c r="C1466" s="232"/>
      <c r="D1466" s="233" t="s">
        <v>158</v>
      </c>
      <c r="E1466" s="234" t="s">
        <v>1</v>
      </c>
      <c r="F1466" s="235" t="s">
        <v>1646</v>
      </c>
      <c r="G1466" s="232"/>
      <c r="H1466" s="236">
        <v>83.579999999999998</v>
      </c>
      <c r="I1466" s="237"/>
      <c r="J1466" s="232"/>
      <c r="K1466" s="232"/>
      <c r="L1466" s="238"/>
      <c r="M1466" s="239"/>
      <c r="N1466" s="240"/>
      <c r="O1466" s="240"/>
      <c r="P1466" s="240"/>
      <c r="Q1466" s="240"/>
      <c r="R1466" s="240"/>
      <c r="S1466" s="240"/>
      <c r="T1466" s="241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2" t="s">
        <v>158</v>
      </c>
      <c r="AU1466" s="242" t="s">
        <v>85</v>
      </c>
      <c r="AV1466" s="13" t="s">
        <v>85</v>
      </c>
      <c r="AW1466" s="13" t="s">
        <v>32</v>
      </c>
      <c r="AX1466" s="13" t="s">
        <v>75</v>
      </c>
      <c r="AY1466" s="242" t="s">
        <v>149</v>
      </c>
    </row>
    <row r="1467" s="13" customFormat="1">
      <c r="A1467" s="13"/>
      <c r="B1467" s="231"/>
      <c r="C1467" s="232"/>
      <c r="D1467" s="233" t="s">
        <v>158</v>
      </c>
      <c r="E1467" s="234" t="s">
        <v>1</v>
      </c>
      <c r="F1467" s="235" t="s">
        <v>1647</v>
      </c>
      <c r="G1467" s="232"/>
      <c r="H1467" s="236">
        <v>100.5</v>
      </c>
      <c r="I1467" s="237"/>
      <c r="J1467" s="232"/>
      <c r="K1467" s="232"/>
      <c r="L1467" s="238"/>
      <c r="M1467" s="239"/>
      <c r="N1467" s="240"/>
      <c r="O1467" s="240"/>
      <c r="P1467" s="240"/>
      <c r="Q1467" s="240"/>
      <c r="R1467" s="240"/>
      <c r="S1467" s="240"/>
      <c r="T1467" s="241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42" t="s">
        <v>158</v>
      </c>
      <c r="AU1467" s="242" t="s">
        <v>85</v>
      </c>
      <c r="AV1467" s="13" t="s">
        <v>85</v>
      </c>
      <c r="AW1467" s="13" t="s">
        <v>32</v>
      </c>
      <c r="AX1467" s="13" t="s">
        <v>75</v>
      </c>
      <c r="AY1467" s="242" t="s">
        <v>149</v>
      </c>
    </row>
    <row r="1468" s="13" customFormat="1">
      <c r="A1468" s="13"/>
      <c r="B1468" s="231"/>
      <c r="C1468" s="232"/>
      <c r="D1468" s="233" t="s">
        <v>158</v>
      </c>
      <c r="E1468" s="234" t="s">
        <v>1</v>
      </c>
      <c r="F1468" s="235" t="s">
        <v>1648</v>
      </c>
      <c r="G1468" s="232"/>
      <c r="H1468" s="236">
        <v>14.26</v>
      </c>
      <c r="I1468" s="237"/>
      <c r="J1468" s="232"/>
      <c r="K1468" s="232"/>
      <c r="L1468" s="238"/>
      <c r="M1468" s="239"/>
      <c r="N1468" s="240"/>
      <c r="O1468" s="240"/>
      <c r="P1468" s="240"/>
      <c r="Q1468" s="240"/>
      <c r="R1468" s="240"/>
      <c r="S1468" s="240"/>
      <c r="T1468" s="241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42" t="s">
        <v>158</v>
      </c>
      <c r="AU1468" s="242" t="s">
        <v>85</v>
      </c>
      <c r="AV1468" s="13" t="s">
        <v>85</v>
      </c>
      <c r="AW1468" s="13" t="s">
        <v>32</v>
      </c>
      <c r="AX1468" s="13" t="s">
        <v>75</v>
      </c>
      <c r="AY1468" s="242" t="s">
        <v>149</v>
      </c>
    </row>
    <row r="1469" s="13" customFormat="1">
      <c r="A1469" s="13"/>
      <c r="B1469" s="231"/>
      <c r="C1469" s="232"/>
      <c r="D1469" s="233" t="s">
        <v>158</v>
      </c>
      <c r="E1469" s="234" t="s">
        <v>1</v>
      </c>
      <c r="F1469" s="235" t="s">
        <v>1649</v>
      </c>
      <c r="G1469" s="232"/>
      <c r="H1469" s="236">
        <v>32.847999999999999</v>
      </c>
      <c r="I1469" s="237"/>
      <c r="J1469" s="232"/>
      <c r="K1469" s="232"/>
      <c r="L1469" s="238"/>
      <c r="M1469" s="239"/>
      <c r="N1469" s="240"/>
      <c r="O1469" s="240"/>
      <c r="P1469" s="240"/>
      <c r="Q1469" s="240"/>
      <c r="R1469" s="240"/>
      <c r="S1469" s="240"/>
      <c r="T1469" s="241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42" t="s">
        <v>158</v>
      </c>
      <c r="AU1469" s="242" t="s">
        <v>85</v>
      </c>
      <c r="AV1469" s="13" t="s">
        <v>85</v>
      </c>
      <c r="AW1469" s="13" t="s">
        <v>32</v>
      </c>
      <c r="AX1469" s="13" t="s">
        <v>75</v>
      </c>
      <c r="AY1469" s="242" t="s">
        <v>149</v>
      </c>
    </row>
    <row r="1470" s="13" customFormat="1">
      <c r="A1470" s="13"/>
      <c r="B1470" s="231"/>
      <c r="C1470" s="232"/>
      <c r="D1470" s="233" t="s">
        <v>158</v>
      </c>
      <c r="E1470" s="234" t="s">
        <v>1</v>
      </c>
      <c r="F1470" s="235" t="s">
        <v>1650</v>
      </c>
      <c r="G1470" s="232"/>
      <c r="H1470" s="236">
        <v>5.0800000000000001</v>
      </c>
      <c r="I1470" s="237"/>
      <c r="J1470" s="232"/>
      <c r="K1470" s="232"/>
      <c r="L1470" s="238"/>
      <c r="M1470" s="239"/>
      <c r="N1470" s="240"/>
      <c r="O1470" s="240"/>
      <c r="P1470" s="240"/>
      <c r="Q1470" s="240"/>
      <c r="R1470" s="240"/>
      <c r="S1470" s="240"/>
      <c r="T1470" s="241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2" t="s">
        <v>158</v>
      </c>
      <c r="AU1470" s="242" t="s">
        <v>85</v>
      </c>
      <c r="AV1470" s="13" t="s">
        <v>85</v>
      </c>
      <c r="AW1470" s="13" t="s">
        <v>32</v>
      </c>
      <c r="AX1470" s="13" t="s">
        <v>75</v>
      </c>
      <c r="AY1470" s="242" t="s">
        <v>149</v>
      </c>
    </row>
    <row r="1471" s="13" customFormat="1">
      <c r="A1471" s="13"/>
      <c r="B1471" s="231"/>
      <c r="C1471" s="232"/>
      <c r="D1471" s="233" t="s">
        <v>158</v>
      </c>
      <c r="E1471" s="234" t="s">
        <v>1</v>
      </c>
      <c r="F1471" s="235" t="s">
        <v>1651</v>
      </c>
      <c r="G1471" s="232"/>
      <c r="H1471" s="236">
        <v>27.498000000000001</v>
      </c>
      <c r="I1471" s="237"/>
      <c r="J1471" s="232"/>
      <c r="K1471" s="232"/>
      <c r="L1471" s="238"/>
      <c r="M1471" s="239"/>
      <c r="N1471" s="240"/>
      <c r="O1471" s="240"/>
      <c r="P1471" s="240"/>
      <c r="Q1471" s="240"/>
      <c r="R1471" s="240"/>
      <c r="S1471" s="240"/>
      <c r="T1471" s="241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42" t="s">
        <v>158</v>
      </c>
      <c r="AU1471" s="242" t="s">
        <v>85</v>
      </c>
      <c r="AV1471" s="13" t="s">
        <v>85</v>
      </c>
      <c r="AW1471" s="13" t="s">
        <v>32</v>
      </c>
      <c r="AX1471" s="13" t="s">
        <v>75</v>
      </c>
      <c r="AY1471" s="242" t="s">
        <v>149</v>
      </c>
    </row>
    <row r="1472" s="13" customFormat="1">
      <c r="A1472" s="13"/>
      <c r="B1472" s="231"/>
      <c r="C1472" s="232"/>
      <c r="D1472" s="233" t="s">
        <v>158</v>
      </c>
      <c r="E1472" s="234" t="s">
        <v>1</v>
      </c>
      <c r="F1472" s="235" t="s">
        <v>1652</v>
      </c>
      <c r="G1472" s="232"/>
      <c r="H1472" s="236">
        <v>15.119999999999999</v>
      </c>
      <c r="I1472" s="237"/>
      <c r="J1472" s="232"/>
      <c r="K1472" s="232"/>
      <c r="L1472" s="238"/>
      <c r="M1472" s="239"/>
      <c r="N1472" s="240"/>
      <c r="O1472" s="240"/>
      <c r="P1472" s="240"/>
      <c r="Q1472" s="240"/>
      <c r="R1472" s="240"/>
      <c r="S1472" s="240"/>
      <c r="T1472" s="241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2" t="s">
        <v>158</v>
      </c>
      <c r="AU1472" s="242" t="s">
        <v>85</v>
      </c>
      <c r="AV1472" s="13" t="s">
        <v>85</v>
      </c>
      <c r="AW1472" s="13" t="s">
        <v>32</v>
      </c>
      <c r="AX1472" s="13" t="s">
        <v>75</v>
      </c>
      <c r="AY1472" s="242" t="s">
        <v>149</v>
      </c>
    </row>
    <row r="1473" s="13" customFormat="1">
      <c r="A1473" s="13"/>
      <c r="B1473" s="231"/>
      <c r="C1473" s="232"/>
      <c r="D1473" s="233" t="s">
        <v>158</v>
      </c>
      <c r="E1473" s="234" t="s">
        <v>1</v>
      </c>
      <c r="F1473" s="235" t="s">
        <v>1653</v>
      </c>
      <c r="G1473" s="232"/>
      <c r="H1473" s="236">
        <v>8.9600000000000009</v>
      </c>
      <c r="I1473" s="237"/>
      <c r="J1473" s="232"/>
      <c r="K1473" s="232"/>
      <c r="L1473" s="238"/>
      <c r="M1473" s="239"/>
      <c r="N1473" s="240"/>
      <c r="O1473" s="240"/>
      <c r="P1473" s="240"/>
      <c r="Q1473" s="240"/>
      <c r="R1473" s="240"/>
      <c r="S1473" s="240"/>
      <c r="T1473" s="241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42" t="s">
        <v>158</v>
      </c>
      <c r="AU1473" s="242" t="s">
        <v>85</v>
      </c>
      <c r="AV1473" s="13" t="s">
        <v>85</v>
      </c>
      <c r="AW1473" s="13" t="s">
        <v>32</v>
      </c>
      <c r="AX1473" s="13" t="s">
        <v>75</v>
      </c>
      <c r="AY1473" s="242" t="s">
        <v>149</v>
      </c>
    </row>
    <row r="1474" s="13" customFormat="1">
      <c r="A1474" s="13"/>
      <c r="B1474" s="231"/>
      <c r="C1474" s="232"/>
      <c r="D1474" s="233" t="s">
        <v>158</v>
      </c>
      <c r="E1474" s="234" t="s">
        <v>1</v>
      </c>
      <c r="F1474" s="235" t="s">
        <v>1654</v>
      </c>
      <c r="G1474" s="232"/>
      <c r="H1474" s="236">
        <v>7.0800000000000001</v>
      </c>
      <c r="I1474" s="237"/>
      <c r="J1474" s="232"/>
      <c r="K1474" s="232"/>
      <c r="L1474" s="238"/>
      <c r="M1474" s="239"/>
      <c r="N1474" s="240"/>
      <c r="O1474" s="240"/>
      <c r="P1474" s="240"/>
      <c r="Q1474" s="240"/>
      <c r="R1474" s="240"/>
      <c r="S1474" s="240"/>
      <c r="T1474" s="241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2" t="s">
        <v>158</v>
      </c>
      <c r="AU1474" s="242" t="s">
        <v>85</v>
      </c>
      <c r="AV1474" s="13" t="s">
        <v>85</v>
      </c>
      <c r="AW1474" s="13" t="s">
        <v>32</v>
      </c>
      <c r="AX1474" s="13" t="s">
        <v>75</v>
      </c>
      <c r="AY1474" s="242" t="s">
        <v>149</v>
      </c>
    </row>
    <row r="1475" s="13" customFormat="1">
      <c r="A1475" s="13"/>
      <c r="B1475" s="231"/>
      <c r="C1475" s="232"/>
      <c r="D1475" s="233" t="s">
        <v>158</v>
      </c>
      <c r="E1475" s="234" t="s">
        <v>1</v>
      </c>
      <c r="F1475" s="235" t="s">
        <v>1655</v>
      </c>
      <c r="G1475" s="232"/>
      <c r="H1475" s="236">
        <v>5</v>
      </c>
      <c r="I1475" s="237"/>
      <c r="J1475" s="232"/>
      <c r="K1475" s="232"/>
      <c r="L1475" s="238"/>
      <c r="M1475" s="239"/>
      <c r="N1475" s="240"/>
      <c r="O1475" s="240"/>
      <c r="P1475" s="240"/>
      <c r="Q1475" s="240"/>
      <c r="R1475" s="240"/>
      <c r="S1475" s="240"/>
      <c r="T1475" s="241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2" t="s">
        <v>158</v>
      </c>
      <c r="AU1475" s="242" t="s">
        <v>85</v>
      </c>
      <c r="AV1475" s="13" t="s">
        <v>85</v>
      </c>
      <c r="AW1475" s="13" t="s">
        <v>32</v>
      </c>
      <c r="AX1475" s="13" t="s">
        <v>75</v>
      </c>
      <c r="AY1475" s="242" t="s">
        <v>149</v>
      </c>
    </row>
    <row r="1476" s="14" customFormat="1">
      <c r="A1476" s="14"/>
      <c r="B1476" s="243"/>
      <c r="C1476" s="244"/>
      <c r="D1476" s="233" t="s">
        <v>158</v>
      </c>
      <c r="E1476" s="245" t="s">
        <v>1</v>
      </c>
      <c r="F1476" s="246" t="s">
        <v>212</v>
      </c>
      <c r="G1476" s="244"/>
      <c r="H1476" s="247">
        <v>2762.1309999999994</v>
      </c>
      <c r="I1476" s="248"/>
      <c r="J1476" s="244"/>
      <c r="K1476" s="244"/>
      <c r="L1476" s="249"/>
      <c r="M1476" s="250"/>
      <c r="N1476" s="251"/>
      <c r="O1476" s="251"/>
      <c r="P1476" s="251"/>
      <c r="Q1476" s="251"/>
      <c r="R1476" s="251"/>
      <c r="S1476" s="251"/>
      <c r="T1476" s="252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3" t="s">
        <v>158</v>
      </c>
      <c r="AU1476" s="253" t="s">
        <v>85</v>
      </c>
      <c r="AV1476" s="14" t="s">
        <v>156</v>
      </c>
      <c r="AW1476" s="14" t="s">
        <v>32</v>
      </c>
      <c r="AX1476" s="14" t="s">
        <v>83</v>
      </c>
      <c r="AY1476" s="253" t="s">
        <v>149</v>
      </c>
    </row>
    <row r="1477" s="2" customFormat="1" ht="16.5" customHeight="1">
      <c r="A1477" s="38"/>
      <c r="B1477" s="39"/>
      <c r="C1477" s="217" t="s">
        <v>1656</v>
      </c>
      <c r="D1477" s="217" t="s">
        <v>152</v>
      </c>
      <c r="E1477" s="218" t="s">
        <v>1657</v>
      </c>
      <c r="F1477" s="219" t="s">
        <v>1658</v>
      </c>
      <c r="G1477" s="220" t="s">
        <v>155</v>
      </c>
      <c r="H1477" s="221">
        <v>2762.1309999999999</v>
      </c>
      <c r="I1477" s="222"/>
      <c r="J1477" s="223">
        <f>ROUND(I1477*H1477,2)</f>
        <v>0</v>
      </c>
      <c r="K1477" s="224"/>
      <c r="L1477" s="44"/>
      <c r="M1477" s="225" t="s">
        <v>1</v>
      </c>
      <c r="N1477" s="226" t="s">
        <v>40</v>
      </c>
      <c r="O1477" s="91"/>
      <c r="P1477" s="227">
        <f>O1477*H1477</f>
        <v>0</v>
      </c>
      <c r="Q1477" s="227">
        <v>0</v>
      </c>
      <c r="R1477" s="227">
        <f>Q1477*H1477</f>
        <v>0</v>
      </c>
      <c r="S1477" s="227">
        <v>0</v>
      </c>
      <c r="T1477" s="228">
        <f>S1477*H1477</f>
        <v>0</v>
      </c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R1477" s="229" t="s">
        <v>370</v>
      </c>
      <c r="AT1477" s="229" t="s">
        <v>152</v>
      </c>
      <c r="AU1477" s="229" t="s">
        <v>85</v>
      </c>
      <c r="AY1477" s="17" t="s">
        <v>149</v>
      </c>
      <c r="BE1477" s="230">
        <f>IF(N1477="základní",J1477,0)</f>
        <v>0</v>
      </c>
      <c r="BF1477" s="230">
        <f>IF(N1477="snížená",J1477,0)</f>
        <v>0</v>
      </c>
      <c r="BG1477" s="230">
        <f>IF(N1477="zákl. přenesená",J1477,0)</f>
        <v>0</v>
      </c>
      <c r="BH1477" s="230">
        <f>IF(N1477="sníž. přenesená",J1477,0)</f>
        <v>0</v>
      </c>
      <c r="BI1477" s="230">
        <f>IF(N1477="nulová",J1477,0)</f>
        <v>0</v>
      </c>
      <c r="BJ1477" s="17" t="s">
        <v>83</v>
      </c>
      <c r="BK1477" s="230">
        <f>ROUND(I1477*H1477,2)</f>
        <v>0</v>
      </c>
      <c r="BL1477" s="17" t="s">
        <v>370</v>
      </c>
      <c r="BM1477" s="229" t="s">
        <v>1659</v>
      </c>
    </row>
    <row r="1478" s="13" customFormat="1">
      <c r="A1478" s="13"/>
      <c r="B1478" s="231"/>
      <c r="C1478" s="232"/>
      <c r="D1478" s="233" t="s">
        <v>158</v>
      </c>
      <c r="E1478" s="234" t="s">
        <v>1</v>
      </c>
      <c r="F1478" s="235" t="s">
        <v>1599</v>
      </c>
      <c r="G1478" s="232"/>
      <c r="H1478" s="236">
        <v>295.5</v>
      </c>
      <c r="I1478" s="237"/>
      <c r="J1478" s="232"/>
      <c r="K1478" s="232"/>
      <c r="L1478" s="238"/>
      <c r="M1478" s="239"/>
      <c r="N1478" s="240"/>
      <c r="O1478" s="240"/>
      <c r="P1478" s="240"/>
      <c r="Q1478" s="240"/>
      <c r="R1478" s="240"/>
      <c r="S1478" s="240"/>
      <c r="T1478" s="241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2" t="s">
        <v>158</v>
      </c>
      <c r="AU1478" s="242" t="s">
        <v>85</v>
      </c>
      <c r="AV1478" s="13" t="s">
        <v>85</v>
      </c>
      <c r="AW1478" s="13" t="s">
        <v>32</v>
      </c>
      <c r="AX1478" s="13" t="s">
        <v>75</v>
      </c>
      <c r="AY1478" s="242" t="s">
        <v>149</v>
      </c>
    </row>
    <row r="1479" s="13" customFormat="1">
      <c r="A1479" s="13"/>
      <c r="B1479" s="231"/>
      <c r="C1479" s="232"/>
      <c r="D1479" s="233" t="s">
        <v>158</v>
      </c>
      <c r="E1479" s="234" t="s">
        <v>1</v>
      </c>
      <c r="F1479" s="235" t="s">
        <v>1600</v>
      </c>
      <c r="G1479" s="232"/>
      <c r="H1479" s="236">
        <v>5.5499999999999998</v>
      </c>
      <c r="I1479" s="237"/>
      <c r="J1479" s="232"/>
      <c r="K1479" s="232"/>
      <c r="L1479" s="238"/>
      <c r="M1479" s="239"/>
      <c r="N1479" s="240"/>
      <c r="O1479" s="240"/>
      <c r="P1479" s="240"/>
      <c r="Q1479" s="240"/>
      <c r="R1479" s="240"/>
      <c r="S1479" s="240"/>
      <c r="T1479" s="241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2" t="s">
        <v>158</v>
      </c>
      <c r="AU1479" s="242" t="s">
        <v>85</v>
      </c>
      <c r="AV1479" s="13" t="s">
        <v>85</v>
      </c>
      <c r="AW1479" s="13" t="s">
        <v>32</v>
      </c>
      <c r="AX1479" s="13" t="s">
        <v>75</v>
      </c>
      <c r="AY1479" s="242" t="s">
        <v>149</v>
      </c>
    </row>
    <row r="1480" s="13" customFormat="1">
      <c r="A1480" s="13"/>
      <c r="B1480" s="231"/>
      <c r="C1480" s="232"/>
      <c r="D1480" s="233" t="s">
        <v>158</v>
      </c>
      <c r="E1480" s="234" t="s">
        <v>1</v>
      </c>
      <c r="F1480" s="235" t="s">
        <v>1601</v>
      </c>
      <c r="G1480" s="232"/>
      <c r="H1480" s="236">
        <v>6</v>
      </c>
      <c r="I1480" s="237"/>
      <c r="J1480" s="232"/>
      <c r="K1480" s="232"/>
      <c r="L1480" s="238"/>
      <c r="M1480" s="239"/>
      <c r="N1480" s="240"/>
      <c r="O1480" s="240"/>
      <c r="P1480" s="240"/>
      <c r="Q1480" s="240"/>
      <c r="R1480" s="240"/>
      <c r="S1480" s="240"/>
      <c r="T1480" s="241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42" t="s">
        <v>158</v>
      </c>
      <c r="AU1480" s="242" t="s">
        <v>85</v>
      </c>
      <c r="AV1480" s="13" t="s">
        <v>85</v>
      </c>
      <c r="AW1480" s="13" t="s">
        <v>32</v>
      </c>
      <c r="AX1480" s="13" t="s">
        <v>75</v>
      </c>
      <c r="AY1480" s="242" t="s">
        <v>149</v>
      </c>
    </row>
    <row r="1481" s="13" customFormat="1">
      <c r="A1481" s="13"/>
      <c r="B1481" s="231"/>
      <c r="C1481" s="232"/>
      <c r="D1481" s="233" t="s">
        <v>158</v>
      </c>
      <c r="E1481" s="234" t="s">
        <v>1</v>
      </c>
      <c r="F1481" s="235" t="s">
        <v>1602</v>
      </c>
      <c r="G1481" s="232"/>
      <c r="H1481" s="236">
        <v>32.845999999999997</v>
      </c>
      <c r="I1481" s="237"/>
      <c r="J1481" s="232"/>
      <c r="K1481" s="232"/>
      <c r="L1481" s="238"/>
      <c r="M1481" s="239"/>
      <c r="N1481" s="240"/>
      <c r="O1481" s="240"/>
      <c r="P1481" s="240"/>
      <c r="Q1481" s="240"/>
      <c r="R1481" s="240"/>
      <c r="S1481" s="240"/>
      <c r="T1481" s="241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2" t="s">
        <v>158</v>
      </c>
      <c r="AU1481" s="242" t="s">
        <v>85</v>
      </c>
      <c r="AV1481" s="13" t="s">
        <v>85</v>
      </c>
      <c r="AW1481" s="13" t="s">
        <v>32</v>
      </c>
      <c r="AX1481" s="13" t="s">
        <v>75</v>
      </c>
      <c r="AY1481" s="242" t="s">
        <v>149</v>
      </c>
    </row>
    <row r="1482" s="13" customFormat="1">
      <c r="A1482" s="13"/>
      <c r="B1482" s="231"/>
      <c r="C1482" s="232"/>
      <c r="D1482" s="233" t="s">
        <v>158</v>
      </c>
      <c r="E1482" s="234" t="s">
        <v>1</v>
      </c>
      <c r="F1482" s="235" t="s">
        <v>1603</v>
      </c>
      <c r="G1482" s="232"/>
      <c r="H1482" s="236">
        <v>7.0800000000000001</v>
      </c>
      <c r="I1482" s="237"/>
      <c r="J1482" s="232"/>
      <c r="K1482" s="232"/>
      <c r="L1482" s="238"/>
      <c r="M1482" s="239"/>
      <c r="N1482" s="240"/>
      <c r="O1482" s="240"/>
      <c r="P1482" s="240"/>
      <c r="Q1482" s="240"/>
      <c r="R1482" s="240"/>
      <c r="S1482" s="240"/>
      <c r="T1482" s="241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2" t="s">
        <v>158</v>
      </c>
      <c r="AU1482" s="242" t="s">
        <v>85</v>
      </c>
      <c r="AV1482" s="13" t="s">
        <v>85</v>
      </c>
      <c r="AW1482" s="13" t="s">
        <v>32</v>
      </c>
      <c r="AX1482" s="13" t="s">
        <v>75</v>
      </c>
      <c r="AY1482" s="242" t="s">
        <v>149</v>
      </c>
    </row>
    <row r="1483" s="13" customFormat="1">
      <c r="A1483" s="13"/>
      <c r="B1483" s="231"/>
      <c r="C1483" s="232"/>
      <c r="D1483" s="233" t="s">
        <v>158</v>
      </c>
      <c r="E1483" s="234" t="s">
        <v>1</v>
      </c>
      <c r="F1483" s="235" t="s">
        <v>1604</v>
      </c>
      <c r="G1483" s="232"/>
      <c r="H1483" s="236">
        <v>19.039999999999999</v>
      </c>
      <c r="I1483" s="237"/>
      <c r="J1483" s="232"/>
      <c r="K1483" s="232"/>
      <c r="L1483" s="238"/>
      <c r="M1483" s="239"/>
      <c r="N1483" s="240"/>
      <c r="O1483" s="240"/>
      <c r="P1483" s="240"/>
      <c r="Q1483" s="240"/>
      <c r="R1483" s="240"/>
      <c r="S1483" s="240"/>
      <c r="T1483" s="241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2" t="s">
        <v>158</v>
      </c>
      <c r="AU1483" s="242" t="s">
        <v>85</v>
      </c>
      <c r="AV1483" s="13" t="s">
        <v>85</v>
      </c>
      <c r="AW1483" s="13" t="s">
        <v>32</v>
      </c>
      <c r="AX1483" s="13" t="s">
        <v>75</v>
      </c>
      <c r="AY1483" s="242" t="s">
        <v>149</v>
      </c>
    </row>
    <row r="1484" s="13" customFormat="1">
      <c r="A1484" s="13"/>
      <c r="B1484" s="231"/>
      <c r="C1484" s="232"/>
      <c r="D1484" s="233" t="s">
        <v>158</v>
      </c>
      <c r="E1484" s="234" t="s">
        <v>1</v>
      </c>
      <c r="F1484" s="235" t="s">
        <v>1605</v>
      </c>
      <c r="G1484" s="232"/>
      <c r="H1484" s="236">
        <v>19.620000000000001</v>
      </c>
      <c r="I1484" s="237"/>
      <c r="J1484" s="232"/>
      <c r="K1484" s="232"/>
      <c r="L1484" s="238"/>
      <c r="M1484" s="239"/>
      <c r="N1484" s="240"/>
      <c r="O1484" s="240"/>
      <c r="P1484" s="240"/>
      <c r="Q1484" s="240"/>
      <c r="R1484" s="240"/>
      <c r="S1484" s="240"/>
      <c r="T1484" s="241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2" t="s">
        <v>158</v>
      </c>
      <c r="AU1484" s="242" t="s">
        <v>85</v>
      </c>
      <c r="AV1484" s="13" t="s">
        <v>85</v>
      </c>
      <c r="AW1484" s="13" t="s">
        <v>32</v>
      </c>
      <c r="AX1484" s="13" t="s">
        <v>75</v>
      </c>
      <c r="AY1484" s="242" t="s">
        <v>149</v>
      </c>
    </row>
    <row r="1485" s="13" customFormat="1">
      <c r="A1485" s="13"/>
      <c r="B1485" s="231"/>
      <c r="C1485" s="232"/>
      <c r="D1485" s="233" t="s">
        <v>158</v>
      </c>
      <c r="E1485" s="234" t="s">
        <v>1</v>
      </c>
      <c r="F1485" s="235" t="s">
        <v>1606</v>
      </c>
      <c r="G1485" s="232"/>
      <c r="H1485" s="236">
        <v>8.8360000000000003</v>
      </c>
      <c r="I1485" s="237"/>
      <c r="J1485" s="232"/>
      <c r="K1485" s="232"/>
      <c r="L1485" s="238"/>
      <c r="M1485" s="239"/>
      <c r="N1485" s="240"/>
      <c r="O1485" s="240"/>
      <c r="P1485" s="240"/>
      <c r="Q1485" s="240"/>
      <c r="R1485" s="240"/>
      <c r="S1485" s="240"/>
      <c r="T1485" s="241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42" t="s">
        <v>158</v>
      </c>
      <c r="AU1485" s="242" t="s">
        <v>85</v>
      </c>
      <c r="AV1485" s="13" t="s">
        <v>85</v>
      </c>
      <c r="AW1485" s="13" t="s">
        <v>32</v>
      </c>
      <c r="AX1485" s="13" t="s">
        <v>75</v>
      </c>
      <c r="AY1485" s="242" t="s">
        <v>149</v>
      </c>
    </row>
    <row r="1486" s="13" customFormat="1">
      <c r="A1486" s="13"/>
      <c r="B1486" s="231"/>
      <c r="C1486" s="232"/>
      <c r="D1486" s="233" t="s">
        <v>158</v>
      </c>
      <c r="E1486" s="234" t="s">
        <v>1</v>
      </c>
      <c r="F1486" s="235" t="s">
        <v>1607</v>
      </c>
      <c r="G1486" s="232"/>
      <c r="H1486" s="236">
        <v>15.15</v>
      </c>
      <c r="I1486" s="237"/>
      <c r="J1486" s="232"/>
      <c r="K1486" s="232"/>
      <c r="L1486" s="238"/>
      <c r="M1486" s="239"/>
      <c r="N1486" s="240"/>
      <c r="O1486" s="240"/>
      <c r="P1486" s="240"/>
      <c r="Q1486" s="240"/>
      <c r="R1486" s="240"/>
      <c r="S1486" s="240"/>
      <c r="T1486" s="241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2" t="s">
        <v>158</v>
      </c>
      <c r="AU1486" s="242" t="s">
        <v>85</v>
      </c>
      <c r="AV1486" s="13" t="s">
        <v>85</v>
      </c>
      <c r="AW1486" s="13" t="s">
        <v>32</v>
      </c>
      <c r="AX1486" s="13" t="s">
        <v>75</v>
      </c>
      <c r="AY1486" s="242" t="s">
        <v>149</v>
      </c>
    </row>
    <row r="1487" s="13" customFormat="1">
      <c r="A1487" s="13"/>
      <c r="B1487" s="231"/>
      <c r="C1487" s="232"/>
      <c r="D1487" s="233" t="s">
        <v>158</v>
      </c>
      <c r="E1487" s="234" t="s">
        <v>1</v>
      </c>
      <c r="F1487" s="235" t="s">
        <v>1608</v>
      </c>
      <c r="G1487" s="232"/>
      <c r="H1487" s="236">
        <v>39.375</v>
      </c>
      <c r="I1487" s="237"/>
      <c r="J1487" s="232"/>
      <c r="K1487" s="232"/>
      <c r="L1487" s="238"/>
      <c r="M1487" s="239"/>
      <c r="N1487" s="240"/>
      <c r="O1487" s="240"/>
      <c r="P1487" s="240"/>
      <c r="Q1487" s="240"/>
      <c r="R1487" s="240"/>
      <c r="S1487" s="240"/>
      <c r="T1487" s="241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2" t="s">
        <v>158</v>
      </c>
      <c r="AU1487" s="242" t="s">
        <v>85</v>
      </c>
      <c r="AV1487" s="13" t="s">
        <v>85</v>
      </c>
      <c r="AW1487" s="13" t="s">
        <v>32</v>
      </c>
      <c r="AX1487" s="13" t="s">
        <v>75</v>
      </c>
      <c r="AY1487" s="242" t="s">
        <v>149</v>
      </c>
    </row>
    <row r="1488" s="13" customFormat="1">
      <c r="A1488" s="13"/>
      <c r="B1488" s="231"/>
      <c r="C1488" s="232"/>
      <c r="D1488" s="233" t="s">
        <v>158</v>
      </c>
      <c r="E1488" s="234" t="s">
        <v>1</v>
      </c>
      <c r="F1488" s="235" t="s">
        <v>1609</v>
      </c>
      <c r="G1488" s="232"/>
      <c r="H1488" s="236">
        <v>15.220000000000001</v>
      </c>
      <c r="I1488" s="237"/>
      <c r="J1488" s="232"/>
      <c r="K1488" s="232"/>
      <c r="L1488" s="238"/>
      <c r="M1488" s="239"/>
      <c r="N1488" s="240"/>
      <c r="O1488" s="240"/>
      <c r="P1488" s="240"/>
      <c r="Q1488" s="240"/>
      <c r="R1488" s="240"/>
      <c r="S1488" s="240"/>
      <c r="T1488" s="241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2" t="s">
        <v>158</v>
      </c>
      <c r="AU1488" s="242" t="s">
        <v>85</v>
      </c>
      <c r="AV1488" s="13" t="s">
        <v>85</v>
      </c>
      <c r="AW1488" s="13" t="s">
        <v>32</v>
      </c>
      <c r="AX1488" s="13" t="s">
        <v>75</v>
      </c>
      <c r="AY1488" s="242" t="s">
        <v>149</v>
      </c>
    </row>
    <row r="1489" s="13" customFormat="1">
      <c r="A1489" s="13"/>
      <c r="B1489" s="231"/>
      <c r="C1489" s="232"/>
      <c r="D1489" s="233" t="s">
        <v>158</v>
      </c>
      <c r="E1489" s="234" t="s">
        <v>1</v>
      </c>
      <c r="F1489" s="235" t="s">
        <v>1610</v>
      </c>
      <c r="G1489" s="232"/>
      <c r="H1489" s="236">
        <v>39.563000000000002</v>
      </c>
      <c r="I1489" s="237"/>
      <c r="J1489" s="232"/>
      <c r="K1489" s="232"/>
      <c r="L1489" s="238"/>
      <c r="M1489" s="239"/>
      <c r="N1489" s="240"/>
      <c r="O1489" s="240"/>
      <c r="P1489" s="240"/>
      <c r="Q1489" s="240"/>
      <c r="R1489" s="240"/>
      <c r="S1489" s="240"/>
      <c r="T1489" s="241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42" t="s">
        <v>158</v>
      </c>
      <c r="AU1489" s="242" t="s">
        <v>85</v>
      </c>
      <c r="AV1489" s="13" t="s">
        <v>85</v>
      </c>
      <c r="AW1489" s="13" t="s">
        <v>32</v>
      </c>
      <c r="AX1489" s="13" t="s">
        <v>75</v>
      </c>
      <c r="AY1489" s="242" t="s">
        <v>149</v>
      </c>
    </row>
    <row r="1490" s="13" customFormat="1">
      <c r="A1490" s="13"/>
      <c r="B1490" s="231"/>
      <c r="C1490" s="232"/>
      <c r="D1490" s="233" t="s">
        <v>158</v>
      </c>
      <c r="E1490" s="234" t="s">
        <v>1</v>
      </c>
      <c r="F1490" s="235" t="s">
        <v>1611</v>
      </c>
      <c r="G1490" s="232"/>
      <c r="H1490" s="236">
        <v>341</v>
      </c>
      <c r="I1490" s="237"/>
      <c r="J1490" s="232"/>
      <c r="K1490" s="232"/>
      <c r="L1490" s="238"/>
      <c r="M1490" s="239"/>
      <c r="N1490" s="240"/>
      <c r="O1490" s="240"/>
      <c r="P1490" s="240"/>
      <c r="Q1490" s="240"/>
      <c r="R1490" s="240"/>
      <c r="S1490" s="240"/>
      <c r="T1490" s="241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2" t="s">
        <v>158</v>
      </c>
      <c r="AU1490" s="242" t="s">
        <v>85</v>
      </c>
      <c r="AV1490" s="13" t="s">
        <v>85</v>
      </c>
      <c r="AW1490" s="13" t="s">
        <v>32</v>
      </c>
      <c r="AX1490" s="13" t="s">
        <v>75</v>
      </c>
      <c r="AY1490" s="242" t="s">
        <v>149</v>
      </c>
    </row>
    <row r="1491" s="13" customFormat="1">
      <c r="A1491" s="13"/>
      <c r="B1491" s="231"/>
      <c r="C1491" s="232"/>
      <c r="D1491" s="233" t="s">
        <v>158</v>
      </c>
      <c r="E1491" s="234" t="s">
        <v>1</v>
      </c>
      <c r="F1491" s="235" t="s">
        <v>1612</v>
      </c>
      <c r="G1491" s="232"/>
      <c r="H1491" s="236">
        <v>12.074999999999999</v>
      </c>
      <c r="I1491" s="237"/>
      <c r="J1491" s="232"/>
      <c r="K1491" s="232"/>
      <c r="L1491" s="238"/>
      <c r="M1491" s="239"/>
      <c r="N1491" s="240"/>
      <c r="O1491" s="240"/>
      <c r="P1491" s="240"/>
      <c r="Q1491" s="240"/>
      <c r="R1491" s="240"/>
      <c r="S1491" s="240"/>
      <c r="T1491" s="241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42" t="s">
        <v>158</v>
      </c>
      <c r="AU1491" s="242" t="s">
        <v>85</v>
      </c>
      <c r="AV1491" s="13" t="s">
        <v>85</v>
      </c>
      <c r="AW1491" s="13" t="s">
        <v>32</v>
      </c>
      <c r="AX1491" s="13" t="s">
        <v>75</v>
      </c>
      <c r="AY1491" s="242" t="s">
        <v>149</v>
      </c>
    </row>
    <row r="1492" s="13" customFormat="1">
      <c r="A1492" s="13"/>
      <c r="B1492" s="231"/>
      <c r="C1492" s="232"/>
      <c r="D1492" s="233" t="s">
        <v>158</v>
      </c>
      <c r="E1492" s="234" t="s">
        <v>1</v>
      </c>
      <c r="F1492" s="235" t="s">
        <v>1613</v>
      </c>
      <c r="G1492" s="232"/>
      <c r="H1492" s="236">
        <v>17.300000000000001</v>
      </c>
      <c r="I1492" s="237"/>
      <c r="J1492" s="232"/>
      <c r="K1492" s="232"/>
      <c r="L1492" s="238"/>
      <c r="M1492" s="239"/>
      <c r="N1492" s="240"/>
      <c r="O1492" s="240"/>
      <c r="P1492" s="240"/>
      <c r="Q1492" s="240"/>
      <c r="R1492" s="240"/>
      <c r="S1492" s="240"/>
      <c r="T1492" s="241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42" t="s">
        <v>158</v>
      </c>
      <c r="AU1492" s="242" t="s">
        <v>85</v>
      </c>
      <c r="AV1492" s="13" t="s">
        <v>85</v>
      </c>
      <c r="AW1492" s="13" t="s">
        <v>32</v>
      </c>
      <c r="AX1492" s="13" t="s">
        <v>75</v>
      </c>
      <c r="AY1492" s="242" t="s">
        <v>149</v>
      </c>
    </row>
    <row r="1493" s="13" customFormat="1">
      <c r="A1493" s="13"/>
      <c r="B1493" s="231"/>
      <c r="C1493" s="232"/>
      <c r="D1493" s="233" t="s">
        <v>158</v>
      </c>
      <c r="E1493" s="234" t="s">
        <v>1</v>
      </c>
      <c r="F1493" s="235" t="s">
        <v>1614</v>
      </c>
      <c r="G1493" s="232"/>
      <c r="H1493" s="236">
        <v>28</v>
      </c>
      <c r="I1493" s="237"/>
      <c r="J1493" s="232"/>
      <c r="K1493" s="232"/>
      <c r="L1493" s="238"/>
      <c r="M1493" s="239"/>
      <c r="N1493" s="240"/>
      <c r="O1493" s="240"/>
      <c r="P1493" s="240"/>
      <c r="Q1493" s="240"/>
      <c r="R1493" s="240"/>
      <c r="S1493" s="240"/>
      <c r="T1493" s="241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2" t="s">
        <v>158</v>
      </c>
      <c r="AU1493" s="242" t="s">
        <v>85</v>
      </c>
      <c r="AV1493" s="13" t="s">
        <v>85</v>
      </c>
      <c r="AW1493" s="13" t="s">
        <v>32</v>
      </c>
      <c r="AX1493" s="13" t="s">
        <v>75</v>
      </c>
      <c r="AY1493" s="242" t="s">
        <v>149</v>
      </c>
    </row>
    <row r="1494" s="13" customFormat="1">
      <c r="A1494" s="13"/>
      <c r="B1494" s="231"/>
      <c r="C1494" s="232"/>
      <c r="D1494" s="233" t="s">
        <v>158</v>
      </c>
      <c r="E1494" s="234" t="s">
        <v>1</v>
      </c>
      <c r="F1494" s="235" t="s">
        <v>1615</v>
      </c>
      <c r="G1494" s="232"/>
      <c r="H1494" s="236">
        <v>13</v>
      </c>
      <c r="I1494" s="237"/>
      <c r="J1494" s="232"/>
      <c r="K1494" s="232"/>
      <c r="L1494" s="238"/>
      <c r="M1494" s="239"/>
      <c r="N1494" s="240"/>
      <c r="O1494" s="240"/>
      <c r="P1494" s="240"/>
      <c r="Q1494" s="240"/>
      <c r="R1494" s="240"/>
      <c r="S1494" s="240"/>
      <c r="T1494" s="241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2" t="s">
        <v>158</v>
      </c>
      <c r="AU1494" s="242" t="s">
        <v>85</v>
      </c>
      <c r="AV1494" s="13" t="s">
        <v>85</v>
      </c>
      <c r="AW1494" s="13" t="s">
        <v>32</v>
      </c>
      <c r="AX1494" s="13" t="s">
        <v>75</v>
      </c>
      <c r="AY1494" s="242" t="s">
        <v>149</v>
      </c>
    </row>
    <row r="1495" s="13" customFormat="1">
      <c r="A1495" s="13"/>
      <c r="B1495" s="231"/>
      <c r="C1495" s="232"/>
      <c r="D1495" s="233" t="s">
        <v>158</v>
      </c>
      <c r="E1495" s="234" t="s">
        <v>1</v>
      </c>
      <c r="F1495" s="235" t="s">
        <v>1616</v>
      </c>
      <c r="G1495" s="232"/>
      <c r="H1495" s="236">
        <v>358</v>
      </c>
      <c r="I1495" s="237"/>
      <c r="J1495" s="232"/>
      <c r="K1495" s="232"/>
      <c r="L1495" s="238"/>
      <c r="M1495" s="239"/>
      <c r="N1495" s="240"/>
      <c r="O1495" s="240"/>
      <c r="P1495" s="240"/>
      <c r="Q1495" s="240"/>
      <c r="R1495" s="240"/>
      <c r="S1495" s="240"/>
      <c r="T1495" s="241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2" t="s">
        <v>158</v>
      </c>
      <c r="AU1495" s="242" t="s">
        <v>85</v>
      </c>
      <c r="AV1495" s="13" t="s">
        <v>85</v>
      </c>
      <c r="AW1495" s="13" t="s">
        <v>32</v>
      </c>
      <c r="AX1495" s="13" t="s">
        <v>75</v>
      </c>
      <c r="AY1495" s="242" t="s">
        <v>149</v>
      </c>
    </row>
    <row r="1496" s="13" customFormat="1">
      <c r="A1496" s="13"/>
      <c r="B1496" s="231"/>
      <c r="C1496" s="232"/>
      <c r="D1496" s="233" t="s">
        <v>158</v>
      </c>
      <c r="E1496" s="234" t="s">
        <v>1</v>
      </c>
      <c r="F1496" s="235" t="s">
        <v>1617</v>
      </c>
      <c r="G1496" s="232"/>
      <c r="H1496" s="236">
        <v>54.299999999999997</v>
      </c>
      <c r="I1496" s="237"/>
      <c r="J1496" s="232"/>
      <c r="K1496" s="232"/>
      <c r="L1496" s="238"/>
      <c r="M1496" s="239"/>
      <c r="N1496" s="240"/>
      <c r="O1496" s="240"/>
      <c r="P1496" s="240"/>
      <c r="Q1496" s="240"/>
      <c r="R1496" s="240"/>
      <c r="S1496" s="240"/>
      <c r="T1496" s="241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42" t="s">
        <v>158</v>
      </c>
      <c r="AU1496" s="242" t="s">
        <v>85</v>
      </c>
      <c r="AV1496" s="13" t="s">
        <v>85</v>
      </c>
      <c r="AW1496" s="13" t="s">
        <v>32</v>
      </c>
      <c r="AX1496" s="13" t="s">
        <v>75</v>
      </c>
      <c r="AY1496" s="242" t="s">
        <v>149</v>
      </c>
    </row>
    <row r="1497" s="13" customFormat="1">
      <c r="A1497" s="13"/>
      <c r="B1497" s="231"/>
      <c r="C1497" s="232"/>
      <c r="D1497" s="233" t="s">
        <v>158</v>
      </c>
      <c r="E1497" s="234" t="s">
        <v>1</v>
      </c>
      <c r="F1497" s="235" t="s">
        <v>1618</v>
      </c>
      <c r="G1497" s="232"/>
      <c r="H1497" s="236">
        <v>18.100000000000001</v>
      </c>
      <c r="I1497" s="237"/>
      <c r="J1497" s="232"/>
      <c r="K1497" s="232"/>
      <c r="L1497" s="238"/>
      <c r="M1497" s="239"/>
      <c r="N1497" s="240"/>
      <c r="O1497" s="240"/>
      <c r="P1497" s="240"/>
      <c r="Q1497" s="240"/>
      <c r="R1497" s="240"/>
      <c r="S1497" s="240"/>
      <c r="T1497" s="241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42" t="s">
        <v>158</v>
      </c>
      <c r="AU1497" s="242" t="s">
        <v>85</v>
      </c>
      <c r="AV1497" s="13" t="s">
        <v>85</v>
      </c>
      <c r="AW1497" s="13" t="s">
        <v>32</v>
      </c>
      <c r="AX1497" s="13" t="s">
        <v>75</v>
      </c>
      <c r="AY1497" s="242" t="s">
        <v>149</v>
      </c>
    </row>
    <row r="1498" s="13" customFormat="1">
      <c r="A1498" s="13"/>
      <c r="B1498" s="231"/>
      <c r="C1498" s="232"/>
      <c r="D1498" s="233" t="s">
        <v>158</v>
      </c>
      <c r="E1498" s="234" t="s">
        <v>1</v>
      </c>
      <c r="F1498" s="235" t="s">
        <v>1619</v>
      </c>
      <c r="G1498" s="232"/>
      <c r="H1498" s="236">
        <v>31.940000000000001</v>
      </c>
      <c r="I1498" s="237"/>
      <c r="J1498" s="232"/>
      <c r="K1498" s="232"/>
      <c r="L1498" s="238"/>
      <c r="M1498" s="239"/>
      <c r="N1498" s="240"/>
      <c r="O1498" s="240"/>
      <c r="P1498" s="240"/>
      <c r="Q1498" s="240"/>
      <c r="R1498" s="240"/>
      <c r="S1498" s="240"/>
      <c r="T1498" s="241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2" t="s">
        <v>158</v>
      </c>
      <c r="AU1498" s="242" t="s">
        <v>85</v>
      </c>
      <c r="AV1498" s="13" t="s">
        <v>85</v>
      </c>
      <c r="AW1498" s="13" t="s">
        <v>32</v>
      </c>
      <c r="AX1498" s="13" t="s">
        <v>75</v>
      </c>
      <c r="AY1498" s="242" t="s">
        <v>149</v>
      </c>
    </row>
    <row r="1499" s="13" customFormat="1">
      <c r="A1499" s="13"/>
      <c r="B1499" s="231"/>
      <c r="C1499" s="232"/>
      <c r="D1499" s="233" t="s">
        <v>158</v>
      </c>
      <c r="E1499" s="234" t="s">
        <v>1</v>
      </c>
      <c r="F1499" s="235" t="s">
        <v>1620</v>
      </c>
      <c r="G1499" s="232"/>
      <c r="H1499" s="236">
        <v>13</v>
      </c>
      <c r="I1499" s="237"/>
      <c r="J1499" s="232"/>
      <c r="K1499" s="232"/>
      <c r="L1499" s="238"/>
      <c r="M1499" s="239"/>
      <c r="N1499" s="240"/>
      <c r="O1499" s="240"/>
      <c r="P1499" s="240"/>
      <c r="Q1499" s="240"/>
      <c r="R1499" s="240"/>
      <c r="S1499" s="240"/>
      <c r="T1499" s="241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2" t="s">
        <v>158</v>
      </c>
      <c r="AU1499" s="242" t="s">
        <v>85</v>
      </c>
      <c r="AV1499" s="13" t="s">
        <v>85</v>
      </c>
      <c r="AW1499" s="13" t="s">
        <v>32</v>
      </c>
      <c r="AX1499" s="13" t="s">
        <v>75</v>
      </c>
      <c r="AY1499" s="242" t="s">
        <v>149</v>
      </c>
    </row>
    <row r="1500" s="13" customFormat="1">
      <c r="A1500" s="13"/>
      <c r="B1500" s="231"/>
      <c r="C1500" s="232"/>
      <c r="D1500" s="233" t="s">
        <v>158</v>
      </c>
      <c r="E1500" s="234" t="s">
        <v>1</v>
      </c>
      <c r="F1500" s="235" t="s">
        <v>1621</v>
      </c>
      <c r="G1500" s="232"/>
      <c r="H1500" s="236">
        <v>379.625</v>
      </c>
      <c r="I1500" s="237"/>
      <c r="J1500" s="232"/>
      <c r="K1500" s="232"/>
      <c r="L1500" s="238"/>
      <c r="M1500" s="239"/>
      <c r="N1500" s="240"/>
      <c r="O1500" s="240"/>
      <c r="P1500" s="240"/>
      <c r="Q1500" s="240"/>
      <c r="R1500" s="240"/>
      <c r="S1500" s="240"/>
      <c r="T1500" s="241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2" t="s">
        <v>158</v>
      </c>
      <c r="AU1500" s="242" t="s">
        <v>85</v>
      </c>
      <c r="AV1500" s="13" t="s">
        <v>85</v>
      </c>
      <c r="AW1500" s="13" t="s">
        <v>32</v>
      </c>
      <c r="AX1500" s="13" t="s">
        <v>75</v>
      </c>
      <c r="AY1500" s="242" t="s">
        <v>149</v>
      </c>
    </row>
    <row r="1501" s="13" customFormat="1">
      <c r="A1501" s="13"/>
      <c r="B1501" s="231"/>
      <c r="C1501" s="232"/>
      <c r="D1501" s="233" t="s">
        <v>158</v>
      </c>
      <c r="E1501" s="234" t="s">
        <v>1</v>
      </c>
      <c r="F1501" s="235" t="s">
        <v>1622</v>
      </c>
      <c r="G1501" s="232"/>
      <c r="H1501" s="236">
        <v>51</v>
      </c>
      <c r="I1501" s="237"/>
      <c r="J1501" s="232"/>
      <c r="K1501" s="232"/>
      <c r="L1501" s="238"/>
      <c r="M1501" s="239"/>
      <c r="N1501" s="240"/>
      <c r="O1501" s="240"/>
      <c r="P1501" s="240"/>
      <c r="Q1501" s="240"/>
      <c r="R1501" s="240"/>
      <c r="S1501" s="240"/>
      <c r="T1501" s="241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42" t="s">
        <v>158</v>
      </c>
      <c r="AU1501" s="242" t="s">
        <v>85</v>
      </c>
      <c r="AV1501" s="13" t="s">
        <v>85</v>
      </c>
      <c r="AW1501" s="13" t="s">
        <v>32</v>
      </c>
      <c r="AX1501" s="13" t="s">
        <v>75</v>
      </c>
      <c r="AY1501" s="242" t="s">
        <v>149</v>
      </c>
    </row>
    <row r="1502" s="13" customFormat="1">
      <c r="A1502" s="13"/>
      <c r="B1502" s="231"/>
      <c r="C1502" s="232"/>
      <c r="D1502" s="233" t="s">
        <v>158</v>
      </c>
      <c r="E1502" s="234" t="s">
        <v>1</v>
      </c>
      <c r="F1502" s="235" t="s">
        <v>1623</v>
      </c>
      <c r="G1502" s="232"/>
      <c r="H1502" s="236">
        <v>18.995000000000001</v>
      </c>
      <c r="I1502" s="237"/>
      <c r="J1502" s="232"/>
      <c r="K1502" s="232"/>
      <c r="L1502" s="238"/>
      <c r="M1502" s="239"/>
      <c r="N1502" s="240"/>
      <c r="O1502" s="240"/>
      <c r="P1502" s="240"/>
      <c r="Q1502" s="240"/>
      <c r="R1502" s="240"/>
      <c r="S1502" s="240"/>
      <c r="T1502" s="241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42" t="s">
        <v>158</v>
      </c>
      <c r="AU1502" s="242" t="s">
        <v>85</v>
      </c>
      <c r="AV1502" s="13" t="s">
        <v>85</v>
      </c>
      <c r="AW1502" s="13" t="s">
        <v>32</v>
      </c>
      <c r="AX1502" s="13" t="s">
        <v>75</v>
      </c>
      <c r="AY1502" s="242" t="s">
        <v>149</v>
      </c>
    </row>
    <row r="1503" s="13" customFormat="1">
      <c r="A1503" s="13"/>
      <c r="B1503" s="231"/>
      <c r="C1503" s="232"/>
      <c r="D1503" s="233" t="s">
        <v>158</v>
      </c>
      <c r="E1503" s="234" t="s">
        <v>1</v>
      </c>
      <c r="F1503" s="235" t="s">
        <v>1624</v>
      </c>
      <c r="G1503" s="232"/>
      <c r="H1503" s="236">
        <v>18.100000000000001</v>
      </c>
      <c r="I1503" s="237"/>
      <c r="J1503" s="232"/>
      <c r="K1503" s="232"/>
      <c r="L1503" s="238"/>
      <c r="M1503" s="239"/>
      <c r="N1503" s="240"/>
      <c r="O1503" s="240"/>
      <c r="P1503" s="240"/>
      <c r="Q1503" s="240"/>
      <c r="R1503" s="240"/>
      <c r="S1503" s="240"/>
      <c r="T1503" s="241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42" t="s">
        <v>158</v>
      </c>
      <c r="AU1503" s="242" t="s">
        <v>85</v>
      </c>
      <c r="AV1503" s="13" t="s">
        <v>85</v>
      </c>
      <c r="AW1503" s="13" t="s">
        <v>32</v>
      </c>
      <c r="AX1503" s="13" t="s">
        <v>75</v>
      </c>
      <c r="AY1503" s="242" t="s">
        <v>149</v>
      </c>
    </row>
    <row r="1504" s="13" customFormat="1">
      <c r="A1504" s="13"/>
      <c r="B1504" s="231"/>
      <c r="C1504" s="232"/>
      <c r="D1504" s="233" t="s">
        <v>158</v>
      </c>
      <c r="E1504" s="234" t="s">
        <v>1</v>
      </c>
      <c r="F1504" s="235" t="s">
        <v>1625</v>
      </c>
      <c r="G1504" s="232"/>
      <c r="H1504" s="236">
        <v>31.940000000000001</v>
      </c>
      <c r="I1504" s="237"/>
      <c r="J1504" s="232"/>
      <c r="K1504" s="232"/>
      <c r="L1504" s="238"/>
      <c r="M1504" s="239"/>
      <c r="N1504" s="240"/>
      <c r="O1504" s="240"/>
      <c r="P1504" s="240"/>
      <c r="Q1504" s="240"/>
      <c r="R1504" s="240"/>
      <c r="S1504" s="240"/>
      <c r="T1504" s="241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2" t="s">
        <v>158</v>
      </c>
      <c r="AU1504" s="242" t="s">
        <v>85</v>
      </c>
      <c r="AV1504" s="13" t="s">
        <v>85</v>
      </c>
      <c r="AW1504" s="13" t="s">
        <v>32</v>
      </c>
      <c r="AX1504" s="13" t="s">
        <v>75</v>
      </c>
      <c r="AY1504" s="242" t="s">
        <v>149</v>
      </c>
    </row>
    <row r="1505" s="13" customFormat="1">
      <c r="A1505" s="13"/>
      <c r="B1505" s="231"/>
      <c r="C1505" s="232"/>
      <c r="D1505" s="233" t="s">
        <v>158</v>
      </c>
      <c r="E1505" s="234" t="s">
        <v>1</v>
      </c>
      <c r="F1505" s="235" t="s">
        <v>1626</v>
      </c>
      <c r="G1505" s="232"/>
      <c r="H1505" s="236">
        <v>13</v>
      </c>
      <c r="I1505" s="237"/>
      <c r="J1505" s="232"/>
      <c r="K1505" s="232"/>
      <c r="L1505" s="238"/>
      <c r="M1505" s="239"/>
      <c r="N1505" s="240"/>
      <c r="O1505" s="240"/>
      <c r="P1505" s="240"/>
      <c r="Q1505" s="240"/>
      <c r="R1505" s="240"/>
      <c r="S1505" s="240"/>
      <c r="T1505" s="241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2" t="s">
        <v>158</v>
      </c>
      <c r="AU1505" s="242" t="s">
        <v>85</v>
      </c>
      <c r="AV1505" s="13" t="s">
        <v>85</v>
      </c>
      <c r="AW1505" s="13" t="s">
        <v>32</v>
      </c>
      <c r="AX1505" s="13" t="s">
        <v>75</v>
      </c>
      <c r="AY1505" s="242" t="s">
        <v>149</v>
      </c>
    </row>
    <row r="1506" s="13" customFormat="1">
      <c r="A1506" s="13"/>
      <c r="B1506" s="231"/>
      <c r="C1506" s="232"/>
      <c r="D1506" s="233" t="s">
        <v>158</v>
      </c>
      <c r="E1506" s="234" t="s">
        <v>1</v>
      </c>
      <c r="F1506" s="235" t="s">
        <v>1627</v>
      </c>
      <c r="G1506" s="232"/>
      <c r="H1506" s="236">
        <v>23.699999999999999</v>
      </c>
      <c r="I1506" s="237"/>
      <c r="J1506" s="232"/>
      <c r="K1506" s="232"/>
      <c r="L1506" s="238"/>
      <c r="M1506" s="239"/>
      <c r="N1506" s="240"/>
      <c r="O1506" s="240"/>
      <c r="P1506" s="240"/>
      <c r="Q1506" s="240"/>
      <c r="R1506" s="240"/>
      <c r="S1506" s="240"/>
      <c r="T1506" s="241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42" t="s">
        <v>158</v>
      </c>
      <c r="AU1506" s="242" t="s">
        <v>85</v>
      </c>
      <c r="AV1506" s="13" t="s">
        <v>85</v>
      </c>
      <c r="AW1506" s="13" t="s">
        <v>32</v>
      </c>
      <c r="AX1506" s="13" t="s">
        <v>75</v>
      </c>
      <c r="AY1506" s="242" t="s">
        <v>149</v>
      </c>
    </row>
    <row r="1507" s="13" customFormat="1">
      <c r="A1507" s="13"/>
      <c r="B1507" s="231"/>
      <c r="C1507" s="232"/>
      <c r="D1507" s="233" t="s">
        <v>158</v>
      </c>
      <c r="E1507" s="234" t="s">
        <v>1</v>
      </c>
      <c r="F1507" s="235" t="s">
        <v>1628</v>
      </c>
      <c r="G1507" s="232"/>
      <c r="H1507" s="236">
        <v>6.5999999999999996</v>
      </c>
      <c r="I1507" s="237"/>
      <c r="J1507" s="232"/>
      <c r="K1507" s="232"/>
      <c r="L1507" s="238"/>
      <c r="M1507" s="239"/>
      <c r="N1507" s="240"/>
      <c r="O1507" s="240"/>
      <c r="P1507" s="240"/>
      <c r="Q1507" s="240"/>
      <c r="R1507" s="240"/>
      <c r="S1507" s="240"/>
      <c r="T1507" s="241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2" t="s">
        <v>158</v>
      </c>
      <c r="AU1507" s="242" t="s">
        <v>85</v>
      </c>
      <c r="AV1507" s="13" t="s">
        <v>85</v>
      </c>
      <c r="AW1507" s="13" t="s">
        <v>32</v>
      </c>
      <c r="AX1507" s="13" t="s">
        <v>75</v>
      </c>
      <c r="AY1507" s="242" t="s">
        <v>149</v>
      </c>
    </row>
    <row r="1508" s="13" customFormat="1">
      <c r="A1508" s="13"/>
      <c r="B1508" s="231"/>
      <c r="C1508" s="232"/>
      <c r="D1508" s="233" t="s">
        <v>158</v>
      </c>
      <c r="E1508" s="234" t="s">
        <v>1</v>
      </c>
      <c r="F1508" s="235" t="s">
        <v>1629</v>
      </c>
      <c r="G1508" s="232"/>
      <c r="H1508" s="236">
        <v>11.640000000000001</v>
      </c>
      <c r="I1508" s="237"/>
      <c r="J1508" s="232"/>
      <c r="K1508" s="232"/>
      <c r="L1508" s="238"/>
      <c r="M1508" s="239"/>
      <c r="N1508" s="240"/>
      <c r="O1508" s="240"/>
      <c r="P1508" s="240"/>
      <c r="Q1508" s="240"/>
      <c r="R1508" s="240"/>
      <c r="S1508" s="240"/>
      <c r="T1508" s="241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42" t="s">
        <v>158</v>
      </c>
      <c r="AU1508" s="242" t="s">
        <v>85</v>
      </c>
      <c r="AV1508" s="13" t="s">
        <v>85</v>
      </c>
      <c r="AW1508" s="13" t="s">
        <v>32</v>
      </c>
      <c r="AX1508" s="13" t="s">
        <v>75</v>
      </c>
      <c r="AY1508" s="242" t="s">
        <v>149</v>
      </c>
    </row>
    <row r="1509" s="13" customFormat="1">
      <c r="A1509" s="13"/>
      <c r="B1509" s="231"/>
      <c r="C1509" s="232"/>
      <c r="D1509" s="233" t="s">
        <v>158</v>
      </c>
      <c r="E1509" s="234" t="s">
        <v>1</v>
      </c>
      <c r="F1509" s="235" t="s">
        <v>1630</v>
      </c>
      <c r="G1509" s="232"/>
      <c r="H1509" s="236">
        <v>15</v>
      </c>
      <c r="I1509" s="237"/>
      <c r="J1509" s="232"/>
      <c r="K1509" s="232"/>
      <c r="L1509" s="238"/>
      <c r="M1509" s="239"/>
      <c r="N1509" s="240"/>
      <c r="O1509" s="240"/>
      <c r="P1509" s="240"/>
      <c r="Q1509" s="240"/>
      <c r="R1509" s="240"/>
      <c r="S1509" s="240"/>
      <c r="T1509" s="241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2" t="s">
        <v>158</v>
      </c>
      <c r="AU1509" s="242" t="s">
        <v>85</v>
      </c>
      <c r="AV1509" s="13" t="s">
        <v>85</v>
      </c>
      <c r="AW1509" s="13" t="s">
        <v>32</v>
      </c>
      <c r="AX1509" s="13" t="s">
        <v>75</v>
      </c>
      <c r="AY1509" s="242" t="s">
        <v>149</v>
      </c>
    </row>
    <row r="1510" s="13" customFormat="1">
      <c r="A1510" s="13"/>
      <c r="B1510" s="231"/>
      <c r="C1510" s="232"/>
      <c r="D1510" s="233" t="s">
        <v>158</v>
      </c>
      <c r="E1510" s="234" t="s">
        <v>1</v>
      </c>
      <c r="F1510" s="235" t="s">
        <v>1631</v>
      </c>
      <c r="G1510" s="232"/>
      <c r="H1510" s="236">
        <v>34.799999999999997</v>
      </c>
      <c r="I1510" s="237"/>
      <c r="J1510" s="232"/>
      <c r="K1510" s="232"/>
      <c r="L1510" s="238"/>
      <c r="M1510" s="239"/>
      <c r="N1510" s="240"/>
      <c r="O1510" s="240"/>
      <c r="P1510" s="240"/>
      <c r="Q1510" s="240"/>
      <c r="R1510" s="240"/>
      <c r="S1510" s="240"/>
      <c r="T1510" s="241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42" t="s">
        <v>158</v>
      </c>
      <c r="AU1510" s="242" t="s">
        <v>85</v>
      </c>
      <c r="AV1510" s="13" t="s">
        <v>85</v>
      </c>
      <c r="AW1510" s="13" t="s">
        <v>32</v>
      </c>
      <c r="AX1510" s="13" t="s">
        <v>75</v>
      </c>
      <c r="AY1510" s="242" t="s">
        <v>149</v>
      </c>
    </row>
    <row r="1511" s="13" customFormat="1">
      <c r="A1511" s="13"/>
      <c r="B1511" s="231"/>
      <c r="C1511" s="232"/>
      <c r="D1511" s="233" t="s">
        <v>158</v>
      </c>
      <c r="E1511" s="234" t="s">
        <v>1</v>
      </c>
      <c r="F1511" s="235" t="s">
        <v>1632</v>
      </c>
      <c r="G1511" s="232"/>
      <c r="H1511" s="236">
        <v>48</v>
      </c>
      <c r="I1511" s="237"/>
      <c r="J1511" s="232"/>
      <c r="K1511" s="232"/>
      <c r="L1511" s="238"/>
      <c r="M1511" s="239"/>
      <c r="N1511" s="240"/>
      <c r="O1511" s="240"/>
      <c r="P1511" s="240"/>
      <c r="Q1511" s="240"/>
      <c r="R1511" s="240"/>
      <c r="S1511" s="240"/>
      <c r="T1511" s="241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2" t="s">
        <v>158</v>
      </c>
      <c r="AU1511" s="242" t="s">
        <v>85</v>
      </c>
      <c r="AV1511" s="13" t="s">
        <v>85</v>
      </c>
      <c r="AW1511" s="13" t="s">
        <v>32</v>
      </c>
      <c r="AX1511" s="13" t="s">
        <v>75</v>
      </c>
      <c r="AY1511" s="242" t="s">
        <v>149</v>
      </c>
    </row>
    <row r="1512" s="13" customFormat="1">
      <c r="A1512" s="13"/>
      <c r="B1512" s="231"/>
      <c r="C1512" s="232"/>
      <c r="D1512" s="233" t="s">
        <v>158</v>
      </c>
      <c r="E1512" s="234" t="s">
        <v>1</v>
      </c>
      <c r="F1512" s="235" t="s">
        <v>1633</v>
      </c>
      <c r="G1512" s="232"/>
      <c r="H1512" s="236">
        <v>34.43</v>
      </c>
      <c r="I1512" s="237"/>
      <c r="J1512" s="232"/>
      <c r="K1512" s="232"/>
      <c r="L1512" s="238"/>
      <c r="M1512" s="239"/>
      <c r="N1512" s="240"/>
      <c r="O1512" s="240"/>
      <c r="P1512" s="240"/>
      <c r="Q1512" s="240"/>
      <c r="R1512" s="240"/>
      <c r="S1512" s="240"/>
      <c r="T1512" s="241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42" t="s">
        <v>158</v>
      </c>
      <c r="AU1512" s="242" t="s">
        <v>85</v>
      </c>
      <c r="AV1512" s="13" t="s">
        <v>85</v>
      </c>
      <c r="AW1512" s="13" t="s">
        <v>32</v>
      </c>
      <c r="AX1512" s="13" t="s">
        <v>75</v>
      </c>
      <c r="AY1512" s="242" t="s">
        <v>149</v>
      </c>
    </row>
    <row r="1513" s="13" customFormat="1">
      <c r="A1513" s="13"/>
      <c r="B1513" s="231"/>
      <c r="C1513" s="232"/>
      <c r="D1513" s="233" t="s">
        <v>158</v>
      </c>
      <c r="E1513" s="234" t="s">
        <v>1</v>
      </c>
      <c r="F1513" s="235" t="s">
        <v>1634</v>
      </c>
      <c r="G1513" s="232"/>
      <c r="H1513" s="236">
        <v>69.700000000000003</v>
      </c>
      <c r="I1513" s="237"/>
      <c r="J1513" s="232"/>
      <c r="K1513" s="232"/>
      <c r="L1513" s="238"/>
      <c r="M1513" s="239"/>
      <c r="N1513" s="240"/>
      <c r="O1513" s="240"/>
      <c r="P1513" s="240"/>
      <c r="Q1513" s="240"/>
      <c r="R1513" s="240"/>
      <c r="S1513" s="240"/>
      <c r="T1513" s="241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42" t="s">
        <v>158</v>
      </c>
      <c r="AU1513" s="242" t="s">
        <v>85</v>
      </c>
      <c r="AV1513" s="13" t="s">
        <v>85</v>
      </c>
      <c r="AW1513" s="13" t="s">
        <v>32</v>
      </c>
      <c r="AX1513" s="13" t="s">
        <v>75</v>
      </c>
      <c r="AY1513" s="242" t="s">
        <v>149</v>
      </c>
    </row>
    <row r="1514" s="13" customFormat="1">
      <c r="A1514" s="13"/>
      <c r="B1514" s="231"/>
      <c r="C1514" s="232"/>
      <c r="D1514" s="233" t="s">
        <v>158</v>
      </c>
      <c r="E1514" s="234" t="s">
        <v>1</v>
      </c>
      <c r="F1514" s="235" t="s">
        <v>1635</v>
      </c>
      <c r="G1514" s="232"/>
      <c r="H1514" s="236">
        <v>40.299999999999997</v>
      </c>
      <c r="I1514" s="237"/>
      <c r="J1514" s="232"/>
      <c r="K1514" s="232"/>
      <c r="L1514" s="238"/>
      <c r="M1514" s="239"/>
      <c r="N1514" s="240"/>
      <c r="O1514" s="240"/>
      <c r="P1514" s="240"/>
      <c r="Q1514" s="240"/>
      <c r="R1514" s="240"/>
      <c r="S1514" s="240"/>
      <c r="T1514" s="241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42" t="s">
        <v>158</v>
      </c>
      <c r="AU1514" s="242" t="s">
        <v>85</v>
      </c>
      <c r="AV1514" s="13" t="s">
        <v>85</v>
      </c>
      <c r="AW1514" s="13" t="s">
        <v>32</v>
      </c>
      <c r="AX1514" s="13" t="s">
        <v>75</v>
      </c>
      <c r="AY1514" s="242" t="s">
        <v>149</v>
      </c>
    </row>
    <row r="1515" s="13" customFormat="1">
      <c r="A1515" s="13"/>
      <c r="B1515" s="231"/>
      <c r="C1515" s="232"/>
      <c r="D1515" s="233" t="s">
        <v>158</v>
      </c>
      <c r="E1515" s="234" t="s">
        <v>1</v>
      </c>
      <c r="F1515" s="235" t="s">
        <v>1636</v>
      </c>
      <c r="G1515" s="232"/>
      <c r="H1515" s="236">
        <v>6.6600000000000001</v>
      </c>
      <c r="I1515" s="237"/>
      <c r="J1515" s="232"/>
      <c r="K1515" s="232"/>
      <c r="L1515" s="238"/>
      <c r="M1515" s="239"/>
      <c r="N1515" s="240"/>
      <c r="O1515" s="240"/>
      <c r="P1515" s="240"/>
      <c r="Q1515" s="240"/>
      <c r="R1515" s="240"/>
      <c r="S1515" s="240"/>
      <c r="T1515" s="241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42" t="s">
        <v>158</v>
      </c>
      <c r="AU1515" s="242" t="s">
        <v>85</v>
      </c>
      <c r="AV1515" s="13" t="s">
        <v>85</v>
      </c>
      <c r="AW1515" s="13" t="s">
        <v>32</v>
      </c>
      <c r="AX1515" s="13" t="s">
        <v>75</v>
      </c>
      <c r="AY1515" s="242" t="s">
        <v>149</v>
      </c>
    </row>
    <row r="1516" s="13" customFormat="1">
      <c r="A1516" s="13"/>
      <c r="B1516" s="231"/>
      <c r="C1516" s="232"/>
      <c r="D1516" s="233" t="s">
        <v>158</v>
      </c>
      <c r="E1516" s="234" t="s">
        <v>1</v>
      </c>
      <c r="F1516" s="235" t="s">
        <v>1637</v>
      </c>
      <c r="G1516" s="232"/>
      <c r="H1516" s="236">
        <v>11.640000000000001</v>
      </c>
      <c r="I1516" s="237"/>
      <c r="J1516" s="232"/>
      <c r="K1516" s="232"/>
      <c r="L1516" s="238"/>
      <c r="M1516" s="239"/>
      <c r="N1516" s="240"/>
      <c r="O1516" s="240"/>
      <c r="P1516" s="240"/>
      <c r="Q1516" s="240"/>
      <c r="R1516" s="240"/>
      <c r="S1516" s="240"/>
      <c r="T1516" s="241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2" t="s">
        <v>158</v>
      </c>
      <c r="AU1516" s="242" t="s">
        <v>85</v>
      </c>
      <c r="AV1516" s="13" t="s">
        <v>85</v>
      </c>
      <c r="AW1516" s="13" t="s">
        <v>32</v>
      </c>
      <c r="AX1516" s="13" t="s">
        <v>75</v>
      </c>
      <c r="AY1516" s="242" t="s">
        <v>149</v>
      </c>
    </row>
    <row r="1517" s="13" customFormat="1">
      <c r="A1517" s="13"/>
      <c r="B1517" s="231"/>
      <c r="C1517" s="232"/>
      <c r="D1517" s="233" t="s">
        <v>158</v>
      </c>
      <c r="E1517" s="234" t="s">
        <v>1</v>
      </c>
      <c r="F1517" s="235" t="s">
        <v>1638</v>
      </c>
      <c r="G1517" s="232"/>
      <c r="H1517" s="236">
        <v>15</v>
      </c>
      <c r="I1517" s="237"/>
      <c r="J1517" s="232"/>
      <c r="K1517" s="232"/>
      <c r="L1517" s="238"/>
      <c r="M1517" s="239"/>
      <c r="N1517" s="240"/>
      <c r="O1517" s="240"/>
      <c r="P1517" s="240"/>
      <c r="Q1517" s="240"/>
      <c r="R1517" s="240"/>
      <c r="S1517" s="240"/>
      <c r="T1517" s="241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42" t="s">
        <v>158</v>
      </c>
      <c r="AU1517" s="242" t="s">
        <v>85</v>
      </c>
      <c r="AV1517" s="13" t="s">
        <v>85</v>
      </c>
      <c r="AW1517" s="13" t="s">
        <v>32</v>
      </c>
      <c r="AX1517" s="13" t="s">
        <v>75</v>
      </c>
      <c r="AY1517" s="242" t="s">
        <v>149</v>
      </c>
    </row>
    <row r="1518" s="13" customFormat="1">
      <c r="A1518" s="13"/>
      <c r="B1518" s="231"/>
      <c r="C1518" s="232"/>
      <c r="D1518" s="233" t="s">
        <v>158</v>
      </c>
      <c r="E1518" s="234" t="s">
        <v>1</v>
      </c>
      <c r="F1518" s="235" t="s">
        <v>1639</v>
      </c>
      <c r="G1518" s="232"/>
      <c r="H1518" s="236">
        <v>40.5</v>
      </c>
      <c r="I1518" s="237"/>
      <c r="J1518" s="232"/>
      <c r="K1518" s="232"/>
      <c r="L1518" s="238"/>
      <c r="M1518" s="239"/>
      <c r="N1518" s="240"/>
      <c r="O1518" s="240"/>
      <c r="P1518" s="240"/>
      <c r="Q1518" s="240"/>
      <c r="R1518" s="240"/>
      <c r="S1518" s="240"/>
      <c r="T1518" s="241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42" t="s">
        <v>158</v>
      </c>
      <c r="AU1518" s="242" t="s">
        <v>85</v>
      </c>
      <c r="AV1518" s="13" t="s">
        <v>85</v>
      </c>
      <c r="AW1518" s="13" t="s">
        <v>32</v>
      </c>
      <c r="AX1518" s="13" t="s">
        <v>75</v>
      </c>
      <c r="AY1518" s="242" t="s">
        <v>149</v>
      </c>
    </row>
    <row r="1519" s="13" customFormat="1">
      <c r="A1519" s="13"/>
      <c r="B1519" s="231"/>
      <c r="C1519" s="232"/>
      <c r="D1519" s="233" t="s">
        <v>158</v>
      </c>
      <c r="E1519" s="234" t="s">
        <v>1</v>
      </c>
      <c r="F1519" s="235" t="s">
        <v>1640</v>
      </c>
      <c r="G1519" s="232"/>
      <c r="H1519" s="236">
        <v>61.700000000000003</v>
      </c>
      <c r="I1519" s="237"/>
      <c r="J1519" s="232"/>
      <c r="K1519" s="232"/>
      <c r="L1519" s="238"/>
      <c r="M1519" s="239"/>
      <c r="N1519" s="240"/>
      <c r="O1519" s="240"/>
      <c r="P1519" s="240"/>
      <c r="Q1519" s="240"/>
      <c r="R1519" s="240"/>
      <c r="S1519" s="240"/>
      <c r="T1519" s="241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42" t="s">
        <v>158</v>
      </c>
      <c r="AU1519" s="242" t="s">
        <v>85</v>
      </c>
      <c r="AV1519" s="13" t="s">
        <v>85</v>
      </c>
      <c r="AW1519" s="13" t="s">
        <v>32</v>
      </c>
      <c r="AX1519" s="13" t="s">
        <v>75</v>
      </c>
      <c r="AY1519" s="242" t="s">
        <v>149</v>
      </c>
    </row>
    <row r="1520" s="13" customFormat="1">
      <c r="A1520" s="13"/>
      <c r="B1520" s="231"/>
      <c r="C1520" s="232"/>
      <c r="D1520" s="233" t="s">
        <v>158</v>
      </c>
      <c r="E1520" s="234" t="s">
        <v>1</v>
      </c>
      <c r="F1520" s="235" t="s">
        <v>1641</v>
      </c>
      <c r="G1520" s="232"/>
      <c r="H1520" s="236">
        <v>49.5</v>
      </c>
      <c r="I1520" s="237"/>
      <c r="J1520" s="232"/>
      <c r="K1520" s="232"/>
      <c r="L1520" s="238"/>
      <c r="M1520" s="239"/>
      <c r="N1520" s="240"/>
      <c r="O1520" s="240"/>
      <c r="P1520" s="240"/>
      <c r="Q1520" s="240"/>
      <c r="R1520" s="240"/>
      <c r="S1520" s="240"/>
      <c r="T1520" s="241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42" t="s">
        <v>158</v>
      </c>
      <c r="AU1520" s="242" t="s">
        <v>85</v>
      </c>
      <c r="AV1520" s="13" t="s">
        <v>85</v>
      </c>
      <c r="AW1520" s="13" t="s">
        <v>32</v>
      </c>
      <c r="AX1520" s="13" t="s">
        <v>75</v>
      </c>
      <c r="AY1520" s="242" t="s">
        <v>149</v>
      </c>
    </row>
    <row r="1521" s="13" customFormat="1">
      <c r="A1521" s="13"/>
      <c r="B1521" s="231"/>
      <c r="C1521" s="232"/>
      <c r="D1521" s="233" t="s">
        <v>158</v>
      </c>
      <c r="E1521" s="234" t="s">
        <v>1</v>
      </c>
      <c r="F1521" s="235" t="s">
        <v>1642</v>
      </c>
      <c r="G1521" s="232"/>
      <c r="H1521" s="236">
        <v>6.3600000000000003</v>
      </c>
      <c r="I1521" s="237"/>
      <c r="J1521" s="232"/>
      <c r="K1521" s="232"/>
      <c r="L1521" s="238"/>
      <c r="M1521" s="239"/>
      <c r="N1521" s="240"/>
      <c r="O1521" s="240"/>
      <c r="P1521" s="240"/>
      <c r="Q1521" s="240"/>
      <c r="R1521" s="240"/>
      <c r="S1521" s="240"/>
      <c r="T1521" s="241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42" t="s">
        <v>158</v>
      </c>
      <c r="AU1521" s="242" t="s">
        <v>85</v>
      </c>
      <c r="AV1521" s="13" t="s">
        <v>85</v>
      </c>
      <c r="AW1521" s="13" t="s">
        <v>32</v>
      </c>
      <c r="AX1521" s="13" t="s">
        <v>75</v>
      </c>
      <c r="AY1521" s="242" t="s">
        <v>149</v>
      </c>
    </row>
    <row r="1522" s="13" customFormat="1">
      <c r="A1522" s="13"/>
      <c r="B1522" s="231"/>
      <c r="C1522" s="232"/>
      <c r="D1522" s="233" t="s">
        <v>158</v>
      </c>
      <c r="E1522" s="234" t="s">
        <v>1</v>
      </c>
      <c r="F1522" s="235" t="s">
        <v>1643</v>
      </c>
      <c r="G1522" s="232"/>
      <c r="H1522" s="236">
        <v>19.98</v>
      </c>
      <c r="I1522" s="237"/>
      <c r="J1522" s="232"/>
      <c r="K1522" s="232"/>
      <c r="L1522" s="238"/>
      <c r="M1522" s="239"/>
      <c r="N1522" s="240"/>
      <c r="O1522" s="240"/>
      <c r="P1522" s="240"/>
      <c r="Q1522" s="240"/>
      <c r="R1522" s="240"/>
      <c r="S1522" s="240"/>
      <c r="T1522" s="241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2" t="s">
        <v>158</v>
      </c>
      <c r="AU1522" s="242" t="s">
        <v>85</v>
      </c>
      <c r="AV1522" s="13" t="s">
        <v>85</v>
      </c>
      <c r="AW1522" s="13" t="s">
        <v>32</v>
      </c>
      <c r="AX1522" s="13" t="s">
        <v>75</v>
      </c>
      <c r="AY1522" s="242" t="s">
        <v>149</v>
      </c>
    </row>
    <row r="1523" s="13" customFormat="1">
      <c r="A1523" s="13"/>
      <c r="B1523" s="231"/>
      <c r="C1523" s="232"/>
      <c r="D1523" s="233" t="s">
        <v>158</v>
      </c>
      <c r="E1523" s="234" t="s">
        <v>1</v>
      </c>
      <c r="F1523" s="235" t="s">
        <v>1644</v>
      </c>
      <c r="G1523" s="232"/>
      <c r="H1523" s="236">
        <v>23.039999999999999</v>
      </c>
      <c r="I1523" s="237"/>
      <c r="J1523" s="232"/>
      <c r="K1523" s="232"/>
      <c r="L1523" s="238"/>
      <c r="M1523" s="239"/>
      <c r="N1523" s="240"/>
      <c r="O1523" s="240"/>
      <c r="P1523" s="240"/>
      <c r="Q1523" s="240"/>
      <c r="R1523" s="240"/>
      <c r="S1523" s="240"/>
      <c r="T1523" s="241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42" t="s">
        <v>158</v>
      </c>
      <c r="AU1523" s="242" t="s">
        <v>85</v>
      </c>
      <c r="AV1523" s="13" t="s">
        <v>85</v>
      </c>
      <c r="AW1523" s="13" t="s">
        <v>32</v>
      </c>
      <c r="AX1523" s="13" t="s">
        <v>75</v>
      </c>
      <c r="AY1523" s="242" t="s">
        <v>149</v>
      </c>
    </row>
    <row r="1524" s="13" customFormat="1">
      <c r="A1524" s="13"/>
      <c r="B1524" s="231"/>
      <c r="C1524" s="232"/>
      <c r="D1524" s="233" t="s">
        <v>158</v>
      </c>
      <c r="E1524" s="234" t="s">
        <v>1</v>
      </c>
      <c r="F1524" s="235" t="s">
        <v>1645</v>
      </c>
      <c r="G1524" s="232"/>
      <c r="H1524" s="236">
        <v>40.5</v>
      </c>
      <c r="I1524" s="237"/>
      <c r="J1524" s="232"/>
      <c r="K1524" s="232"/>
      <c r="L1524" s="238"/>
      <c r="M1524" s="239"/>
      <c r="N1524" s="240"/>
      <c r="O1524" s="240"/>
      <c r="P1524" s="240"/>
      <c r="Q1524" s="240"/>
      <c r="R1524" s="240"/>
      <c r="S1524" s="240"/>
      <c r="T1524" s="241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2" t="s">
        <v>158</v>
      </c>
      <c r="AU1524" s="242" t="s">
        <v>85</v>
      </c>
      <c r="AV1524" s="13" t="s">
        <v>85</v>
      </c>
      <c r="AW1524" s="13" t="s">
        <v>32</v>
      </c>
      <c r="AX1524" s="13" t="s">
        <v>75</v>
      </c>
      <c r="AY1524" s="242" t="s">
        <v>149</v>
      </c>
    </row>
    <row r="1525" s="13" customFormat="1">
      <c r="A1525" s="13"/>
      <c r="B1525" s="231"/>
      <c r="C1525" s="232"/>
      <c r="D1525" s="233" t="s">
        <v>158</v>
      </c>
      <c r="E1525" s="234" t="s">
        <v>1</v>
      </c>
      <c r="F1525" s="235" t="s">
        <v>1646</v>
      </c>
      <c r="G1525" s="232"/>
      <c r="H1525" s="236">
        <v>83.579999999999998</v>
      </c>
      <c r="I1525" s="237"/>
      <c r="J1525" s="232"/>
      <c r="K1525" s="232"/>
      <c r="L1525" s="238"/>
      <c r="M1525" s="239"/>
      <c r="N1525" s="240"/>
      <c r="O1525" s="240"/>
      <c r="P1525" s="240"/>
      <c r="Q1525" s="240"/>
      <c r="R1525" s="240"/>
      <c r="S1525" s="240"/>
      <c r="T1525" s="241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42" t="s">
        <v>158</v>
      </c>
      <c r="AU1525" s="242" t="s">
        <v>85</v>
      </c>
      <c r="AV1525" s="13" t="s">
        <v>85</v>
      </c>
      <c r="AW1525" s="13" t="s">
        <v>32</v>
      </c>
      <c r="AX1525" s="13" t="s">
        <v>75</v>
      </c>
      <c r="AY1525" s="242" t="s">
        <v>149</v>
      </c>
    </row>
    <row r="1526" s="13" customFormat="1">
      <c r="A1526" s="13"/>
      <c r="B1526" s="231"/>
      <c r="C1526" s="232"/>
      <c r="D1526" s="233" t="s">
        <v>158</v>
      </c>
      <c r="E1526" s="234" t="s">
        <v>1</v>
      </c>
      <c r="F1526" s="235" t="s">
        <v>1647</v>
      </c>
      <c r="G1526" s="232"/>
      <c r="H1526" s="236">
        <v>100.5</v>
      </c>
      <c r="I1526" s="237"/>
      <c r="J1526" s="232"/>
      <c r="K1526" s="232"/>
      <c r="L1526" s="238"/>
      <c r="M1526" s="239"/>
      <c r="N1526" s="240"/>
      <c r="O1526" s="240"/>
      <c r="P1526" s="240"/>
      <c r="Q1526" s="240"/>
      <c r="R1526" s="240"/>
      <c r="S1526" s="240"/>
      <c r="T1526" s="241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2" t="s">
        <v>158</v>
      </c>
      <c r="AU1526" s="242" t="s">
        <v>85</v>
      </c>
      <c r="AV1526" s="13" t="s">
        <v>85</v>
      </c>
      <c r="AW1526" s="13" t="s">
        <v>32</v>
      </c>
      <c r="AX1526" s="13" t="s">
        <v>75</v>
      </c>
      <c r="AY1526" s="242" t="s">
        <v>149</v>
      </c>
    </row>
    <row r="1527" s="13" customFormat="1">
      <c r="A1527" s="13"/>
      <c r="B1527" s="231"/>
      <c r="C1527" s="232"/>
      <c r="D1527" s="233" t="s">
        <v>158</v>
      </c>
      <c r="E1527" s="234" t="s">
        <v>1</v>
      </c>
      <c r="F1527" s="235" t="s">
        <v>1648</v>
      </c>
      <c r="G1527" s="232"/>
      <c r="H1527" s="236">
        <v>14.26</v>
      </c>
      <c r="I1527" s="237"/>
      <c r="J1527" s="232"/>
      <c r="K1527" s="232"/>
      <c r="L1527" s="238"/>
      <c r="M1527" s="239"/>
      <c r="N1527" s="240"/>
      <c r="O1527" s="240"/>
      <c r="P1527" s="240"/>
      <c r="Q1527" s="240"/>
      <c r="R1527" s="240"/>
      <c r="S1527" s="240"/>
      <c r="T1527" s="241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42" t="s">
        <v>158</v>
      </c>
      <c r="AU1527" s="242" t="s">
        <v>85</v>
      </c>
      <c r="AV1527" s="13" t="s">
        <v>85</v>
      </c>
      <c r="AW1527" s="13" t="s">
        <v>32</v>
      </c>
      <c r="AX1527" s="13" t="s">
        <v>75</v>
      </c>
      <c r="AY1527" s="242" t="s">
        <v>149</v>
      </c>
    </row>
    <row r="1528" s="13" customFormat="1">
      <c r="A1528" s="13"/>
      <c r="B1528" s="231"/>
      <c r="C1528" s="232"/>
      <c r="D1528" s="233" t="s">
        <v>158</v>
      </c>
      <c r="E1528" s="234" t="s">
        <v>1</v>
      </c>
      <c r="F1528" s="235" t="s">
        <v>1649</v>
      </c>
      <c r="G1528" s="232"/>
      <c r="H1528" s="236">
        <v>32.847999999999999</v>
      </c>
      <c r="I1528" s="237"/>
      <c r="J1528" s="232"/>
      <c r="K1528" s="232"/>
      <c r="L1528" s="238"/>
      <c r="M1528" s="239"/>
      <c r="N1528" s="240"/>
      <c r="O1528" s="240"/>
      <c r="P1528" s="240"/>
      <c r="Q1528" s="240"/>
      <c r="R1528" s="240"/>
      <c r="S1528" s="240"/>
      <c r="T1528" s="241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2" t="s">
        <v>158</v>
      </c>
      <c r="AU1528" s="242" t="s">
        <v>85</v>
      </c>
      <c r="AV1528" s="13" t="s">
        <v>85</v>
      </c>
      <c r="AW1528" s="13" t="s">
        <v>32</v>
      </c>
      <c r="AX1528" s="13" t="s">
        <v>75</v>
      </c>
      <c r="AY1528" s="242" t="s">
        <v>149</v>
      </c>
    </row>
    <row r="1529" s="13" customFormat="1">
      <c r="A1529" s="13"/>
      <c r="B1529" s="231"/>
      <c r="C1529" s="232"/>
      <c r="D1529" s="233" t="s">
        <v>158</v>
      </c>
      <c r="E1529" s="234" t="s">
        <v>1</v>
      </c>
      <c r="F1529" s="235" t="s">
        <v>1650</v>
      </c>
      <c r="G1529" s="232"/>
      <c r="H1529" s="236">
        <v>5.0800000000000001</v>
      </c>
      <c r="I1529" s="237"/>
      <c r="J1529" s="232"/>
      <c r="K1529" s="232"/>
      <c r="L1529" s="238"/>
      <c r="M1529" s="239"/>
      <c r="N1529" s="240"/>
      <c r="O1529" s="240"/>
      <c r="P1529" s="240"/>
      <c r="Q1529" s="240"/>
      <c r="R1529" s="240"/>
      <c r="S1529" s="240"/>
      <c r="T1529" s="241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42" t="s">
        <v>158</v>
      </c>
      <c r="AU1529" s="242" t="s">
        <v>85</v>
      </c>
      <c r="AV1529" s="13" t="s">
        <v>85</v>
      </c>
      <c r="AW1529" s="13" t="s">
        <v>32</v>
      </c>
      <c r="AX1529" s="13" t="s">
        <v>75</v>
      </c>
      <c r="AY1529" s="242" t="s">
        <v>149</v>
      </c>
    </row>
    <row r="1530" s="13" customFormat="1">
      <c r="A1530" s="13"/>
      <c r="B1530" s="231"/>
      <c r="C1530" s="232"/>
      <c r="D1530" s="233" t="s">
        <v>158</v>
      </c>
      <c r="E1530" s="234" t="s">
        <v>1</v>
      </c>
      <c r="F1530" s="235" t="s">
        <v>1651</v>
      </c>
      <c r="G1530" s="232"/>
      <c r="H1530" s="236">
        <v>27.498000000000001</v>
      </c>
      <c r="I1530" s="237"/>
      <c r="J1530" s="232"/>
      <c r="K1530" s="232"/>
      <c r="L1530" s="238"/>
      <c r="M1530" s="239"/>
      <c r="N1530" s="240"/>
      <c r="O1530" s="240"/>
      <c r="P1530" s="240"/>
      <c r="Q1530" s="240"/>
      <c r="R1530" s="240"/>
      <c r="S1530" s="240"/>
      <c r="T1530" s="241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2" t="s">
        <v>158</v>
      </c>
      <c r="AU1530" s="242" t="s">
        <v>85</v>
      </c>
      <c r="AV1530" s="13" t="s">
        <v>85</v>
      </c>
      <c r="AW1530" s="13" t="s">
        <v>32</v>
      </c>
      <c r="AX1530" s="13" t="s">
        <v>75</v>
      </c>
      <c r="AY1530" s="242" t="s">
        <v>149</v>
      </c>
    </row>
    <row r="1531" s="13" customFormat="1">
      <c r="A1531" s="13"/>
      <c r="B1531" s="231"/>
      <c r="C1531" s="232"/>
      <c r="D1531" s="233" t="s">
        <v>158</v>
      </c>
      <c r="E1531" s="234" t="s">
        <v>1</v>
      </c>
      <c r="F1531" s="235" t="s">
        <v>1652</v>
      </c>
      <c r="G1531" s="232"/>
      <c r="H1531" s="236">
        <v>15.119999999999999</v>
      </c>
      <c r="I1531" s="237"/>
      <c r="J1531" s="232"/>
      <c r="K1531" s="232"/>
      <c r="L1531" s="238"/>
      <c r="M1531" s="239"/>
      <c r="N1531" s="240"/>
      <c r="O1531" s="240"/>
      <c r="P1531" s="240"/>
      <c r="Q1531" s="240"/>
      <c r="R1531" s="240"/>
      <c r="S1531" s="240"/>
      <c r="T1531" s="241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42" t="s">
        <v>158</v>
      </c>
      <c r="AU1531" s="242" t="s">
        <v>85</v>
      </c>
      <c r="AV1531" s="13" t="s">
        <v>85</v>
      </c>
      <c r="AW1531" s="13" t="s">
        <v>32</v>
      </c>
      <c r="AX1531" s="13" t="s">
        <v>75</v>
      </c>
      <c r="AY1531" s="242" t="s">
        <v>149</v>
      </c>
    </row>
    <row r="1532" s="13" customFormat="1">
      <c r="A1532" s="13"/>
      <c r="B1532" s="231"/>
      <c r="C1532" s="232"/>
      <c r="D1532" s="233" t="s">
        <v>158</v>
      </c>
      <c r="E1532" s="234" t="s">
        <v>1</v>
      </c>
      <c r="F1532" s="235" t="s">
        <v>1653</v>
      </c>
      <c r="G1532" s="232"/>
      <c r="H1532" s="236">
        <v>8.9600000000000009</v>
      </c>
      <c r="I1532" s="237"/>
      <c r="J1532" s="232"/>
      <c r="K1532" s="232"/>
      <c r="L1532" s="238"/>
      <c r="M1532" s="239"/>
      <c r="N1532" s="240"/>
      <c r="O1532" s="240"/>
      <c r="P1532" s="240"/>
      <c r="Q1532" s="240"/>
      <c r="R1532" s="240"/>
      <c r="S1532" s="240"/>
      <c r="T1532" s="241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2" t="s">
        <v>158</v>
      </c>
      <c r="AU1532" s="242" t="s">
        <v>85</v>
      </c>
      <c r="AV1532" s="13" t="s">
        <v>85</v>
      </c>
      <c r="AW1532" s="13" t="s">
        <v>32</v>
      </c>
      <c r="AX1532" s="13" t="s">
        <v>75</v>
      </c>
      <c r="AY1532" s="242" t="s">
        <v>149</v>
      </c>
    </row>
    <row r="1533" s="13" customFormat="1">
      <c r="A1533" s="13"/>
      <c r="B1533" s="231"/>
      <c r="C1533" s="232"/>
      <c r="D1533" s="233" t="s">
        <v>158</v>
      </c>
      <c r="E1533" s="234" t="s">
        <v>1</v>
      </c>
      <c r="F1533" s="235" t="s">
        <v>1654</v>
      </c>
      <c r="G1533" s="232"/>
      <c r="H1533" s="236">
        <v>7.0800000000000001</v>
      </c>
      <c r="I1533" s="237"/>
      <c r="J1533" s="232"/>
      <c r="K1533" s="232"/>
      <c r="L1533" s="238"/>
      <c r="M1533" s="239"/>
      <c r="N1533" s="240"/>
      <c r="O1533" s="240"/>
      <c r="P1533" s="240"/>
      <c r="Q1533" s="240"/>
      <c r="R1533" s="240"/>
      <c r="S1533" s="240"/>
      <c r="T1533" s="241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42" t="s">
        <v>158</v>
      </c>
      <c r="AU1533" s="242" t="s">
        <v>85</v>
      </c>
      <c r="AV1533" s="13" t="s">
        <v>85</v>
      </c>
      <c r="AW1533" s="13" t="s">
        <v>32</v>
      </c>
      <c r="AX1533" s="13" t="s">
        <v>75</v>
      </c>
      <c r="AY1533" s="242" t="s">
        <v>149</v>
      </c>
    </row>
    <row r="1534" s="13" customFormat="1">
      <c r="A1534" s="13"/>
      <c r="B1534" s="231"/>
      <c r="C1534" s="232"/>
      <c r="D1534" s="233" t="s">
        <v>158</v>
      </c>
      <c r="E1534" s="234" t="s">
        <v>1</v>
      </c>
      <c r="F1534" s="235" t="s">
        <v>1655</v>
      </c>
      <c r="G1534" s="232"/>
      <c r="H1534" s="236">
        <v>5</v>
      </c>
      <c r="I1534" s="237"/>
      <c r="J1534" s="232"/>
      <c r="K1534" s="232"/>
      <c r="L1534" s="238"/>
      <c r="M1534" s="239"/>
      <c r="N1534" s="240"/>
      <c r="O1534" s="240"/>
      <c r="P1534" s="240"/>
      <c r="Q1534" s="240"/>
      <c r="R1534" s="240"/>
      <c r="S1534" s="240"/>
      <c r="T1534" s="241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2" t="s">
        <v>158</v>
      </c>
      <c r="AU1534" s="242" t="s">
        <v>85</v>
      </c>
      <c r="AV1534" s="13" t="s">
        <v>85</v>
      </c>
      <c r="AW1534" s="13" t="s">
        <v>32</v>
      </c>
      <c r="AX1534" s="13" t="s">
        <v>75</v>
      </c>
      <c r="AY1534" s="242" t="s">
        <v>149</v>
      </c>
    </row>
    <row r="1535" s="14" customFormat="1">
      <c r="A1535" s="14"/>
      <c r="B1535" s="243"/>
      <c r="C1535" s="244"/>
      <c r="D1535" s="233" t="s">
        <v>158</v>
      </c>
      <c r="E1535" s="245" t="s">
        <v>1</v>
      </c>
      <c r="F1535" s="246" t="s">
        <v>212</v>
      </c>
      <c r="G1535" s="244"/>
      <c r="H1535" s="247">
        <v>2762.1309999999994</v>
      </c>
      <c r="I1535" s="248"/>
      <c r="J1535" s="244"/>
      <c r="K1535" s="244"/>
      <c r="L1535" s="249"/>
      <c r="M1535" s="250"/>
      <c r="N1535" s="251"/>
      <c r="O1535" s="251"/>
      <c r="P1535" s="251"/>
      <c r="Q1535" s="251"/>
      <c r="R1535" s="251"/>
      <c r="S1535" s="251"/>
      <c r="T1535" s="252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3" t="s">
        <v>158</v>
      </c>
      <c r="AU1535" s="253" t="s">
        <v>85</v>
      </c>
      <c r="AV1535" s="14" t="s">
        <v>156</v>
      </c>
      <c r="AW1535" s="14" t="s">
        <v>32</v>
      </c>
      <c r="AX1535" s="14" t="s">
        <v>83</v>
      </c>
      <c r="AY1535" s="253" t="s">
        <v>149</v>
      </c>
    </row>
    <row r="1536" s="2" customFormat="1" ht="21.75" customHeight="1">
      <c r="A1536" s="38"/>
      <c r="B1536" s="39"/>
      <c r="C1536" s="217" t="s">
        <v>1660</v>
      </c>
      <c r="D1536" s="217" t="s">
        <v>152</v>
      </c>
      <c r="E1536" s="218" t="s">
        <v>1661</v>
      </c>
      <c r="F1536" s="219" t="s">
        <v>1662</v>
      </c>
      <c r="G1536" s="220" t="s">
        <v>155</v>
      </c>
      <c r="H1536" s="221">
        <v>2334.2579999999998</v>
      </c>
      <c r="I1536" s="222"/>
      <c r="J1536" s="223">
        <f>ROUND(I1536*H1536,2)</f>
        <v>0</v>
      </c>
      <c r="K1536" s="224"/>
      <c r="L1536" s="44"/>
      <c r="M1536" s="225" t="s">
        <v>1</v>
      </c>
      <c r="N1536" s="226" t="s">
        <v>40</v>
      </c>
      <c r="O1536" s="91"/>
      <c r="P1536" s="227">
        <f>O1536*H1536</f>
        <v>0</v>
      </c>
      <c r="Q1536" s="227">
        <v>0</v>
      </c>
      <c r="R1536" s="227">
        <f>Q1536*H1536</f>
        <v>0</v>
      </c>
      <c r="S1536" s="227">
        <v>0</v>
      </c>
      <c r="T1536" s="228">
        <f>S1536*H1536</f>
        <v>0</v>
      </c>
      <c r="U1536" s="38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R1536" s="229" t="s">
        <v>370</v>
      </c>
      <c r="AT1536" s="229" t="s">
        <v>152</v>
      </c>
      <c r="AU1536" s="229" t="s">
        <v>85</v>
      </c>
      <c r="AY1536" s="17" t="s">
        <v>149</v>
      </c>
      <c r="BE1536" s="230">
        <f>IF(N1536="základní",J1536,0)</f>
        <v>0</v>
      </c>
      <c r="BF1536" s="230">
        <f>IF(N1536="snížená",J1536,0)</f>
        <v>0</v>
      </c>
      <c r="BG1536" s="230">
        <f>IF(N1536="zákl. přenesená",J1536,0)</f>
        <v>0</v>
      </c>
      <c r="BH1536" s="230">
        <f>IF(N1536="sníž. přenesená",J1536,0)</f>
        <v>0</v>
      </c>
      <c r="BI1536" s="230">
        <f>IF(N1536="nulová",J1536,0)</f>
        <v>0</v>
      </c>
      <c r="BJ1536" s="17" t="s">
        <v>83</v>
      </c>
      <c r="BK1536" s="230">
        <f>ROUND(I1536*H1536,2)</f>
        <v>0</v>
      </c>
      <c r="BL1536" s="17" t="s">
        <v>370</v>
      </c>
      <c r="BM1536" s="229" t="s">
        <v>1663</v>
      </c>
    </row>
    <row r="1537" s="13" customFormat="1">
      <c r="A1537" s="13"/>
      <c r="B1537" s="231"/>
      <c r="C1537" s="232"/>
      <c r="D1537" s="233" t="s">
        <v>158</v>
      </c>
      <c r="E1537" s="234" t="s">
        <v>1</v>
      </c>
      <c r="F1537" s="235" t="s">
        <v>1664</v>
      </c>
      <c r="G1537" s="232"/>
      <c r="H1537" s="236">
        <v>429.99000000000001</v>
      </c>
      <c r="I1537" s="237"/>
      <c r="J1537" s="232"/>
      <c r="K1537" s="232"/>
      <c r="L1537" s="238"/>
      <c r="M1537" s="239"/>
      <c r="N1537" s="240"/>
      <c r="O1537" s="240"/>
      <c r="P1537" s="240"/>
      <c r="Q1537" s="240"/>
      <c r="R1537" s="240"/>
      <c r="S1537" s="240"/>
      <c r="T1537" s="241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2" t="s">
        <v>158</v>
      </c>
      <c r="AU1537" s="242" t="s">
        <v>85</v>
      </c>
      <c r="AV1537" s="13" t="s">
        <v>85</v>
      </c>
      <c r="AW1537" s="13" t="s">
        <v>32</v>
      </c>
      <c r="AX1537" s="13" t="s">
        <v>75</v>
      </c>
      <c r="AY1537" s="242" t="s">
        <v>149</v>
      </c>
    </row>
    <row r="1538" s="13" customFormat="1">
      <c r="A1538" s="13"/>
      <c r="B1538" s="231"/>
      <c r="C1538" s="232"/>
      <c r="D1538" s="233" t="s">
        <v>158</v>
      </c>
      <c r="E1538" s="234" t="s">
        <v>1</v>
      </c>
      <c r="F1538" s="235" t="s">
        <v>1665</v>
      </c>
      <c r="G1538" s="232"/>
      <c r="H1538" s="236">
        <v>24.699999999999999</v>
      </c>
      <c r="I1538" s="237"/>
      <c r="J1538" s="232"/>
      <c r="K1538" s="232"/>
      <c r="L1538" s="238"/>
      <c r="M1538" s="239"/>
      <c r="N1538" s="240"/>
      <c r="O1538" s="240"/>
      <c r="P1538" s="240"/>
      <c r="Q1538" s="240"/>
      <c r="R1538" s="240"/>
      <c r="S1538" s="240"/>
      <c r="T1538" s="241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2" t="s">
        <v>158</v>
      </c>
      <c r="AU1538" s="242" t="s">
        <v>85</v>
      </c>
      <c r="AV1538" s="13" t="s">
        <v>85</v>
      </c>
      <c r="AW1538" s="13" t="s">
        <v>32</v>
      </c>
      <c r="AX1538" s="13" t="s">
        <v>75</v>
      </c>
      <c r="AY1538" s="242" t="s">
        <v>149</v>
      </c>
    </row>
    <row r="1539" s="13" customFormat="1">
      <c r="A1539" s="13"/>
      <c r="B1539" s="231"/>
      <c r="C1539" s="232"/>
      <c r="D1539" s="233" t="s">
        <v>158</v>
      </c>
      <c r="E1539" s="234" t="s">
        <v>1</v>
      </c>
      <c r="F1539" s="235" t="s">
        <v>1666</v>
      </c>
      <c r="G1539" s="232"/>
      <c r="H1539" s="236">
        <v>22.16</v>
      </c>
      <c r="I1539" s="237"/>
      <c r="J1539" s="232"/>
      <c r="K1539" s="232"/>
      <c r="L1539" s="238"/>
      <c r="M1539" s="239"/>
      <c r="N1539" s="240"/>
      <c r="O1539" s="240"/>
      <c r="P1539" s="240"/>
      <c r="Q1539" s="240"/>
      <c r="R1539" s="240"/>
      <c r="S1539" s="240"/>
      <c r="T1539" s="241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42" t="s">
        <v>158</v>
      </c>
      <c r="AU1539" s="242" t="s">
        <v>85</v>
      </c>
      <c r="AV1539" s="13" t="s">
        <v>85</v>
      </c>
      <c r="AW1539" s="13" t="s">
        <v>32</v>
      </c>
      <c r="AX1539" s="13" t="s">
        <v>75</v>
      </c>
      <c r="AY1539" s="242" t="s">
        <v>149</v>
      </c>
    </row>
    <row r="1540" s="13" customFormat="1">
      <c r="A1540" s="13"/>
      <c r="B1540" s="231"/>
      <c r="C1540" s="232"/>
      <c r="D1540" s="233" t="s">
        <v>158</v>
      </c>
      <c r="E1540" s="234" t="s">
        <v>1</v>
      </c>
      <c r="F1540" s="235" t="s">
        <v>1667</v>
      </c>
      <c r="G1540" s="232"/>
      <c r="H1540" s="236">
        <v>19.949999999999999</v>
      </c>
      <c r="I1540" s="237"/>
      <c r="J1540" s="232"/>
      <c r="K1540" s="232"/>
      <c r="L1540" s="238"/>
      <c r="M1540" s="239"/>
      <c r="N1540" s="240"/>
      <c r="O1540" s="240"/>
      <c r="P1540" s="240"/>
      <c r="Q1540" s="240"/>
      <c r="R1540" s="240"/>
      <c r="S1540" s="240"/>
      <c r="T1540" s="241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42" t="s">
        <v>158</v>
      </c>
      <c r="AU1540" s="242" t="s">
        <v>85</v>
      </c>
      <c r="AV1540" s="13" t="s">
        <v>85</v>
      </c>
      <c r="AW1540" s="13" t="s">
        <v>32</v>
      </c>
      <c r="AX1540" s="13" t="s">
        <v>75</v>
      </c>
      <c r="AY1540" s="242" t="s">
        <v>149</v>
      </c>
    </row>
    <row r="1541" s="13" customFormat="1">
      <c r="A1541" s="13"/>
      <c r="B1541" s="231"/>
      <c r="C1541" s="232"/>
      <c r="D1541" s="233" t="s">
        <v>158</v>
      </c>
      <c r="E1541" s="234" t="s">
        <v>1</v>
      </c>
      <c r="F1541" s="235" t="s">
        <v>1668</v>
      </c>
      <c r="G1541" s="232"/>
      <c r="H1541" s="236">
        <v>21.096</v>
      </c>
      <c r="I1541" s="237"/>
      <c r="J1541" s="232"/>
      <c r="K1541" s="232"/>
      <c r="L1541" s="238"/>
      <c r="M1541" s="239"/>
      <c r="N1541" s="240"/>
      <c r="O1541" s="240"/>
      <c r="P1541" s="240"/>
      <c r="Q1541" s="240"/>
      <c r="R1541" s="240"/>
      <c r="S1541" s="240"/>
      <c r="T1541" s="241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42" t="s">
        <v>158</v>
      </c>
      <c r="AU1541" s="242" t="s">
        <v>85</v>
      </c>
      <c r="AV1541" s="13" t="s">
        <v>85</v>
      </c>
      <c r="AW1541" s="13" t="s">
        <v>32</v>
      </c>
      <c r="AX1541" s="13" t="s">
        <v>75</v>
      </c>
      <c r="AY1541" s="242" t="s">
        <v>149</v>
      </c>
    </row>
    <row r="1542" s="13" customFormat="1">
      <c r="A1542" s="13"/>
      <c r="B1542" s="231"/>
      <c r="C1542" s="232"/>
      <c r="D1542" s="233" t="s">
        <v>158</v>
      </c>
      <c r="E1542" s="234" t="s">
        <v>1</v>
      </c>
      <c r="F1542" s="235" t="s">
        <v>1669</v>
      </c>
      <c r="G1542" s="232"/>
      <c r="H1542" s="236">
        <v>9.9179999999999993</v>
      </c>
      <c r="I1542" s="237"/>
      <c r="J1542" s="232"/>
      <c r="K1542" s="232"/>
      <c r="L1542" s="238"/>
      <c r="M1542" s="239"/>
      <c r="N1542" s="240"/>
      <c r="O1542" s="240"/>
      <c r="P1542" s="240"/>
      <c r="Q1542" s="240"/>
      <c r="R1542" s="240"/>
      <c r="S1542" s="240"/>
      <c r="T1542" s="241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2" t="s">
        <v>158</v>
      </c>
      <c r="AU1542" s="242" t="s">
        <v>85</v>
      </c>
      <c r="AV1542" s="13" t="s">
        <v>85</v>
      </c>
      <c r="AW1542" s="13" t="s">
        <v>32</v>
      </c>
      <c r="AX1542" s="13" t="s">
        <v>75</v>
      </c>
      <c r="AY1542" s="242" t="s">
        <v>149</v>
      </c>
    </row>
    <row r="1543" s="13" customFormat="1">
      <c r="A1543" s="13"/>
      <c r="B1543" s="231"/>
      <c r="C1543" s="232"/>
      <c r="D1543" s="233" t="s">
        <v>158</v>
      </c>
      <c r="E1543" s="234" t="s">
        <v>1</v>
      </c>
      <c r="F1543" s="235" t="s">
        <v>1670</v>
      </c>
      <c r="G1543" s="232"/>
      <c r="H1543" s="236">
        <v>9.8040000000000003</v>
      </c>
      <c r="I1543" s="237"/>
      <c r="J1543" s="232"/>
      <c r="K1543" s="232"/>
      <c r="L1543" s="238"/>
      <c r="M1543" s="239"/>
      <c r="N1543" s="240"/>
      <c r="O1543" s="240"/>
      <c r="P1543" s="240"/>
      <c r="Q1543" s="240"/>
      <c r="R1543" s="240"/>
      <c r="S1543" s="240"/>
      <c r="T1543" s="241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42" t="s">
        <v>158</v>
      </c>
      <c r="AU1543" s="242" t="s">
        <v>85</v>
      </c>
      <c r="AV1543" s="13" t="s">
        <v>85</v>
      </c>
      <c r="AW1543" s="13" t="s">
        <v>32</v>
      </c>
      <c r="AX1543" s="13" t="s">
        <v>75</v>
      </c>
      <c r="AY1543" s="242" t="s">
        <v>149</v>
      </c>
    </row>
    <row r="1544" s="13" customFormat="1">
      <c r="A1544" s="13"/>
      <c r="B1544" s="231"/>
      <c r="C1544" s="232"/>
      <c r="D1544" s="233" t="s">
        <v>158</v>
      </c>
      <c r="E1544" s="234" t="s">
        <v>1</v>
      </c>
      <c r="F1544" s="235" t="s">
        <v>1671</v>
      </c>
      <c r="G1544" s="232"/>
      <c r="H1544" s="236">
        <v>34.200000000000003</v>
      </c>
      <c r="I1544" s="237"/>
      <c r="J1544" s="232"/>
      <c r="K1544" s="232"/>
      <c r="L1544" s="238"/>
      <c r="M1544" s="239"/>
      <c r="N1544" s="240"/>
      <c r="O1544" s="240"/>
      <c r="P1544" s="240"/>
      <c r="Q1544" s="240"/>
      <c r="R1544" s="240"/>
      <c r="S1544" s="240"/>
      <c r="T1544" s="241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2" t="s">
        <v>158</v>
      </c>
      <c r="AU1544" s="242" t="s">
        <v>85</v>
      </c>
      <c r="AV1544" s="13" t="s">
        <v>85</v>
      </c>
      <c r="AW1544" s="13" t="s">
        <v>32</v>
      </c>
      <c r="AX1544" s="13" t="s">
        <v>75</v>
      </c>
      <c r="AY1544" s="242" t="s">
        <v>149</v>
      </c>
    </row>
    <row r="1545" s="13" customFormat="1">
      <c r="A1545" s="13"/>
      <c r="B1545" s="231"/>
      <c r="C1545" s="232"/>
      <c r="D1545" s="233" t="s">
        <v>158</v>
      </c>
      <c r="E1545" s="234" t="s">
        <v>1</v>
      </c>
      <c r="F1545" s="235" t="s">
        <v>1672</v>
      </c>
      <c r="G1545" s="232"/>
      <c r="H1545" s="236">
        <v>20.399999999999999</v>
      </c>
      <c r="I1545" s="237"/>
      <c r="J1545" s="232"/>
      <c r="K1545" s="232"/>
      <c r="L1545" s="238"/>
      <c r="M1545" s="239"/>
      <c r="N1545" s="240"/>
      <c r="O1545" s="240"/>
      <c r="P1545" s="240"/>
      <c r="Q1545" s="240"/>
      <c r="R1545" s="240"/>
      <c r="S1545" s="240"/>
      <c r="T1545" s="241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42" t="s">
        <v>158</v>
      </c>
      <c r="AU1545" s="242" t="s">
        <v>85</v>
      </c>
      <c r="AV1545" s="13" t="s">
        <v>85</v>
      </c>
      <c r="AW1545" s="13" t="s">
        <v>32</v>
      </c>
      <c r="AX1545" s="13" t="s">
        <v>75</v>
      </c>
      <c r="AY1545" s="242" t="s">
        <v>149</v>
      </c>
    </row>
    <row r="1546" s="13" customFormat="1">
      <c r="A1546" s="13"/>
      <c r="B1546" s="231"/>
      <c r="C1546" s="232"/>
      <c r="D1546" s="233" t="s">
        <v>158</v>
      </c>
      <c r="E1546" s="234" t="s">
        <v>1</v>
      </c>
      <c r="F1546" s="235" t="s">
        <v>1673</v>
      </c>
      <c r="G1546" s="232"/>
      <c r="H1546" s="236">
        <v>34.32</v>
      </c>
      <c r="I1546" s="237"/>
      <c r="J1546" s="232"/>
      <c r="K1546" s="232"/>
      <c r="L1546" s="238"/>
      <c r="M1546" s="239"/>
      <c r="N1546" s="240"/>
      <c r="O1546" s="240"/>
      <c r="P1546" s="240"/>
      <c r="Q1546" s="240"/>
      <c r="R1546" s="240"/>
      <c r="S1546" s="240"/>
      <c r="T1546" s="241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2" t="s">
        <v>158</v>
      </c>
      <c r="AU1546" s="242" t="s">
        <v>85</v>
      </c>
      <c r="AV1546" s="13" t="s">
        <v>85</v>
      </c>
      <c r="AW1546" s="13" t="s">
        <v>32</v>
      </c>
      <c r="AX1546" s="13" t="s">
        <v>75</v>
      </c>
      <c r="AY1546" s="242" t="s">
        <v>149</v>
      </c>
    </row>
    <row r="1547" s="13" customFormat="1">
      <c r="A1547" s="13"/>
      <c r="B1547" s="231"/>
      <c r="C1547" s="232"/>
      <c r="D1547" s="233" t="s">
        <v>158</v>
      </c>
      <c r="E1547" s="234" t="s">
        <v>1</v>
      </c>
      <c r="F1547" s="235" t="s">
        <v>1674</v>
      </c>
      <c r="G1547" s="232"/>
      <c r="H1547" s="236">
        <v>20.52</v>
      </c>
      <c r="I1547" s="237"/>
      <c r="J1547" s="232"/>
      <c r="K1547" s="232"/>
      <c r="L1547" s="238"/>
      <c r="M1547" s="239"/>
      <c r="N1547" s="240"/>
      <c r="O1547" s="240"/>
      <c r="P1547" s="240"/>
      <c r="Q1547" s="240"/>
      <c r="R1547" s="240"/>
      <c r="S1547" s="240"/>
      <c r="T1547" s="241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2" t="s">
        <v>158</v>
      </c>
      <c r="AU1547" s="242" t="s">
        <v>85</v>
      </c>
      <c r="AV1547" s="13" t="s">
        <v>85</v>
      </c>
      <c r="AW1547" s="13" t="s">
        <v>32</v>
      </c>
      <c r="AX1547" s="13" t="s">
        <v>75</v>
      </c>
      <c r="AY1547" s="242" t="s">
        <v>149</v>
      </c>
    </row>
    <row r="1548" s="13" customFormat="1">
      <c r="A1548" s="13"/>
      <c r="B1548" s="231"/>
      <c r="C1548" s="232"/>
      <c r="D1548" s="233" t="s">
        <v>158</v>
      </c>
      <c r="E1548" s="234" t="s">
        <v>1</v>
      </c>
      <c r="F1548" s="235" t="s">
        <v>1675</v>
      </c>
      <c r="G1548" s="232"/>
      <c r="H1548" s="236">
        <v>330.69999999999999</v>
      </c>
      <c r="I1548" s="237"/>
      <c r="J1548" s="232"/>
      <c r="K1548" s="232"/>
      <c r="L1548" s="238"/>
      <c r="M1548" s="239"/>
      <c r="N1548" s="240"/>
      <c r="O1548" s="240"/>
      <c r="P1548" s="240"/>
      <c r="Q1548" s="240"/>
      <c r="R1548" s="240"/>
      <c r="S1548" s="240"/>
      <c r="T1548" s="241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2" t="s">
        <v>158</v>
      </c>
      <c r="AU1548" s="242" t="s">
        <v>85</v>
      </c>
      <c r="AV1548" s="13" t="s">
        <v>85</v>
      </c>
      <c r="AW1548" s="13" t="s">
        <v>32</v>
      </c>
      <c r="AX1548" s="13" t="s">
        <v>75</v>
      </c>
      <c r="AY1548" s="242" t="s">
        <v>149</v>
      </c>
    </row>
    <row r="1549" s="13" customFormat="1">
      <c r="A1549" s="13"/>
      <c r="B1549" s="231"/>
      <c r="C1549" s="232"/>
      <c r="D1549" s="233" t="s">
        <v>158</v>
      </c>
      <c r="E1549" s="234" t="s">
        <v>1</v>
      </c>
      <c r="F1549" s="235" t="s">
        <v>1676</v>
      </c>
      <c r="G1549" s="232"/>
      <c r="H1549" s="236">
        <v>12.074999999999999</v>
      </c>
      <c r="I1549" s="237"/>
      <c r="J1549" s="232"/>
      <c r="K1549" s="232"/>
      <c r="L1549" s="238"/>
      <c r="M1549" s="239"/>
      <c r="N1549" s="240"/>
      <c r="O1549" s="240"/>
      <c r="P1549" s="240"/>
      <c r="Q1549" s="240"/>
      <c r="R1549" s="240"/>
      <c r="S1549" s="240"/>
      <c r="T1549" s="241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42" t="s">
        <v>158</v>
      </c>
      <c r="AU1549" s="242" t="s">
        <v>85</v>
      </c>
      <c r="AV1549" s="13" t="s">
        <v>85</v>
      </c>
      <c r="AW1549" s="13" t="s">
        <v>32</v>
      </c>
      <c r="AX1549" s="13" t="s">
        <v>75</v>
      </c>
      <c r="AY1549" s="242" t="s">
        <v>149</v>
      </c>
    </row>
    <row r="1550" s="13" customFormat="1">
      <c r="A1550" s="13"/>
      <c r="B1550" s="231"/>
      <c r="C1550" s="232"/>
      <c r="D1550" s="233" t="s">
        <v>158</v>
      </c>
      <c r="E1550" s="234" t="s">
        <v>1</v>
      </c>
      <c r="F1550" s="235" t="s">
        <v>1677</v>
      </c>
      <c r="G1550" s="232"/>
      <c r="H1550" s="236">
        <v>23.715</v>
      </c>
      <c r="I1550" s="237"/>
      <c r="J1550" s="232"/>
      <c r="K1550" s="232"/>
      <c r="L1550" s="238"/>
      <c r="M1550" s="239"/>
      <c r="N1550" s="240"/>
      <c r="O1550" s="240"/>
      <c r="P1550" s="240"/>
      <c r="Q1550" s="240"/>
      <c r="R1550" s="240"/>
      <c r="S1550" s="240"/>
      <c r="T1550" s="241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2" t="s">
        <v>158</v>
      </c>
      <c r="AU1550" s="242" t="s">
        <v>85</v>
      </c>
      <c r="AV1550" s="13" t="s">
        <v>85</v>
      </c>
      <c r="AW1550" s="13" t="s">
        <v>32</v>
      </c>
      <c r="AX1550" s="13" t="s">
        <v>75</v>
      </c>
      <c r="AY1550" s="242" t="s">
        <v>149</v>
      </c>
    </row>
    <row r="1551" s="13" customFormat="1">
      <c r="A1551" s="13"/>
      <c r="B1551" s="231"/>
      <c r="C1551" s="232"/>
      <c r="D1551" s="233" t="s">
        <v>158</v>
      </c>
      <c r="E1551" s="234" t="s">
        <v>1</v>
      </c>
      <c r="F1551" s="235" t="s">
        <v>1678</v>
      </c>
      <c r="G1551" s="232"/>
      <c r="H1551" s="236">
        <v>11.4</v>
      </c>
      <c r="I1551" s="237"/>
      <c r="J1551" s="232"/>
      <c r="K1551" s="232"/>
      <c r="L1551" s="238"/>
      <c r="M1551" s="239"/>
      <c r="N1551" s="240"/>
      <c r="O1551" s="240"/>
      <c r="P1551" s="240"/>
      <c r="Q1551" s="240"/>
      <c r="R1551" s="240"/>
      <c r="S1551" s="240"/>
      <c r="T1551" s="241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42" t="s">
        <v>158</v>
      </c>
      <c r="AU1551" s="242" t="s">
        <v>85</v>
      </c>
      <c r="AV1551" s="13" t="s">
        <v>85</v>
      </c>
      <c r="AW1551" s="13" t="s">
        <v>32</v>
      </c>
      <c r="AX1551" s="13" t="s">
        <v>75</v>
      </c>
      <c r="AY1551" s="242" t="s">
        <v>149</v>
      </c>
    </row>
    <row r="1552" s="13" customFormat="1">
      <c r="A1552" s="13"/>
      <c r="B1552" s="231"/>
      <c r="C1552" s="232"/>
      <c r="D1552" s="233" t="s">
        <v>158</v>
      </c>
      <c r="E1552" s="234" t="s">
        <v>1</v>
      </c>
      <c r="F1552" s="235" t="s">
        <v>1679</v>
      </c>
      <c r="G1552" s="232"/>
      <c r="H1552" s="236">
        <v>347.30000000000001</v>
      </c>
      <c r="I1552" s="237"/>
      <c r="J1552" s="232"/>
      <c r="K1552" s="232"/>
      <c r="L1552" s="238"/>
      <c r="M1552" s="239"/>
      <c r="N1552" s="240"/>
      <c r="O1552" s="240"/>
      <c r="P1552" s="240"/>
      <c r="Q1552" s="240"/>
      <c r="R1552" s="240"/>
      <c r="S1552" s="240"/>
      <c r="T1552" s="241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2" t="s">
        <v>158</v>
      </c>
      <c r="AU1552" s="242" t="s">
        <v>85</v>
      </c>
      <c r="AV1552" s="13" t="s">
        <v>85</v>
      </c>
      <c r="AW1552" s="13" t="s">
        <v>32</v>
      </c>
      <c r="AX1552" s="13" t="s">
        <v>75</v>
      </c>
      <c r="AY1552" s="242" t="s">
        <v>149</v>
      </c>
    </row>
    <row r="1553" s="13" customFormat="1">
      <c r="A1553" s="13"/>
      <c r="B1553" s="231"/>
      <c r="C1553" s="232"/>
      <c r="D1553" s="233" t="s">
        <v>158</v>
      </c>
      <c r="E1553" s="234" t="s">
        <v>1</v>
      </c>
      <c r="F1553" s="235" t="s">
        <v>1680</v>
      </c>
      <c r="G1553" s="232"/>
      <c r="H1553" s="236">
        <v>62.299999999999997</v>
      </c>
      <c r="I1553" s="237"/>
      <c r="J1553" s="232"/>
      <c r="K1553" s="232"/>
      <c r="L1553" s="238"/>
      <c r="M1553" s="239"/>
      <c r="N1553" s="240"/>
      <c r="O1553" s="240"/>
      <c r="P1553" s="240"/>
      <c r="Q1553" s="240"/>
      <c r="R1553" s="240"/>
      <c r="S1553" s="240"/>
      <c r="T1553" s="241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42" t="s">
        <v>158</v>
      </c>
      <c r="AU1553" s="242" t="s">
        <v>85</v>
      </c>
      <c r="AV1553" s="13" t="s">
        <v>85</v>
      </c>
      <c r="AW1553" s="13" t="s">
        <v>32</v>
      </c>
      <c r="AX1553" s="13" t="s">
        <v>75</v>
      </c>
      <c r="AY1553" s="242" t="s">
        <v>149</v>
      </c>
    </row>
    <row r="1554" s="13" customFormat="1">
      <c r="A1554" s="13"/>
      <c r="B1554" s="231"/>
      <c r="C1554" s="232"/>
      <c r="D1554" s="233" t="s">
        <v>158</v>
      </c>
      <c r="E1554" s="234" t="s">
        <v>1</v>
      </c>
      <c r="F1554" s="235" t="s">
        <v>1681</v>
      </c>
      <c r="G1554" s="232"/>
      <c r="H1554" s="236">
        <v>23.715</v>
      </c>
      <c r="I1554" s="237"/>
      <c r="J1554" s="232"/>
      <c r="K1554" s="232"/>
      <c r="L1554" s="238"/>
      <c r="M1554" s="239"/>
      <c r="N1554" s="240"/>
      <c r="O1554" s="240"/>
      <c r="P1554" s="240"/>
      <c r="Q1554" s="240"/>
      <c r="R1554" s="240"/>
      <c r="S1554" s="240"/>
      <c r="T1554" s="241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2" t="s">
        <v>158</v>
      </c>
      <c r="AU1554" s="242" t="s">
        <v>85</v>
      </c>
      <c r="AV1554" s="13" t="s">
        <v>85</v>
      </c>
      <c r="AW1554" s="13" t="s">
        <v>32</v>
      </c>
      <c r="AX1554" s="13" t="s">
        <v>75</v>
      </c>
      <c r="AY1554" s="242" t="s">
        <v>149</v>
      </c>
    </row>
    <row r="1555" s="13" customFormat="1">
      <c r="A1555" s="13"/>
      <c r="B1555" s="231"/>
      <c r="C1555" s="232"/>
      <c r="D1555" s="233" t="s">
        <v>158</v>
      </c>
      <c r="E1555" s="234" t="s">
        <v>1</v>
      </c>
      <c r="F1555" s="235" t="s">
        <v>1682</v>
      </c>
      <c r="G1555" s="232"/>
      <c r="H1555" s="236">
        <v>11.4</v>
      </c>
      <c r="I1555" s="237"/>
      <c r="J1555" s="232"/>
      <c r="K1555" s="232"/>
      <c r="L1555" s="238"/>
      <c r="M1555" s="239"/>
      <c r="N1555" s="240"/>
      <c r="O1555" s="240"/>
      <c r="P1555" s="240"/>
      <c r="Q1555" s="240"/>
      <c r="R1555" s="240"/>
      <c r="S1555" s="240"/>
      <c r="T1555" s="241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42" t="s">
        <v>158</v>
      </c>
      <c r="AU1555" s="242" t="s">
        <v>85</v>
      </c>
      <c r="AV1555" s="13" t="s">
        <v>85</v>
      </c>
      <c r="AW1555" s="13" t="s">
        <v>32</v>
      </c>
      <c r="AX1555" s="13" t="s">
        <v>75</v>
      </c>
      <c r="AY1555" s="242" t="s">
        <v>149</v>
      </c>
    </row>
    <row r="1556" s="13" customFormat="1">
      <c r="A1556" s="13"/>
      <c r="B1556" s="231"/>
      <c r="C1556" s="232"/>
      <c r="D1556" s="233" t="s">
        <v>158</v>
      </c>
      <c r="E1556" s="234" t="s">
        <v>1</v>
      </c>
      <c r="F1556" s="235" t="s">
        <v>1683</v>
      </c>
      <c r="G1556" s="232"/>
      <c r="H1556" s="236">
        <v>316.25</v>
      </c>
      <c r="I1556" s="237"/>
      <c r="J1556" s="232"/>
      <c r="K1556" s="232"/>
      <c r="L1556" s="238"/>
      <c r="M1556" s="239"/>
      <c r="N1556" s="240"/>
      <c r="O1556" s="240"/>
      <c r="P1556" s="240"/>
      <c r="Q1556" s="240"/>
      <c r="R1556" s="240"/>
      <c r="S1556" s="240"/>
      <c r="T1556" s="241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2" t="s">
        <v>158</v>
      </c>
      <c r="AU1556" s="242" t="s">
        <v>85</v>
      </c>
      <c r="AV1556" s="13" t="s">
        <v>85</v>
      </c>
      <c r="AW1556" s="13" t="s">
        <v>32</v>
      </c>
      <c r="AX1556" s="13" t="s">
        <v>75</v>
      </c>
      <c r="AY1556" s="242" t="s">
        <v>149</v>
      </c>
    </row>
    <row r="1557" s="13" customFormat="1">
      <c r="A1557" s="13"/>
      <c r="B1557" s="231"/>
      <c r="C1557" s="232"/>
      <c r="D1557" s="233" t="s">
        <v>158</v>
      </c>
      <c r="E1557" s="234" t="s">
        <v>1</v>
      </c>
      <c r="F1557" s="235" t="s">
        <v>1684</v>
      </c>
      <c r="G1557" s="232"/>
      <c r="H1557" s="236">
        <v>62.299999999999997</v>
      </c>
      <c r="I1557" s="237"/>
      <c r="J1557" s="232"/>
      <c r="K1557" s="232"/>
      <c r="L1557" s="238"/>
      <c r="M1557" s="239"/>
      <c r="N1557" s="240"/>
      <c r="O1557" s="240"/>
      <c r="P1557" s="240"/>
      <c r="Q1557" s="240"/>
      <c r="R1557" s="240"/>
      <c r="S1557" s="240"/>
      <c r="T1557" s="241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42" t="s">
        <v>158</v>
      </c>
      <c r="AU1557" s="242" t="s">
        <v>85</v>
      </c>
      <c r="AV1557" s="13" t="s">
        <v>85</v>
      </c>
      <c r="AW1557" s="13" t="s">
        <v>32</v>
      </c>
      <c r="AX1557" s="13" t="s">
        <v>75</v>
      </c>
      <c r="AY1557" s="242" t="s">
        <v>149</v>
      </c>
    </row>
    <row r="1558" s="13" customFormat="1">
      <c r="A1558" s="13"/>
      <c r="B1558" s="231"/>
      <c r="C1558" s="232"/>
      <c r="D1558" s="233" t="s">
        <v>158</v>
      </c>
      <c r="E1558" s="234" t="s">
        <v>1</v>
      </c>
      <c r="F1558" s="235" t="s">
        <v>1685</v>
      </c>
      <c r="G1558" s="232"/>
      <c r="H1558" s="236">
        <v>23.715</v>
      </c>
      <c r="I1558" s="237"/>
      <c r="J1558" s="232"/>
      <c r="K1558" s="232"/>
      <c r="L1558" s="238"/>
      <c r="M1558" s="239"/>
      <c r="N1558" s="240"/>
      <c r="O1558" s="240"/>
      <c r="P1558" s="240"/>
      <c r="Q1558" s="240"/>
      <c r="R1558" s="240"/>
      <c r="S1558" s="240"/>
      <c r="T1558" s="241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2" t="s">
        <v>158</v>
      </c>
      <c r="AU1558" s="242" t="s">
        <v>85</v>
      </c>
      <c r="AV1558" s="13" t="s">
        <v>85</v>
      </c>
      <c r="AW1558" s="13" t="s">
        <v>32</v>
      </c>
      <c r="AX1558" s="13" t="s">
        <v>75</v>
      </c>
      <c r="AY1558" s="242" t="s">
        <v>149</v>
      </c>
    </row>
    <row r="1559" s="13" customFormat="1">
      <c r="A1559" s="13"/>
      <c r="B1559" s="231"/>
      <c r="C1559" s="232"/>
      <c r="D1559" s="233" t="s">
        <v>158</v>
      </c>
      <c r="E1559" s="234" t="s">
        <v>1</v>
      </c>
      <c r="F1559" s="235" t="s">
        <v>1686</v>
      </c>
      <c r="G1559" s="232"/>
      <c r="H1559" s="236">
        <v>11.4</v>
      </c>
      <c r="I1559" s="237"/>
      <c r="J1559" s="232"/>
      <c r="K1559" s="232"/>
      <c r="L1559" s="238"/>
      <c r="M1559" s="239"/>
      <c r="N1559" s="240"/>
      <c r="O1559" s="240"/>
      <c r="P1559" s="240"/>
      <c r="Q1559" s="240"/>
      <c r="R1559" s="240"/>
      <c r="S1559" s="240"/>
      <c r="T1559" s="241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2" t="s">
        <v>158</v>
      </c>
      <c r="AU1559" s="242" t="s">
        <v>85</v>
      </c>
      <c r="AV1559" s="13" t="s">
        <v>85</v>
      </c>
      <c r="AW1559" s="13" t="s">
        <v>32</v>
      </c>
      <c r="AX1559" s="13" t="s">
        <v>75</v>
      </c>
      <c r="AY1559" s="242" t="s">
        <v>149</v>
      </c>
    </row>
    <row r="1560" s="13" customFormat="1">
      <c r="A1560" s="13"/>
      <c r="B1560" s="231"/>
      <c r="C1560" s="232"/>
      <c r="D1560" s="233" t="s">
        <v>158</v>
      </c>
      <c r="E1560" s="234" t="s">
        <v>1</v>
      </c>
      <c r="F1560" s="235" t="s">
        <v>1627</v>
      </c>
      <c r="G1560" s="232"/>
      <c r="H1560" s="236">
        <v>23.699999999999999</v>
      </c>
      <c r="I1560" s="237"/>
      <c r="J1560" s="232"/>
      <c r="K1560" s="232"/>
      <c r="L1560" s="238"/>
      <c r="M1560" s="239"/>
      <c r="N1560" s="240"/>
      <c r="O1560" s="240"/>
      <c r="P1560" s="240"/>
      <c r="Q1560" s="240"/>
      <c r="R1560" s="240"/>
      <c r="S1560" s="240"/>
      <c r="T1560" s="241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2" t="s">
        <v>158</v>
      </c>
      <c r="AU1560" s="242" t="s">
        <v>85</v>
      </c>
      <c r="AV1560" s="13" t="s">
        <v>85</v>
      </c>
      <c r="AW1560" s="13" t="s">
        <v>32</v>
      </c>
      <c r="AX1560" s="13" t="s">
        <v>75</v>
      </c>
      <c r="AY1560" s="242" t="s">
        <v>149</v>
      </c>
    </row>
    <row r="1561" s="13" customFormat="1">
      <c r="A1561" s="13"/>
      <c r="B1561" s="231"/>
      <c r="C1561" s="232"/>
      <c r="D1561" s="233" t="s">
        <v>158</v>
      </c>
      <c r="E1561" s="234" t="s">
        <v>1</v>
      </c>
      <c r="F1561" s="235" t="s">
        <v>1687</v>
      </c>
      <c r="G1561" s="232"/>
      <c r="H1561" s="236">
        <v>6.75</v>
      </c>
      <c r="I1561" s="237"/>
      <c r="J1561" s="232"/>
      <c r="K1561" s="232"/>
      <c r="L1561" s="238"/>
      <c r="M1561" s="239"/>
      <c r="N1561" s="240"/>
      <c r="O1561" s="240"/>
      <c r="P1561" s="240"/>
      <c r="Q1561" s="240"/>
      <c r="R1561" s="240"/>
      <c r="S1561" s="240"/>
      <c r="T1561" s="241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2" t="s">
        <v>158</v>
      </c>
      <c r="AU1561" s="242" t="s">
        <v>85</v>
      </c>
      <c r="AV1561" s="13" t="s">
        <v>85</v>
      </c>
      <c r="AW1561" s="13" t="s">
        <v>32</v>
      </c>
      <c r="AX1561" s="13" t="s">
        <v>75</v>
      </c>
      <c r="AY1561" s="242" t="s">
        <v>149</v>
      </c>
    </row>
    <row r="1562" s="13" customFormat="1">
      <c r="A1562" s="13"/>
      <c r="B1562" s="231"/>
      <c r="C1562" s="232"/>
      <c r="D1562" s="233" t="s">
        <v>158</v>
      </c>
      <c r="E1562" s="234" t="s">
        <v>1</v>
      </c>
      <c r="F1562" s="235" t="s">
        <v>1688</v>
      </c>
      <c r="G1562" s="232"/>
      <c r="H1562" s="236">
        <v>6.75</v>
      </c>
      <c r="I1562" s="237"/>
      <c r="J1562" s="232"/>
      <c r="K1562" s="232"/>
      <c r="L1562" s="238"/>
      <c r="M1562" s="239"/>
      <c r="N1562" s="240"/>
      <c r="O1562" s="240"/>
      <c r="P1562" s="240"/>
      <c r="Q1562" s="240"/>
      <c r="R1562" s="240"/>
      <c r="S1562" s="240"/>
      <c r="T1562" s="241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2" t="s">
        <v>158</v>
      </c>
      <c r="AU1562" s="242" t="s">
        <v>85</v>
      </c>
      <c r="AV1562" s="13" t="s">
        <v>85</v>
      </c>
      <c r="AW1562" s="13" t="s">
        <v>32</v>
      </c>
      <c r="AX1562" s="13" t="s">
        <v>75</v>
      </c>
      <c r="AY1562" s="242" t="s">
        <v>149</v>
      </c>
    </row>
    <row r="1563" s="13" customFormat="1">
      <c r="A1563" s="13"/>
      <c r="B1563" s="231"/>
      <c r="C1563" s="232"/>
      <c r="D1563" s="233" t="s">
        <v>158</v>
      </c>
      <c r="E1563" s="234" t="s">
        <v>1</v>
      </c>
      <c r="F1563" s="235" t="s">
        <v>1689</v>
      </c>
      <c r="G1563" s="232"/>
      <c r="H1563" s="236">
        <v>30.149999999999999</v>
      </c>
      <c r="I1563" s="237"/>
      <c r="J1563" s="232"/>
      <c r="K1563" s="232"/>
      <c r="L1563" s="238"/>
      <c r="M1563" s="239"/>
      <c r="N1563" s="240"/>
      <c r="O1563" s="240"/>
      <c r="P1563" s="240"/>
      <c r="Q1563" s="240"/>
      <c r="R1563" s="240"/>
      <c r="S1563" s="240"/>
      <c r="T1563" s="241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42" t="s">
        <v>158</v>
      </c>
      <c r="AU1563" s="242" t="s">
        <v>85</v>
      </c>
      <c r="AV1563" s="13" t="s">
        <v>85</v>
      </c>
      <c r="AW1563" s="13" t="s">
        <v>32</v>
      </c>
      <c r="AX1563" s="13" t="s">
        <v>75</v>
      </c>
      <c r="AY1563" s="242" t="s">
        <v>149</v>
      </c>
    </row>
    <row r="1564" s="13" customFormat="1">
      <c r="A1564" s="13"/>
      <c r="B1564" s="231"/>
      <c r="C1564" s="232"/>
      <c r="D1564" s="233" t="s">
        <v>158</v>
      </c>
      <c r="E1564" s="234" t="s">
        <v>1</v>
      </c>
      <c r="F1564" s="235" t="s">
        <v>1690</v>
      </c>
      <c r="G1564" s="232"/>
      <c r="H1564" s="236">
        <v>9.6500000000000004</v>
      </c>
      <c r="I1564" s="237"/>
      <c r="J1564" s="232"/>
      <c r="K1564" s="232"/>
      <c r="L1564" s="238"/>
      <c r="M1564" s="239"/>
      <c r="N1564" s="240"/>
      <c r="O1564" s="240"/>
      <c r="P1564" s="240"/>
      <c r="Q1564" s="240"/>
      <c r="R1564" s="240"/>
      <c r="S1564" s="240"/>
      <c r="T1564" s="241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2" t="s">
        <v>158</v>
      </c>
      <c r="AU1564" s="242" t="s">
        <v>85</v>
      </c>
      <c r="AV1564" s="13" t="s">
        <v>85</v>
      </c>
      <c r="AW1564" s="13" t="s">
        <v>32</v>
      </c>
      <c r="AX1564" s="13" t="s">
        <v>75</v>
      </c>
      <c r="AY1564" s="242" t="s">
        <v>149</v>
      </c>
    </row>
    <row r="1565" s="13" customFormat="1">
      <c r="A1565" s="13"/>
      <c r="B1565" s="231"/>
      <c r="C1565" s="232"/>
      <c r="D1565" s="233" t="s">
        <v>158</v>
      </c>
      <c r="E1565" s="234" t="s">
        <v>1</v>
      </c>
      <c r="F1565" s="235" t="s">
        <v>1691</v>
      </c>
      <c r="G1565" s="232"/>
      <c r="H1565" s="236">
        <v>34.700000000000003</v>
      </c>
      <c r="I1565" s="237"/>
      <c r="J1565" s="232"/>
      <c r="K1565" s="232"/>
      <c r="L1565" s="238"/>
      <c r="M1565" s="239"/>
      <c r="N1565" s="240"/>
      <c r="O1565" s="240"/>
      <c r="P1565" s="240"/>
      <c r="Q1565" s="240"/>
      <c r="R1565" s="240"/>
      <c r="S1565" s="240"/>
      <c r="T1565" s="241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42" t="s">
        <v>158</v>
      </c>
      <c r="AU1565" s="242" t="s">
        <v>85</v>
      </c>
      <c r="AV1565" s="13" t="s">
        <v>85</v>
      </c>
      <c r="AW1565" s="13" t="s">
        <v>32</v>
      </c>
      <c r="AX1565" s="13" t="s">
        <v>75</v>
      </c>
      <c r="AY1565" s="242" t="s">
        <v>149</v>
      </c>
    </row>
    <row r="1566" s="13" customFormat="1">
      <c r="A1566" s="13"/>
      <c r="B1566" s="231"/>
      <c r="C1566" s="232"/>
      <c r="D1566" s="233" t="s">
        <v>158</v>
      </c>
      <c r="E1566" s="234" t="s">
        <v>1</v>
      </c>
      <c r="F1566" s="235" t="s">
        <v>1692</v>
      </c>
      <c r="G1566" s="232"/>
      <c r="H1566" s="236">
        <v>63.600000000000001</v>
      </c>
      <c r="I1566" s="237"/>
      <c r="J1566" s="232"/>
      <c r="K1566" s="232"/>
      <c r="L1566" s="238"/>
      <c r="M1566" s="239"/>
      <c r="N1566" s="240"/>
      <c r="O1566" s="240"/>
      <c r="P1566" s="240"/>
      <c r="Q1566" s="240"/>
      <c r="R1566" s="240"/>
      <c r="S1566" s="240"/>
      <c r="T1566" s="241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42" t="s">
        <v>158</v>
      </c>
      <c r="AU1566" s="242" t="s">
        <v>85</v>
      </c>
      <c r="AV1566" s="13" t="s">
        <v>85</v>
      </c>
      <c r="AW1566" s="13" t="s">
        <v>32</v>
      </c>
      <c r="AX1566" s="13" t="s">
        <v>75</v>
      </c>
      <c r="AY1566" s="242" t="s">
        <v>149</v>
      </c>
    </row>
    <row r="1567" s="13" customFormat="1">
      <c r="A1567" s="13"/>
      <c r="B1567" s="231"/>
      <c r="C1567" s="232"/>
      <c r="D1567" s="233" t="s">
        <v>158</v>
      </c>
      <c r="E1567" s="234" t="s">
        <v>1</v>
      </c>
      <c r="F1567" s="235" t="s">
        <v>1693</v>
      </c>
      <c r="G1567" s="232"/>
      <c r="H1567" s="236">
        <v>4.5</v>
      </c>
      <c r="I1567" s="237"/>
      <c r="J1567" s="232"/>
      <c r="K1567" s="232"/>
      <c r="L1567" s="238"/>
      <c r="M1567" s="239"/>
      <c r="N1567" s="240"/>
      <c r="O1567" s="240"/>
      <c r="P1567" s="240"/>
      <c r="Q1567" s="240"/>
      <c r="R1567" s="240"/>
      <c r="S1567" s="240"/>
      <c r="T1567" s="241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2" t="s">
        <v>158</v>
      </c>
      <c r="AU1567" s="242" t="s">
        <v>85</v>
      </c>
      <c r="AV1567" s="13" t="s">
        <v>85</v>
      </c>
      <c r="AW1567" s="13" t="s">
        <v>32</v>
      </c>
      <c r="AX1567" s="13" t="s">
        <v>75</v>
      </c>
      <c r="AY1567" s="242" t="s">
        <v>149</v>
      </c>
    </row>
    <row r="1568" s="13" customFormat="1">
      <c r="A1568" s="13"/>
      <c r="B1568" s="231"/>
      <c r="C1568" s="232"/>
      <c r="D1568" s="233" t="s">
        <v>158</v>
      </c>
      <c r="E1568" s="234" t="s">
        <v>1</v>
      </c>
      <c r="F1568" s="235" t="s">
        <v>1694</v>
      </c>
      <c r="G1568" s="232"/>
      <c r="H1568" s="236">
        <v>6.75</v>
      </c>
      <c r="I1568" s="237"/>
      <c r="J1568" s="232"/>
      <c r="K1568" s="232"/>
      <c r="L1568" s="238"/>
      <c r="M1568" s="239"/>
      <c r="N1568" s="240"/>
      <c r="O1568" s="240"/>
      <c r="P1568" s="240"/>
      <c r="Q1568" s="240"/>
      <c r="R1568" s="240"/>
      <c r="S1568" s="240"/>
      <c r="T1568" s="241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42" t="s">
        <v>158</v>
      </c>
      <c r="AU1568" s="242" t="s">
        <v>85</v>
      </c>
      <c r="AV1568" s="13" t="s">
        <v>85</v>
      </c>
      <c r="AW1568" s="13" t="s">
        <v>32</v>
      </c>
      <c r="AX1568" s="13" t="s">
        <v>75</v>
      </c>
      <c r="AY1568" s="242" t="s">
        <v>149</v>
      </c>
    </row>
    <row r="1569" s="13" customFormat="1">
      <c r="A1569" s="13"/>
      <c r="B1569" s="231"/>
      <c r="C1569" s="232"/>
      <c r="D1569" s="233" t="s">
        <v>158</v>
      </c>
      <c r="E1569" s="234" t="s">
        <v>1</v>
      </c>
      <c r="F1569" s="235" t="s">
        <v>1577</v>
      </c>
      <c r="G1569" s="232"/>
      <c r="H1569" s="236">
        <v>39.68</v>
      </c>
      <c r="I1569" s="237"/>
      <c r="J1569" s="232"/>
      <c r="K1569" s="232"/>
      <c r="L1569" s="238"/>
      <c r="M1569" s="239"/>
      <c r="N1569" s="240"/>
      <c r="O1569" s="240"/>
      <c r="P1569" s="240"/>
      <c r="Q1569" s="240"/>
      <c r="R1569" s="240"/>
      <c r="S1569" s="240"/>
      <c r="T1569" s="241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42" t="s">
        <v>158</v>
      </c>
      <c r="AU1569" s="242" t="s">
        <v>85</v>
      </c>
      <c r="AV1569" s="13" t="s">
        <v>85</v>
      </c>
      <c r="AW1569" s="13" t="s">
        <v>32</v>
      </c>
      <c r="AX1569" s="13" t="s">
        <v>75</v>
      </c>
      <c r="AY1569" s="242" t="s">
        <v>149</v>
      </c>
    </row>
    <row r="1570" s="13" customFormat="1">
      <c r="A1570" s="13"/>
      <c r="B1570" s="231"/>
      <c r="C1570" s="232"/>
      <c r="D1570" s="233" t="s">
        <v>158</v>
      </c>
      <c r="E1570" s="234" t="s">
        <v>1</v>
      </c>
      <c r="F1570" s="235" t="s">
        <v>1695</v>
      </c>
      <c r="G1570" s="232"/>
      <c r="H1570" s="236">
        <v>21.149999999999999</v>
      </c>
      <c r="I1570" s="237"/>
      <c r="J1570" s="232"/>
      <c r="K1570" s="232"/>
      <c r="L1570" s="238"/>
      <c r="M1570" s="239"/>
      <c r="N1570" s="240"/>
      <c r="O1570" s="240"/>
      <c r="P1570" s="240"/>
      <c r="Q1570" s="240"/>
      <c r="R1570" s="240"/>
      <c r="S1570" s="240"/>
      <c r="T1570" s="241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42" t="s">
        <v>158</v>
      </c>
      <c r="AU1570" s="242" t="s">
        <v>85</v>
      </c>
      <c r="AV1570" s="13" t="s">
        <v>85</v>
      </c>
      <c r="AW1570" s="13" t="s">
        <v>32</v>
      </c>
      <c r="AX1570" s="13" t="s">
        <v>75</v>
      </c>
      <c r="AY1570" s="242" t="s">
        <v>149</v>
      </c>
    </row>
    <row r="1571" s="13" customFormat="1">
      <c r="A1571" s="13"/>
      <c r="B1571" s="231"/>
      <c r="C1571" s="232"/>
      <c r="D1571" s="233" t="s">
        <v>158</v>
      </c>
      <c r="E1571" s="234" t="s">
        <v>1</v>
      </c>
      <c r="F1571" s="235" t="s">
        <v>1696</v>
      </c>
      <c r="G1571" s="232"/>
      <c r="H1571" s="236">
        <v>50.25</v>
      </c>
      <c r="I1571" s="237"/>
      <c r="J1571" s="232"/>
      <c r="K1571" s="232"/>
      <c r="L1571" s="238"/>
      <c r="M1571" s="239"/>
      <c r="N1571" s="240"/>
      <c r="O1571" s="240"/>
      <c r="P1571" s="240"/>
      <c r="Q1571" s="240"/>
      <c r="R1571" s="240"/>
      <c r="S1571" s="240"/>
      <c r="T1571" s="241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42" t="s">
        <v>158</v>
      </c>
      <c r="AU1571" s="242" t="s">
        <v>85</v>
      </c>
      <c r="AV1571" s="13" t="s">
        <v>85</v>
      </c>
      <c r="AW1571" s="13" t="s">
        <v>32</v>
      </c>
      <c r="AX1571" s="13" t="s">
        <v>75</v>
      </c>
      <c r="AY1571" s="242" t="s">
        <v>149</v>
      </c>
    </row>
    <row r="1572" s="13" customFormat="1">
      <c r="A1572" s="13"/>
      <c r="B1572" s="231"/>
      <c r="C1572" s="232"/>
      <c r="D1572" s="233" t="s">
        <v>158</v>
      </c>
      <c r="E1572" s="234" t="s">
        <v>1</v>
      </c>
      <c r="F1572" s="235" t="s">
        <v>1697</v>
      </c>
      <c r="G1572" s="232"/>
      <c r="H1572" s="236">
        <v>13.050000000000001</v>
      </c>
      <c r="I1572" s="237"/>
      <c r="J1572" s="232"/>
      <c r="K1572" s="232"/>
      <c r="L1572" s="238"/>
      <c r="M1572" s="239"/>
      <c r="N1572" s="240"/>
      <c r="O1572" s="240"/>
      <c r="P1572" s="240"/>
      <c r="Q1572" s="240"/>
      <c r="R1572" s="240"/>
      <c r="S1572" s="240"/>
      <c r="T1572" s="241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42" t="s">
        <v>158</v>
      </c>
      <c r="AU1572" s="242" t="s">
        <v>85</v>
      </c>
      <c r="AV1572" s="13" t="s">
        <v>85</v>
      </c>
      <c r="AW1572" s="13" t="s">
        <v>32</v>
      </c>
      <c r="AX1572" s="13" t="s">
        <v>75</v>
      </c>
      <c r="AY1572" s="242" t="s">
        <v>149</v>
      </c>
    </row>
    <row r="1573" s="13" customFormat="1">
      <c r="A1573" s="13"/>
      <c r="B1573" s="231"/>
      <c r="C1573" s="232"/>
      <c r="D1573" s="233" t="s">
        <v>158</v>
      </c>
      <c r="E1573" s="234" t="s">
        <v>1</v>
      </c>
      <c r="F1573" s="235" t="s">
        <v>1698</v>
      </c>
      <c r="G1573" s="232"/>
      <c r="H1573" s="236">
        <v>20.399999999999999</v>
      </c>
      <c r="I1573" s="237"/>
      <c r="J1573" s="232"/>
      <c r="K1573" s="232"/>
      <c r="L1573" s="238"/>
      <c r="M1573" s="239"/>
      <c r="N1573" s="240"/>
      <c r="O1573" s="240"/>
      <c r="P1573" s="240"/>
      <c r="Q1573" s="240"/>
      <c r="R1573" s="240"/>
      <c r="S1573" s="240"/>
      <c r="T1573" s="241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2" t="s">
        <v>158</v>
      </c>
      <c r="AU1573" s="242" t="s">
        <v>85</v>
      </c>
      <c r="AV1573" s="13" t="s">
        <v>85</v>
      </c>
      <c r="AW1573" s="13" t="s">
        <v>32</v>
      </c>
      <c r="AX1573" s="13" t="s">
        <v>75</v>
      </c>
      <c r="AY1573" s="242" t="s">
        <v>149</v>
      </c>
    </row>
    <row r="1574" s="13" customFormat="1">
      <c r="A1574" s="13"/>
      <c r="B1574" s="231"/>
      <c r="C1574" s="232"/>
      <c r="D1574" s="233" t="s">
        <v>158</v>
      </c>
      <c r="E1574" s="234" t="s">
        <v>1</v>
      </c>
      <c r="F1574" s="235" t="s">
        <v>1699</v>
      </c>
      <c r="G1574" s="232"/>
      <c r="H1574" s="236">
        <v>79.5</v>
      </c>
      <c r="I1574" s="237"/>
      <c r="J1574" s="232"/>
      <c r="K1574" s="232"/>
      <c r="L1574" s="238"/>
      <c r="M1574" s="239"/>
      <c r="N1574" s="240"/>
      <c r="O1574" s="240"/>
      <c r="P1574" s="240"/>
      <c r="Q1574" s="240"/>
      <c r="R1574" s="240"/>
      <c r="S1574" s="240"/>
      <c r="T1574" s="241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2" t="s">
        <v>158</v>
      </c>
      <c r="AU1574" s="242" t="s">
        <v>85</v>
      </c>
      <c r="AV1574" s="13" t="s">
        <v>85</v>
      </c>
      <c r="AW1574" s="13" t="s">
        <v>32</v>
      </c>
      <c r="AX1574" s="13" t="s">
        <v>75</v>
      </c>
      <c r="AY1574" s="242" t="s">
        <v>149</v>
      </c>
    </row>
    <row r="1575" s="13" customFormat="1">
      <c r="A1575" s="13"/>
      <c r="B1575" s="231"/>
      <c r="C1575" s="232"/>
      <c r="D1575" s="233" t="s">
        <v>158</v>
      </c>
      <c r="E1575" s="234" t="s">
        <v>1</v>
      </c>
      <c r="F1575" s="235" t="s">
        <v>1700</v>
      </c>
      <c r="G1575" s="232"/>
      <c r="H1575" s="236">
        <v>40.350000000000001</v>
      </c>
      <c r="I1575" s="237"/>
      <c r="J1575" s="232"/>
      <c r="K1575" s="232"/>
      <c r="L1575" s="238"/>
      <c r="M1575" s="239"/>
      <c r="N1575" s="240"/>
      <c r="O1575" s="240"/>
      <c r="P1575" s="240"/>
      <c r="Q1575" s="240"/>
      <c r="R1575" s="240"/>
      <c r="S1575" s="240"/>
      <c r="T1575" s="241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2" t="s">
        <v>158</v>
      </c>
      <c r="AU1575" s="242" t="s">
        <v>85</v>
      </c>
      <c r="AV1575" s="13" t="s">
        <v>85</v>
      </c>
      <c r="AW1575" s="13" t="s">
        <v>32</v>
      </c>
      <c r="AX1575" s="13" t="s">
        <v>75</v>
      </c>
      <c r="AY1575" s="242" t="s">
        <v>149</v>
      </c>
    </row>
    <row r="1576" s="14" customFormat="1">
      <c r="A1576" s="14"/>
      <c r="B1576" s="243"/>
      <c r="C1576" s="244"/>
      <c r="D1576" s="233" t="s">
        <v>158</v>
      </c>
      <c r="E1576" s="245" t="s">
        <v>1</v>
      </c>
      <c r="F1576" s="246" t="s">
        <v>212</v>
      </c>
      <c r="G1576" s="244"/>
      <c r="H1576" s="247">
        <v>2334.2580000000003</v>
      </c>
      <c r="I1576" s="248"/>
      <c r="J1576" s="244"/>
      <c r="K1576" s="244"/>
      <c r="L1576" s="249"/>
      <c r="M1576" s="271"/>
      <c r="N1576" s="272"/>
      <c r="O1576" s="272"/>
      <c r="P1576" s="272"/>
      <c r="Q1576" s="272"/>
      <c r="R1576" s="272"/>
      <c r="S1576" s="272"/>
      <c r="T1576" s="273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53" t="s">
        <v>158</v>
      </c>
      <c r="AU1576" s="253" t="s">
        <v>85</v>
      </c>
      <c r="AV1576" s="14" t="s">
        <v>156</v>
      </c>
      <c r="AW1576" s="14" t="s">
        <v>32</v>
      </c>
      <c r="AX1576" s="14" t="s">
        <v>83</v>
      </c>
      <c r="AY1576" s="253" t="s">
        <v>149</v>
      </c>
    </row>
    <row r="1577" s="2" customFormat="1" ht="6.96" customHeight="1">
      <c r="A1577" s="38"/>
      <c r="B1577" s="66"/>
      <c r="C1577" s="67"/>
      <c r="D1577" s="67"/>
      <c r="E1577" s="67"/>
      <c r="F1577" s="67"/>
      <c r="G1577" s="67"/>
      <c r="H1577" s="67"/>
      <c r="I1577" s="67"/>
      <c r="J1577" s="67"/>
      <c r="K1577" s="67"/>
      <c r="L1577" s="44"/>
      <c r="M1577" s="38"/>
      <c r="O1577" s="38"/>
      <c r="P1577" s="38"/>
      <c r="Q1577" s="38"/>
      <c r="R1577" s="38"/>
      <c r="S1577" s="38"/>
      <c r="T1577" s="38"/>
      <c r="U1577" s="38"/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</row>
  </sheetData>
  <sheetProtection sheet="1" autoFilter="0" formatColumns="0" formatRows="0" objects="1" scenarios="1" spinCount="100000" saltValue="czjmaIM1a72j1cBWLrsf6mInKA1QNrIHa4kBrfDrkPFe3uExYsR5tQpUNZw6RriWuL1TZmEc7dpFRFwHYd48cw==" hashValue="ytlOTZ5/fY0IMgDmdbuLohgnBB+k6/zdkU0jSX6JqoeuUxgQxnvQGopOHPyXeaWuGXCevLrJ1LSUWTe4xVtJdw==" algorithmName="SHA-512" password="CC35"/>
  <autoFilter ref="C140:K1576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ROUND((SUM(BE124:BE476)),  2)</f>
        <v>0</v>
      </c>
      <c r="G33" s="38"/>
      <c r="H33" s="38"/>
      <c r="I33" s="155">
        <v>0.20999999999999999</v>
      </c>
      <c r="J33" s="154">
        <f>ROUND(((SUM(BE124:BE476))*I33),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ROUND((SUM(BF124:BF476)),  2)</f>
        <v>0</v>
      </c>
      <c r="G34" s="38"/>
      <c r="H34" s="38"/>
      <c r="I34" s="155">
        <v>0.12</v>
      </c>
      <c r="J34" s="154">
        <f>ROUND(((SUM(BF124:BF476))*I34),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ROUND((SUM(BG124:BG476)),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ROUND((SUM(BH124:BH476)),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ROUND((SUM(BI124:BI476)),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D.1.4.1 - vodovod,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118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</v>
      </c>
      <c r="E99" s="188"/>
      <c r="F99" s="188"/>
      <c r="G99" s="188"/>
      <c r="H99" s="188"/>
      <c r="I99" s="188"/>
      <c r="J99" s="189">
        <f>J160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127</v>
      </c>
      <c r="E100" s="182"/>
      <c r="F100" s="182"/>
      <c r="G100" s="182"/>
      <c r="H100" s="182"/>
      <c r="I100" s="182"/>
      <c r="J100" s="183">
        <f>J166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1702</v>
      </c>
      <c r="E101" s="188"/>
      <c r="F101" s="188"/>
      <c r="G101" s="188"/>
      <c r="H101" s="188"/>
      <c r="I101" s="188"/>
      <c r="J101" s="189">
        <f>J167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1703</v>
      </c>
      <c r="E102" s="188"/>
      <c r="F102" s="188"/>
      <c r="G102" s="188"/>
      <c r="H102" s="188"/>
      <c r="I102" s="188"/>
      <c r="J102" s="189">
        <f>J219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1704</v>
      </c>
      <c r="E103" s="188"/>
      <c r="F103" s="188"/>
      <c r="G103" s="188"/>
      <c r="H103" s="188"/>
      <c r="I103" s="188"/>
      <c r="J103" s="189">
        <f>J293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1705</v>
      </c>
      <c r="E104" s="188"/>
      <c r="F104" s="188"/>
      <c r="G104" s="188"/>
      <c r="H104" s="188"/>
      <c r="I104" s="188"/>
      <c r="J104" s="189">
        <f>J471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HŠ a SOŠŘ Velké Meziříčí - Rekonstrukce ZTI Světlá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D.1.4.1 - vodovod, kanalizace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ga-te, Velké Meziříčí</v>
      </c>
      <c r="G118" s="40"/>
      <c r="H118" s="40"/>
      <c r="I118" s="32" t="s">
        <v>22</v>
      </c>
      <c r="J118" s="79" t="str">
        <f>IF(J12="","",J12)</f>
        <v>1. 3. 2025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40.05" customHeight="1">
      <c r="A120" s="38"/>
      <c r="B120" s="39"/>
      <c r="C120" s="32" t="s">
        <v>24</v>
      </c>
      <c r="D120" s="40"/>
      <c r="E120" s="40"/>
      <c r="F120" s="27" t="str">
        <f>E15</f>
        <v>Kraj Vysočina, Žižkova 1882/87, Jihlava</v>
      </c>
      <c r="G120" s="40"/>
      <c r="H120" s="40"/>
      <c r="I120" s="32" t="s">
        <v>30</v>
      </c>
      <c r="J120" s="36" t="str">
        <f>E21</f>
        <v>Filip Marek, Brněnská 326/34, Žďár nad Sázavou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40.0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Filip Marek, Brněnská 326/34, Žďár nad Sázavou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135</v>
      </c>
      <c r="D123" s="194" t="s">
        <v>60</v>
      </c>
      <c r="E123" s="194" t="s">
        <v>56</v>
      </c>
      <c r="F123" s="194" t="s">
        <v>57</v>
      </c>
      <c r="G123" s="194" t="s">
        <v>136</v>
      </c>
      <c r="H123" s="194" t="s">
        <v>137</v>
      </c>
      <c r="I123" s="194" t="s">
        <v>138</v>
      </c>
      <c r="J123" s="195" t="s">
        <v>106</v>
      </c>
      <c r="K123" s="196" t="s">
        <v>139</v>
      </c>
      <c r="L123" s="197"/>
      <c r="M123" s="100" t="s">
        <v>1</v>
      </c>
      <c r="N123" s="101" t="s">
        <v>39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P125+P166</f>
        <v>0</v>
      </c>
      <c r="Q124" s="104"/>
      <c r="R124" s="200">
        <f>R125+R166</f>
        <v>4.2188819999999989</v>
      </c>
      <c r="S124" s="104"/>
      <c r="T124" s="201">
        <f>T125+T166</f>
        <v>10.10435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74</v>
      </c>
      <c r="AU124" s="17" t="s">
        <v>108</v>
      </c>
      <c r="BK124" s="202">
        <f>BK125+BK166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504</v>
      </c>
      <c r="F125" s="206" t="s">
        <v>505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P126+P160</f>
        <v>0</v>
      </c>
      <c r="Q125" s="211"/>
      <c r="R125" s="212">
        <f>R126+R160</f>
        <v>0</v>
      </c>
      <c r="S125" s="211"/>
      <c r="T125" s="213">
        <f>T126+T160</f>
        <v>8.5090000000000003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83</v>
      </c>
      <c r="AT125" s="215" t="s">
        <v>74</v>
      </c>
      <c r="AU125" s="215" t="s">
        <v>75</v>
      </c>
      <c r="AY125" s="214" t="s">
        <v>149</v>
      </c>
      <c r="BK125" s="216">
        <f>BK126+BK160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69" t="s">
        <v>332</v>
      </c>
      <c r="F126" s="269" t="s">
        <v>743</v>
      </c>
      <c r="G126" s="204"/>
      <c r="H126" s="204"/>
      <c r="I126" s="207"/>
      <c r="J126" s="270">
        <f>BK126</f>
        <v>0</v>
      </c>
      <c r="K126" s="204"/>
      <c r="L126" s="209"/>
      <c r="M126" s="210"/>
      <c r="N126" s="211"/>
      <c r="O126" s="211"/>
      <c r="P126" s="212">
        <f>SUM(P127:P159)</f>
        <v>0</v>
      </c>
      <c r="Q126" s="211"/>
      <c r="R126" s="212">
        <f>SUM(R127:R159)</f>
        <v>0</v>
      </c>
      <c r="S126" s="211"/>
      <c r="T126" s="213">
        <f>SUM(T127:T159)</f>
        <v>8.5090000000000003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74</v>
      </c>
      <c r="AU126" s="215" t="s">
        <v>83</v>
      </c>
      <c r="AY126" s="214" t="s">
        <v>149</v>
      </c>
      <c r="BK126" s="216">
        <f>SUM(BK127:BK159)</f>
        <v>0</v>
      </c>
    </row>
    <row r="127" s="2" customFormat="1" ht="24.15" customHeight="1">
      <c r="A127" s="38"/>
      <c r="B127" s="39"/>
      <c r="C127" s="217" t="s">
        <v>83</v>
      </c>
      <c r="D127" s="217" t="s">
        <v>152</v>
      </c>
      <c r="E127" s="218" t="s">
        <v>1706</v>
      </c>
      <c r="F127" s="219" t="s">
        <v>1707</v>
      </c>
      <c r="G127" s="220" t="s">
        <v>250</v>
      </c>
      <c r="H127" s="221">
        <v>62</v>
      </c>
      <c r="I127" s="222"/>
      <c r="J127" s="223">
        <f>ROUND(I127*H127,2)</f>
        <v>0</v>
      </c>
      <c r="K127" s="224"/>
      <c r="L127" s="44"/>
      <c r="M127" s="225" t="s">
        <v>1</v>
      </c>
      <c r="N127" s="226" t="s">
        <v>40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0.0030000000000000001</v>
      </c>
      <c r="T127" s="228">
        <f>S127*H127</f>
        <v>0.186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156</v>
      </c>
      <c r="AT127" s="229" t="s">
        <v>152</v>
      </c>
      <c r="AU127" s="229" t="s">
        <v>85</v>
      </c>
      <c r="AY127" s="17" t="s">
        <v>149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83</v>
      </c>
      <c r="BK127" s="230">
        <f>ROUND(I127*H127,2)</f>
        <v>0</v>
      </c>
      <c r="BL127" s="17" t="s">
        <v>156</v>
      </c>
      <c r="BM127" s="229" t="s">
        <v>1708</v>
      </c>
    </row>
    <row r="128" s="2" customFormat="1" ht="24.15" customHeight="1">
      <c r="A128" s="38"/>
      <c r="B128" s="39"/>
      <c r="C128" s="217" t="s">
        <v>85</v>
      </c>
      <c r="D128" s="217" t="s">
        <v>152</v>
      </c>
      <c r="E128" s="218" t="s">
        <v>1709</v>
      </c>
      <c r="F128" s="219" t="s">
        <v>1710</v>
      </c>
      <c r="G128" s="220" t="s">
        <v>250</v>
      </c>
      <c r="H128" s="221">
        <v>108</v>
      </c>
      <c r="I128" s="222"/>
      <c r="J128" s="223">
        <f>ROUND(I128*H128,2)</f>
        <v>0</v>
      </c>
      <c r="K128" s="224"/>
      <c r="L128" s="44"/>
      <c r="M128" s="225" t="s">
        <v>1</v>
      </c>
      <c r="N128" s="226" t="s">
        <v>40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0.0089999999999999993</v>
      </c>
      <c r="T128" s="228">
        <f>S128*H128</f>
        <v>0.97199999999999998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156</v>
      </c>
      <c r="AT128" s="229" t="s">
        <v>152</v>
      </c>
      <c r="AU128" s="229" t="s">
        <v>85</v>
      </c>
      <c r="AY128" s="17" t="s">
        <v>149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83</v>
      </c>
      <c r="BK128" s="230">
        <f>ROUND(I128*H128,2)</f>
        <v>0</v>
      </c>
      <c r="BL128" s="17" t="s">
        <v>156</v>
      </c>
      <c r="BM128" s="229" t="s">
        <v>1711</v>
      </c>
    </row>
    <row r="129" s="13" customFormat="1">
      <c r="A129" s="13"/>
      <c r="B129" s="231"/>
      <c r="C129" s="232"/>
      <c r="D129" s="233" t="s">
        <v>158</v>
      </c>
      <c r="E129" s="234" t="s">
        <v>1</v>
      </c>
      <c r="F129" s="235" t="s">
        <v>1712</v>
      </c>
      <c r="G129" s="232"/>
      <c r="H129" s="236">
        <v>31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158</v>
      </c>
      <c r="AU129" s="242" t="s">
        <v>85</v>
      </c>
      <c r="AV129" s="13" t="s">
        <v>85</v>
      </c>
      <c r="AW129" s="13" t="s">
        <v>32</v>
      </c>
      <c r="AX129" s="13" t="s">
        <v>75</v>
      </c>
      <c r="AY129" s="242" t="s">
        <v>149</v>
      </c>
    </row>
    <row r="130" s="13" customFormat="1">
      <c r="A130" s="13"/>
      <c r="B130" s="231"/>
      <c r="C130" s="232"/>
      <c r="D130" s="233" t="s">
        <v>158</v>
      </c>
      <c r="E130" s="234" t="s">
        <v>1</v>
      </c>
      <c r="F130" s="235" t="s">
        <v>1713</v>
      </c>
      <c r="G130" s="232"/>
      <c r="H130" s="236">
        <v>2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158</v>
      </c>
      <c r="AU130" s="242" t="s">
        <v>85</v>
      </c>
      <c r="AV130" s="13" t="s">
        <v>85</v>
      </c>
      <c r="AW130" s="13" t="s">
        <v>32</v>
      </c>
      <c r="AX130" s="13" t="s">
        <v>75</v>
      </c>
      <c r="AY130" s="242" t="s">
        <v>149</v>
      </c>
    </row>
    <row r="131" s="13" customFormat="1">
      <c r="A131" s="13"/>
      <c r="B131" s="231"/>
      <c r="C131" s="232"/>
      <c r="D131" s="233" t="s">
        <v>158</v>
      </c>
      <c r="E131" s="234" t="s">
        <v>1</v>
      </c>
      <c r="F131" s="235" t="s">
        <v>1714</v>
      </c>
      <c r="G131" s="232"/>
      <c r="H131" s="236">
        <v>8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158</v>
      </c>
      <c r="AU131" s="242" t="s">
        <v>85</v>
      </c>
      <c r="AV131" s="13" t="s">
        <v>85</v>
      </c>
      <c r="AW131" s="13" t="s">
        <v>32</v>
      </c>
      <c r="AX131" s="13" t="s">
        <v>75</v>
      </c>
      <c r="AY131" s="242" t="s">
        <v>149</v>
      </c>
    </row>
    <row r="132" s="13" customFormat="1">
      <c r="A132" s="13"/>
      <c r="B132" s="231"/>
      <c r="C132" s="232"/>
      <c r="D132" s="233" t="s">
        <v>158</v>
      </c>
      <c r="E132" s="234" t="s">
        <v>1</v>
      </c>
      <c r="F132" s="235" t="s">
        <v>1715</v>
      </c>
      <c r="G132" s="232"/>
      <c r="H132" s="236">
        <v>7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158</v>
      </c>
      <c r="AU132" s="242" t="s">
        <v>85</v>
      </c>
      <c r="AV132" s="13" t="s">
        <v>85</v>
      </c>
      <c r="AW132" s="13" t="s">
        <v>32</v>
      </c>
      <c r="AX132" s="13" t="s">
        <v>75</v>
      </c>
      <c r="AY132" s="242" t="s">
        <v>149</v>
      </c>
    </row>
    <row r="133" s="13" customFormat="1">
      <c r="A133" s="13"/>
      <c r="B133" s="231"/>
      <c r="C133" s="232"/>
      <c r="D133" s="233" t="s">
        <v>158</v>
      </c>
      <c r="E133" s="234" t="s">
        <v>1</v>
      </c>
      <c r="F133" s="235" t="s">
        <v>1716</v>
      </c>
      <c r="G133" s="232"/>
      <c r="H133" s="236">
        <v>46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158</v>
      </c>
      <c r="AU133" s="242" t="s">
        <v>85</v>
      </c>
      <c r="AV133" s="13" t="s">
        <v>85</v>
      </c>
      <c r="AW133" s="13" t="s">
        <v>32</v>
      </c>
      <c r="AX133" s="13" t="s">
        <v>75</v>
      </c>
      <c r="AY133" s="242" t="s">
        <v>149</v>
      </c>
    </row>
    <row r="134" s="13" customFormat="1">
      <c r="A134" s="13"/>
      <c r="B134" s="231"/>
      <c r="C134" s="232"/>
      <c r="D134" s="233" t="s">
        <v>158</v>
      </c>
      <c r="E134" s="234" t="s">
        <v>1</v>
      </c>
      <c r="F134" s="235" t="s">
        <v>1717</v>
      </c>
      <c r="G134" s="232"/>
      <c r="H134" s="236">
        <v>4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158</v>
      </c>
      <c r="AU134" s="242" t="s">
        <v>85</v>
      </c>
      <c r="AV134" s="13" t="s">
        <v>85</v>
      </c>
      <c r="AW134" s="13" t="s">
        <v>32</v>
      </c>
      <c r="AX134" s="13" t="s">
        <v>75</v>
      </c>
      <c r="AY134" s="242" t="s">
        <v>149</v>
      </c>
    </row>
    <row r="135" s="13" customFormat="1">
      <c r="A135" s="13"/>
      <c r="B135" s="231"/>
      <c r="C135" s="232"/>
      <c r="D135" s="233" t="s">
        <v>158</v>
      </c>
      <c r="E135" s="234" t="s">
        <v>1</v>
      </c>
      <c r="F135" s="235" t="s">
        <v>1718</v>
      </c>
      <c r="G135" s="232"/>
      <c r="H135" s="236">
        <v>6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158</v>
      </c>
      <c r="AU135" s="242" t="s">
        <v>85</v>
      </c>
      <c r="AV135" s="13" t="s">
        <v>85</v>
      </c>
      <c r="AW135" s="13" t="s">
        <v>32</v>
      </c>
      <c r="AX135" s="13" t="s">
        <v>75</v>
      </c>
      <c r="AY135" s="242" t="s">
        <v>149</v>
      </c>
    </row>
    <row r="136" s="13" customFormat="1">
      <c r="A136" s="13"/>
      <c r="B136" s="231"/>
      <c r="C136" s="232"/>
      <c r="D136" s="233" t="s">
        <v>158</v>
      </c>
      <c r="E136" s="234" t="s">
        <v>1</v>
      </c>
      <c r="F136" s="235" t="s">
        <v>1719</v>
      </c>
      <c r="G136" s="232"/>
      <c r="H136" s="236">
        <v>4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158</v>
      </c>
      <c r="AU136" s="242" t="s">
        <v>85</v>
      </c>
      <c r="AV136" s="13" t="s">
        <v>85</v>
      </c>
      <c r="AW136" s="13" t="s">
        <v>32</v>
      </c>
      <c r="AX136" s="13" t="s">
        <v>75</v>
      </c>
      <c r="AY136" s="242" t="s">
        <v>149</v>
      </c>
    </row>
    <row r="137" s="14" customFormat="1">
      <c r="A137" s="14"/>
      <c r="B137" s="243"/>
      <c r="C137" s="244"/>
      <c r="D137" s="233" t="s">
        <v>158</v>
      </c>
      <c r="E137" s="245" t="s">
        <v>1</v>
      </c>
      <c r="F137" s="246" t="s">
        <v>212</v>
      </c>
      <c r="G137" s="244"/>
      <c r="H137" s="247">
        <v>108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158</v>
      </c>
      <c r="AU137" s="253" t="s">
        <v>85</v>
      </c>
      <c r="AV137" s="14" t="s">
        <v>156</v>
      </c>
      <c r="AW137" s="14" t="s">
        <v>32</v>
      </c>
      <c r="AX137" s="14" t="s">
        <v>83</v>
      </c>
      <c r="AY137" s="253" t="s">
        <v>149</v>
      </c>
    </row>
    <row r="138" s="2" customFormat="1" ht="24.15" customHeight="1">
      <c r="A138" s="38"/>
      <c r="B138" s="39"/>
      <c r="C138" s="217" t="s">
        <v>234</v>
      </c>
      <c r="D138" s="217" t="s">
        <v>152</v>
      </c>
      <c r="E138" s="218" t="s">
        <v>1720</v>
      </c>
      <c r="F138" s="219" t="s">
        <v>1721</v>
      </c>
      <c r="G138" s="220" t="s">
        <v>250</v>
      </c>
      <c r="H138" s="221">
        <v>62</v>
      </c>
      <c r="I138" s="222"/>
      <c r="J138" s="223">
        <f>ROUND(I138*H138,2)</f>
        <v>0</v>
      </c>
      <c r="K138" s="224"/>
      <c r="L138" s="44"/>
      <c r="M138" s="225" t="s">
        <v>1</v>
      </c>
      <c r="N138" s="226" t="s">
        <v>40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0.017999999999999999</v>
      </c>
      <c r="T138" s="228">
        <f>S138*H138</f>
        <v>1.1159999999999999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156</v>
      </c>
      <c r="AT138" s="229" t="s">
        <v>152</v>
      </c>
      <c r="AU138" s="229" t="s">
        <v>85</v>
      </c>
      <c r="AY138" s="17" t="s">
        <v>149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83</v>
      </c>
      <c r="BK138" s="230">
        <f>ROUND(I138*H138,2)</f>
        <v>0</v>
      </c>
      <c r="BL138" s="17" t="s">
        <v>156</v>
      </c>
      <c r="BM138" s="229" t="s">
        <v>1722</v>
      </c>
    </row>
    <row r="139" s="13" customFormat="1">
      <c r="A139" s="13"/>
      <c r="B139" s="231"/>
      <c r="C139" s="232"/>
      <c r="D139" s="233" t="s">
        <v>158</v>
      </c>
      <c r="E139" s="234" t="s">
        <v>1</v>
      </c>
      <c r="F139" s="235" t="s">
        <v>1723</v>
      </c>
      <c r="G139" s="232"/>
      <c r="H139" s="236">
        <v>41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158</v>
      </c>
      <c r="AU139" s="242" t="s">
        <v>85</v>
      </c>
      <c r="AV139" s="13" t="s">
        <v>85</v>
      </c>
      <c r="AW139" s="13" t="s">
        <v>32</v>
      </c>
      <c r="AX139" s="13" t="s">
        <v>75</v>
      </c>
      <c r="AY139" s="242" t="s">
        <v>149</v>
      </c>
    </row>
    <row r="140" s="13" customFormat="1">
      <c r="A140" s="13"/>
      <c r="B140" s="231"/>
      <c r="C140" s="232"/>
      <c r="D140" s="233" t="s">
        <v>158</v>
      </c>
      <c r="E140" s="234" t="s">
        <v>1</v>
      </c>
      <c r="F140" s="235" t="s">
        <v>820</v>
      </c>
      <c r="G140" s="232"/>
      <c r="H140" s="236">
        <v>8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158</v>
      </c>
      <c r="AU140" s="242" t="s">
        <v>85</v>
      </c>
      <c r="AV140" s="13" t="s">
        <v>85</v>
      </c>
      <c r="AW140" s="13" t="s">
        <v>32</v>
      </c>
      <c r="AX140" s="13" t="s">
        <v>75</v>
      </c>
      <c r="AY140" s="242" t="s">
        <v>149</v>
      </c>
    </row>
    <row r="141" s="13" customFormat="1">
      <c r="A141" s="13"/>
      <c r="B141" s="231"/>
      <c r="C141" s="232"/>
      <c r="D141" s="233" t="s">
        <v>158</v>
      </c>
      <c r="E141" s="234" t="s">
        <v>1</v>
      </c>
      <c r="F141" s="235" t="s">
        <v>1724</v>
      </c>
      <c r="G141" s="232"/>
      <c r="H141" s="236">
        <v>13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158</v>
      </c>
      <c r="AU141" s="242" t="s">
        <v>85</v>
      </c>
      <c r="AV141" s="13" t="s">
        <v>85</v>
      </c>
      <c r="AW141" s="13" t="s">
        <v>32</v>
      </c>
      <c r="AX141" s="13" t="s">
        <v>75</v>
      </c>
      <c r="AY141" s="242" t="s">
        <v>149</v>
      </c>
    </row>
    <row r="142" s="14" customFormat="1">
      <c r="A142" s="14"/>
      <c r="B142" s="243"/>
      <c r="C142" s="244"/>
      <c r="D142" s="233" t="s">
        <v>158</v>
      </c>
      <c r="E142" s="245" t="s">
        <v>1</v>
      </c>
      <c r="F142" s="246" t="s">
        <v>212</v>
      </c>
      <c r="G142" s="244"/>
      <c r="H142" s="247">
        <v>62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158</v>
      </c>
      <c r="AU142" s="253" t="s">
        <v>85</v>
      </c>
      <c r="AV142" s="14" t="s">
        <v>156</v>
      </c>
      <c r="AW142" s="14" t="s">
        <v>32</v>
      </c>
      <c r="AX142" s="14" t="s">
        <v>83</v>
      </c>
      <c r="AY142" s="253" t="s">
        <v>149</v>
      </c>
    </row>
    <row r="143" s="2" customFormat="1" ht="24.15" customHeight="1">
      <c r="A143" s="38"/>
      <c r="B143" s="39"/>
      <c r="C143" s="217" t="s">
        <v>156</v>
      </c>
      <c r="D143" s="217" t="s">
        <v>152</v>
      </c>
      <c r="E143" s="218" t="s">
        <v>1725</v>
      </c>
      <c r="F143" s="219" t="s">
        <v>1726</v>
      </c>
      <c r="G143" s="220" t="s">
        <v>250</v>
      </c>
      <c r="H143" s="221">
        <v>97</v>
      </c>
      <c r="I143" s="222"/>
      <c r="J143" s="223">
        <f>ROUND(I143*H143,2)</f>
        <v>0</v>
      </c>
      <c r="K143" s="224"/>
      <c r="L143" s="44"/>
      <c r="M143" s="225" t="s">
        <v>1</v>
      </c>
      <c r="N143" s="226" t="s">
        <v>40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0.040000000000000001</v>
      </c>
      <c r="T143" s="228">
        <f>S143*H143</f>
        <v>3.8799999999999999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156</v>
      </c>
      <c r="AT143" s="229" t="s">
        <v>152</v>
      </c>
      <c r="AU143" s="229" t="s">
        <v>85</v>
      </c>
      <c r="AY143" s="17" t="s">
        <v>149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83</v>
      </c>
      <c r="BK143" s="230">
        <f>ROUND(I143*H143,2)</f>
        <v>0</v>
      </c>
      <c r="BL143" s="17" t="s">
        <v>156</v>
      </c>
      <c r="BM143" s="229" t="s">
        <v>1727</v>
      </c>
    </row>
    <row r="144" s="13" customFormat="1">
      <c r="A144" s="13"/>
      <c r="B144" s="231"/>
      <c r="C144" s="232"/>
      <c r="D144" s="233" t="s">
        <v>158</v>
      </c>
      <c r="E144" s="234" t="s">
        <v>1</v>
      </c>
      <c r="F144" s="235" t="s">
        <v>1728</v>
      </c>
      <c r="G144" s="232"/>
      <c r="H144" s="236">
        <v>63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158</v>
      </c>
      <c r="AU144" s="242" t="s">
        <v>85</v>
      </c>
      <c r="AV144" s="13" t="s">
        <v>85</v>
      </c>
      <c r="AW144" s="13" t="s">
        <v>32</v>
      </c>
      <c r="AX144" s="13" t="s">
        <v>75</v>
      </c>
      <c r="AY144" s="242" t="s">
        <v>149</v>
      </c>
    </row>
    <row r="145" s="13" customFormat="1">
      <c r="A145" s="13"/>
      <c r="B145" s="231"/>
      <c r="C145" s="232"/>
      <c r="D145" s="233" t="s">
        <v>158</v>
      </c>
      <c r="E145" s="234" t="s">
        <v>1</v>
      </c>
      <c r="F145" s="235" t="s">
        <v>1729</v>
      </c>
      <c r="G145" s="232"/>
      <c r="H145" s="236">
        <v>16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158</v>
      </c>
      <c r="AU145" s="242" t="s">
        <v>85</v>
      </c>
      <c r="AV145" s="13" t="s">
        <v>85</v>
      </c>
      <c r="AW145" s="13" t="s">
        <v>32</v>
      </c>
      <c r="AX145" s="13" t="s">
        <v>75</v>
      </c>
      <c r="AY145" s="242" t="s">
        <v>149</v>
      </c>
    </row>
    <row r="146" s="13" customFormat="1">
      <c r="A146" s="13"/>
      <c r="B146" s="231"/>
      <c r="C146" s="232"/>
      <c r="D146" s="233" t="s">
        <v>158</v>
      </c>
      <c r="E146" s="234" t="s">
        <v>1</v>
      </c>
      <c r="F146" s="235" t="s">
        <v>1730</v>
      </c>
      <c r="G146" s="232"/>
      <c r="H146" s="236">
        <v>10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158</v>
      </c>
      <c r="AU146" s="242" t="s">
        <v>85</v>
      </c>
      <c r="AV146" s="13" t="s">
        <v>85</v>
      </c>
      <c r="AW146" s="13" t="s">
        <v>32</v>
      </c>
      <c r="AX146" s="13" t="s">
        <v>75</v>
      </c>
      <c r="AY146" s="242" t="s">
        <v>149</v>
      </c>
    </row>
    <row r="147" s="13" customFormat="1">
      <c r="A147" s="13"/>
      <c r="B147" s="231"/>
      <c r="C147" s="232"/>
      <c r="D147" s="233" t="s">
        <v>158</v>
      </c>
      <c r="E147" s="234" t="s">
        <v>1</v>
      </c>
      <c r="F147" s="235" t="s">
        <v>1731</v>
      </c>
      <c r="G147" s="232"/>
      <c r="H147" s="236">
        <v>8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158</v>
      </c>
      <c r="AU147" s="242" t="s">
        <v>85</v>
      </c>
      <c r="AV147" s="13" t="s">
        <v>85</v>
      </c>
      <c r="AW147" s="13" t="s">
        <v>32</v>
      </c>
      <c r="AX147" s="13" t="s">
        <v>75</v>
      </c>
      <c r="AY147" s="242" t="s">
        <v>149</v>
      </c>
    </row>
    <row r="148" s="14" customFormat="1">
      <c r="A148" s="14"/>
      <c r="B148" s="243"/>
      <c r="C148" s="244"/>
      <c r="D148" s="233" t="s">
        <v>158</v>
      </c>
      <c r="E148" s="245" t="s">
        <v>1</v>
      </c>
      <c r="F148" s="246" t="s">
        <v>212</v>
      </c>
      <c r="G148" s="244"/>
      <c r="H148" s="247">
        <v>97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158</v>
      </c>
      <c r="AU148" s="253" t="s">
        <v>85</v>
      </c>
      <c r="AV148" s="14" t="s">
        <v>156</v>
      </c>
      <c r="AW148" s="14" t="s">
        <v>32</v>
      </c>
      <c r="AX148" s="14" t="s">
        <v>83</v>
      </c>
      <c r="AY148" s="253" t="s">
        <v>149</v>
      </c>
    </row>
    <row r="149" s="2" customFormat="1" ht="24.15" customHeight="1">
      <c r="A149" s="38"/>
      <c r="B149" s="39"/>
      <c r="C149" s="217" t="s">
        <v>294</v>
      </c>
      <c r="D149" s="217" t="s">
        <v>152</v>
      </c>
      <c r="E149" s="218" t="s">
        <v>1732</v>
      </c>
      <c r="F149" s="219" t="s">
        <v>1733</v>
      </c>
      <c r="G149" s="220" t="s">
        <v>250</v>
      </c>
      <c r="H149" s="221">
        <v>92</v>
      </c>
      <c r="I149" s="222"/>
      <c r="J149" s="223">
        <f>ROUND(I149*H149,2)</f>
        <v>0</v>
      </c>
      <c r="K149" s="224"/>
      <c r="L149" s="44"/>
      <c r="M149" s="225" t="s">
        <v>1</v>
      </c>
      <c r="N149" s="226" t="s">
        <v>40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0.012999999999999999</v>
      </c>
      <c r="T149" s="228">
        <f>S149*H149</f>
        <v>1.196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156</v>
      </c>
      <c r="AT149" s="229" t="s">
        <v>152</v>
      </c>
      <c r="AU149" s="229" t="s">
        <v>85</v>
      </c>
      <c r="AY149" s="17" t="s">
        <v>149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83</v>
      </c>
      <c r="BK149" s="230">
        <f>ROUND(I149*H149,2)</f>
        <v>0</v>
      </c>
      <c r="BL149" s="17" t="s">
        <v>156</v>
      </c>
      <c r="BM149" s="229" t="s">
        <v>1734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1735</v>
      </c>
      <c r="G150" s="232"/>
      <c r="H150" s="236">
        <v>33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85</v>
      </c>
      <c r="AV150" s="13" t="s">
        <v>85</v>
      </c>
      <c r="AW150" s="13" t="s">
        <v>32</v>
      </c>
      <c r="AX150" s="13" t="s">
        <v>75</v>
      </c>
      <c r="AY150" s="242" t="s">
        <v>149</v>
      </c>
    </row>
    <row r="151" s="13" customFormat="1">
      <c r="A151" s="13"/>
      <c r="B151" s="231"/>
      <c r="C151" s="232"/>
      <c r="D151" s="233" t="s">
        <v>158</v>
      </c>
      <c r="E151" s="234" t="s">
        <v>1</v>
      </c>
      <c r="F151" s="235" t="s">
        <v>1736</v>
      </c>
      <c r="G151" s="232"/>
      <c r="H151" s="236">
        <v>14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158</v>
      </c>
      <c r="AU151" s="242" t="s">
        <v>85</v>
      </c>
      <c r="AV151" s="13" t="s">
        <v>85</v>
      </c>
      <c r="AW151" s="13" t="s">
        <v>32</v>
      </c>
      <c r="AX151" s="13" t="s">
        <v>75</v>
      </c>
      <c r="AY151" s="242" t="s">
        <v>149</v>
      </c>
    </row>
    <row r="152" s="13" customFormat="1">
      <c r="A152" s="13"/>
      <c r="B152" s="231"/>
      <c r="C152" s="232"/>
      <c r="D152" s="233" t="s">
        <v>158</v>
      </c>
      <c r="E152" s="234" t="s">
        <v>1</v>
      </c>
      <c r="F152" s="235" t="s">
        <v>1737</v>
      </c>
      <c r="G152" s="232"/>
      <c r="H152" s="236">
        <v>26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158</v>
      </c>
      <c r="AU152" s="242" t="s">
        <v>85</v>
      </c>
      <c r="AV152" s="13" t="s">
        <v>85</v>
      </c>
      <c r="AW152" s="13" t="s">
        <v>32</v>
      </c>
      <c r="AX152" s="13" t="s">
        <v>75</v>
      </c>
      <c r="AY152" s="242" t="s">
        <v>149</v>
      </c>
    </row>
    <row r="153" s="13" customFormat="1">
      <c r="A153" s="13"/>
      <c r="B153" s="231"/>
      <c r="C153" s="232"/>
      <c r="D153" s="233" t="s">
        <v>158</v>
      </c>
      <c r="E153" s="234" t="s">
        <v>1</v>
      </c>
      <c r="F153" s="235" t="s">
        <v>1738</v>
      </c>
      <c r="G153" s="232"/>
      <c r="H153" s="236">
        <v>19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158</v>
      </c>
      <c r="AU153" s="242" t="s">
        <v>85</v>
      </c>
      <c r="AV153" s="13" t="s">
        <v>85</v>
      </c>
      <c r="AW153" s="13" t="s">
        <v>32</v>
      </c>
      <c r="AX153" s="13" t="s">
        <v>75</v>
      </c>
      <c r="AY153" s="242" t="s">
        <v>149</v>
      </c>
    </row>
    <row r="154" s="14" customFormat="1">
      <c r="A154" s="14"/>
      <c r="B154" s="243"/>
      <c r="C154" s="244"/>
      <c r="D154" s="233" t="s">
        <v>158</v>
      </c>
      <c r="E154" s="245" t="s">
        <v>1</v>
      </c>
      <c r="F154" s="246" t="s">
        <v>212</v>
      </c>
      <c r="G154" s="244"/>
      <c r="H154" s="247">
        <v>92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158</v>
      </c>
      <c r="AU154" s="253" t="s">
        <v>85</v>
      </c>
      <c r="AV154" s="14" t="s">
        <v>156</v>
      </c>
      <c r="AW154" s="14" t="s">
        <v>32</v>
      </c>
      <c r="AX154" s="14" t="s">
        <v>83</v>
      </c>
      <c r="AY154" s="253" t="s">
        <v>149</v>
      </c>
    </row>
    <row r="155" s="2" customFormat="1" ht="24.15" customHeight="1">
      <c r="A155" s="38"/>
      <c r="B155" s="39"/>
      <c r="C155" s="217" t="s">
        <v>308</v>
      </c>
      <c r="D155" s="217" t="s">
        <v>152</v>
      </c>
      <c r="E155" s="218" t="s">
        <v>1739</v>
      </c>
      <c r="F155" s="219" t="s">
        <v>1740</v>
      </c>
      <c r="G155" s="220" t="s">
        <v>250</v>
      </c>
      <c r="H155" s="221">
        <v>61</v>
      </c>
      <c r="I155" s="222"/>
      <c r="J155" s="223">
        <f>ROUND(I155*H155,2)</f>
        <v>0</v>
      </c>
      <c r="K155" s="224"/>
      <c r="L155" s="44"/>
      <c r="M155" s="225" t="s">
        <v>1</v>
      </c>
      <c r="N155" s="226" t="s">
        <v>40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0.019</v>
      </c>
      <c r="T155" s="228">
        <f>S155*H155</f>
        <v>1.159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156</v>
      </c>
      <c r="AT155" s="229" t="s">
        <v>152</v>
      </c>
      <c r="AU155" s="229" t="s">
        <v>85</v>
      </c>
      <c r="AY155" s="17" t="s">
        <v>149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83</v>
      </c>
      <c r="BK155" s="230">
        <f>ROUND(I155*H155,2)</f>
        <v>0</v>
      </c>
      <c r="BL155" s="17" t="s">
        <v>156</v>
      </c>
      <c r="BM155" s="229" t="s">
        <v>1741</v>
      </c>
    </row>
    <row r="156" s="13" customFormat="1">
      <c r="A156" s="13"/>
      <c r="B156" s="231"/>
      <c r="C156" s="232"/>
      <c r="D156" s="233" t="s">
        <v>158</v>
      </c>
      <c r="E156" s="234" t="s">
        <v>1</v>
      </c>
      <c r="F156" s="235" t="s">
        <v>1742</v>
      </c>
      <c r="G156" s="232"/>
      <c r="H156" s="236">
        <v>42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158</v>
      </c>
      <c r="AU156" s="242" t="s">
        <v>85</v>
      </c>
      <c r="AV156" s="13" t="s">
        <v>85</v>
      </c>
      <c r="AW156" s="13" t="s">
        <v>32</v>
      </c>
      <c r="AX156" s="13" t="s">
        <v>75</v>
      </c>
      <c r="AY156" s="242" t="s">
        <v>149</v>
      </c>
    </row>
    <row r="157" s="13" customFormat="1">
      <c r="A157" s="13"/>
      <c r="B157" s="231"/>
      <c r="C157" s="232"/>
      <c r="D157" s="233" t="s">
        <v>158</v>
      </c>
      <c r="E157" s="234" t="s">
        <v>1</v>
      </c>
      <c r="F157" s="235" t="s">
        <v>1743</v>
      </c>
      <c r="G157" s="232"/>
      <c r="H157" s="236">
        <v>15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158</v>
      </c>
      <c r="AU157" s="242" t="s">
        <v>85</v>
      </c>
      <c r="AV157" s="13" t="s">
        <v>85</v>
      </c>
      <c r="AW157" s="13" t="s">
        <v>32</v>
      </c>
      <c r="AX157" s="13" t="s">
        <v>75</v>
      </c>
      <c r="AY157" s="242" t="s">
        <v>149</v>
      </c>
    </row>
    <row r="158" s="13" customFormat="1">
      <c r="A158" s="13"/>
      <c r="B158" s="231"/>
      <c r="C158" s="232"/>
      <c r="D158" s="233" t="s">
        <v>158</v>
      </c>
      <c r="E158" s="234" t="s">
        <v>1</v>
      </c>
      <c r="F158" s="235" t="s">
        <v>1744</v>
      </c>
      <c r="G158" s="232"/>
      <c r="H158" s="236">
        <v>4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158</v>
      </c>
      <c r="AU158" s="242" t="s">
        <v>85</v>
      </c>
      <c r="AV158" s="13" t="s">
        <v>85</v>
      </c>
      <c r="AW158" s="13" t="s">
        <v>32</v>
      </c>
      <c r="AX158" s="13" t="s">
        <v>75</v>
      </c>
      <c r="AY158" s="242" t="s">
        <v>149</v>
      </c>
    </row>
    <row r="159" s="14" customFormat="1">
      <c r="A159" s="14"/>
      <c r="B159" s="243"/>
      <c r="C159" s="244"/>
      <c r="D159" s="233" t="s">
        <v>158</v>
      </c>
      <c r="E159" s="245" t="s">
        <v>1</v>
      </c>
      <c r="F159" s="246" t="s">
        <v>212</v>
      </c>
      <c r="G159" s="244"/>
      <c r="H159" s="247">
        <v>61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158</v>
      </c>
      <c r="AU159" s="253" t="s">
        <v>85</v>
      </c>
      <c r="AV159" s="14" t="s">
        <v>156</v>
      </c>
      <c r="AW159" s="14" t="s">
        <v>32</v>
      </c>
      <c r="AX159" s="14" t="s">
        <v>83</v>
      </c>
      <c r="AY159" s="253" t="s">
        <v>149</v>
      </c>
    </row>
    <row r="160" s="12" customFormat="1" ht="22.8" customHeight="1">
      <c r="A160" s="12"/>
      <c r="B160" s="203"/>
      <c r="C160" s="204"/>
      <c r="D160" s="205" t="s">
        <v>74</v>
      </c>
      <c r="E160" s="269" t="s">
        <v>926</v>
      </c>
      <c r="F160" s="269" t="s">
        <v>927</v>
      </c>
      <c r="G160" s="204"/>
      <c r="H160" s="204"/>
      <c r="I160" s="207"/>
      <c r="J160" s="270">
        <f>BK160</f>
        <v>0</v>
      </c>
      <c r="K160" s="204"/>
      <c r="L160" s="209"/>
      <c r="M160" s="210"/>
      <c r="N160" s="211"/>
      <c r="O160" s="211"/>
      <c r="P160" s="212">
        <f>SUM(P161:P165)</f>
        <v>0</v>
      </c>
      <c r="Q160" s="211"/>
      <c r="R160" s="212">
        <f>SUM(R161:R165)</f>
        <v>0</v>
      </c>
      <c r="S160" s="211"/>
      <c r="T160" s="213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83</v>
      </c>
      <c r="AT160" s="215" t="s">
        <v>74</v>
      </c>
      <c r="AU160" s="215" t="s">
        <v>83</v>
      </c>
      <c r="AY160" s="214" t="s">
        <v>149</v>
      </c>
      <c r="BK160" s="216">
        <f>SUM(BK161:BK165)</f>
        <v>0</v>
      </c>
    </row>
    <row r="161" s="2" customFormat="1" ht="24.15" customHeight="1">
      <c r="A161" s="38"/>
      <c r="B161" s="39"/>
      <c r="C161" s="217" t="s">
        <v>312</v>
      </c>
      <c r="D161" s="217" t="s">
        <v>152</v>
      </c>
      <c r="E161" s="218" t="s">
        <v>929</v>
      </c>
      <c r="F161" s="219" t="s">
        <v>930</v>
      </c>
      <c r="G161" s="220" t="s">
        <v>356</v>
      </c>
      <c r="H161" s="221">
        <v>10.103999999999999</v>
      </c>
      <c r="I161" s="222"/>
      <c r="J161" s="223">
        <f>ROUND(I161*H161,2)</f>
        <v>0</v>
      </c>
      <c r="K161" s="224"/>
      <c r="L161" s="44"/>
      <c r="M161" s="225" t="s">
        <v>1</v>
      </c>
      <c r="N161" s="226" t="s">
        <v>40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156</v>
      </c>
      <c r="AT161" s="229" t="s">
        <v>152</v>
      </c>
      <c r="AU161" s="229" t="s">
        <v>85</v>
      </c>
      <c r="AY161" s="17" t="s">
        <v>149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83</v>
      </c>
      <c r="BK161" s="230">
        <f>ROUND(I161*H161,2)</f>
        <v>0</v>
      </c>
      <c r="BL161" s="17" t="s">
        <v>156</v>
      </c>
      <c r="BM161" s="229" t="s">
        <v>1745</v>
      </c>
    </row>
    <row r="162" s="2" customFormat="1" ht="24.15" customHeight="1">
      <c r="A162" s="38"/>
      <c r="B162" s="39"/>
      <c r="C162" s="217" t="s">
        <v>318</v>
      </c>
      <c r="D162" s="217" t="s">
        <v>152</v>
      </c>
      <c r="E162" s="218" t="s">
        <v>949</v>
      </c>
      <c r="F162" s="219" t="s">
        <v>950</v>
      </c>
      <c r="G162" s="220" t="s">
        <v>356</v>
      </c>
      <c r="H162" s="221">
        <v>10.103999999999999</v>
      </c>
      <c r="I162" s="222"/>
      <c r="J162" s="223">
        <f>ROUND(I162*H162,2)</f>
        <v>0</v>
      </c>
      <c r="K162" s="224"/>
      <c r="L162" s="44"/>
      <c r="M162" s="225" t="s">
        <v>1</v>
      </c>
      <c r="N162" s="226" t="s">
        <v>40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156</v>
      </c>
      <c r="AT162" s="229" t="s">
        <v>152</v>
      </c>
      <c r="AU162" s="229" t="s">
        <v>85</v>
      </c>
      <c r="AY162" s="17" t="s">
        <v>149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83</v>
      </c>
      <c r="BK162" s="230">
        <f>ROUND(I162*H162,2)</f>
        <v>0</v>
      </c>
      <c r="BL162" s="17" t="s">
        <v>156</v>
      </c>
      <c r="BM162" s="229" t="s">
        <v>1746</v>
      </c>
    </row>
    <row r="163" s="2" customFormat="1" ht="24.15" customHeight="1">
      <c r="A163" s="38"/>
      <c r="B163" s="39"/>
      <c r="C163" s="217" t="s">
        <v>332</v>
      </c>
      <c r="D163" s="217" t="s">
        <v>152</v>
      </c>
      <c r="E163" s="218" t="s">
        <v>953</v>
      </c>
      <c r="F163" s="219" t="s">
        <v>954</v>
      </c>
      <c r="G163" s="220" t="s">
        <v>356</v>
      </c>
      <c r="H163" s="221">
        <v>151.56</v>
      </c>
      <c r="I163" s="222"/>
      <c r="J163" s="223">
        <f>ROUND(I163*H163,2)</f>
        <v>0</v>
      </c>
      <c r="K163" s="224"/>
      <c r="L163" s="44"/>
      <c r="M163" s="225" t="s">
        <v>1</v>
      </c>
      <c r="N163" s="226" t="s">
        <v>40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156</v>
      </c>
      <c r="AT163" s="229" t="s">
        <v>152</v>
      </c>
      <c r="AU163" s="229" t="s">
        <v>85</v>
      </c>
      <c r="AY163" s="17" t="s">
        <v>149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83</v>
      </c>
      <c r="BK163" s="230">
        <f>ROUND(I163*H163,2)</f>
        <v>0</v>
      </c>
      <c r="BL163" s="17" t="s">
        <v>156</v>
      </c>
      <c r="BM163" s="229" t="s">
        <v>1747</v>
      </c>
    </row>
    <row r="164" s="13" customFormat="1">
      <c r="A164" s="13"/>
      <c r="B164" s="231"/>
      <c r="C164" s="232"/>
      <c r="D164" s="233" t="s">
        <v>158</v>
      </c>
      <c r="E164" s="232"/>
      <c r="F164" s="235" t="s">
        <v>1748</v>
      </c>
      <c r="G164" s="232"/>
      <c r="H164" s="236">
        <v>151.56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158</v>
      </c>
      <c r="AU164" s="242" t="s">
        <v>85</v>
      </c>
      <c r="AV164" s="13" t="s">
        <v>85</v>
      </c>
      <c r="AW164" s="13" t="s">
        <v>4</v>
      </c>
      <c r="AX164" s="13" t="s">
        <v>83</v>
      </c>
      <c r="AY164" s="242" t="s">
        <v>149</v>
      </c>
    </row>
    <row r="165" s="2" customFormat="1" ht="33" customHeight="1">
      <c r="A165" s="38"/>
      <c r="B165" s="39"/>
      <c r="C165" s="217" t="s">
        <v>339</v>
      </c>
      <c r="D165" s="217" t="s">
        <v>152</v>
      </c>
      <c r="E165" s="218" t="s">
        <v>958</v>
      </c>
      <c r="F165" s="219" t="s">
        <v>959</v>
      </c>
      <c r="G165" s="220" t="s">
        <v>356</v>
      </c>
      <c r="H165" s="221">
        <v>10.103999999999999</v>
      </c>
      <c r="I165" s="222"/>
      <c r="J165" s="223">
        <f>ROUND(I165*H165,2)</f>
        <v>0</v>
      </c>
      <c r="K165" s="224"/>
      <c r="L165" s="44"/>
      <c r="M165" s="225" t="s">
        <v>1</v>
      </c>
      <c r="N165" s="226" t="s">
        <v>40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156</v>
      </c>
      <c r="AT165" s="229" t="s">
        <v>152</v>
      </c>
      <c r="AU165" s="229" t="s">
        <v>85</v>
      </c>
      <c r="AY165" s="17" t="s">
        <v>149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83</v>
      </c>
      <c r="BK165" s="230">
        <f>ROUND(I165*H165,2)</f>
        <v>0</v>
      </c>
      <c r="BL165" s="17" t="s">
        <v>156</v>
      </c>
      <c r="BM165" s="229" t="s">
        <v>1749</v>
      </c>
    </row>
    <row r="166" s="12" customFormat="1" ht="25.92" customHeight="1">
      <c r="A166" s="12"/>
      <c r="B166" s="203"/>
      <c r="C166" s="204"/>
      <c r="D166" s="205" t="s">
        <v>74</v>
      </c>
      <c r="E166" s="206" t="s">
        <v>1459</v>
      </c>
      <c r="F166" s="206" t="s">
        <v>1460</v>
      </c>
      <c r="G166" s="204"/>
      <c r="H166" s="204"/>
      <c r="I166" s="207"/>
      <c r="J166" s="208">
        <f>BK166</f>
        <v>0</v>
      </c>
      <c r="K166" s="204"/>
      <c r="L166" s="209"/>
      <c r="M166" s="210"/>
      <c r="N166" s="211"/>
      <c r="O166" s="211"/>
      <c r="P166" s="212">
        <f>P167+P219+P293+P471</f>
        <v>0</v>
      </c>
      <c r="Q166" s="211"/>
      <c r="R166" s="212">
        <f>R167+R219+R293+R471</f>
        <v>4.2188819999999989</v>
      </c>
      <c r="S166" s="211"/>
      <c r="T166" s="213">
        <f>T167+T219+T293+T471</f>
        <v>1.5953499999999998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85</v>
      </c>
      <c r="AT166" s="215" t="s">
        <v>74</v>
      </c>
      <c r="AU166" s="215" t="s">
        <v>75</v>
      </c>
      <c r="AY166" s="214" t="s">
        <v>149</v>
      </c>
      <c r="BK166" s="216">
        <f>BK167+BK219+BK293+BK471</f>
        <v>0</v>
      </c>
    </row>
    <row r="167" s="12" customFormat="1" ht="22.8" customHeight="1">
      <c r="A167" s="12"/>
      <c r="B167" s="203"/>
      <c r="C167" s="204"/>
      <c r="D167" s="205" t="s">
        <v>74</v>
      </c>
      <c r="E167" s="269" t="s">
        <v>1750</v>
      </c>
      <c r="F167" s="269" t="s">
        <v>1751</v>
      </c>
      <c r="G167" s="204"/>
      <c r="H167" s="204"/>
      <c r="I167" s="207"/>
      <c r="J167" s="270">
        <f>BK167</f>
        <v>0</v>
      </c>
      <c r="K167" s="204"/>
      <c r="L167" s="209"/>
      <c r="M167" s="210"/>
      <c r="N167" s="211"/>
      <c r="O167" s="211"/>
      <c r="P167" s="212">
        <f>SUM(P168:P218)</f>
        <v>0</v>
      </c>
      <c r="Q167" s="211"/>
      <c r="R167" s="212">
        <f>SUM(R168:R218)</f>
        <v>0.40781000000000006</v>
      </c>
      <c r="S167" s="211"/>
      <c r="T167" s="213">
        <f>SUM(T168:T218)</f>
        <v>0.3175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85</v>
      </c>
      <c r="AT167" s="215" t="s">
        <v>74</v>
      </c>
      <c r="AU167" s="215" t="s">
        <v>83</v>
      </c>
      <c r="AY167" s="214" t="s">
        <v>149</v>
      </c>
      <c r="BK167" s="216">
        <f>SUM(BK168:BK218)</f>
        <v>0</v>
      </c>
    </row>
    <row r="168" s="2" customFormat="1" ht="16.5" customHeight="1">
      <c r="A168" s="38"/>
      <c r="B168" s="39"/>
      <c r="C168" s="217" t="s">
        <v>350</v>
      </c>
      <c r="D168" s="217" t="s">
        <v>152</v>
      </c>
      <c r="E168" s="218" t="s">
        <v>1752</v>
      </c>
      <c r="F168" s="219" t="s">
        <v>1753</v>
      </c>
      <c r="G168" s="220" t="s">
        <v>250</v>
      </c>
      <c r="H168" s="221">
        <v>10</v>
      </c>
      <c r="I168" s="222"/>
      <c r="J168" s="223">
        <f>ROUND(I168*H168,2)</f>
        <v>0</v>
      </c>
      <c r="K168" s="224"/>
      <c r="L168" s="44"/>
      <c r="M168" s="225" t="s">
        <v>1</v>
      </c>
      <c r="N168" s="226" t="s">
        <v>40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0.014919999999999999</v>
      </c>
      <c r="T168" s="228">
        <f>S168*H168</f>
        <v>0.1492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370</v>
      </c>
      <c r="AT168" s="229" t="s">
        <v>152</v>
      </c>
      <c r="AU168" s="229" t="s">
        <v>85</v>
      </c>
      <c r="AY168" s="17" t="s">
        <v>149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83</v>
      </c>
      <c r="BK168" s="230">
        <f>ROUND(I168*H168,2)</f>
        <v>0</v>
      </c>
      <c r="BL168" s="17" t="s">
        <v>370</v>
      </c>
      <c r="BM168" s="229" t="s">
        <v>1754</v>
      </c>
    </row>
    <row r="169" s="2" customFormat="1" ht="16.5" customHeight="1">
      <c r="A169" s="38"/>
      <c r="B169" s="39"/>
      <c r="C169" s="217" t="s">
        <v>8</v>
      </c>
      <c r="D169" s="217" t="s">
        <v>152</v>
      </c>
      <c r="E169" s="218" t="s">
        <v>1755</v>
      </c>
      <c r="F169" s="219" t="s">
        <v>1756</v>
      </c>
      <c r="G169" s="220" t="s">
        <v>250</v>
      </c>
      <c r="H169" s="221">
        <v>85</v>
      </c>
      <c r="I169" s="222"/>
      <c r="J169" s="223">
        <f>ROUND(I169*H169,2)</f>
        <v>0</v>
      </c>
      <c r="K169" s="224"/>
      <c r="L169" s="44"/>
      <c r="M169" s="225" t="s">
        <v>1</v>
      </c>
      <c r="N169" s="226" t="s">
        <v>40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0.00198</v>
      </c>
      <c r="T169" s="228">
        <f>S169*H169</f>
        <v>0.16830000000000001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370</v>
      </c>
      <c r="AT169" s="229" t="s">
        <v>152</v>
      </c>
      <c r="AU169" s="229" t="s">
        <v>85</v>
      </c>
      <c r="AY169" s="17" t="s">
        <v>149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83</v>
      </c>
      <c r="BK169" s="230">
        <f>ROUND(I169*H169,2)</f>
        <v>0</v>
      </c>
      <c r="BL169" s="17" t="s">
        <v>370</v>
      </c>
      <c r="BM169" s="229" t="s">
        <v>1757</v>
      </c>
    </row>
    <row r="170" s="2" customFormat="1" ht="21.75" customHeight="1">
      <c r="A170" s="38"/>
      <c r="B170" s="39"/>
      <c r="C170" s="217" t="s">
        <v>367</v>
      </c>
      <c r="D170" s="217" t="s">
        <v>152</v>
      </c>
      <c r="E170" s="218" t="s">
        <v>1758</v>
      </c>
      <c r="F170" s="219" t="s">
        <v>1759</v>
      </c>
      <c r="G170" s="220" t="s">
        <v>250</v>
      </c>
      <c r="H170" s="221">
        <v>21.5</v>
      </c>
      <c r="I170" s="222"/>
      <c r="J170" s="223">
        <f>ROUND(I170*H170,2)</f>
        <v>0</v>
      </c>
      <c r="K170" s="224"/>
      <c r="L170" s="44"/>
      <c r="M170" s="225" t="s">
        <v>1</v>
      </c>
      <c r="N170" s="226" t="s">
        <v>40</v>
      </c>
      <c r="O170" s="91"/>
      <c r="P170" s="227">
        <f>O170*H170</f>
        <v>0</v>
      </c>
      <c r="Q170" s="227">
        <v>0.00142</v>
      </c>
      <c r="R170" s="227">
        <f>Q170*H170</f>
        <v>0.030530000000000002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370</v>
      </c>
      <c r="AT170" s="229" t="s">
        <v>152</v>
      </c>
      <c r="AU170" s="229" t="s">
        <v>85</v>
      </c>
      <c r="AY170" s="17" t="s">
        <v>149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83</v>
      </c>
      <c r="BK170" s="230">
        <f>ROUND(I170*H170,2)</f>
        <v>0</v>
      </c>
      <c r="BL170" s="17" t="s">
        <v>370</v>
      </c>
      <c r="BM170" s="229" t="s">
        <v>1760</v>
      </c>
    </row>
    <row r="171" s="13" customFormat="1">
      <c r="A171" s="13"/>
      <c r="B171" s="231"/>
      <c r="C171" s="232"/>
      <c r="D171" s="233" t="s">
        <v>158</v>
      </c>
      <c r="E171" s="234" t="s">
        <v>1</v>
      </c>
      <c r="F171" s="235" t="s">
        <v>1761</v>
      </c>
      <c r="G171" s="232"/>
      <c r="H171" s="236">
        <v>3.5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158</v>
      </c>
      <c r="AU171" s="242" t="s">
        <v>85</v>
      </c>
      <c r="AV171" s="13" t="s">
        <v>85</v>
      </c>
      <c r="AW171" s="13" t="s">
        <v>32</v>
      </c>
      <c r="AX171" s="13" t="s">
        <v>75</v>
      </c>
      <c r="AY171" s="242" t="s">
        <v>149</v>
      </c>
    </row>
    <row r="172" s="13" customFormat="1">
      <c r="A172" s="13"/>
      <c r="B172" s="231"/>
      <c r="C172" s="232"/>
      <c r="D172" s="233" t="s">
        <v>158</v>
      </c>
      <c r="E172" s="234" t="s">
        <v>1</v>
      </c>
      <c r="F172" s="235" t="s">
        <v>1762</v>
      </c>
      <c r="G172" s="232"/>
      <c r="H172" s="236">
        <v>18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158</v>
      </c>
      <c r="AU172" s="242" t="s">
        <v>85</v>
      </c>
      <c r="AV172" s="13" t="s">
        <v>85</v>
      </c>
      <c r="AW172" s="13" t="s">
        <v>32</v>
      </c>
      <c r="AX172" s="13" t="s">
        <v>75</v>
      </c>
      <c r="AY172" s="242" t="s">
        <v>149</v>
      </c>
    </row>
    <row r="173" s="14" customFormat="1">
      <c r="A173" s="14"/>
      <c r="B173" s="243"/>
      <c r="C173" s="244"/>
      <c r="D173" s="233" t="s">
        <v>158</v>
      </c>
      <c r="E173" s="245" t="s">
        <v>1</v>
      </c>
      <c r="F173" s="246" t="s">
        <v>212</v>
      </c>
      <c r="G173" s="244"/>
      <c r="H173" s="247">
        <v>21.5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158</v>
      </c>
      <c r="AU173" s="253" t="s">
        <v>85</v>
      </c>
      <c r="AV173" s="14" t="s">
        <v>156</v>
      </c>
      <c r="AW173" s="14" t="s">
        <v>32</v>
      </c>
      <c r="AX173" s="14" t="s">
        <v>83</v>
      </c>
      <c r="AY173" s="253" t="s">
        <v>149</v>
      </c>
    </row>
    <row r="174" s="2" customFormat="1" ht="21.75" customHeight="1">
      <c r="A174" s="38"/>
      <c r="B174" s="39"/>
      <c r="C174" s="217" t="s">
        <v>377</v>
      </c>
      <c r="D174" s="217" t="s">
        <v>152</v>
      </c>
      <c r="E174" s="218" t="s">
        <v>1763</v>
      </c>
      <c r="F174" s="219" t="s">
        <v>1764</v>
      </c>
      <c r="G174" s="220" t="s">
        <v>250</v>
      </c>
      <c r="H174" s="221">
        <v>37</v>
      </c>
      <c r="I174" s="222"/>
      <c r="J174" s="223">
        <f>ROUND(I174*H174,2)</f>
        <v>0</v>
      </c>
      <c r="K174" s="224"/>
      <c r="L174" s="44"/>
      <c r="M174" s="225" t="s">
        <v>1</v>
      </c>
      <c r="N174" s="226" t="s">
        <v>40</v>
      </c>
      <c r="O174" s="91"/>
      <c r="P174" s="227">
        <f>O174*H174</f>
        <v>0</v>
      </c>
      <c r="Q174" s="227">
        <v>0.00197</v>
      </c>
      <c r="R174" s="227">
        <f>Q174*H174</f>
        <v>0.072889999999999996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370</v>
      </c>
      <c r="AT174" s="229" t="s">
        <v>152</v>
      </c>
      <c r="AU174" s="229" t="s">
        <v>85</v>
      </c>
      <c r="AY174" s="17" t="s">
        <v>149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83</v>
      </c>
      <c r="BK174" s="230">
        <f>ROUND(I174*H174,2)</f>
        <v>0</v>
      </c>
      <c r="BL174" s="17" t="s">
        <v>370</v>
      </c>
      <c r="BM174" s="229" t="s">
        <v>1765</v>
      </c>
    </row>
    <row r="175" s="13" customFormat="1">
      <c r="A175" s="13"/>
      <c r="B175" s="231"/>
      <c r="C175" s="232"/>
      <c r="D175" s="233" t="s">
        <v>158</v>
      </c>
      <c r="E175" s="234" t="s">
        <v>1</v>
      </c>
      <c r="F175" s="235" t="s">
        <v>1766</v>
      </c>
      <c r="G175" s="232"/>
      <c r="H175" s="236">
        <v>28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158</v>
      </c>
      <c r="AU175" s="242" t="s">
        <v>85</v>
      </c>
      <c r="AV175" s="13" t="s">
        <v>85</v>
      </c>
      <c r="AW175" s="13" t="s">
        <v>32</v>
      </c>
      <c r="AX175" s="13" t="s">
        <v>75</v>
      </c>
      <c r="AY175" s="242" t="s">
        <v>149</v>
      </c>
    </row>
    <row r="176" s="13" customFormat="1">
      <c r="A176" s="13"/>
      <c r="B176" s="231"/>
      <c r="C176" s="232"/>
      <c r="D176" s="233" t="s">
        <v>158</v>
      </c>
      <c r="E176" s="234" t="s">
        <v>1</v>
      </c>
      <c r="F176" s="235" t="s">
        <v>1767</v>
      </c>
      <c r="G176" s="232"/>
      <c r="H176" s="236">
        <v>9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158</v>
      </c>
      <c r="AU176" s="242" t="s">
        <v>85</v>
      </c>
      <c r="AV176" s="13" t="s">
        <v>85</v>
      </c>
      <c r="AW176" s="13" t="s">
        <v>32</v>
      </c>
      <c r="AX176" s="13" t="s">
        <v>75</v>
      </c>
      <c r="AY176" s="242" t="s">
        <v>149</v>
      </c>
    </row>
    <row r="177" s="14" customFormat="1">
      <c r="A177" s="14"/>
      <c r="B177" s="243"/>
      <c r="C177" s="244"/>
      <c r="D177" s="233" t="s">
        <v>158</v>
      </c>
      <c r="E177" s="245" t="s">
        <v>1</v>
      </c>
      <c r="F177" s="246" t="s">
        <v>212</v>
      </c>
      <c r="G177" s="244"/>
      <c r="H177" s="247">
        <v>37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158</v>
      </c>
      <c r="AU177" s="253" t="s">
        <v>85</v>
      </c>
      <c r="AV177" s="14" t="s">
        <v>156</v>
      </c>
      <c r="AW177" s="14" t="s">
        <v>32</v>
      </c>
      <c r="AX177" s="14" t="s">
        <v>83</v>
      </c>
      <c r="AY177" s="253" t="s">
        <v>149</v>
      </c>
    </row>
    <row r="178" s="2" customFormat="1" ht="21.75" customHeight="1">
      <c r="A178" s="38"/>
      <c r="B178" s="39"/>
      <c r="C178" s="217" t="s">
        <v>381</v>
      </c>
      <c r="D178" s="217" t="s">
        <v>152</v>
      </c>
      <c r="E178" s="218" t="s">
        <v>1768</v>
      </c>
      <c r="F178" s="219" t="s">
        <v>1769</v>
      </c>
      <c r="G178" s="220" t="s">
        <v>250</v>
      </c>
      <c r="H178" s="221">
        <v>8</v>
      </c>
      <c r="I178" s="222"/>
      <c r="J178" s="223">
        <f>ROUND(I178*H178,2)</f>
        <v>0</v>
      </c>
      <c r="K178" s="224"/>
      <c r="L178" s="44"/>
      <c r="M178" s="225" t="s">
        <v>1</v>
      </c>
      <c r="N178" s="226" t="s">
        <v>40</v>
      </c>
      <c r="O178" s="91"/>
      <c r="P178" s="227">
        <f>O178*H178</f>
        <v>0</v>
      </c>
      <c r="Q178" s="227">
        <v>0.0030400000000000002</v>
      </c>
      <c r="R178" s="227">
        <f>Q178*H178</f>
        <v>0.024320000000000001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370</v>
      </c>
      <c r="AT178" s="229" t="s">
        <v>152</v>
      </c>
      <c r="AU178" s="229" t="s">
        <v>85</v>
      </c>
      <c r="AY178" s="17" t="s">
        <v>149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83</v>
      </c>
      <c r="BK178" s="230">
        <f>ROUND(I178*H178,2)</f>
        <v>0</v>
      </c>
      <c r="BL178" s="17" t="s">
        <v>370</v>
      </c>
      <c r="BM178" s="229" t="s">
        <v>1770</v>
      </c>
    </row>
    <row r="179" s="13" customFormat="1">
      <c r="A179" s="13"/>
      <c r="B179" s="231"/>
      <c r="C179" s="232"/>
      <c r="D179" s="233" t="s">
        <v>158</v>
      </c>
      <c r="E179" s="234" t="s">
        <v>1</v>
      </c>
      <c r="F179" s="235" t="s">
        <v>1771</v>
      </c>
      <c r="G179" s="232"/>
      <c r="H179" s="236">
        <v>4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158</v>
      </c>
      <c r="AU179" s="242" t="s">
        <v>85</v>
      </c>
      <c r="AV179" s="13" t="s">
        <v>85</v>
      </c>
      <c r="AW179" s="13" t="s">
        <v>32</v>
      </c>
      <c r="AX179" s="13" t="s">
        <v>75</v>
      </c>
      <c r="AY179" s="242" t="s">
        <v>149</v>
      </c>
    </row>
    <row r="180" s="13" customFormat="1">
      <c r="A180" s="13"/>
      <c r="B180" s="231"/>
      <c r="C180" s="232"/>
      <c r="D180" s="233" t="s">
        <v>158</v>
      </c>
      <c r="E180" s="234" t="s">
        <v>1</v>
      </c>
      <c r="F180" s="235" t="s">
        <v>1772</v>
      </c>
      <c r="G180" s="232"/>
      <c r="H180" s="236">
        <v>4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158</v>
      </c>
      <c r="AU180" s="242" t="s">
        <v>85</v>
      </c>
      <c r="AV180" s="13" t="s">
        <v>85</v>
      </c>
      <c r="AW180" s="13" t="s">
        <v>32</v>
      </c>
      <c r="AX180" s="13" t="s">
        <v>75</v>
      </c>
      <c r="AY180" s="242" t="s">
        <v>149</v>
      </c>
    </row>
    <row r="181" s="14" customFormat="1">
      <c r="A181" s="14"/>
      <c r="B181" s="243"/>
      <c r="C181" s="244"/>
      <c r="D181" s="233" t="s">
        <v>158</v>
      </c>
      <c r="E181" s="245" t="s">
        <v>1</v>
      </c>
      <c r="F181" s="246" t="s">
        <v>212</v>
      </c>
      <c r="G181" s="244"/>
      <c r="H181" s="247">
        <v>8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158</v>
      </c>
      <c r="AU181" s="253" t="s">
        <v>85</v>
      </c>
      <c r="AV181" s="14" t="s">
        <v>156</v>
      </c>
      <c r="AW181" s="14" t="s">
        <v>32</v>
      </c>
      <c r="AX181" s="14" t="s">
        <v>83</v>
      </c>
      <c r="AY181" s="253" t="s">
        <v>149</v>
      </c>
    </row>
    <row r="182" s="2" customFormat="1" ht="16.5" customHeight="1">
      <c r="A182" s="38"/>
      <c r="B182" s="39"/>
      <c r="C182" s="217" t="s">
        <v>370</v>
      </c>
      <c r="D182" s="217" t="s">
        <v>152</v>
      </c>
      <c r="E182" s="218" t="s">
        <v>1773</v>
      </c>
      <c r="F182" s="219" t="s">
        <v>1774</v>
      </c>
      <c r="G182" s="220" t="s">
        <v>250</v>
      </c>
      <c r="H182" s="221">
        <v>5</v>
      </c>
      <c r="I182" s="222"/>
      <c r="J182" s="223">
        <f>ROUND(I182*H182,2)</f>
        <v>0</v>
      </c>
      <c r="K182" s="224"/>
      <c r="L182" s="44"/>
      <c r="M182" s="225" t="s">
        <v>1</v>
      </c>
      <c r="N182" s="226" t="s">
        <v>40</v>
      </c>
      <c r="O182" s="91"/>
      <c r="P182" s="227">
        <f>O182*H182</f>
        <v>0</v>
      </c>
      <c r="Q182" s="227">
        <v>0.00076000000000000004</v>
      </c>
      <c r="R182" s="227">
        <f>Q182*H182</f>
        <v>0.0038000000000000004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370</v>
      </c>
      <c r="AT182" s="229" t="s">
        <v>152</v>
      </c>
      <c r="AU182" s="229" t="s">
        <v>85</v>
      </c>
      <c r="AY182" s="17" t="s">
        <v>149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83</v>
      </c>
      <c r="BK182" s="230">
        <f>ROUND(I182*H182,2)</f>
        <v>0</v>
      </c>
      <c r="BL182" s="17" t="s">
        <v>370</v>
      </c>
      <c r="BM182" s="229" t="s">
        <v>1775</v>
      </c>
    </row>
    <row r="183" s="13" customFormat="1">
      <c r="A183" s="13"/>
      <c r="B183" s="231"/>
      <c r="C183" s="232"/>
      <c r="D183" s="233" t="s">
        <v>158</v>
      </c>
      <c r="E183" s="234" t="s">
        <v>1</v>
      </c>
      <c r="F183" s="235" t="s">
        <v>1776</v>
      </c>
      <c r="G183" s="232"/>
      <c r="H183" s="236">
        <v>5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158</v>
      </c>
      <c r="AU183" s="242" t="s">
        <v>85</v>
      </c>
      <c r="AV183" s="13" t="s">
        <v>85</v>
      </c>
      <c r="AW183" s="13" t="s">
        <v>32</v>
      </c>
      <c r="AX183" s="13" t="s">
        <v>83</v>
      </c>
      <c r="AY183" s="242" t="s">
        <v>149</v>
      </c>
    </row>
    <row r="184" s="2" customFormat="1" ht="16.5" customHeight="1">
      <c r="A184" s="38"/>
      <c r="B184" s="39"/>
      <c r="C184" s="217" t="s">
        <v>400</v>
      </c>
      <c r="D184" s="217" t="s">
        <v>152</v>
      </c>
      <c r="E184" s="218" t="s">
        <v>1777</v>
      </c>
      <c r="F184" s="219" t="s">
        <v>1778</v>
      </c>
      <c r="G184" s="220" t="s">
        <v>250</v>
      </c>
      <c r="H184" s="221">
        <v>131</v>
      </c>
      <c r="I184" s="222"/>
      <c r="J184" s="223">
        <f>ROUND(I184*H184,2)</f>
        <v>0</v>
      </c>
      <c r="K184" s="224"/>
      <c r="L184" s="44"/>
      <c r="M184" s="225" t="s">
        <v>1</v>
      </c>
      <c r="N184" s="226" t="s">
        <v>40</v>
      </c>
      <c r="O184" s="91"/>
      <c r="P184" s="227">
        <f>O184*H184</f>
        <v>0</v>
      </c>
      <c r="Q184" s="227">
        <v>0.0012999999999999999</v>
      </c>
      <c r="R184" s="227">
        <f>Q184*H184</f>
        <v>0.17029999999999998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370</v>
      </c>
      <c r="AT184" s="229" t="s">
        <v>152</v>
      </c>
      <c r="AU184" s="229" t="s">
        <v>85</v>
      </c>
      <c r="AY184" s="17" t="s">
        <v>149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83</v>
      </c>
      <c r="BK184" s="230">
        <f>ROUND(I184*H184,2)</f>
        <v>0</v>
      </c>
      <c r="BL184" s="17" t="s">
        <v>370</v>
      </c>
      <c r="BM184" s="229" t="s">
        <v>1779</v>
      </c>
    </row>
    <row r="185" s="13" customFormat="1">
      <c r="A185" s="13"/>
      <c r="B185" s="231"/>
      <c r="C185" s="232"/>
      <c r="D185" s="233" t="s">
        <v>158</v>
      </c>
      <c r="E185" s="234" t="s">
        <v>1</v>
      </c>
      <c r="F185" s="235" t="s">
        <v>1780</v>
      </c>
      <c r="G185" s="232"/>
      <c r="H185" s="236">
        <v>86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158</v>
      </c>
      <c r="AU185" s="242" t="s">
        <v>85</v>
      </c>
      <c r="AV185" s="13" t="s">
        <v>85</v>
      </c>
      <c r="AW185" s="13" t="s">
        <v>32</v>
      </c>
      <c r="AX185" s="13" t="s">
        <v>75</v>
      </c>
      <c r="AY185" s="242" t="s">
        <v>149</v>
      </c>
    </row>
    <row r="186" s="13" customFormat="1">
      <c r="A186" s="13"/>
      <c r="B186" s="231"/>
      <c r="C186" s="232"/>
      <c r="D186" s="233" t="s">
        <v>158</v>
      </c>
      <c r="E186" s="234" t="s">
        <v>1</v>
      </c>
      <c r="F186" s="235" t="s">
        <v>1781</v>
      </c>
      <c r="G186" s="232"/>
      <c r="H186" s="236">
        <v>25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158</v>
      </c>
      <c r="AU186" s="242" t="s">
        <v>85</v>
      </c>
      <c r="AV186" s="13" t="s">
        <v>85</v>
      </c>
      <c r="AW186" s="13" t="s">
        <v>32</v>
      </c>
      <c r="AX186" s="13" t="s">
        <v>75</v>
      </c>
      <c r="AY186" s="242" t="s">
        <v>149</v>
      </c>
    </row>
    <row r="187" s="13" customFormat="1">
      <c r="A187" s="13"/>
      <c r="B187" s="231"/>
      <c r="C187" s="232"/>
      <c r="D187" s="233" t="s">
        <v>158</v>
      </c>
      <c r="E187" s="234" t="s">
        <v>1</v>
      </c>
      <c r="F187" s="235" t="s">
        <v>1782</v>
      </c>
      <c r="G187" s="232"/>
      <c r="H187" s="236">
        <v>16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158</v>
      </c>
      <c r="AU187" s="242" t="s">
        <v>85</v>
      </c>
      <c r="AV187" s="13" t="s">
        <v>85</v>
      </c>
      <c r="AW187" s="13" t="s">
        <v>32</v>
      </c>
      <c r="AX187" s="13" t="s">
        <v>75</v>
      </c>
      <c r="AY187" s="242" t="s">
        <v>149</v>
      </c>
    </row>
    <row r="188" s="13" customFormat="1">
      <c r="A188" s="13"/>
      <c r="B188" s="231"/>
      <c r="C188" s="232"/>
      <c r="D188" s="233" t="s">
        <v>158</v>
      </c>
      <c r="E188" s="234" t="s">
        <v>1</v>
      </c>
      <c r="F188" s="235" t="s">
        <v>938</v>
      </c>
      <c r="G188" s="232"/>
      <c r="H188" s="236">
        <v>4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158</v>
      </c>
      <c r="AU188" s="242" t="s">
        <v>85</v>
      </c>
      <c r="AV188" s="13" t="s">
        <v>85</v>
      </c>
      <c r="AW188" s="13" t="s">
        <v>32</v>
      </c>
      <c r="AX188" s="13" t="s">
        <v>75</v>
      </c>
      <c r="AY188" s="242" t="s">
        <v>149</v>
      </c>
    </row>
    <row r="189" s="14" customFormat="1">
      <c r="A189" s="14"/>
      <c r="B189" s="243"/>
      <c r="C189" s="244"/>
      <c r="D189" s="233" t="s">
        <v>158</v>
      </c>
      <c r="E189" s="245" t="s">
        <v>1</v>
      </c>
      <c r="F189" s="246" t="s">
        <v>212</v>
      </c>
      <c r="G189" s="244"/>
      <c r="H189" s="247">
        <v>131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158</v>
      </c>
      <c r="AU189" s="253" t="s">
        <v>85</v>
      </c>
      <c r="AV189" s="14" t="s">
        <v>156</v>
      </c>
      <c r="AW189" s="14" t="s">
        <v>32</v>
      </c>
      <c r="AX189" s="14" t="s">
        <v>83</v>
      </c>
      <c r="AY189" s="253" t="s">
        <v>149</v>
      </c>
    </row>
    <row r="190" s="2" customFormat="1" ht="16.5" customHeight="1">
      <c r="A190" s="38"/>
      <c r="B190" s="39"/>
      <c r="C190" s="217" t="s">
        <v>407</v>
      </c>
      <c r="D190" s="217" t="s">
        <v>152</v>
      </c>
      <c r="E190" s="218" t="s">
        <v>1783</v>
      </c>
      <c r="F190" s="219" t="s">
        <v>1784</v>
      </c>
      <c r="G190" s="220" t="s">
        <v>250</v>
      </c>
      <c r="H190" s="221">
        <v>60</v>
      </c>
      <c r="I190" s="222"/>
      <c r="J190" s="223">
        <f>ROUND(I190*H190,2)</f>
        <v>0</v>
      </c>
      <c r="K190" s="224"/>
      <c r="L190" s="44"/>
      <c r="M190" s="225" t="s">
        <v>1</v>
      </c>
      <c r="N190" s="226" t="s">
        <v>40</v>
      </c>
      <c r="O190" s="91"/>
      <c r="P190" s="227">
        <f>O190*H190</f>
        <v>0</v>
      </c>
      <c r="Q190" s="227">
        <v>0.00042999999999999999</v>
      </c>
      <c r="R190" s="227">
        <f>Q190*H190</f>
        <v>0.0258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370</v>
      </c>
      <c r="AT190" s="229" t="s">
        <v>152</v>
      </c>
      <c r="AU190" s="229" t="s">
        <v>85</v>
      </c>
      <c r="AY190" s="17" t="s">
        <v>149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83</v>
      </c>
      <c r="BK190" s="230">
        <f>ROUND(I190*H190,2)</f>
        <v>0</v>
      </c>
      <c r="BL190" s="17" t="s">
        <v>370</v>
      </c>
      <c r="BM190" s="229" t="s">
        <v>1785</v>
      </c>
    </row>
    <row r="191" s="13" customFormat="1">
      <c r="A191" s="13"/>
      <c r="B191" s="231"/>
      <c r="C191" s="232"/>
      <c r="D191" s="233" t="s">
        <v>158</v>
      </c>
      <c r="E191" s="234" t="s">
        <v>1</v>
      </c>
      <c r="F191" s="235" t="s">
        <v>1786</v>
      </c>
      <c r="G191" s="232"/>
      <c r="H191" s="236">
        <v>46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158</v>
      </c>
      <c r="AU191" s="242" t="s">
        <v>85</v>
      </c>
      <c r="AV191" s="13" t="s">
        <v>85</v>
      </c>
      <c r="AW191" s="13" t="s">
        <v>32</v>
      </c>
      <c r="AX191" s="13" t="s">
        <v>75</v>
      </c>
      <c r="AY191" s="242" t="s">
        <v>149</v>
      </c>
    </row>
    <row r="192" s="13" customFormat="1">
      <c r="A192" s="13"/>
      <c r="B192" s="231"/>
      <c r="C192" s="232"/>
      <c r="D192" s="233" t="s">
        <v>158</v>
      </c>
      <c r="E192" s="234" t="s">
        <v>1</v>
      </c>
      <c r="F192" s="235" t="s">
        <v>1059</v>
      </c>
      <c r="G192" s="232"/>
      <c r="H192" s="236">
        <v>4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158</v>
      </c>
      <c r="AU192" s="242" t="s">
        <v>85</v>
      </c>
      <c r="AV192" s="13" t="s">
        <v>85</v>
      </c>
      <c r="AW192" s="13" t="s">
        <v>32</v>
      </c>
      <c r="AX192" s="13" t="s">
        <v>75</v>
      </c>
      <c r="AY192" s="242" t="s">
        <v>149</v>
      </c>
    </row>
    <row r="193" s="13" customFormat="1">
      <c r="A193" s="13"/>
      <c r="B193" s="231"/>
      <c r="C193" s="232"/>
      <c r="D193" s="233" t="s">
        <v>158</v>
      </c>
      <c r="E193" s="234" t="s">
        <v>1</v>
      </c>
      <c r="F193" s="235" t="s">
        <v>1787</v>
      </c>
      <c r="G193" s="232"/>
      <c r="H193" s="236">
        <v>6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158</v>
      </c>
      <c r="AU193" s="242" t="s">
        <v>85</v>
      </c>
      <c r="AV193" s="13" t="s">
        <v>85</v>
      </c>
      <c r="AW193" s="13" t="s">
        <v>32</v>
      </c>
      <c r="AX193" s="13" t="s">
        <v>75</v>
      </c>
      <c r="AY193" s="242" t="s">
        <v>149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938</v>
      </c>
      <c r="G194" s="232"/>
      <c r="H194" s="236">
        <v>4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85</v>
      </c>
      <c r="AV194" s="13" t="s">
        <v>85</v>
      </c>
      <c r="AW194" s="13" t="s">
        <v>32</v>
      </c>
      <c r="AX194" s="13" t="s">
        <v>75</v>
      </c>
      <c r="AY194" s="242" t="s">
        <v>149</v>
      </c>
    </row>
    <row r="195" s="14" customFormat="1">
      <c r="A195" s="14"/>
      <c r="B195" s="243"/>
      <c r="C195" s="244"/>
      <c r="D195" s="233" t="s">
        <v>158</v>
      </c>
      <c r="E195" s="245" t="s">
        <v>1</v>
      </c>
      <c r="F195" s="246" t="s">
        <v>212</v>
      </c>
      <c r="G195" s="244"/>
      <c r="H195" s="247">
        <v>60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158</v>
      </c>
      <c r="AU195" s="253" t="s">
        <v>85</v>
      </c>
      <c r="AV195" s="14" t="s">
        <v>156</v>
      </c>
      <c r="AW195" s="14" t="s">
        <v>32</v>
      </c>
      <c r="AX195" s="14" t="s">
        <v>83</v>
      </c>
      <c r="AY195" s="253" t="s">
        <v>149</v>
      </c>
    </row>
    <row r="196" s="2" customFormat="1" ht="16.5" customHeight="1">
      <c r="A196" s="38"/>
      <c r="B196" s="39"/>
      <c r="C196" s="217" t="s">
        <v>414</v>
      </c>
      <c r="D196" s="217" t="s">
        <v>152</v>
      </c>
      <c r="E196" s="218" t="s">
        <v>1788</v>
      </c>
      <c r="F196" s="219" t="s">
        <v>1789</v>
      </c>
      <c r="G196" s="220" t="s">
        <v>250</v>
      </c>
      <c r="H196" s="221">
        <v>46</v>
      </c>
      <c r="I196" s="222"/>
      <c r="J196" s="223">
        <f>ROUND(I196*H196,2)</f>
        <v>0</v>
      </c>
      <c r="K196" s="224"/>
      <c r="L196" s="44"/>
      <c r="M196" s="225" t="s">
        <v>1</v>
      </c>
      <c r="N196" s="226" t="s">
        <v>40</v>
      </c>
      <c r="O196" s="91"/>
      <c r="P196" s="227">
        <f>O196*H196</f>
        <v>0</v>
      </c>
      <c r="Q196" s="227">
        <v>0.00050000000000000001</v>
      </c>
      <c r="R196" s="227">
        <f>Q196*H196</f>
        <v>0.023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370</v>
      </c>
      <c r="AT196" s="229" t="s">
        <v>152</v>
      </c>
      <c r="AU196" s="229" t="s">
        <v>85</v>
      </c>
      <c r="AY196" s="17" t="s">
        <v>149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83</v>
      </c>
      <c r="BK196" s="230">
        <f>ROUND(I196*H196,2)</f>
        <v>0</v>
      </c>
      <c r="BL196" s="17" t="s">
        <v>370</v>
      </c>
      <c r="BM196" s="229" t="s">
        <v>1790</v>
      </c>
    </row>
    <row r="197" s="13" customFormat="1">
      <c r="A197" s="13"/>
      <c r="B197" s="231"/>
      <c r="C197" s="232"/>
      <c r="D197" s="233" t="s">
        <v>158</v>
      </c>
      <c r="E197" s="234" t="s">
        <v>1</v>
      </c>
      <c r="F197" s="235" t="s">
        <v>1791</v>
      </c>
      <c r="G197" s="232"/>
      <c r="H197" s="236">
        <v>25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158</v>
      </c>
      <c r="AU197" s="242" t="s">
        <v>85</v>
      </c>
      <c r="AV197" s="13" t="s">
        <v>85</v>
      </c>
      <c r="AW197" s="13" t="s">
        <v>32</v>
      </c>
      <c r="AX197" s="13" t="s">
        <v>75</v>
      </c>
      <c r="AY197" s="242" t="s">
        <v>149</v>
      </c>
    </row>
    <row r="198" s="13" customFormat="1">
      <c r="A198" s="13"/>
      <c r="B198" s="231"/>
      <c r="C198" s="232"/>
      <c r="D198" s="233" t="s">
        <v>158</v>
      </c>
      <c r="E198" s="234" t="s">
        <v>1</v>
      </c>
      <c r="F198" s="235" t="s">
        <v>820</v>
      </c>
      <c r="G198" s="232"/>
      <c r="H198" s="236">
        <v>8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158</v>
      </c>
      <c r="AU198" s="242" t="s">
        <v>85</v>
      </c>
      <c r="AV198" s="13" t="s">
        <v>85</v>
      </c>
      <c r="AW198" s="13" t="s">
        <v>32</v>
      </c>
      <c r="AX198" s="13" t="s">
        <v>75</v>
      </c>
      <c r="AY198" s="242" t="s">
        <v>149</v>
      </c>
    </row>
    <row r="199" s="13" customFormat="1">
      <c r="A199" s="13"/>
      <c r="B199" s="231"/>
      <c r="C199" s="232"/>
      <c r="D199" s="233" t="s">
        <v>158</v>
      </c>
      <c r="E199" s="234" t="s">
        <v>1</v>
      </c>
      <c r="F199" s="235" t="s">
        <v>1724</v>
      </c>
      <c r="G199" s="232"/>
      <c r="H199" s="236">
        <v>13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158</v>
      </c>
      <c r="AU199" s="242" t="s">
        <v>85</v>
      </c>
      <c r="AV199" s="13" t="s">
        <v>85</v>
      </c>
      <c r="AW199" s="13" t="s">
        <v>32</v>
      </c>
      <c r="AX199" s="13" t="s">
        <v>75</v>
      </c>
      <c r="AY199" s="242" t="s">
        <v>149</v>
      </c>
    </row>
    <row r="200" s="14" customFormat="1">
      <c r="A200" s="14"/>
      <c r="B200" s="243"/>
      <c r="C200" s="244"/>
      <c r="D200" s="233" t="s">
        <v>158</v>
      </c>
      <c r="E200" s="245" t="s">
        <v>1</v>
      </c>
      <c r="F200" s="246" t="s">
        <v>212</v>
      </c>
      <c r="G200" s="244"/>
      <c r="H200" s="247">
        <v>46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158</v>
      </c>
      <c r="AU200" s="253" t="s">
        <v>85</v>
      </c>
      <c r="AV200" s="14" t="s">
        <v>156</v>
      </c>
      <c r="AW200" s="14" t="s">
        <v>32</v>
      </c>
      <c r="AX200" s="14" t="s">
        <v>83</v>
      </c>
      <c r="AY200" s="253" t="s">
        <v>149</v>
      </c>
    </row>
    <row r="201" s="2" customFormat="1" ht="16.5" customHeight="1">
      <c r="A201" s="38"/>
      <c r="B201" s="39"/>
      <c r="C201" s="217" t="s">
        <v>419</v>
      </c>
      <c r="D201" s="217" t="s">
        <v>152</v>
      </c>
      <c r="E201" s="218" t="s">
        <v>1792</v>
      </c>
      <c r="F201" s="219" t="s">
        <v>1793</v>
      </c>
      <c r="G201" s="220" t="s">
        <v>250</v>
      </c>
      <c r="H201" s="221">
        <v>16</v>
      </c>
      <c r="I201" s="222"/>
      <c r="J201" s="223">
        <f>ROUND(I201*H201,2)</f>
        <v>0</v>
      </c>
      <c r="K201" s="224"/>
      <c r="L201" s="44"/>
      <c r="M201" s="225" t="s">
        <v>1</v>
      </c>
      <c r="N201" s="226" t="s">
        <v>40</v>
      </c>
      <c r="O201" s="91"/>
      <c r="P201" s="227">
        <f>O201*H201</f>
        <v>0</v>
      </c>
      <c r="Q201" s="227">
        <v>0.00076000000000000004</v>
      </c>
      <c r="R201" s="227">
        <f>Q201*H201</f>
        <v>0.012160000000000001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370</v>
      </c>
      <c r="AT201" s="229" t="s">
        <v>152</v>
      </c>
      <c r="AU201" s="229" t="s">
        <v>85</v>
      </c>
      <c r="AY201" s="17" t="s">
        <v>149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83</v>
      </c>
      <c r="BK201" s="230">
        <f>ROUND(I201*H201,2)</f>
        <v>0</v>
      </c>
      <c r="BL201" s="17" t="s">
        <v>370</v>
      </c>
      <c r="BM201" s="229" t="s">
        <v>1794</v>
      </c>
    </row>
    <row r="202" s="13" customFormat="1">
      <c r="A202" s="13"/>
      <c r="B202" s="231"/>
      <c r="C202" s="232"/>
      <c r="D202" s="233" t="s">
        <v>158</v>
      </c>
      <c r="E202" s="234" t="s">
        <v>1</v>
      </c>
      <c r="F202" s="235" t="s">
        <v>1795</v>
      </c>
      <c r="G202" s="232"/>
      <c r="H202" s="236">
        <v>16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158</v>
      </c>
      <c r="AU202" s="242" t="s">
        <v>85</v>
      </c>
      <c r="AV202" s="13" t="s">
        <v>85</v>
      </c>
      <c r="AW202" s="13" t="s">
        <v>32</v>
      </c>
      <c r="AX202" s="13" t="s">
        <v>83</v>
      </c>
      <c r="AY202" s="242" t="s">
        <v>149</v>
      </c>
    </row>
    <row r="203" s="2" customFormat="1" ht="16.5" customHeight="1">
      <c r="A203" s="38"/>
      <c r="B203" s="39"/>
      <c r="C203" s="217" t="s">
        <v>7</v>
      </c>
      <c r="D203" s="217" t="s">
        <v>152</v>
      </c>
      <c r="E203" s="218" t="s">
        <v>1796</v>
      </c>
      <c r="F203" s="219" t="s">
        <v>1797</v>
      </c>
      <c r="G203" s="220" t="s">
        <v>250</v>
      </c>
      <c r="H203" s="221">
        <v>29</v>
      </c>
      <c r="I203" s="222"/>
      <c r="J203" s="223">
        <f>ROUND(I203*H203,2)</f>
        <v>0</v>
      </c>
      <c r="K203" s="224"/>
      <c r="L203" s="44"/>
      <c r="M203" s="225" t="s">
        <v>1</v>
      </c>
      <c r="N203" s="226" t="s">
        <v>40</v>
      </c>
      <c r="O203" s="91"/>
      <c r="P203" s="227">
        <f>O203*H203</f>
        <v>0</v>
      </c>
      <c r="Q203" s="227">
        <v>0.0015299999999999999</v>
      </c>
      <c r="R203" s="227">
        <f>Q203*H203</f>
        <v>0.04437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370</v>
      </c>
      <c r="AT203" s="229" t="s">
        <v>152</v>
      </c>
      <c r="AU203" s="229" t="s">
        <v>85</v>
      </c>
      <c r="AY203" s="17" t="s">
        <v>149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83</v>
      </c>
      <c r="BK203" s="230">
        <f>ROUND(I203*H203,2)</f>
        <v>0</v>
      </c>
      <c r="BL203" s="17" t="s">
        <v>370</v>
      </c>
      <c r="BM203" s="229" t="s">
        <v>1798</v>
      </c>
    </row>
    <row r="204" s="13" customFormat="1">
      <c r="A204" s="13"/>
      <c r="B204" s="231"/>
      <c r="C204" s="232"/>
      <c r="D204" s="233" t="s">
        <v>158</v>
      </c>
      <c r="E204" s="234" t="s">
        <v>1</v>
      </c>
      <c r="F204" s="235" t="s">
        <v>1799</v>
      </c>
      <c r="G204" s="232"/>
      <c r="H204" s="236">
        <v>15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158</v>
      </c>
      <c r="AU204" s="242" t="s">
        <v>85</v>
      </c>
      <c r="AV204" s="13" t="s">
        <v>85</v>
      </c>
      <c r="AW204" s="13" t="s">
        <v>32</v>
      </c>
      <c r="AX204" s="13" t="s">
        <v>75</v>
      </c>
      <c r="AY204" s="242" t="s">
        <v>149</v>
      </c>
    </row>
    <row r="205" s="13" customFormat="1">
      <c r="A205" s="13"/>
      <c r="B205" s="231"/>
      <c r="C205" s="232"/>
      <c r="D205" s="233" t="s">
        <v>158</v>
      </c>
      <c r="E205" s="234" t="s">
        <v>1</v>
      </c>
      <c r="F205" s="235" t="s">
        <v>1800</v>
      </c>
      <c r="G205" s="232"/>
      <c r="H205" s="236">
        <v>8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158</v>
      </c>
      <c r="AU205" s="242" t="s">
        <v>85</v>
      </c>
      <c r="AV205" s="13" t="s">
        <v>85</v>
      </c>
      <c r="AW205" s="13" t="s">
        <v>32</v>
      </c>
      <c r="AX205" s="13" t="s">
        <v>75</v>
      </c>
      <c r="AY205" s="242" t="s">
        <v>149</v>
      </c>
    </row>
    <row r="206" s="13" customFormat="1">
      <c r="A206" s="13"/>
      <c r="B206" s="231"/>
      <c r="C206" s="232"/>
      <c r="D206" s="233" t="s">
        <v>158</v>
      </c>
      <c r="E206" s="234" t="s">
        <v>1</v>
      </c>
      <c r="F206" s="235" t="s">
        <v>1801</v>
      </c>
      <c r="G206" s="232"/>
      <c r="H206" s="236">
        <v>2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158</v>
      </c>
      <c r="AU206" s="242" t="s">
        <v>85</v>
      </c>
      <c r="AV206" s="13" t="s">
        <v>85</v>
      </c>
      <c r="AW206" s="13" t="s">
        <v>32</v>
      </c>
      <c r="AX206" s="13" t="s">
        <v>75</v>
      </c>
      <c r="AY206" s="242" t="s">
        <v>149</v>
      </c>
    </row>
    <row r="207" s="13" customFormat="1">
      <c r="A207" s="13"/>
      <c r="B207" s="231"/>
      <c r="C207" s="232"/>
      <c r="D207" s="233" t="s">
        <v>158</v>
      </c>
      <c r="E207" s="234" t="s">
        <v>1</v>
      </c>
      <c r="F207" s="235" t="s">
        <v>938</v>
      </c>
      <c r="G207" s="232"/>
      <c r="H207" s="236">
        <v>4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158</v>
      </c>
      <c r="AU207" s="242" t="s">
        <v>85</v>
      </c>
      <c r="AV207" s="13" t="s">
        <v>85</v>
      </c>
      <c r="AW207" s="13" t="s">
        <v>32</v>
      </c>
      <c r="AX207" s="13" t="s">
        <v>75</v>
      </c>
      <c r="AY207" s="242" t="s">
        <v>149</v>
      </c>
    </row>
    <row r="208" s="14" customFormat="1">
      <c r="A208" s="14"/>
      <c r="B208" s="243"/>
      <c r="C208" s="244"/>
      <c r="D208" s="233" t="s">
        <v>158</v>
      </c>
      <c r="E208" s="245" t="s">
        <v>1</v>
      </c>
      <c r="F208" s="246" t="s">
        <v>212</v>
      </c>
      <c r="G208" s="244"/>
      <c r="H208" s="247">
        <v>29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158</v>
      </c>
      <c r="AU208" s="253" t="s">
        <v>85</v>
      </c>
      <c r="AV208" s="14" t="s">
        <v>156</v>
      </c>
      <c r="AW208" s="14" t="s">
        <v>32</v>
      </c>
      <c r="AX208" s="14" t="s">
        <v>83</v>
      </c>
      <c r="AY208" s="253" t="s">
        <v>149</v>
      </c>
    </row>
    <row r="209" s="2" customFormat="1" ht="16.5" customHeight="1">
      <c r="A209" s="38"/>
      <c r="B209" s="39"/>
      <c r="C209" s="217" t="s">
        <v>427</v>
      </c>
      <c r="D209" s="217" t="s">
        <v>152</v>
      </c>
      <c r="E209" s="218" t="s">
        <v>1802</v>
      </c>
      <c r="F209" s="219" t="s">
        <v>1803</v>
      </c>
      <c r="G209" s="220" t="s">
        <v>394</v>
      </c>
      <c r="H209" s="221">
        <v>38</v>
      </c>
      <c r="I209" s="222"/>
      <c r="J209" s="223">
        <f>ROUND(I209*H209,2)</f>
        <v>0</v>
      </c>
      <c r="K209" s="224"/>
      <c r="L209" s="44"/>
      <c r="M209" s="225" t="s">
        <v>1</v>
      </c>
      <c r="N209" s="226" t="s">
        <v>40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370</v>
      </c>
      <c r="AT209" s="229" t="s">
        <v>152</v>
      </c>
      <c r="AU209" s="229" t="s">
        <v>85</v>
      </c>
      <c r="AY209" s="17" t="s">
        <v>149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83</v>
      </c>
      <c r="BK209" s="230">
        <f>ROUND(I209*H209,2)</f>
        <v>0</v>
      </c>
      <c r="BL209" s="17" t="s">
        <v>370</v>
      </c>
      <c r="BM209" s="229" t="s">
        <v>1804</v>
      </c>
    </row>
    <row r="210" s="13" customFormat="1">
      <c r="A210" s="13"/>
      <c r="B210" s="231"/>
      <c r="C210" s="232"/>
      <c r="D210" s="233" t="s">
        <v>158</v>
      </c>
      <c r="E210" s="234" t="s">
        <v>1</v>
      </c>
      <c r="F210" s="235" t="s">
        <v>1805</v>
      </c>
      <c r="G210" s="232"/>
      <c r="H210" s="236">
        <v>38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158</v>
      </c>
      <c r="AU210" s="242" t="s">
        <v>85</v>
      </c>
      <c r="AV210" s="13" t="s">
        <v>85</v>
      </c>
      <c r="AW210" s="13" t="s">
        <v>32</v>
      </c>
      <c r="AX210" s="13" t="s">
        <v>83</v>
      </c>
      <c r="AY210" s="242" t="s">
        <v>149</v>
      </c>
    </row>
    <row r="211" s="2" customFormat="1" ht="16.5" customHeight="1">
      <c r="A211" s="38"/>
      <c r="B211" s="39"/>
      <c r="C211" s="217" t="s">
        <v>431</v>
      </c>
      <c r="D211" s="217" t="s">
        <v>152</v>
      </c>
      <c r="E211" s="218" t="s">
        <v>1806</v>
      </c>
      <c r="F211" s="219" t="s">
        <v>1807</v>
      </c>
      <c r="G211" s="220" t="s">
        <v>394</v>
      </c>
      <c r="H211" s="221">
        <v>5</v>
      </c>
      <c r="I211" s="222"/>
      <c r="J211" s="223">
        <f>ROUND(I211*H211,2)</f>
        <v>0</v>
      </c>
      <c r="K211" s="224"/>
      <c r="L211" s="44"/>
      <c r="M211" s="225" t="s">
        <v>1</v>
      </c>
      <c r="N211" s="226" t="s">
        <v>40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370</v>
      </c>
      <c r="AT211" s="229" t="s">
        <v>152</v>
      </c>
      <c r="AU211" s="229" t="s">
        <v>85</v>
      </c>
      <c r="AY211" s="17" t="s">
        <v>149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83</v>
      </c>
      <c r="BK211" s="230">
        <f>ROUND(I211*H211,2)</f>
        <v>0</v>
      </c>
      <c r="BL211" s="17" t="s">
        <v>370</v>
      </c>
      <c r="BM211" s="229" t="s">
        <v>1808</v>
      </c>
    </row>
    <row r="212" s="13" customFormat="1">
      <c r="A212" s="13"/>
      <c r="B212" s="231"/>
      <c r="C212" s="232"/>
      <c r="D212" s="233" t="s">
        <v>158</v>
      </c>
      <c r="E212" s="234" t="s">
        <v>1</v>
      </c>
      <c r="F212" s="235" t="s">
        <v>1809</v>
      </c>
      <c r="G212" s="232"/>
      <c r="H212" s="236">
        <v>5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158</v>
      </c>
      <c r="AU212" s="242" t="s">
        <v>85</v>
      </c>
      <c r="AV212" s="13" t="s">
        <v>85</v>
      </c>
      <c r="AW212" s="13" t="s">
        <v>32</v>
      </c>
      <c r="AX212" s="13" t="s">
        <v>83</v>
      </c>
      <c r="AY212" s="242" t="s">
        <v>149</v>
      </c>
    </row>
    <row r="213" s="2" customFormat="1" ht="21.75" customHeight="1">
      <c r="A213" s="38"/>
      <c r="B213" s="39"/>
      <c r="C213" s="217" t="s">
        <v>436</v>
      </c>
      <c r="D213" s="217" t="s">
        <v>152</v>
      </c>
      <c r="E213" s="218" t="s">
        <v>1810</v>
      </c>
      <c r="F213" s="219" t="s">
        <v>1811</v>
      </c>
      <c r="G213" s="220" t="s">
        <v>394</v>
      </c>
      <c r="H213" s="221">
        <v>35</v>
      </c>
      <c r="I213" s="222"/>
      <c r="J213" s="223">
        <f>ROUND(I213*H213,2)</f>
        <v>0</v>
      </c>
      <c r="K213" s="224"/>
      <c r="L213" s="44"/>
      <c r="M213" s="225" t="s">
        <v>1</v>
      </c>
      <c r="N213" s="226" t="s">
        <v>40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370</v>
      </c>
      <c r="AT213" s="229" t="s">
        <v>152</v>
      </c>
      <c r="AU213" s="229" t="s">
        <v>85</v>
      </c>
      <c r="AY213" s="17" t="s">
        <v>149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83</v>
      </c>
      <c r="BK213" s="230">
        <f>ROUND(I213*H213,2)</f>
        <v>0</v>
      </c>
      <c r="BL213" s="17" t="s">
        <v>370</v>
      </c>
      <c r="BM213" s="229" t="s">
        <v>1812</v>
      </c>
    </row>
    <row r="214" s="13" customFormat="1">
      <c r="A214" s="13"/>
      <c r="B214" s="231"/>
      <c r="C214" s="232"/>
      <c r="D214" s="233" t="s">
        <v>158</v>
      </c>
      <c r="E214" s="234" t="s">
        <v>1</v>
      </c>
      <c r="F214" s="235" t="s">
        <v>1813</v>
      </c>
      <c r="G214" s="232"/>
      <c r="H214" s="236">
        <v>35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158</v>
      </c>
      <c r="AU214" s="242" t="s">
        <v>85</v>
      </c>
      <c r="AV214" s="13" t="s">
        <v>85</v>
      </c>
      <c r="AW214" s="13" t="s">
        <v>32</v>
      </c>
      <c r="AX214" s="13" t="s">
        <v>83</v>
      </c>
      <c r="AY214" s="242" t="s">
        <v>149</v>
      </c>
    </row>
    <row r="215" s="2" customFormat="1" ht="24.15" customHeight="1">
      <c r="A215" s="38"/>
      <c r="B215" s="39"/>
      <c r="C215" s="217" t="s">
        <v>441</v>
      </c>
      <c r="D215" s="217" t="s">
        <v>152</v>
      </c>
      <c r="E215" s="218" t="s">
        <v>1814</v>
      </c>
      <c r="F215" s="219" t="s">
        <v>1815</v>
      </c>
      <c r="G215" s="220" t="s">
        <v>394</v>
      </c>
      <c r="H215" s="221">
        <v>2</v>
      </c>
      <c r="I215" s="222"/>
      <c r="J215" s="223">
        <f>ROUND(I215*H215,2)</f>
        <v>0</v>
      </c>
      <c r="K215" s="224"/>
      <c r="L215" s="44"/>
      <c r="M215" s="225" t="s">
        <v>1</v>
      </c>
      <c r="N215" s="226" t="s">
        <v>40</v>
      </c>
      <c r="O215" s="91"/>
      <c r="P215" s="227">
        <f>O215*H215</f>
        <v>0</v>
      </c>
      <c r="Q215" s="227">
        <v>0.00014999999999999999</v>
      </c>
      <c r="R215" s="227">
        <f>Q215*H215</f>
        <v>0.00029999999999999997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370</v>
      </c>
      <c r="AT215" s="229" t="s">
        <v>152</v>
      </c>
      <c r="AU215" s="229" t="s">
        <v>85</v>
      </c>
      <c r="AY215" s="17" t="s">
        <v>149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83</v>
      </c>
      <c r="BK215" s="230">
        <f>ROUND(I215*H215,2)</f>
        <v>0</v>
      </c>
      <c r="BL215" s="17" t="s">
        <v>370</v>
      </c>
      <c r="BM215" s="229" t="s">
        <v>1816</v>
      </c>
    </row>
    <row r="216" s="2" customFormat="1" ht="33" customHeight="1">
      <c r="A216" s="38"/>
      <c r="B216" s="39"/>
      <c r="C216" s="258" t="s">
        <v>445</v>
      </c>
      <c r="D216" s="258" t="s">
        <v>401</v>
      </c>
      <c r="E216" s="259" t="s">
        <v>1817</v>
      </c>
      <c r="F216" s="260" t="s">
        <v>1818</v>
      </c>
      <c r="G216" s="261" t="s">
        <v>394</v>
      </c>
      <c r="H216" s="262">
        <v>2</v>
      </c>
      <c r="I216" s="263"/>
      <c r="J216" s="264">
        <f>ROUND(I216*H216,2)</f>
        <v>0</v>
      </c>
      <c r="K216" s="265"/>
      <c r="L216" s="266"/>
      <c r="M216" s="267" t="s">
        <v>1</v>
      </c>
      <c r="N216" s="268" t="s">
        <v>40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485</v>
      </c>
      <c r="AT216" s="229" t="s">
        <v>401</v>
      </c>
      <c r="AU216" s="229" t="s">
        <v>85</v>
      </c>
      <c r="AY216" s="17" t="s">
        <v>149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83</v>
      </c>
      <c r="BK216" s="230">
        <f>ROUND(I216*H216,2)</f>
        <v>0</v>
      </c>
      <c r="BL216" s="17" t="s">
        <v>370</v>
      </c>
      <c r="BM216" s="229" t="s">
        <v>1819</v>
      </c>
    </row>
    <row r="217" s="2" customFormat="1" ht="24.15" customHeight="1">
      <c r="A217" s="38"/>
      <c r="B217" s="39"/>
      <c r="C217" s="217" t="s">
        <v>449</v>
      </c>
      <c r="D217" s="217" t="s">
        <v>152</v>
      </c>
      <c r="E217" s="218" t="s">
        <v>1820</v>
      </c>
      <c r="F217" s="219" t="s">
        <v>1821</v>
      </c>
      <c r="G217" s="220" t="s">
        <v>394</v>
      </c>
      <c r="H217" s="221">
        <v>1</v>
      </c>
      <c r="I217" s="222"/>
      <c r="J217" s="223">
        <f>ROUND(I217*H217,2)</f>
        <v>0</v>
      </c>
      <c r="K217" s="224"/>
      <c r="L217" s="44"/>
      <c r="M217" s="225" t="s">
        <v>1</v>
      </c>
      <c r="N217" s="226" t="s">
        <v>40</v>
      </c>
      <c r="O217" s="91"/>
      <c r="P217" s="227">
        <f>O217*H217</f>
        <v>0</v>
      </c>
      <c r="Q217" s="227">
        <v>0.00034000000000000002</v>
      </c>
      <c r="R217" s="227">
        <f>Q217*H217</f>
        <v>0.00034000000000000002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370</v>
      </c>
      <c r="AT217" s="229" t="s">
        <v>152</v>
      </c>
      <c r="AU217" s="229" t="s">
        <v>85</v>
      </c>
      <c r="AY217" s="17" t="s">
        <v>149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83</v>
      </c>
      <c r="BK217" s="230">
        <f>ROUND(I217*H217,2)</f>
        <v>0</v>
      </c>
      <c r="BL217" s="17" t="s">
        <v>370</v>
      </c>
      <c r="BM217" s="229" t="s">
        <v>1822</v>
      </c>
    </row>
    <row r="218" s="2" customFormat="1" ht="24.15" customHeight="1">
      <c r="A218" s="38"/>
      <c r="B218" s="39"/>
      <c r="C218" s="217" t="s">
        <v>453</v>
      </c>
      <c r="D218" s="217" t="s">
        <v>152</v>
      </c>
      <c r="E218" s="218" t="s">
        <v>1823</v>
      </c>
      <c r="F218" s="219" t="s">
        <v>1824</v>
      </c>
      <c r="G218" s="220" t="s">
        <v>356</v>
      </c>
      <c r="H218" s="221">
        <v>0.40799999999999997</v>
      </c>
      <c r="I218" s="222"/>
      <c r="J218" s="223">
        <f>ROUND(I218*H218,2)</f>
        <v>0</v>
      </c>
      <c r="K218" s="224"/>
      <c r="L218" s="44"/>
      <c r="M218" s="225" t="s">
        <v>1</v>
      </c>
      <c r="N218" s="226" t="s">
        <v>40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156</v>
      </c>
      <c r="AT218" s="229" t="s">
        <v>152</v>
      </c>
      <c r="AU218" s="229" t="s">
        <v>85</v>
      </c>
      <c r="AY218" s="17" t="s">
        <v>149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83</v>
      </c>
      <c r="BK218" s="230">
        <f>ROUND(I218*H218,2)</f>
        <v>0</v>
      </c>
      <c r="BL218" s="17" t="s">
        <v>156</v>
      </c>
      <c r="BM218" s="229" t="s">
        <v>1825</v>
      </c>
    </row>
    <row r="219" s="12" customFormat="1" ht="22.8" customHeight="1">
      <c r="A219" s="12"/>
      <c r="B219" s="203"/>
      <c r="C219" s="204"/>
      <c r="D219" s="205" t="s">
        <v>74</v>
      </c>
      <c r="E219" s="269" t="s">
        <v>1826</v>
      </c>
      <c r="F219" s="269" t="s">
        <v>1827</v>
      </c>
      <c r="G219" s="204"/>
      <c r="H219" s="204"/>
      <c r="I219" s="207"/>
      <c r="J219" s="270">
        <f>BK219</f>
        <v>0</v>
      </c>
      <c r="K219" s="204"/>
      <c r="L219" s="209"/>
      <c r="M219" s="210"/>
      <c r="N219" s="211"/>
      <c r="O219" s="211"/>
      <c r="P219" s="212">
        <f>SUM(P220:P292)</f>
        <v>0</v>
      </c>
      <c r="Q219" s="211"/>
      <c r="R219" s="212">
        <f>SUM(R220:R292)</f>
        <v>0.78355200000000003</v>
      </c>
      <c r="S219" s="211"/>
      <c r="T219" s="213">
        <f>SUM(T220:T292)</f>
        <v>0.098979999999999985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85</v>
      </c>
      <c r="AT219" s="215" t="s">
        <v>74</v>
      </c>
      <c r="AU219" s="215" t="s">
        <v>83</v>
      </c>
      <c r="AY219" s="214" t="s">
        <v>149</v>
      </c>
      <c r="BK219" s="216">
        <f>SUM(BK220:BK292)</f>
        <v>0</v>
      </c>
    </row>
    <row r="220" s="2" customFormat="1" ht="24.15" customHeight="1">
      <c r="A220" s="38"/>
      <c r="B220" s="39"/>
      <c r="C220" s="217" t="s">
        <v>458</v>
      </c>
      <c r="D220" s="217" t="s">
        <v>152</v>
      </c>
      <c r="E220" s="218" t="s">
        <v>1828</v>
      </c>
      <c r="F220" s="219" t="s">
        <v>1829</v>
      </c>
      <c r="G220" s="220" t="s">
        <v>250</v>
      </c>
      <c r="H220" s="221">
        <v>25</v>
      </c>
      <c r="I220" s="222"/>
      <c r="J220" s="223">
        <f>ROUND(I220*H220,2)</f>
        <v>0</v>
      </c>
      <c r="K220" s="224"/>
      <c r="L220" s="44"/>
      <c r="M220" s="225" t="s">
        <v>1</v>
      </c>
      <c r="N220" s="226" t="s">
        <v>40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0.0021299999999999999</v>
      </c>
      <c r="T220" s="228">
        <f>S220*H220</f>
        <v>0.053249999999999999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370</v>
      </c>
      <c r="AT220" s="229" t="s">
        <v>152</v>
      </c>
      <c r="AU220" s="229" t="s">
        <v>85</v>
      </c>
      <c r="AY220" s="17" t="s">
        <v>149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83</v>
      </c>
      <c r="BK220" s="230">
        <f>ROUND(I220*H220,2)</f>
        <v>0</v>
      </c>
      <c r="BL220" s="17" t="s">
        <v>370</v>
      </c>
      <c r="BM220" s="229" t="s">
        <v>1830</v>
      </c>
    </row>
    <row r="221" s="2" customFormat="1" ht="16.5" customHeight="1">
      <c r="A221" s="38"/>
      <c r="B221" s="39"/>
      <c r="C221" s="217" t="s">
        <v>465</v>
      </c>
      <c r="D221" s="217" t="s">
        <v>152</v>
      </c>
      <c r="E221" s="218" t="s">
        <v>1831</v>
      </c>
      <c r="F221" s="219" t="s">
        <v>1832</v>
      </c>
      <c r="G221" s="220" t="s">
        <v>250</v>
      </c>
      <c r="H221" s="221">
        <v>96</v>
      </c>
      <c r="I221" s="222"/>
      <c r="J221" s="223">
        <f>ROUND(I221*H221,2)</f>
        <v>0</v>
      </c>
      <c r="K221" s="224"/>
      <c r="L221" s="44"/>
      <c r="M221" s="225" t="s">
        <v>1</v>
      </c>
      <c r="N221" s="226" t="s">
        <v>40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0.00027999999999999998</v>
      </c>
      <c r="T221" s="228">
        <f>S221*H221</f>
        <v>0.026879999999999998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370</v>
      </c>
      <c r="AT221" s="229" t="s">
        <v>152</v>
      </c>
      <c r="AU221" s="229" t="s">
        <v>85</v>
      </c>
      <c r="AY221" s="17" t="s">
        <v>149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83</v>
      </c>
      <c r="BK221" s="230">
        <f>ROUND(I221*H221,2)</f>
        <v>0</v>
      </c>
      <c r="BL221" s="17" t="s">
        <v>370</v>
      </c>
      <c r="BM221" s="229" t="s">
        <v>1833</v>
      </c>
    </row>
    <row r="222" s="2" customFormat="1" ht="21.75" customHeight="1">
      <c r="A222" s="38"/>
      <c r="B222" s="39"/>
      <c r="C222" s="217" t="s">
        <v>477</v>
      </c>
      <c r="D222" s="217" t="s">
        <v>152</v>
      </c>
      <c r="E222" s="218" t="s">
        <v>1834</v>
      </c>
      <c r="F222" s="219" t="s">
        <v>1835</v>
      </c>
      <c r="G222" s="220" t="s">
        <v>250</v>
      </c>
      <c r="H222" s="221">
        <v>65</v>
      </c>
      <c r="I222" s="222"/>
      <c r="J222" s="223">
        <f>ROUND(I222*H222,2)</f>
        <v>0</v>
      </c>
      <c r="K222" s="224"/>
      <c r="L222" s="44"/>
      <c r="M222" s="225" t="s">
        <v>1</v>
      </c>
      <c r="N222" s="226" t="s">
        <v>40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0.00029</v>
      </c>
      <c r="T222" s="228">
        <f>S222*H222</f>
        <v>0.018849999999999999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370</v>
      </c>
      <c r="AT222" s="229" t="s">
        <v>152</v>
      </c>
      <c r="AU222" s="229" t="s">
        <v>85</v>
      </c>
      <c r="AY222" s="17" t="s">
        <v>149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83</v>
      </c>
      <c r="BK222" s="230">
        <f>ROUND(I222*H222,2)</f>
        <v>0</v>
      </c>
      <c r="BL222" s="17" t="s">
        <v>370</v>
      </c>
      <c r="BM222" s="229" t="s">
        <v>1836</v>
      </c>
    </row>
    <row r="223" s="2" customFormat="1" ht="24.15" customHeight="1">
      <c r="A223" s="38"/>
      <c r="B223" s="39"/>
      <c r="C223" s="217" t="s">
        <v>485</v>
      </c>
      <c r="D223" s="217" t="s">
        <v>152</v>
      </c>
      <c r="E223" s="218" t="s">
        <v>1837</v>
      </c>
      <c r="F223" s="219" t="s">
        <v>1838</v>
      </c>
      <c r="G223" s="220" t="s">
        <v>250</v>
      </c>
      <c r="H223" s="221">
        <v>339</v>
      </c>
      <c r="I223" s="222"/>
      <c r="J223" s="223">
        <f>ROUND(I223*H223,2)</f>
        <v>0</v>
      </c>
      <c r="K223" s="224"/>
      <c r="L223" s="44"/>
      <c r="M223" s="225" t="s">
        <v>1</v>
      </c>
      <c r="N223" s="226" t="s">
        <v>40</v>
      </c>
      <c r="O223" s="91"/>
      <c r="P223" s="227">
        <f>O223*H223</f>
        <v>0</v>
      </c>
      <c r="Q223" s="227">
        <v>0.00044000000000000002</v>
      </c>
      <c r="R223" s="227">
        <f>Q223*H223</f>
        <v>0.14916000000000002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370</v>
      </c>
      <c r="AT223" s="229" t="s">
        <v>152</v>
      </c>
      <c r="AU223" s="229" t="s">
        <v>85</v>
      </c>
      <c r="AY223" s="17" t="s">
        <v>149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83</v>
      </c>
      <c r="BK223" s="230">
        <f>ROUND(I223*H223,2)</f>
        <v>0</v>
      </c>
      <c r="BL223" s="17" t="s">
        <v>370</v>
      </c>
      <c r="BM223" s="229" t="s">
        <v>1839</v>
      </c>
    </row>
    <row r="224" s="13" customFormat="1">
      <c r="A224" s="13"/>
      <c r="B224" s="231"/>
      <c r="C224" s="232"/>
      <c r="D224" s="233" t="s">
        <v>158</v>
      </c>
      <c r="E224" s="234" t="s">
        <v>1</v>
      </c>
      <c r="F224" s="235" t="s">
        <v>1840</v>
      </c>
      <c r="G224" s="232"/>
      <c r="H224" s="236">
        <v>138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158</v>
      </c>
      <c r="AU224" s="242" t="s">
        <v>85</v>
      </c>
      <c r="AV224" s="13" t="s">
        <v>85</v>
      </c>
      <c r="AW224" s="13" t="s">
        <v>32</v>
      </c>
      <c r="AX224" s="13" t="s">
        <v>75</v>
      </c>
      <c r="AY224" s="242" t="s">
        <v>149</v>
      </c>
    </row>
    <row r="225" s="13" customFormat="1">
      <c r="A225" s="13"/>
      <c r="B225" s="231"/>
      <c r="C225" s="232"/>
      <c r="D225" s="233" t="s">
        <v>158</v>
      </c>
      <c r="E225" s="234" t="s">
        <v>1</v>
      </c>
      <c r="F225" s="235" t="s">
        <v>1841</v>
      </c>
      <c r="G225" s="232"/>
      <c r="H225" s="236">
        <v>76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158</v>
      </c>
      <c r="AU225" s="242" t="s">
        <v>85</v>
      </c>
      <c r="AV225" s="13" t="s">
        <v>85</v>
      </c>
      <c r="AW225" s="13" t="s">
        <v>32</v>
      </c>
      <c r="AX225" s="13" t="s">
        <v>75</v>
      </c>
      <c r="AY225" s="242" t="s">
        <v>149</v>
      </c>
    </row>
    <row r="226" s="13" customFormat="1">
      <c r="A226" s="13"/>
      <c r="B226" s="231"/>
      <c r="C226" s="232"/>
      <c r="D226" s="233" t="s">
        <v>158</v>
      </c>
      <c r="E226" s="234" t="s">
        <v>1</v>
      </c>
      <c r="F226" s="235" t="s">
        <v>1842</v>
      </c>
      <c r="G226" s="232"/>
      <c r="H226" s="236">
        <v>78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158</v>
      </c>
      <c r="AU226" s="242" t="s">
        <v>85</v>
      </c>
      <c r="AV226" s="13" t="s">
        <v>85</v>
      </c>
      <c r="AW226" s="13" t="s">
        <v>32</v>
      </c>
      <c r="AX226" s="13" t="s">
        <v>75</v>
      </c>
      <c r="AY226" s="242" t="s">
        <v>149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1843</v>
      </c>
      <c r="G227" s="232"/>
      <c r="H227" s="236">
        <v>47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85</v>
      </c>
      <c r="AV227" s="13" t="s">
        <v>85</v>
      </c>
      <c r="AW227" s="13" t="s">
        <v>32</v>
      </c>
      <c r="AX227" s="13" t="s">
        <v>75</v>
      </c>
      <c r="AY227" s="242" t="s">
        <v>149</v>
      </c>
    </row>
    <row r="228" s="14" customFormat="1">
      <c r="A228" s="14"/>
      <c r="B228" s="243"/>
      <c r="C228" s="244"/>
      <c r="D228" s="233" t="s">
        <v>158</v>
      </c>
      <c r="E228" s="245" t="s">
        <v>1</v>
      </c>
      <c r="F228" s="246" t="s">
        <v>212</v>
      </c>
      <c r="G228" s="244"/>
      <c r="H228" s="247">
        <v>339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158</v>
      </c>
      <c r="AU228" s="253" t="s">
        <v>85</v>
      </c>
      <c r="AV228" s="14" t="s">
        <v>156</v>
      </c>
      <c r="AW228" s="14" t="s">
        <v>32</v>
      </c>
      <c r="AX228" s="14" t="s">
        <v>83</v>
      </c>
      <c r="AY228" s="253" t="s">
        <v>149</v>
      </c>
    </row>
    <row r="229" s="2" customFormat="1" ht="24.15" customHeight="1">
      <c r="A229" s="38"/>
      <c r="B229" s="39"/>
      <c r="C229" s="217" t="s">
        <v>491</v>
      </c>
      <c r="D229" s="217" t="s">
        <v>152</v>
      </c>
      <c r="E229" s="218" t="s">
        <v>1844</v>
      </c>
      <c r="F229" s="219" t="s">
        <v>1845</v>
      </c>
      <c r="G229" s="220" t="s">
        <v>250</v>
      </c>
      <c r="H229" s="221">
        <v>208</v>
      </c>
      <c r="I229" s="222"/>
      <c r="J229" s="223">
        <f>ROUND(I229*H229,2)</f>
        <v>0</v>
      </c>
      <c r="K229" s="224"/>
      <c r="L229" s="44"/>
      <c r="M229" s="225" t="s">
        <v>1</v>
      </c>
      <c r="N229" s="226" t="s">
        <v>40</v>
      </c>
      <c r="O229" s="91"/>
      <c r="P229" s="227">
        <f>O229*H229</f>
        <v>0</v>
      </c>
      <c r="Q229" s="227">
        <v>0.00097999999999999997</v>
      </c>
      <c r="R229" s="227">
        <f>Q229*H229</f>
        <v>0.20383999999999999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370</v>
      </c>
      <c r="AT229" s="229" t="s">
        <v>152</v>
      </c>
      <c r="AU229" s="229" t="s">
        <v>85</v>
      </c>
      <c r="AY229" s="17" t="s">
        <v>149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83</v>
      </c>
      <c r="BK229" s="230">
        <f>ROUND(I229*H229,2)</f>
        <v>0</v>
      </c>
      <c r="BL229" s="17" t="s">
        <v>370</v>
      </c>
      <c r="BM229" s="229" t="s">
        <v>1846</v>
      </c>
    </row>
    <row r="230" s="13" customFormat="1">
      <c r="A230" s="13"/>
      <c r="B230" s="231"/>
      <c r="C230" s="232"/>
      <c r="D230" s="233" t="s">
        <v>158</v>
      </c>
      <c r="E230" s="234" t="s">
        <v>1</v>
      </c>
      <c r="F230" s="235" t="s">
        <v>1847</v>
      </c>
      <c r="G230" s="232"/>
      <c r="H230" s="236">
        <v>93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158</v>
      </c>
      <c r="AU230" s="242" t="s">
        <v>85</v>
      </c>
      <c r="AV230" s="13" t="s">
        <v>85</v>
      </c>
      <c r="AW230" s="13" t="s">
        <v>32</v>
      </c>
      <c r="AX230" s="13" t="s">
        <v>75</v>
      </c>
      <c r="AY230" s="242" t="s">
        <v>149</v>
      </c>
    </row>
    <row r="231" s="13" customFormat="1">
      <c r="A231" s="13"/>
      <c r="B231" s="231"/>
      <c r="C231" s="232"/>
      <c r="D231" s="233" t="s">
        <v>158</v>
      </c>
      <c r="E231" s="234" t="s">
        <v>1</v>
      </c>
      <c r="F231" s="235" t="s">
        <v>1848</v>
      </c>
      <c r="G231" s="232"/>
      <c r="H231" s="236">
        <v>32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158</v>
      </c>
      <c r="AU231" s="242" t="s">
        <v>85</v>
      </c>
      <c r="AV231" s="13" t="s">
        <v>85</v>
      </c>
      <c r="AW231" s="13" t="s">
        <v>32</v>
      </c>
      <c r="AX231" s="13" t="s">
        <v>75</v>
      </c>
      <c r="AY231" s="242" t="s">
        <v>149</v>
      </c>
    </row>
    <row r="232" s="13" customFormat="1">
      <c r="A232" s="13"/>
      <c r="B232" s="231"/>
      <c r="C232" s="232"/>
      <c r="D232" s="233" t="s">
        <v>158</v>
      </c>
      <c r="E232" s="234" t="s">
        <v>1</v>
      </c>
      <c r="F232" s="235" t="s">
        <v>1849</v>
      </c>
      <c r="G232" s="232"/>
      <c r="H232" s="236">
        <v>40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158</v>
      </c>
      <c r="AU232" s="242" t="s">
        <v>85</v>
      </c>
      <c r="AV232" s="13" t="s">
        <v>85</v>
      </c>
      <c r="AW232" s="13" t="s">
        <v>32</v>
      </c>
      <c r="AX232" s="13" t="s">
        <v>75</v>
      </c>
      <c r="AY232" s="242" t="s">
        <v>149</v>
      </c>
    </row>
    <row r="233" s="13" customFormat="1">
      <c r="A233" s="13"/>
      <c r="B233" s="231"/>
      <c r="C233" s="232"/>
      <c r="D233" s="233" t="s">
        <v>158</v>
      </c>
      <c r="E233" s="234" t="s">
        <v>1</v>
      </c>
      <c r="F233" s="235" t="s">
        <v>1850</v>
      </c>
      <c r="G233" s="232"/>
      <c r="H233" s="236">
        <v>43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158</v>
      </c>
      <c r="AU233" s="242" t="s">
        <v>85</v>
      </c>
      <c r="AV233" s="13" t="s">
        <v>85</v>
      </c>
      <c r="AW233" s="13" t="s">
        <v>32</v>
      </c>
      <c r="AX233" s="13" t="s">
        <v>75</v>
      </c>
      <c r="AY233" s="242" t="s">
        <v>149</v>
      </c>
    </row>
    <row r="234" s="14" customFormat="1">
      <c r="A234" s="14"/>
      <c r="B234" s="243"/>
      <c r="C234" s="244"/>
      <c r="D234" s="233" t="s">
        <v>158</v>
      </c>
      <c r="E234" s="245" t="s">
        <v>1</v>
      </c>
      <c r="F234" s="246" t="s">
        <v>212</v>
      </c>
      <c r="G234" s="244"/>
      <c r="H234" s="247">
        <v>208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158</v>
      </c>
      <c r="AU234" s="253" t="s">
        <v>85</v>
      </c>
      <c r="AV234" s="14" t="s">
        <v>156</v>
      </c>
      <c r="AW234" s="14" t="s">
        <v>32</v>
      </c>
      <c r="AX234" s="14" t="s">
        <v>83</v>
      </c>
      <c r="AY234" s="253" t="s">
        <v>149</v>
      </c>
    </row>
    <row r="235" s="2" customFormat="1" ht="24.15" customHeight="1">
      <c r="A235" s="38"/>
      <c r="B235" s="39"/>
      <c r="C235" s="217" t="s">
        <v>147</v>
      </c>
      <c r="D235" s="217" t="s">
        <v>152</v>
      </c>
      <c r="E235" s="218" t="s">
        <v>1851</v>
      </c>
      <c r="F235" s="219" t="s">
        <v>1852</v>
      </c>
      <c r="G235" s="220" t="s">
        <v>250</v>
      </c>
      <c r="H235" s="221">
        <v>98</v>
      </c>
      <c r="I235" s="222"/>
      <c r="J235" s="223">
        <f>ROUND(I235*H235,2)</f>
        <v>0</v>
      </c>
      <c r="K235" s="224"/>
      <c r="L235" s="44"/>
      <c r="M235" s="225" t="s">
        <v>1</v>
      </c>
      <c r="N235" s="226" t="s">
        <v>40</v>
      </c>
      <c r="O235" s="91"/>
      <c r="P235" s="227">
        <f>O235*H235</f>
        <v>0</v>
      </c>
      <c r="Q235" s="227">
        <v>0.00115</v>
      </c>
      <c r="R235" s="227">
        <f>Q235*H235</f>
        <v>0.1127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370</v>
      </c>
      <c r="AT235" s="229" t="s">
        <v>152</v>
      </c>
      <c r="AU235" s="229" t="s">
        <v>85</v>
      </c>
      <c r="AY235" s="17" t="s">
        <v>149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83</v>
      </c>
      <c r="BK235" s="230">
        <f>ROUND(I235*H235,2)</f>
        <v>0</v>
      </c>
      <c r="BL235" s="17" t="s">
        <v>370</v>
      </c>
      <c r="BM235" s="229" t="s">
        <v>1853</v>
      </c>
    </row>
    <row r="236" s="13" customFormat="1">
      <c r="A236" s="13"/>
      <c r="B236" s="231"/>
      <c r="C236" s="232"/>
      <c r="D236" s="233" t="s">
        <v>158</v>
      </c>
      <c r="E236" s="234" t="s">
        <v>1</v>
      </c>
      <c r="F236" s="235" t="s">
        <v>1854</v>
      </c>
      <c r="G236" s="232"/>
      <c r="H236" s="236">
        <v>48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158</v>
      </c>
      <c r="AU236" s="242" t="s">
        <v>85</v>
      </c>
      <c r="AV236" s="13" t="s">
        <v>85</v>
      </c>
      <c r="AW236" s="13" t="s">
        <v>32</v>
      </c>
      <c r="AX236" s="13" t="s">
        <v>75</v>
      </c>
      <c r="AY236" s="242" t="s">
        <v>149</v>
      </c>
    </row>
    <row r="237" s="13" customFormat="1">
      <c r="A237" s="13"/>
      <c r="B237" s="231"/>
      <c r="C237" s="232"/>
      <c r="D237" s="233" t="s">
        <v>158</v>
      </c>
      <c r="E237" s="234" t="s">
        <v>1</v>
      </c>
      <c r="F237" s="235" t="s">
        <v>1800</v>
      </c>
      <c r="G237" s="232"/>
      <c r="H237" s="236">
        <v>8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158</v>
      </c>
      <c r="AU237" s="242" t="s">
        <v>85</v>
      </c>
      <c r="AV237" s="13" t="s">
        <v>85</v>
      </c>
      <c r="AW237" s="13" t="s">
        <v>32</v>
      </c>
      <c r="AX237" s="13" t="s">
        <v>75</v>
      </c>
      <c r="AY237" s="242" t="s">
        <v>149</v>
      </c>
    </row>
    <row r="238" s="13" customFormat="1">
      <c r="A238" s="13"/>
      <c r="B238" s="231"/>
      <c r="C238" s="232"/>
      <c r="D238" s="233" t="s">
        <v>158</v>
      </c>
      <c r="E238" s="234" t="s">
        <v>1</v>
      </c>
      <c r="F238" s="235" t="s">
        <v>1855</v>
      </c>
      <c r="G238" s="232"/>
      <c r="H238" s="236">
        <v>21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158</v>
      </c>
      <c r="AU238" s="242" t="s">
        <v>85</v>
      </c>
      <c r="AV238" s="13" t="s">
        <v>85</v>
      </c>
      <c r="AW238" s="13" t="s">
        <v>32</v>
      </c>
      <c r="AX238" s="13" t="s">
        <v>75</v>
      </c>
      <c r="AY238" s="242" t="s">
        <v>149</v>
      </c>
    </row>
    <row r="239" s="13" customFormat="1">
      <c r="A239" s="13"/>
      <c r="B239" s="231"/>
      <c r="C239" s="232"/>
      <c r="D239" s="233" t="s">
        <v>158</v>
      </c>
      <c r="E239" s="234" t="s">
        <v>1</v>
      </c>
      <c r="F239" s="235" t="s">
        <v>1856</v>
      </c>
      <c r="G239" s="232"/>
      <c r="H239" s="236">
        <v>21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158</v>
      </c>
      <c r="AU239" s="242" t="s">
        <v>85</v>
      </c>
      <c r="AV239" s="13" t="s">
        <v>85</v>
      </c>
      <c r="AW239" s="13" t="s">
        <v>32</v>
      </c>
      <c r="AX239" s="13" t="s">
        <v>75</v>
      </c>
      <c r="AY239" s="242" t="s">
        <v>149</v>
      </c>
    </row>
    <row r="240" s="14" customFormat="1">
      <c r="A240" s="14"/>
      <c r="B240" s="243"/>
      <c r="C240" s="244"/>
      <c r="D240" s="233" t="s">
        <v>158</v>
      </c>
      <c r="E240" s="245" t="s">
        <v>1</v>
      </c>
      <c r="F240" s="246" t="s">
        <v>212</v>
      </c>
      <c r="G240" s="244"/>
      <c r="H240" s="247">
        <v>98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158</v>
      </c>
      <c r="AU240" s="253" t="s">
        <v>85</v>
      </c>
      <c r="AV240" s="14" t="s">
        <v>156</v>
      </c>
      <c r="AW240" s="14" t="s">
        <v>32</v>
      </c>
      <c r="AX240" s="14" t="s">
        <v>83</v>
      </c>
      <c r="AY240" s="253" t="s">
        <v>149</v>
      </c>
    </row>
    <row r="241" s="2" customFormat="1" ht="24.15" customHeight="1">
      <c r="A241" s="38"/>
      <c r="B241" s="39"/>
      <c r="C241" s="217" t="s">
        <v>512</v>
      </c>
      <c r="D241" s="217" t="s">
        <v>152</v>
      </c>
      <c r="E241" s="218" t="s">
        <v>1857</v>
      </c>
      <c r="F241" s="219" t="s">
        <v>1858</v>
      </c>
      <c r="G241" s="220" t="s">
        <v>250</v>
      </c>
      <c r="H241" s="221">
        <v>70</v>
      </c>
      <c r="I241" s="222"/>
      <c r="J241" s="223">
        <f>ROUND(I241*H241,2)</f>
        <v>0</v>
      </c>
      <c r="K241" s="224"/>
      <c r="L241" s="44"/>
      <c r="M241" s="225" t="s">
        <v>1</v>
      </c>
      <c r="N241" s="226" t="s">
        <v>40</v>
      </c>
      <c r="O241" s="91"/>
      <c r="P241" s="227">
        <f>O241*H241</f>
        <v>0</v>
      </c>
      <c r="Q241" s="227">
        <v>0.0023700000000000001</v>
      </c>
      <c r="R241" s="227">
        <f>Q241*H241</f>
        <v>0.16590000000000002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370</v>
      </c>
      <c r="AT241" s="229" t="s">
        <v>152</v>
      </c>
      <c r="AU241" s="229" t="s">
        <v>85</v>
      </c>
      <c r="AY241" s="17" t="s">
        <v>149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83</v>
      </c>
      <c r="BK241" s="230">
        <f>ROUND(I241*H241,2)</f>
        <v>0</v>
      </c>
      <c r="BL241" s="17" t="s">
        <v>370</v>
      </c>
      <c r="BM241" s="229" t="s">
        <v>1859</v>
      </c>
    </row>
    <row r="242" s="13" customFormat="1">
      <c r="A242" s="13"/>
      <c r="B242" s="231"/>
      <c r="C242" s="232"/>
      <c r="D242" s="233" t="s">
        <v>158</v>
      </c>
      <c r="E242" s="234" t="s">
        <v>1</v>
      </c>
      <c r="F242" s="235" t="s">
        <v>1854</v>
      </c>
      <c r="G242" s="232"/>
      <c r="H242" s="236">
        <v>48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158</v>
      </c>
      <c r="AU242" s="242" t="s">
        <v>85</v>
      </c>
      <c r="AV242" s="13" t="s">
        <v>85</v>
      </c>
      <c r="AW242" s="13" t="s">
        <v>32</v>
      </c>
      <c r="AX242" s="13" t="s">
        <v>75</v>
      </c>
      <c r="AY242" s="242" t="s">
        <v>149</v>
      </c>
    </row>
    <row r="243" s="13" customFormat="1">
      <c r="A243" s="13"/>
      <c r="B243" s="231"/>
      <c r="C243" s="232"/>
      <c r="D243" s="233" t="s">
        <v>158</v>
      </c>
      <c r="E243" s="234" t="s">
        <v>1</v>
      </c>
      <c r="F243" s="235" t="s">
        <v>1860</v>
      </c>
      <c r="G243" s="232"/>
      <c r="H243" s="236">
        <v>22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158</v>
      </c>
      <c r="AU243" s="242" t="s">
        <v>85</v>
      </c>
      <c r="AV243" s="13" t="s">
        <v>85</v>
      </c>
      <c r="AW243" s="13" t="s">
        <v>32</v>
      </c>
      <c r="AX243" s="13" t="s">
        <v>75</v>
      </c>
      <c r="AY243" s="242" t="s">
        <v>149</v>
      </c>
    </row>
    <row r="244" s="14" customFormat="1">
      <c r="A244" s="14"/>
      <c r="B244" s="243"/>
      <c r="C244" s="244"/>
      <c r="D244" s="233" t="s">
        <v>158</v>
      </c>
      <c r="E244" s="245" t="s">
        <v>1</v>
      </c>
      <c r="F244" s="246" t="s">
        <v>212</v>
      </c>
      <c r="G244" s="244"/>
      <c r="H244" s="247">
        <v>70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158</v>
      </c>
      <c r="AU244" s="253" t="s">
        <v>85</v>
      </c>
      <c r="AV244" s="14" t="s">
        <v>156</v>
      </c>
      <c r="AW244" s="14" t="s">
        <v>32</v>
      </c>
      <c r="AX244" s="14" t="s">
        <v>83</v>
      </c>
      <c r="AY244" s="253" t="s">
        <v>149</v>
      </c>
    </row>
    <row r="245" s="2" customFormat="1" ht="37.8" customHeight="1">
      <c r="A245" s="38"/>
      <c r="B245" s="39"/>
      <c r="C245" s="217" t="s">
        <v>516</v>
      </c>
      <c r="D245" s="217" t="s">
        <v>152</v>
      </c>
      <c r="E245" s="218" t="s">
        <v>1861</v>
      </c>
      <c r="F245" s="219" t="s">
        <v>1862</v>
      </c>
      <c r="G245" s="220" t="s">
        <v>250</v>
      </c>
      <c r="H245" s="221">
        <v>339</v>
      </c>
      <c r="I245" s="222"/>
      <c r="J245" s="223">
        <f>ROUND(I245*H245,2)</f>
        <v>0</v>
      </c>
      <c r="K245" s="224"/>
      <c r="L245" s="44"/>
      <c r="M245" s="225" t="s">
        <v>1</v>
      </c>
      <c r="N245" s="226" t="s">
        <v>40</v>
      </c>
      <c r="O245" s="91"/>
      <c r="P245" s="227">
        <f>O245*H245</f>
        <v>0</v>
      </c>
      <c r="Q245" s="227">
        <v>0.00011</v>
      </c>
      <c r="R245" s="227">
        <f>Q245*H245</f>
        <v>0.037290000000000004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370</v>
      </c>
      <c r="AT245" s="229" t="s">
        <v>152</v>
      </c>
      <c r="AU245" s="229" t="s">
        <v>85</v>
      </c>
      <c r="AY245" s="17" t="s">
        <v>149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83</v>
      </c>
      <c r="BK245" s="230">
        <f>ROUND(I245*H245,2)</f>
        <v>0</v>
      </c>
      <c r="BL245" s="17" t="s">
        <v>370</v>
      </c>
      <c r="BM245" s="229" t="s">
        <v>1863</v>
      </c>
    </row>
    <row r="246" s="13" customFormat="1">
      <c r="A246" s="13"/>
      <c r="B246" s="231"/>
      <c r="C246" s="232"/>
      <c r="D246" s="233" t="s">
        <v>158</v>
      </c>
      <c r="E246" s="234" t="s">
        <v>1</v>
      </c>
      <c r="F246" s="235" t="s">
        <v>1864</v>
      </c>
      <c r="G246" s="232"/>
      <c r="H246" s="236">
        <v>339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158</v>
      </c>
      <c r="AU246" s="242" t="s">
        <v>85</v>
      </c>
      <c r="AV246" s="13" t="s">
        <v>85</v>
      </c>
      <c r="AW246" s="13" t="s">
        <v>32</v>
      </c>
      <c r="AX246" s="13" t="s">
        <v>83</v>
      </c>
      <c r="AY246" s="242" t="s">
        <v>149</v>
      </c>
    </row>
    <row r="247" s="2" customFormat="1" ht="37.8" customHeight="1">
      <c r="A247" s="38"/>
      <c r="B247" s="39"/>
      <c r="C247" s="217" t="s">
        <v>520</v>
      </c>
      <c r="D247" s="217" t="s">
        <v>152</v>
      </c>
      <c r="E247" s="218" t="s">
        <v>1865</v>
      </c>
      <c r="F247" s="219" t="s">
        <v>1866</v>
      </c>
      <c r="G247" s="220" t="s">
        <v>250</v>
      </c>
      <c r="H247" s="221">
        <v>376</v>
      </c>
      <c r="I247" s="222"/>
      <c r="J247" s="223">
        <f>ROUND(I247*H247,2)</f>
        <v>0</v>
      </c>
      <c r="K247" s="224"/>
      <c r="L247" s="44"/>
      <c r="M247" s="225" t="s">
        <v>1</v>
      </c>
      <c r="N247" s="226" t="s">
        <v>40</v>
      </c>
      <c r="O247" s="91"/>
      <c r="P247" s="227">
        <f>O247*H247</f>
        <v>0</v>
      </c>
      <c r="Q247" s="227">
        <v>0.00016000000000000001</v>
      </c>
      <c r="R247" s="227">
        <f>Q247*H247</f>
        <v>0.060160000000000005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370</v>
      </c>
      <c r="AT247" s="229" t="s">
        <v>152</v>
      </c>
      <c r="AU247" s="229" t="s">
        <v>85</v>
      </c>
      <c r="AY247" s="17" t="s">
        <v>149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83</v>
      </c>
      <c r="BK247" s="230">
        <f>ROUND(I247*H247,2)</f>
        <v>0</v>
      </c>
      <c r="BL247" s="17" t="s">
        <v>370</v>
      </c>
      <c r="BM247" s="229" t="s">
        <v>1867</v>
      </c>
    </row>
    <row r="248" s="13" customFormat="1">
      <c r="A248" s="13"/>
      <c r="B248" s="231"/>
      <c r="C248" s="232"/>
      <c r="D248" s="233" t="s">
        <v>158</v>
      </c>
      <c r="E248" s="234" t="s">
        <v>1</v>
      </c>
      <c r="F248" s="235" t="s">
        <v>1868</v>
      </c>
      <c r="G248" s="232"/>
      <c r="H248" s="236">
        <v>376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158</v>
      </c>
      <c r="AU248" s="242" t="s">
        <v>85</v>
      </c>
      <c r="AV248" s="13" t="s">
        <v>85</v>
      </c>
      <c r="AW248" s="13" t="s">
        <v>32</v>
      </c>
      <c r="AX248" s="13" t="s">
        <v>83</v>
      </c>
      <c r="AY248" s="242" t="s">
        <v>149</v>
      </c>
    </row>
    <row r="249" s="2" customFormat="1" ht="16.5" customHeight="1">
      <c r="A249" s="38"/>
      <c r="B249" s="39"/>
      <c r="C249" s="217" t="s">
        <v>524</v>
      </c>
      <c r="D249" s="217" t="s">
        <v>152</v>
      </c>
      <c r="E249" s="218" t="s">
        <v>1869</v>
      </c>
      <c r="F249" s="219" t="s">
        <v>1870</v>
      </c>
      <c r="G249" s="220" t="s">
        <v>250</v>
      </c>
      <c r="H249" s="221">
        <v>48.799999999999997</v>
      </c>
      <c r="I249" s="222"/>
      <c r="J249" s="223">
        <f>ROUND(I249*H249,2)</f>
        <v>0</v>
      </c>
      <c r="K249" s="224"/>
      <c r="L249" s="44"/>
      <c r="M249" s="225" t="s">
        <v>1</v>
      </c>
      <c r="N249" s="226" t="s">
        <v>40</v>
      </c>
      <c r="O249" s="91"/>
      <c r="P249" s="227">
        <f>O249*H249</f>
        <v>0</v>
      </c>
      <c r="Q249" s="227">
        <v>0.00019000000000000001</v>
      </c>
      <c r="R249" s="227">
        <f>Q249*H249</f>
        <v>0.0092720000000000007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370</v>
      </c>
      <c r="AT249" s="229" t="s">
        <v>152</v>
      </c>
      <c r="AU249" s="229" t="s">
        <v>85</v>
      </c>
      <c r="AY249" s="17" t="s">
        <v>149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83</v>
      </c>
      <c r="BK249" s="230">
        <f>ROUND(I249*H249,2)</f>
        <v>0</v>
      </c>
      <c r="BL249" s="17" t="s">
        <v>370</v>
      </c>
      <c r="BM249" s="229" t="s">
        <v>1871</v>
      </c>
    </row>
    <row r="250" s="13" customFormat="1">
      <c r="A250" s="13"/>
      <c r="B250" s="231"/>
      <c r="C250" s="232"/>
      <c r="D250" s="233" t="s">
        <v>158</v>
      </c>
      <c r="E250" s="234" t="s">
        <v>1</v>
      </c>
      <c r="F250" s="235" t="s">
        <v>1872</v>
      </c>
      <c r="G250" s="232"/>
      <c r="H250" s="236">
        <v>13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158</v>
      </c>
      <c r="AU250" s="242" t="s">
        <v>85</v>
      </c>
      <c r="AV250" s="13" t="s">
        <v>85</v>
      </c>
      <c r="AW250" s="13" t="s">
        <v>32</v>
      </c>
      <c r="AX250" s="13" t="s">
        <v>75</v>
      </c>
      <c r="AY250" s="242" t="s">
        <v>149</v>
      </c>
    </row>
    <row r="251" s="13" customFormat="1">
      <c r="A251" s="13"/>
      <c r="B251" s="231"/>
      <c r="C251" s="232"/>
      <c r="D251" s="233" t="s">
        <v>158</v>
      </c>
      <c r="E251" s="234" t="s">
        <v>1</v>
      </c>
      <c r="F251" s="235" t="s">
        <v>1873</v>
      </c>
      <c r="G251" s="232"/>
      <c r="H251" s="236">
        <v>6.5999999999999996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158</v>
      </c>
      <c r="AU251" s="242" t="s">
        <v>85</v>
      </c>
      <c r="AV251" s="13" t="s">
        <v>85</v>
      </c>
      <c r="AW251" s="13" t="s">
        <v>32</v>
      </c>
      <c r="AX251" s="13" t="s">
        <v>75</v>
      </c>
      <c r="AY251" s="242" t="s">
        <v>149</v>
      </c>
    </row>
    <row r="252" s="13" customFormat="1">
      <c r="A252" s="13"/>
      <c r="B252" s="231"/>
      <c r="C252" s="232"/>
      <c r="D252" s="233" t="s">
        <v>158</v>
      </c>
      <c r="E252" s="234" t="s">
        <v>1</v>
      </c>
      <c r="F252" s="235" t="s">
        <v>1874</v>
      </c>
      <c r="G252" s="232"/>
      <c r="H252" s="236">
        <v>25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158</v>
      </c>
      <c r="AU252" s="242" t="s">
        <v>85</v>
      </c>
      <c r="AV252" s="13" t="s">
        <v>85</v>
      </c>
      <c r="AW252" s="13" t="s">
        <v>32</v>
      </c>
      <c r="AX252" s="13" t="s">
        <v>75</v>
      </c>
      <c r="AY252" s="242" t="s">
        <v>149</v>
      </c>
    </row>
    <row r="253" s="13" customFormat="1">
      <c r="A253" s="13"/>
      <c r="B253" s="231"/>
      <c r="C253" s="232"/>
      <c r="D253" s="233" t="s">
        <v>158</v>
      </c>
      <c r="E253" s="234" t="s">
        <v>1</v>
      </c>
      <c r="F253" s="235" t="s">
        <v>1875</v>
      </c>
      <c r="G253" s="232"/>
      <c r="H253" s="236">
        <v>4.2000000000000002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158</v>
      </c>
      <c r="AU253" s="242" t="s">
        <v>85</v>
      </c>
      <c r="AV253" s="13" t="s">
        <v>85</v>
      </c>
      <c r="AW253" s="13" t="s">
        <v>32</v>
      </c>
      <c r="AX253" s="13" t="s">
        <v>75</v>
      </c>
      <c r="AY253" s="242" t="s">
        <v>149</v>
      </c>
    </row>
    <row r="254" s="14" customFormat="1">
      <c r="A254" s="14"/>
      <c r="B254" s="243"/>
      <c r="C254" s="244"/>
      <c r="D254" s="233" t="s">
        <v>158</v>
      </c>
      <c r="E254" s="245" t="s">
        <v>1</v>
      </c>
      <c r="F254" s="246" t="s">
        <v>212</v>
      </c>
      <c r="G254" s="244"/>
      <c r="H254" s="247">
        <v>48.800000000000004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158</v>
      </c>
      <c r="AU254" s="253" t="s">
        <v>85</v>
      </c>
      <c r="AV254" s="14" t="s">
        <v>156</v>
      </c>
      <c r="AW254" s="14" t="s">
        <v>32</v>
      </c>
      <c r="AX254" s="14" t="s">
        <v>83</v>
      </c>
      <c r="AY254" s="253" t="s">
        <v>149</v>
      </c>
    </row>
    <row r="255" s="2" customFormat="1" ht="16.5" customHeight="1">
      <c r="A255" s="38"/>
      <c r="B255" s="39"/>
      <c r="C255" s="217" t="s">
        <v>531</v>
      </c>
      <c r="D255" s="217" t="s">
        <v>152</v>
      </c>
      <c r="E255" s="218" t="s">
        <v>1876</v>
      </c>
      <c r="F255" s="219" t="s">
        <v>1877</v>
      </c>
      <c r="G255" s="220" t="s">
        <v>250</v>
      </c>
      <c r="H255" s="221">
        <v>42</v>
      </c>
      <c r="I255" s="222"/>
      <c r="J255" s="223">
        <f>ROUND(I255*H255,2)</f>
        <v>0</v>
      </c>
      <c r="K255" s="224"/>
      <c r="L255" s="44"/>
      <c r="M255" s="225" t="s">
        <v>1</v>
      </c>
      <c r="N255" s="226" t="s">
        <v>40</v>
      </c>
      <c r="O255" s="91"/>
      <c r="P255" s="227">
        <f>O255*H255</f>
        <v>0</v>
      </c>
      <c r="Q255" s="227">
        <v>0.00025000000000000001</v>
      </c>
      <c r="R255" s="227">
        <f>Q255*H255</f>
        <v>0.010500000000000001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370</v>
      </c>
      <c r="AT255" s="229" t="s">
        <v>152</v>
      </c>
      <c r="AU255" s="229" t="s">
        <v>85</v>
      </c>
      <c r="AY255" s="17" t="s">
        <v>149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83</v>
      </c>
      <c r="BK255" s="230">
        <f>ROUND(I255*H255,2)</f>
        <v>0</v>
      </c>
      <c r="BL255" s="17" t="s">
        <v>370</v>
      </c>
      <c r="BM255" s="229" t="s">
        <v>1878</v>
      </c>
    </row>
    <row r="256" s="13" customFormat="1">
      <c r="A256" s="13"/>
      <c r="B256" s="231"/>
      <c r="C256" s="232"/>
      <c r="D256" s="233" t="s">
        <v>158</v>
      </c>
      <c r="E256" s="234" t="s">
        <v>1</v>
      </c>
      <c r="F256" s="235" t="s">
        <v>1879</v>
      </c>
      <c r="G256" s="232"/>
      <c r="H256" s="236">
        <v>15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158</v>
      </c>
      <c r="AU256" s="242" t="s">
        <v>85</v>
      </c>
      <c r="AV256" s="13" t="s">
        <v>85</v>
      </c>
      <c r="AW256" s="13" t="s">
        <v>32</v>
      </c>
      <c r="AX256" s="13" t="s">
        <v>75</v>
      </c>
      <c r="AY256" s="242" t="s">
        <v>149</v>
      </c>
    </row>
    <row r="257" s="13" customFormat="1">
      <c r="A257" s="13"/>
      <c r="B257" s="231"/>
      <c r="C257" s="232"/>
      <c r="D257" s="233" t="s">
        <v>158</v>
      </c>
      <c r="E257" s="234" t="s">
        <v>1</v>
      </c>
      <c r="F257" s="235" t="s">
        <v>1880</v>
      </c>
      <c r="G257" s="232"/>
      <c r="H257" s="236">
        <v>9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158</v>
      </c>
      <c r="AU257" s="242" t="s">
        <v>85</v>
      </c>
      <c r="AV257" s="13" t="s">
        <v>85</v>
      </c>
      <c r="AW257" s="13" t="s">
        <v>32</v>
      </c>
      <c r="AX257" s="13" t="s">
        <v>75</v>
      </c>
      <c r="AY257" s="242" t="s">
        <v>149</v>
      </c>
    </row>
    <row r="258" s="13" customFormat="1">
      <c r="A258" s="13"/>
      <c r="B258" s="231"/>
      <c r="C258" s="232"/>
      <c r="D258" s="233" t="s">
        <v>158</v>
      </c>
      <c r="E258" s="234" t="s">
        <v>1</v>
      </c>
      <c r="F258" s="235" t="s">
        <v>1881</v>
      </c>
      <c r="G258" s="232"/>
      <c r="H258" s="236">
        <v>10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158</v>
      </c>
      <c r="AU258" s="242" t="s">
        <v>85</v>
      </c>
      <c r="AV258" s="13" t="s">
        <v>85</v>
      </c>
      <c r="AW258" s="13" t="s">
        <v>32</v>
      </c>
      <c r="AX258" s="13" t="s">
        <v>75</v>
      </c>
      <c r="AY258" s="242" t="s">
        <v>149</v>
      </c>
    </row>
    <row r="259" s="13" customFormat="1">
      <c r="A259" s="13"/>
      <c r="B259" s="231"/>
      <c r="C259" s="232"/>
      <c r="D259" s="233" t="s">
        <v>158</v>
      </c>
      <c r="E259" s="234" t="s">
        <v>1</v>
      </c>
      <c r="F259" s="235" t="s">
        <v>1882</v>
      </c>
      <c r="G259" s="232"/>
      <c r="H259" s="236">
        <v>8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158</v>
      </c>
      <c r="AU259" s="242" t="s">
        <v>85</v>
      </c>
      <c r="AV259" s="13" t="s">
        <v>85</v>
      </c>
      <c r="AW259" s="13" t="s">
        <v>32</v>
      </c>
      <c r="AX259" s="13" t="s">
        <v>75</v>
      </c>
      <c r="AY259" s="242" t="s">
        <v>149</v>
      </c>
    </row>
    <row r="260" s="14" customFormat="1">
      <c r="A260" s="14"/>
      <c r="B260" s="243"/>
      <c r="C260" s="244"/>
      <c r="D260" s="233" t="s">
        <v>158</v>
      </c>
      <c r="E260" s="245" t="s">
        <v>1</v>
      </c>
      <c r="F260" s="246" t="s">
        <v>212</v>
      </c>
      <c r="G260" s="244"/>
      <c r="H260" s="247">
        <v>42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158</v>
      </c>
      <c r="AU260" s="253" t="s">
        <v>85</v>
      </c>
      <c r="AV260" s="14" t="s">
        <v>156</v>
      </c>
      <c r="AW260" s="14" t="s">
        <v>32</v>
      </c>
      <c r="AX260" s="14" t="s">
        <v>83</v>
      </c>
      <c r="AY260" s="253" t="s">
        <v>149</v>
      </c>
    </row>
    <row r="261" s="2" customFormat="1" ht="16.5" customHeight="1">
      <c r="A261" s="38"/>
      <c r="B261" s="39"/>
      <c r="C261" s="217" t="s">
        <v>536</v>
      </c>
      <c r="D261" s="217" t="s">
        <v>152</v>
      </c>
      <c r="E261" s="218" t="s">
        <v>1883</v>
      </c>
      <c r="F261" s="219" t="s">
        <v>1884</v>
      </c>
      <c r="G261" s="220" t="s">
        <v>250</v>
      </c>
      <c r="H261" s="221">
        <v>50</v>
      </c>
      <c r="I261" s="222"/>
      <c r="J261" s="223">
        <f>ROUND(I261*H261,2)</f>
        <v>0</v>
      </c>
      <c r="K261" s="224"/>
      <c r="L261" s="44"/>
      <c r="M261" s="225" t="s">
        <v>1</v>
      </c>
      <c r="N261" s="226" t="s">
        <v>40</v>
      </c>
      <c r="O261" s="91"/>
      <c r="P261" s="227">
        <f>O261*H261</f>
        <v>0</v>
      </c>
      <c r="Q261" s="227">
        <v>0.00025999999999999998</v>
      </c>
      <c r="R261" s="227">
        <f>Q261*H261</f>
        <v>0.012999999999999999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370</v>
      </c>
      <c r="AT261" s="229" t="s">
        <v>152</v>
      </c>
      <c r="AU261" s="229" t="s">
        <v>85</v>
      </c>
      <c r="AY261" s="17" t="s">
        <v>149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83</v>
      </c>
      <c r="BK261" s="230">
        <f>ROUND(I261*H261,2)</f>
        <v>0</v>
      </c>
      <c r="BL261" s="17" t="s">
        <v>370</v>
      </c>
      <c r="BM261" s="229" t="s">
        <v>1885</v>
      </c>
    </row>
    <row r="262" s="13" customFormat="1">
      <c r="A262" s="13"/>
      <c r="B262" s="231"/>
      <c r="C262" s="232"/>
      <c r="D262" s="233" t="s">
        <v>158</v>
      </c>
      <c r="E262" s="234" t="s">
        <v>1</v>
      </c>
      <c r="F262" s="235" t="s">
        <v>1886</v>
      </c>
      <c r="G262" s="232"/>
      <c r="H262" s="236">
        <v>29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158</v>
      </c>
      <c r="AU262" s="242" t="s">
        <v>85</v>
      </c>
      <c r="AV262" s="13" t="s">
        <v>85</v>
      </c>
      <c r="AW262" s="13" t="s">
        <v>32</v>
      </c>
      <c r="AX262" s="13" t="s">
        <v>75</v>
      </c>
      <c r="AY262" s="242" t="s">
        <v>149</v>
      </c>
    </row>
    <row r="263" s="13" customFormat="1">
      <c r="A263" s="13"/>
      <c r="B263" s="231"/>
      <c r="C263" s="232"/>
      <c r="D263" s="233" t="s">
        <v>158</v>
      </c>
      <c r="E263" s="234" t="s">
        <v>1</v>
      </c>
      <c r="F263" s="235" t="s">
        <v>1887</v>
      </c>
      <c r="G263" s="232"/>
      <c r="H263" s="236">
        <v>8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158</v>
      </c>
      <c r="AU263" s="242" t="s">
        <v>85</v>
      </c>
      <c r="AV263" s="13" t="s">
        <v>85</v>
      </c>
      <c r="AW263" s="13" t="s">
        <v>32</v>
      </c>
      <c r="AX263" s="13" t="s">
        <v>75</v>
      </c>
      <c r="AY263" s="242" t="s">
        <v>149</v>
      </c>
    </row>
    <row r="264" s="13" customFormat="1">
      <c r="A264" s="13"/>
      <c r="B264" s="231"/>
      <c r="C264" s="232"/>
      <c r="D264" s="233" t="s">
        <v>158</v>
      </c>
      <c r="E264" s="234" t="s">
        <v>1</v>
      </c>
      <c r="F264" s="235" t="s">
        <v>1888</v>
      </c>
      <c r="G264" s="232"/>
      <c r="H264" s="236">
        <v>9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158</v>
      </c>
      <c r="AU264" s="242" t="s">
        <v>85</v>
      </c>
      <c r="AV264" s="13" t="s">
        <v>85</v>
      </c>
      <c r="AW264" s="13" t="s">
        <v>32</v>
      </c>
      <c r="AX264" s="13" t="s">
        <v>75</v>
      </c>
      <c r="AY264" s="242" t="s">
        <v>149</v>
      </c>
    </row>
    <row r="265" s="13" customFormat="1">
      <c r="A265" s="13"/>
      <c r="B265" s="231"/>
      <c r="C265" s="232"/>
      <c r="D265" s="233" t="s">
        <v>158</v>
      </c>
      <c r="E265" s="234" t="s">
        <v>1</v>
      </c>
      <c r="F265" s="235" t="s">
        <v>938</v>
      </c>
      <c r="G265" s="232"/>
      <c r="H265" s="236">
        <v>4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158</v>
      </c>
      <c r="AU265" s="242" t="s">
        <v>85</v>
      </c>
      <c r="AV265" s="13" t="s">
        <v>85</v>
      </c>
      <c r="AW265" s="13" t="s">
        <v>32</v>
      </c>
      <c r="AX265" s="13" t="s">
        <v>75</v>
      </c>
      <c r="AY265" s="242" t="s">
        <v>149</v>
      </c>
    </row>
    <row r="266" s="14" customFormat="1">
      <c r="A266" s="14"/>
      <c r="B266" s="243"/>
      <c r="C266" s="244"/>
      <c r="D266" s="233" t="s">
        <v>158</v>
      </c>
      <c r="E266" s="245" t="s">
        <v>1</v>
      </c>
      <c r="F266" s="246" t="s">
        <v>212</v>
      </c>
      <c r="G266" s="244"/>
      <c r="H266" s="247">
        <v>50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158</v>
      </c>
      <c r="AU266" s="253" t="s">
        <v>85</v>
      </c>
      <c r="AV266" s="14" t="s">
        <v>156</v>
      </c>
      <c r="AW266" s="14" t="s">
        <v>32</v>
      </c>
      <c r="AX266" s="14" t="s">
        <v>83</v>
      </c>
      <c r="AY266" s="253" t="s">
        <v>149</v>
      </c>
    </row>
    <row r="267" s="2" customFormat="1" ht="16.5" customHeight="1">
      <c r="A267" s="38"/>
      <c r="B267" s="39"/>
      <c r="C267" s="217" t="s">
        <v>541</v>
      </c>
      <c r="D267" s="217" t="s">
        <v>152</v>
      </c>
      <c r="E267" s="218" t="s">
        <v>1889</v>
      </c>
      <c r="F267" s="219" t="s">
        <v>1890</v>
      </c>
      <c r="G267" s="220" t="s">
        <v>250</v>
      </c>
      <c r="H267" s="221">
        <v>46</v>
      </c>
      <c r="I267" s="222"/>
      <c r="J267" s="223">
        <f>ROUND(I267*H267,2)</f>
        <v>0</v>
      </c>
      <c r="K267" s="224"/>
      <c r="L267" s="44"/>
      <c r="M267" s="225" t="s">
        <v>1</v>
      </c>
      <c r="N267" s="226" t="s">
        <v>40</v>
      </c>
      <c r="O267" s="91"/>
      <c r="P267" s="227">
        <f>O267*H267</f>
        <v>0</v>
      </c>
      <c r="Q267" s="227">
        <v>0.00027</v>
      </c>
      <c r="R267" s="227">
        <f>Q267*H267</f>
        <v>0.012420000000000001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370</v>
      </c>
      <c r="AT267" s="229" t="s">
        <v>152</v>
      </c>
      <c r="AU267" s="229" t="s">
        <v>85</v>
      </c>
      <c r="AY267" s="17" t="s">
        <v>149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83</v>
      </c>
      <c r="BK267" s="230">
        <f>ROUND(I267*H267,2)</f>
        <v>0</v>
      </c>
      <c r="BL267" s="17" t="s">
        <v>370</v>
      </c>
      <c r="BM267" s="229" t="s">
        <v>1891</v>
      </c>
    </row>
    <row r="268" s="13" customFormat="1">
      <c r="A268" s="13"/>
      <c r="B268" s="231"/>
      <c r="C268" s="232"/>
      <c r="D268" s="233" t="s">
        <v>158</v>
      </c>
      <c r="E268" s="234" t="s">
        <v>1</v>
      </c>
      <c r="F268" s="235" t="s">
        <v>1892</v>
      </c>
      <c r="G268" s="232"/>
      <c r="H268" s="236">
        <v>38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158</v>
      </c>
      <c r="AU268" s="242" t="s">
        <v>85</v>
      </c>
      <c r="AV268" s="13" t="s">
        <v>85</v>
      </c>
      <c r="AW268" s="13" t="s">
        <v>32</v>
      </c>
      <c r="AX268" s="13" t="s">
        <v>75</v>
      </c>
      <c r="AY268" s="242" t="s">
        <v>149</v>
      </c>
    </row>
    <row r="269" s="13" customFormat="1">
      <c r="A269" s="13"/>
      <c r="B269" s="231"/>
      <c r="C269" s="232"/>
      <c r="D269" s="233" t="s">
        <v>158</v>
      </c>
      <c r="E269" s="234" t="s">
        <v>1</v>
      </c>
      <c r="F269" s="235" t="s">
        <v>820</v>
      </c>
      <c r="G269" s="232"/>
      <c r="H269" s="236">
        <v>8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158</v>
      </c>
      <c r="AU269" s="242" t="s">
        <v>85</v>
      </c>
      <c r="AV269" s="13" t="s">
        <v>85</v>
      </c>
      <c r="AW269" s="13" t="s">
        <v>32</v>
      </c>
      <c r="AX269" s="13" t="s">
        <v>75</v>
      </c>
      <c r="AY269" s="242" t="s">
        <v>149</v>
      </c>
    </row>
    <row r="270" s="14" customFormat="1">
      <c r="A270" s="14"/>
      <c r="B270" s="243"/>
      <c r="C270" s="244"/>
      <c r="D270" s="233" t="s">
        <v>158</v>
      </c>
      <c r="E270" s="245" t="s">
        <v>1</v>
      </c>
      <c r="F270" s="246" t="s">
        <v>212</v>
      </c>
      <c r="G270" s="244"/>
      <c r="H270" s="247">
        <v>46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158</v>
      </c>
      <c r="AU270" s="253" t="s">
        <v>85</v>
      </c>
      <c r="AV270" s="14" t="s">
        <v>156</v>
      </c>
      <c r="AW270" s="14" t="s">
        <v>32</v>
      </c>
      <c r="AX270" s="14" t="s">
        <v>83</v>
      </c>
      <c r="AY270" s="253" t="s">
        <v>149</v>
      </c>
    </row>
    <row r="271" s="2" customFormat="1" ht="16.5" customHeight="1">
      <c r="A271" s="38"/>
      <c r="B271" s="39"/>
      <c r="C271" s="217" t="s">
        <v>546</v>
      </c>
      <c r="D271" s="217" t="s">
        <v>152</v>
      </c>
      <c r="E271" s="218" t="s">
        <v>1893</v>
      </c>
      <c r="F271" s="219" t="s">
        <v>1894</v>
      </c>
      <c r="G271" s="220" t="s">
        <v>394</v>
      </c>
      <c r="H271" s="221">
        <v>48</v>
      </c>
      <c r="I271" s="222"/>
      <c r="J271" s="223">
        <f>ROUND(I271*H271,2)</f>
        <v>0</v>
      </c>
      <c r="K271" s="224"/>
      <c r="L271" s="44"/>
      <c r="M271" s="225" t="s">
        <v>1</v>
      </c>
      <c r="N271" s="226" t="s">
        <v>40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370</v>
      </c>
      <c r="AT271" s="229" t="s">
        <v>152</v>
      </c>
      <c r="AU271" s="229" t="s">
        <v>85</v>
      </c>
      <c r="AY271" s="17" t="s">
        <v>149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83</v>
      </c>
      <c r="BK271" s="230">
        <f>ROUND(I271*H271,2)</f>
        <v>0</v>
      </c>
      <c r="BL271" s="17" t="s">
        <v>370</v>
      </c>
      <c r="BM271" s="229" t="s">
        <v>1895</v>
      </c>
    </row>
    <row r="272" s="2" customFormat="1" ht="21.75" customHeight="1">
      <c r="A272" s="38"/>
      <c r="B272" s="39"/>
      <c r="C272" s="217" t="s">
        <v>551</v>
      </c>
      <c r="D272" s="217" t="s">
        <v>152</v>
      </c>
      <c r="E272" s="218" t="s">
        <v>1896</v>
      </c>
      <c r="F272" s="219" t="s">
        <v>1897</v>
      </c>
      <c r="G272" s="220" t="s">
        <v>394</v>
      </c>
      <c r="H272" s="221">
        <v>5</v>
      </c>
      <c r="I272" s="222"/>
      <c r="J272" s="223">
        <f>ROUND(I272*H272,2)</f>
        <v>0</v>
      </c>
      <c r="K272" s="224"/>
      <c r="L272" s="44"/>
      <c r="M272" s="225" t="s">
        <v>1</v>
      </c>
      <c r="N272" s="226" t="s">
        <v>40</v>
      </c>
      <c r="O272" s="91"/>
      <c r="P272" s="227">
        <f>O272*H272</f>
        <v>0</v>
      </c>
      <c r="Q272" s="227">
        <v>0.00021000000000000001</v>
      </c>
      <c r="R272" s="227">
        <f>Q272*H272</f>
        <v>0.0010500000000000002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370</v>
      </c>
      <c r="AT272" s="229" t="s">
        <v>152</v>
      </c>
      <c r="AU272" s="229" t="s">
        <v>85</v>
      </c>
      <c r="AY272" s="17" t="s">
        <v>149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83</v>
      </c>
      <c r="BK272" s="230">
        <f>ROUND(I272*H272,2)</f>
        <v>0</v>
      </c>
      <c r="BL272" s="17" t="s">
        <v>370</v>
      </c>
      <c r="BM272" s="229" t="s">
        <v>1898</v>
      </c>
    </row>
    <row r="273" s="13" customFormat="1">
      <c r="A273" s="13"/>
      <c r="B273" s="231"/>
      <c r="C273" s="232"/>
      <c r="D273" s="233" t="s">
        <v>158</v>
      </c>
      <c r="E273" s="234" t="s">
        <v>1</v>
      </c>
      <c r="F273" s="235" t="s">
        <v>457</v>
      </c>
      <c r="G273" s="232"/>
      <c r="H273" s="236">
        <v>3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158</v>
      </c>
      <c r="AU273" s="242" t="s">
        <v>85</v>
      </c>
      <c r="AV273" s="13" t="s">
        <v>85</v>
      </c>
      <c r="AW273" s="13" t="s">
        <v>32</v>
      </c>
      <c r="AX273" s="13" t="s">
        <v>75</v>
      </c>
      <c r="AY273" s="242" t="s">
        <v>149</v>
      </c>
    </row>
    <row r="274" s="13" customFormat="1">
      <c r="A274" s="13"/>
      <c r="B274" s="231"/>
      <c r="C274" s="232"/>
      <c r="D274" s="233" t="s">
        <v>158</v>
      </c>
      <c r="E274" s="234" t="s">
        <v>1</v>
      </c>
      <c r="F274" s="235" t="s">
        <v>1053</v>
      </c>
      <c r="G274" s="232"/>
      <c r="H274" s="236">
        <v>2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158</v>
      </c>
      <c r="AU274" s="242" t="s">
        <v>85</v>
      </c>
      <c r="AV274" s="13" t="s">
        <v>85</v>
      </c>
      <c r="AW274" s="13" t="s">
        <v>32</v>
      </c>
      <c r="AX274" s="13" t="s">
        <v>75</v>
      </c>
      <c r="AY274" s="242" t="s">
        <v>149</v>
      </c>
    </row>
    <row r="275" s="14" customFormat="1">
      <c r="A275" s="14"/>
      <c r="B275" s="243"/>
      <c r="C275" s="244"/>
      <c r="D275" s="233" t="s">
        <v>158</v>
      </c>
      <c r="E275" s="245" t="s">
        <v>1</v>
      </c>
      <c r="F275" s="246" t="s">
        <v>212</v>
      </c>
      <c r="G275" s="244"/>
      <c r="H275" s="247">
        <v>5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158</v>
      </c>
      <c r="AU275" s="253" t="s">
        <v>85</v>
      </c>
      <c r="AV275" s="14" t="s">
        <v>156</v>
      </c>
      <c r="AW275" s="14" t="s">
        <v>32</v>
      </c>
      <c r="AX275" s="14" t="s">
        <v>83</v>
      </c>
      <c r="AY275" s="253" t="s">
        <v>149</v>
      </c>
    </row>
    <row r="276" s="2" customFormat="1" ht="21.75" customHeight="1">
      <c r="A276" s="38"/>
      <c r="B276" s="39"/>
      <c r="C276" s="217" t="s">
        <v>555</v>
      </c>
      <c r="D276" s="217" t="s">
        <v>152</v>
      </c>
      <c r="E276" s="218" t="s">
        <v>1899</v>
      </c>
      <c r="F276" s="219" t="s">
        <v>1900</v>
      </c>
      <c r="G276" s="220" t="s">
        <v>394</v>
      </c>
      <c r="H276" s="221">
        <v>5</v>
      </c>
      <c r="I276" s="222"/>
      <c r="J276" s="223">
        <f>ROUND(I276*H276,2)</f>
        <v>0</v>
      </c>
      <c r="K276" s="224"/>
      <c r="L276" s="44"/>
      <c r="M276" s="225" t="s">
        <v>1</v>
      </c>
      <c r="N276" s="226" t="s">
        <v>40</v>
      </c>
      <c r="O276" s="91"/>
      <c r="P276" s="227">
        <f>O276*H276</f>
        <v>0</v>
      </c>
      <c r="Q276" s="227">
        <v>0.00034000000000000002</v>
      </c>
      <c r="R276" s="227">
        <f>Q276*H276</f>
        <v>0.0017000000000000001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370</v>
      </c>
      <c r="AT276" s="229" t="s">
        <v>152</v>
      </c>
      <c r="AU276" s="229" t="s">
        <v>85</v>
      </c>
      <c r="AY276" s="17" t="s">
        <v>149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83</v>
      </c>
      <c r="BK276" s="230">
        <f>ROUND(I276*H276,2)</f>
        <v>0</v>
      </c>
      <c r="BL276" s="17" t="s">
        <v>370</v>
      </c>
      <c r="BM276" s="229" t="s">
        <v>1901</v>
      </c>
    </row>
    <row r="277" s="13" customFormat="1">
      <c r="A277" s="13"/>
      <c r="B277" s="231"/>
      <c r="C277" s="232"/>
      <c r="D277" s="233" t="s">
        <v>158</v>
      </c>
      <c r="E277" s="234" t="s">
        <v>1</v>
      </c>
      <c r="F277" s="235" t="s">
        <v>1053</v>
      </c>
      <c r="G277" s="232"/>
      <c r="H277" s="236">
        <v>2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158</v>
      </c>
      <c r="AU277" s="242" t="s">
        <v>85</v>
      </c>
      <c r="AV277" s="13" t="s">
        <v>85</v>
      </c>
      <c r="AW277" s="13" t="s">
        <v>32</v>
      </c>
      <c r="AX277" s="13" t="s">
        <v>75</v>
      </c>
      <c r="AY277" s="242" t="s">
        <v>149</v>
      </c>
    </row>
    <row r="278" s="13" customFormat="1">
      <c r="A278" s="13"/>
      <c r="B278" s="231"/>
      <c r="C278" s="232"/>
      <c r="D278" s="233" t="s">
        <v>158</v>
      </c>
      <c r="E278" s="234" t="s">
        <v>1</v>
      </c>
      <c r="F278" s="235" t="s">
        <v>1066</v>
      </c>
      <c r="G278" s="232"/>
      <c r="H278" s="236">
        <v>3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158</v>
      </c>
      <c r="AU278" s="242" t="s">
        <v>85</v>
      </c>
      <c r="AV278" s="13" t="s">
        <v>85</v>
      </c>
      <c r="AW278" s="13" t="s">
        <v>32</v>
      </c>
      <c r="AX278" s="13" t="s">
        <v>75</v>
      </c>
      <c r="AY278" s="242" t="s">
        <v>149</v>
      </c>
    </row>
    <row r="279" s="14" customFormat="1">
      <c r="A279" s="14"/>
      <c r="B279" s="243"/>
      <c r="C279" s="244"/>
      <c r="D279" s="233" t="s">
        <v>158</v>
      </c>
      <c r="E279" s="245" t="s">
        <v>1</v>
      </c>
      <c r="F279" s="246" t="s">
        <v>212</v>
      </c>
      <c r="G279" s="244"/>
      <c r="H279" s="247">
        <v>5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158</v>
      </c>
      <c r="AU279" s="253" t="s">
        <v>85</v>
      </c>
      <c r="AV279" s="14" t="s">
        <v>156</v>
      </c>
      <c r="AW279" s="14" t="s">
        <v>32</v>
      </c>
      <c r="AX279" s="14" t="s">
        <v>83</v>
      </c>
      <c r="AY279" s="253" t="s">
        <v>149</v>
      </c>
    </row>
    <row r="280" s="2" customFormat="1" ht="21.75" customHeight="1">
      <c r="A280" s="38"/>
      <c r="B280" s="39"/>
      <c r="C280" s="217" t="s">
        <v>559</v>
      </c>
      <c r="D280" s="217" t="s">
        <v>152</v>
      </c>
      <c r="E280" s="218" t="s">
        <v>1902</v>
      </c>
      <c r="F280" s="219" t="s">
        <v>1903</v>
      </c>
      <c r="G280" s="220" t="s">
        <v>394</v>
      </c>
      <c r="H280" s="221">
        <v>6</v>
      </c>
      <c r="I280" s="222"/>
      <c r="J280" s="223">
        <f>ROUND(I280*H280,2)</f>
        <v>0</v>
      </c>
      <c r="K280" s="224"/>
      <c r="L280" s="44"/>
      <c r="M280" s="225" t="s">
        <v>1</v>
      </c>
      <c r="N280" s="226" t="s">
        <v>40</v>
      </c>
      <c r="O280" s="91"/>
      <c r="P280" s="227">
        <f>O280*H280</f>
        <v>0</v>
      </c>
      <c r="Q280" s="227">
        <v>0.00050000000000000001</v>
      </c>
      <c r="R280" s="227">
        <f>Q280*H280</f>
        <v>0.0030000000000000001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370</v>
      </c>
      <c r="AT280" s="229" t="s">
        <v>152</v>
      </c>
      <c r="AU280" s="229" t="s">
        <v>85</v>
      </c>
      <c r="AY280" s="17" t="s">
        <v>149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83</v>
      </c>
      <c r="BK280" s="230">
        <f>ROUND(I280*H280,2)</f>
        <v>0</v>
      </c>
      <c r="BL280" s="17" t="s">
        <v>370</v>
      </c>
      <c r="BM280" s="229" t="s">
        <v>1904</v>
      </c>
    </row>
    <row r="281" s="13" customFormat="1">
      <c r="A281" s="13"/>
      <c r="B281" s="231"/>
      <c r="C281" s="232"/>
      <c r="D281" s="233" t="s">
        <v>158</v>
      </c>
      <c r="E281" s="234" t="s">
        <v>1</v>
      </c>
      <c r="F281" s="235" t="s">
        <v>435</v>
      </c>
      <c r="G281" s="232"/>
      <c r="H281" s="236">
        <v>1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158</v>
      </c>
      <c r="AU281" s="242" t="s">
        <v>85</v>
      </c>
      <c r="AV281" s="13" t="s">
        <v>85</v>
      </c>
      <c r="AW281" s="13" t="s">
        <v>32</v>
      </c>
      <c r="AX281" s="13" t="s">
        <v>75</v>
      </c>
      <c r="AY281" s="242" t="s">
        <v>149</v>
      </c>
    </row>
    <row r="282" s="13" customFormat="1">
      <c r="A282" s="13"/>
      <c r="B282" s="231"/>
      <c r="C282" s="232"/>
      <c r="D282" s="233" t="s">
        <v>158</v>
      </c>
      <c r="E282" s="234" t="s">
        <v>1</v>
      </c>
      <c r="F282" s="235" t="s">
        <v>1097</v>
      </c>
      <c r="G282" s="232"/>
      <c r="H282" s="236">
        <v>1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158</v>
      </c>
      <c r="AU282" s="242" t="s">
        <v>85</v>
      </c>
      <c r="AV282" s="13" t="s">
        <v>85</v>
      </c>
      <c r="AW282" s="13" t="s">
        <v>32</v>
      </c>
      <c r="AX282" s="13" t="s">
        <v>75</v>
      </c>
      <c r="AY282" s="242" t="s">
        <v>149</v>
      </c>
    </row>
    <row r="283" s="13" customFormat="1">
      <c r="A283" s="13"/>
      <c r="B283" s="231"/>
      <c r="C283" s="232"/>
      <c r="D283" s="233" t="s">
        <v>158</v>
      </c>
      <c r="E283" s="234" t="s">
        <v>1</v>
      </c>
      <c r="F283" s="235" t="s">
        <v>1053</v>
      </c>
      <c r="G283" s="232"/>
      <c r="H283" s="236">
        <v>2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158</v>
      </c>
      <c r="AU283" s="242" t="s">
        <v>85</v>
      </c>
      <c r="AV283" s="13" t="s">
        <v>85</v>
      </c>
      <c r="AW283" s="13" t="s">
        <v>32</v>
      </c>
      <c r="AX283" s="13" t="s">
        <v>75</v>
      </c>
      <c r="AY283" s="242" t="s">
        <v>149</v>
      </c>
    </row>
    <row r="284" s="13" customFormat="1">
      <c r="A284" s="13"/>
      <c r="B284" s="231"/>
      <c r="C284" s="232"/>
      <c r="D284" s="233" t="s">
        <v>158</v>
      </c>
      <c r="E284" s="234" t="s">
        <v>1</v>
      </c>
      <c r="F284" s="235" t="s">
        <v>1044</v>
      </c>
      <c r="G284" s="232"/>
      <c r="H284" s="236">
        <v>2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158</v>
      </c>
      <c r="AU284" s="242" t="s">
        <v>85</v>
      </c>
      <c r="AV284" s="13" t="s">
        <v>85</v>
      </c>
      <c r="AW284" s="13" t="s">
        <v>32</v>
      </c>
      <c r="AX284" s="13" t="s">
        <v>75</v>
      </c>
      <c r="AY284" s="242" t="s">
        <v>149</v>
      </c>
    </row>
    <row r="285" s="14" customFormat="1">
      <c r="A285" s="14"/>
      <c r="B285" s="243"/>
      <c r="C285" s="244"/>
      <c r="D285" s="233" t="s">
        <v>158</v>
      </c>
      <c r="E285" s="245" t="s">
        <v>1</v>
      </c>
      <c r="F285" s="246" t="s">
        <v>212</v>
      </c>
      <c r="G285" s="244"/>
      <c r="H285" s="247">
        <v>6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158</v>
      </c>
      <c r="AU285" s="253" t="s">
        <v>85</v>
      </c>
      <c r="AV285" s="14" t="s">
        <v>156</v>
      </c>
      <c r="AW285" s="14" t="s">
        <v>32</v>
      </c>
      <c r="AX285" s="14" t="s">
        <v>83</v>
      </c>
      <c r="AY285" s="253" t="s">
        <v>149</v>
      </c>
    </row>
    <row r="286" s="2" customFormat="1" ht="21.75" customHeight="1">
      <c r="A286" s="38"/>
      <c r="B286" s="39"/>
      <c r="C286" s="217" t="s">
        <v>565</v>
      </c>
      <c r="D286" s="217" t="s">
        <v>152</v>
      </c>
      <c r="E286" s="218" t="s">
        <v>1905</v>
      </c>
      <c r="F286" s="219" t="s">
        <v>1906</v>
      </c>
      <c r="G286" s="220" t="s">
        <v>394</v>
      </c>
      <c r="H286" s="221">
        <v>5</v>
      </c>
      <c r="I286" s="222"/>
      <c r="J286" s="223">
        <f>ROUND(I286*H286,2)</f>
        <v>0</v>
      </c>
      <c r="K286" s="224"/>
      <c r="L286" s="44"/>
      <c r="M286" s="225" t="s">
        <v>1</v>
      </c>
      <c r="N286" s="226" t="s">
        <v>40</v>
      </c>
      <c r="O286" s="91"/>
      <c r="P286" s="227">
        <f>O286*H286</f>
        <v>0</v>
      </c>
      <c r="Q286" s="227">
        <v>0.00069999999999999999</v>
      </c>
      <c r="R286" s="227">
        <f>Q286*H286</f>
        <v>0.0035000000000000001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370</v>
      </c>
      <c r="AT286" s="229" t="s">
        <v>152</v>
      </c>
      <c r="AU286" s="229" t="s">
        <v>85</v>
      </c>
      <c r="AY286" s="17" t="s">
        <v>149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83</v>
      </c>
      <c r="BK286" s="230">
        <f>ROUND(I286*H286,2)</f>
        <v>0</v>
      </c>
      <c r="BL286" s="17" t="s">
        <v>370</v>
      </c>
      <c r="BM286" s="229" t="s">
        <v>1907</v>
      </c>
    </row>
    <row r="287" s="13" customFormat="1">
      <c r="A287" s="13"/>
      <c r="B287" s="231"/>
      <c r="C287" s="232"/>
      <c r="D287" s="233" t="s">
        <v>158</v>
      </c>
      <c r="E287" s="234" t="s">
        <v>1</v>
      </c>
      <c r="F287" s="235" t="s">
        <v>1771</v>
      </c>
      <c r="G287" s="232"/>
      <c r="H287" s="236">
        <v>4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158</v>
      </c>
      <c r="AU287" s="242" t="s">
        <v>85</v>
      </c>
      <c r="AV287" s="13" t="s">
        <v>85</v>
      </c>
      <c r="AW287" s="13" t="s">
        <v>32</v>
      </c>
      <c r="AX287" s="13" t="s">
        <v>75</v>
      </c>
      <c r="AY287" s="242" t="s">
        <v>149</v>
      </c>
    </row>
    <row r="288" s="13" customFormat="1">
      <c r="A288" s="13"/>
      <c r="B288" s="231"/>
      <c r="C288" s="232"/>
      <c r="D288" s="233" t="s">
        <v>158</v>
      </c>
      <c r="E288" s="234" t="s">
        <v>1</v>
      </c>
      <c r="F288" s="235" t="s">
        <v>1097</v>
      </c>
      <c r="G288" s="232"/>
      <c r="H288" s="236">
        <v>1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158</v>
      </c>
      <c r="AU288" s="242" t="s">
        <v>85</v>
      </c>
      <c r="AV288" s="13" t="s">
        <v>85</v>
      </c>
      <c r="AW288" s="13" t="s">
        <v>32</v>
      </c>
      <c r="AX288" s="13" t="s">
        <v>75</v>
      </c>
      <c r="AY288" s="242" t="s">
        <v>149</v>
      </c>
    </row>
    <row r="289" s="14" customFormat="1">
      <c r="A289" s="14"/>
      <c r="B289" s="243"/>
      <c r="C289" s="244"/>
      <c r="D289" s="233" t="s">
        <v>158</v>
      </c>
      <c r="E289" s="245" t="s">
        <v>1</v>
      </c>
      <c r="F289" s="246" t="s">
        <v>212</v>
      </c>
      <c r="G289" s="244"/>
      <c r="H289" s="247">
        <v>5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158</v>
      </c>
      <c r="AU289" s="253" t="s">
        <v>85</v>
      </c>
      <c r="AV289" s="14" t="s">
        <v>156</v>
      </c>
      <c r="AW289" s="14" t="s">
        <v>32</v>
      </c>
      <c r="AX289" s="14" t="s">
        <v>83</v>
      </c>
      <c r="AY289" s="253" t="s">
        <v>149</v>
      </c>
    </row>
    <row r="290" s="2" customFormat="1" ht="21.75" customHeight="1">
      <c r="A290" s="38"/>
      <c r="B290" s="39"/>
      <c r="C290" s="217" t="s">
        <v>572</v>
      </c>
      <c r="D290" s="217" t="s">
        <v>152</v>
      </c>
      <c r="E290" s="218" t="s">
        <v>1908</v>
      </c>
      <c r="F290" s="219" t="s">
        <v>1909</v>
      </c>
      <c r="G290" s="220" t="s">
        <v>394</v>
      </c>
      <c r="H290" s="221">
        <v>3</v>
      </c>
      <c r="I290" s="222"/>
      <c r="J290" s="223">
        <f>ROUND(I290*H290,2)</f>
        <v>0</v>
      </c>
      <c r="K290" s="224"/>
      <c r="L290" s="44"/>
      <c r="M290" s="225" t="s">
        <v>1</v>
      </c>
      <c r="N290" s="226" t="s">
        <v>40</v>
      </c>
      <c r="O290" s="91"/>
      <c r="P290" s="227">
        <f>O290*H290</f>
        <v>0</v>
      </c>
      <c r="Q290" s="227">
        <v>2.0000000000000002E-05</v>
      </c>
      <c r="R290" s="227">
        <f>Q290*H290</f>
        <v>6.0000000000000008E-05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370</v>
      </c>
      <c r="AT290" s="229" t="s">
        <v>152</v>
      </c>
      <c r="AU290" s="229" t="s">
        <v>85</v>
      </c>
      <c r="AY290" s="17" t="s">
        <v>149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83</v>
      </c>
      <c r="BK290" s="230">
        <f>ROUND(I290*H290,2)</f>
        <v>0</v>
      </c>
      <c r="BL290" s="17" t="s">
        <v>370</v>
      </c>
      <c r="BM290" s="229" t="s">
        <v>1910</v>
      </c>
    </row>
    <row r="291" s="2" customFormat="1" ht="24.15" customHeight="1">
      <c r="A291" s="38"/>
      <c r="B291" s="39"/>
      <c r="C291" s="258" t="s">
        <v>578</v>
      </c>
      <c r="D291" s="258" t="s">
        <v>401</v>
      </c>
      <c r="E291" s="259" t="s">
        <v>1911</v>
      </c>
      <c r="F291" s="260" t="s">
        <v>1912</v>
      </c>
      <c r="G291" s="261" t="s">
        <v>394</v>
      </c>
      <c r="H291" s="262">
        <v>3</v>
      </c>
      <c r="I291" s="263"/>
      <c r="J291" s="264">
        <f>ROUND(I291*H291,2)</f>
        <v>0</v>
      </c>
      <c r="K291" s="265"/>
      <c r="L291" s="266"/>
      <c r="M291" s="267" t="s">
        <v>1</v>
      </c>
      <c r="N291" s="268" t="s">
        <v>40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485</v>
      </c>
      <c r="AT291" s="229" t="s">
        <v>401</v>
      </c>
      <c r="AU291" s="229" t="s">
        <v>85</v>
      </c>
      <c r="AY291" s="17" t="s">
        <v>149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83</v>
      </c>
      <c r="BK291" s="230">
        <f>ROUND(I291*H291,2)</f>
        <v>0</v>
      </c>
      <c r="BL291" s="17" t="s">
        <v>370</v>
      </c>
      <c r="BM291" s="229" t="s">
        <v>1913</v>
      </c>
    </row>
    <row r="292" s="2" customFormat="1" ht="24.15" customHeight="1">
      <c r="A292" s="38"/>
      <c r="B292" s="39"/>
      <c r="C292" s="217" t="s">
        <v>585</v>
      </c>
      <c r="D292" s="217" t="s">
        <v>152</v>
      </c>
      <c r="E292" s="218" t="s">
        <v>1914</v>
      </c>
      <c r="F292" s="219" t="s">
        <v>1915</v>
      </c>
      <c r="G292" s="220" t="s">
        <v>356</v>
      </c>
      <c r="H292" s="221">
        <v>0.78400000000000003</v>
      </c>
      <c r="I292" s="222"/>
      <c r="J292" s="223">
        <f>ROUND(I292*H292,2)</f>
        <v>0</v>
      </c>
      <c r="K292" s="224"/>
      <c r="L292" s="44"/>
      <c r="M292" s="225" t="s">
        <v>1</v>
      </c>
      <c r="N292" s="226" t="s">
        <v>40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370</v>
      </c>
      <c r="AT292" s="229" t="s">
        <v>152</v>
      </c>
      <c r="AU292" s="229" t="s">
        <v>85</v>
      </c>
      <c r="AY292" s="17" t="s">
        <v>149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83</v>
      </c>
      <c r="BK292" s="230">
        <f>ROUND(I292*H292,2)</f>
        <v>0</v>
      </c>
      <c r="BL292" s="17" t="s">
        <v>370</v>
      </c>
      <c r="BM292" s="229" t="s">
        <v>1916</v>
      </c>
    </row>
    <row r="293" s="12" customFormat="1" ht="22.8" customHeight="1">
      <c r="A293" s="12"/>
      <c r="B293" s="203"/>
      <c r="C293" s="204"/>
      <c r="D293" s="205" t="s">
        <v>74</v>
      </c>
      <c r="E293" s="269" t="s">
        <v>1917</v>
      </c>
      <c r="F293" s="269" t="s">
        <v>1918</v>
      </c>
      <c r="G293" s="204"/>
      <c r="H293" s="204"/>
      <c r="I293" s="207"/>
      <c r="J293" s="270">
        <f>BK293</f>
        <v>0</v>
      </c>
      <c r="K293" s="204"/>
      <c r="L293" s="209"/>
      <c r="M293" s="210"/>
      <c r="N293" s="211"/>
      <c r="O293" s="211"/>
      <c r="P293" s="212">
        <f>SUM(P294:P470)</f>
        <v>0</v>
      </c>
      <c r="Q293" s="211"/>
      <c r="R293" s="212">
        <f>SUM(R294:R470)</f>
        <v>2.7191199999999989</v>
      </c>
      <c r="S293" s="211"/>
      <c r="T293" s="213">
        <f>SUM(T294:T470)</f>
        <v>1.1788699999999999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4" t="s">
        <v>85</v>
      </c>
      <c r="AT293" s="215" t="s">
        <v>74</v>
      </c>
      <c r="AU293" s="215" t="s">
        <v>83</v>
      </c>
      <c r="AY293" s="214" t="s">
        <v>149</v>
      </c>
      <c r="BK293" s="216">
        <f>SUM(BK294:BK470)</f>
        <v>0</v>
      </c>
    </row>
    <row r="294" s="2" customFormat="1" ht="16.5" customHeight="1">
      <c r="A294" s="38"/>
      <c r="B294" s="39"/>
      <c r="C294" s="217" t="s">
        <v>615</v>
      </c>
      <c r="D294" s="217" t="s">
        <v>152</v>
      </c>
      <c r="E294" s="218" t="s">
        <v>1919</v>
      </c>
      <c r="F294" s="219" t="s">
        <v>1920</v>
      </c>
      <c r="G294" s="220" t="s">
        <v>1921</v>
      </c>
      <c r="H294" s="221">
        <v>22</v>
      </c>
      <c r="I294" s="222"/>
      <c r="J294" s="223">
        <f>ROUND(I294*H294,2)</f>
        <v>0</v>
      </c>
      <c r="K294" s="224"/>
      <c r="L294" s="44"/>
      <c r="M294" s="225" t="s">
        <v>1</v>
      </c>
      <c r="N294" s="226" t="s">
        <v>40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0.01933</v>
      </c>
      <c r="T294" s="228">
        <f>S294*H294</f>
        <v>0.42525999999999997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370</v>
      </c>
      <c r="AT294" s="229" t="s">
        <v>152</v>
      </c>
      <c r="AU294" s="229" t="s">
        <v>85</v>
      </c>
      <c r="AY294" s="17" t="s">
        <v>149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83</v>
      </c>
      <c r="BK294" s="230">
        <f>ROUND(I294*H294,2)</f>
        <v>0</v>
      </c>
      <c r="BL294" s="17" t="s">
        <v>370</v>
      </c>
      <c r="BM294" s="229" t="s">
        <v>1922</v>
      </c>
    </row>
    <row r="295" s="13" customFormat="1">
      <c r="A295" s="13"/>
      <c r="B295" s="231"/>
      <c r="C295" s="232"/>
      <c r="D295" s="233" t="s">
        <v>158</v>
      </c>
      <c r="E295" s="234" t="s">
        <v>1</v>
      </c>
      <c r="F295" s="235" t="s">
        <v>1923</v>
      </c>
      <c r="G295" s="232"/>
      <c r="H295" s="236">
        <v>13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158</v>
      </c>
      <c r="AU295" s="242" t="s">
        <v>85</v>
      </c>
      <c r="AV295" s="13" t="s">
        <v>85</v>
      </c>
      <c r="AW295" s="13" t="s">
        <v>32</v>
      </c>
      <c r="AX295" s="13" t="s">
        <v>75</v>
      </c>
      <c r="AY295" s="242" t="s">
        <v>149</v>
      </c>
    </row>
    <row r="296" s="13" customFormat="1">
      <c r="A296" s="13"/>
      <c r="B296" s="231"/>
      <c r="C296" s="232"/>
      <c r="D296" s="233" t="s">
        <v>158</v>
      </c>
      <c r="E296" s="234" t="s">
        <v>1</v>
      </c>
      <c r="F296" s="235" t="s">
        <v>1924</v>
      </c>
      <c r="G296" s="232"/>
      <c r="H296" s="236">
        <v>3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158</v>
      </c>
      <c r="AU296" s="242" t="s">
        <v>85</v>
      </c>
      <c r="AV296" s="13" t="s">
        <v>85</v>
      </c>
      <c r="AW296" s="13" t="s">
        <v>32</v>
      </c>
      <c r="AX296" s="13" t="s">
        <v>75</v>
      </c>
      <c r="AY296" s="242" t="s">
        <v>149</v>
      </c>
    </row>
    <row r="297" s="13" customFormat="1">
      <c r="A297" s="13"/>
      <c r="B297" s="231"/>
      <c r="C297" s="232"/>
      <c r="D297" s="233" t="s">
        <v>158</v>
      </c>
      <c r="E297" s="234" t="s">
        <v>1</v>
      </c>
      <c r="F297" s="235" t="s">
        <v>1060</v>
      </c>
      <c r="G297" s="232"/>
      <c r="H297" s="236">
        <v>2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158</v>
      </c>
      <c r="AU297" s="242" t="s">
        <v>85</v>
      </c>
      <c r="AV297" s="13" t="s">
        <v>85</v>
      </c>
      <c r="AW297" s="13" t="s">
        <v>32</v>
      </c>
      <c r="AX297" s="13" t="s">
        <v>75</v>
      </c>
      <c r="AY297" s="242" t="s">
        <v>149</v>
      </c>
    </row>
    <row r="298" s="13" customFormat="1">
      <c r="A298" s="13"/>
      <c r="B298" s="231"/>
      <c r="C298" s="232"/>
      <c r="D298" s="233" t="s">
        <v>158</v>
      </c>
      <c r="E298" s="234" t="s">
        <v>1</v>
      </c>
      <c r="F298" s="235" t="s">
        <v>1925</v>
      </c>
      <c r="G298" s="232"/>
      <c r="H298" s="236">
        <v>4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158</v>
      </c>
      <c r="AU298" s="242" t="s">
        <v>85</v>
      </c>
      <c r="AV298" s="13" t="s">
        <v>85</v>
      </c>
      <c r="AW298" s="13" t="s">
        <v>32</v>
      </c>
      <c r="AX298" s="13" t="s">
        <v>75</v>
      </c>
      <c r="AY298" s="242" t="s">
        <v>149</v>
      </c>
    </row>
    <row r="299" s="14" customFormat="1">
      <c r="A299" s="14"/>
      <c r="B299" s="243"/>
      <c r="C299" s="244"/>
      <c r="D299" s="233" t="s">
        <v>158</v>
      </c>
      <c r="E299" s="245" t="s">
        <v>1</v>
      </c>
      <c r="F299" s="246" t="s">
        <v>212</v>
      </c>
      <c r="G299" s="244"/>
      <c r="H299" s="247">
        <v>22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158</v>
      </c>
      <c r="AU299" s="253" t="s">
        <v>85</v>
      </c>
      <c r="AV299" s="14" t="s">
        <v>156</v>
      </c>
      <c r="AW299" s="14" t="s">
        <v>32</v>
      </c>
      <c r="AX299" s="14" t="s">
        <v>83</v>
      </c>
      <c r="AY299" s="253" t="s">
        <v>149</v>
      </c>
    </row>
    <row r="300" s="2" customFormat="1" ht="21.75" customHeight="1">
      <c r="A300" s="38"/>
      <c r="B300" s="39"/>
      <c r="C300" s="217" t="s">
        <v>623</v>
      </c>
      <c r="D300" s="217" t="s">
        <v>152</v>
      </c>
      <c r="E300" s="218" t="s">
        <v>1926</v>
      </c>
      <c r="F300" s="219" t="s">
        <v>1927</v>
      </c>
      <c r="G300" s="220" t="s">
        <v>394</v>
      </c>
      <c r="H300" s="221">
        <v>28</v>
      </c>
      <c r="I300" s="222"/>
      <c r="J300" s="223">
        <f>ROUND(I300*H300,2)</f>
        <v>0</v>
      </c>
      <c r="K300" s="224"/>
      <c r="L300" s="44"/>
      <c r="M300" s="225" t="s">
        <v>1</v>
      </c>
      <c r="N300" s="226" t="s">
        <v>40</v>
      </c>
      <c r="O300" s="91"/>
      <c r="P300" s="227">
        <f>O300*H300</f>
        <v>0</v>
      </c>
      <c r="Q300" s="227">
        <v>0.0024199999999999998</v>
      </c>
      <c r="R300" s="227">
        <f>Q300*H300</f>
        <v>0.067760000000000001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370</v>
      </c>
      <c r="AT300" s="229" t="s">
        <v>152</v>
      </c>
      <c r="AU300" s="229" t="s">
        <v>85</v>
      </c>
      <c r="AY300" s="17" t="s">
        <v>149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83</v>
      </c>
      <c r="BK300" s="230">
        <f>ROUND(I300*H300,2)</f>
        <v>0</v>
      </c>
      <c r="BL300" s="17" t="s">
        <v>370</v>
      </c>
      <c r="BM300" s="229" t="s">
        <v>1928</v>
      </c>
    </row>
    <row r="301" s="2" customFormat="1" ht="24.15" customHeight="1">
      <c r="A301" s="38"/>
      <c r="B301" s="39"/>
      <c r="C301" s="258" t="s">
        <v>630</v>
      </c>
      <c r="D301" s="258" t="s">
        <v>401</v>
      </c>
      <c r="E301" s="259" t="s">
        <v>1929</v>
      </c>
      <c r="F301" s="260" t="s">
        <v>1930</v>
      </c>
      <c r="G301" s="261" t="s">
        <v>394</v>
      </c>
      <c r="H301" s="262">
        <v>20</v>
      </c>
      <c r="I301" s="263"/>
      <c r="J301" s="264">
        <f>ROUND(I301*H301,2)</f>
        <v>0</v>
      </c>
      <c r="K301" s="265"/>
      <c r="L301" s="266"/>
      <c r="M301" s="267" t="s">
        <v>1</v>
      </c>
      <c r="N301" s="268" t="s">
        <v>40</v>
      </c>
      <c r="O301" s="91"/>
      <c r="P301" s="227">
        <f>O301*H301</f>
        <v>0</v>
      </c>
      <c r="Q301" s="227">
        <v>0.014500000000000001</v>
      </c>
      <c r="R301" s="227">
        <f>Q301*H301</f>
        <v>0.29000000000000004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485</v>
      </c>
      <c r="AT301" s="229" t="s">
        <v>401</v>
      </c>
      <c r="AU301" s="229" t="s">
        <v>85</v>
      </c>
      <c r="AY301" s="17" t="s">
        <v>149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83</v>
      </c>
      <c r="BK301" s="230">
        <f>ROUND(I301*H301,2)</f>
        <v>0</v>
      </c>
      <c r="BL301" s="17" t="s">
        <v>370</v>
      </c>
      <c r="BM301" s="229" t="s">
        <v>1931</v>
      </c>
    </row>
    <row r="302" s="13" customFormat="1">
      <c r="A302" s="13"/>
      <c r="B302" s="231"/>
      <c r="C302" s="232"/>
      <c r="D302" s="233" t="s">
        <v>158</v>
      </c>
      <c r="E302" s="234" t="s">
        <v>1</v>
      </c>
      <c r="F302" s="235" t="s">
        <v>1932</v>
      </c>
      <c r="G302" s="232"/>
      <c r="H302" s="236">
        <v>14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158</v>
      </c>
      <c r="AU302" s="242" t="s">
        <v>85</v>
      </c>
      <c r="AV302" s="13" t="s">
        <v>85</v>
      </c>
      <c r="AW302" s="13" t="s">
        <v>32</v>
      </c>
      <c r="AX302" s="13" t="s">
        <v>75</v>
      </c>
      <c r="AY302" s="242" t="s">
        <v>149</v>
      </c>
    </row>
    <row r="303" s="13" customFormat="1">
      <c r="A303" s="13"/>
      <c r="B303" s="231"/>
      <c r="C303" s="232"/>
      <c r="D303" s="233" t="s">
        <v>158</v>
      </c>
      <c r="E303" s="234" t="s">
        <v>1</v>
      </c>
      <c r="F303" s="235" t="s">
        <v>1060</v>
      </c>
      <c r="G303" s="232"/>
      <c r="H303" s="236">
        <v>2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158</v>
      </c>
      <c r="AU303" s="242" t="s">
        <v>85</v>
      </c>
      <c r="AV303" s="13" t="s">
        <v>85</v>
      </c>
      <c r="AW303" s="13" t="s">
        <v>32</v>
      </c>
      <c r="AX303" s="13" t="s">
        <v>75</v>
      </c>
      <c r="AY303" s="242" t="s">
        <v>149</v>
      </c>
    </row>
    <row r="304" s="13" customFormat="1">
      <c r="A304" s="13"/>
      <c r="B304" s="231"/>
      <c r="C304" s="232"/>
      <c r="D304" s="233" t="s">
        <v>158</v>
      </c>
      <c r="E304" s="234" t="s">
        <v>1</v>
      </c>
      <c r="F304" s="235" t="s">
        <v>1925</v>
      </c>
      <c r="G304" s="232"/>
      <c r="H304" s="236">
        <v>4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158</v>
      </c>
      <c r="AU304" s="242" t="s">
        <v>85</v>
      </c>
      <c r="AV304" s="13" t="s">
        <v>85</v>
      </c>
      <c r="AW304" s="13" t="s">
        <v>32</v>
      </c>
      <c r="AX304" s="13" t="s">
        <v>75</v>
      </c>
      <c r="AY304" s="242" t="s">
        <v>149</v>
      </c>
    </row>
    <row r="305" s="14" customFormat="1">
      <c r="A305" s="14"/>
      <c r="B305" s="243"/>
      <c r="C305" s="244"/>
      <c r="D305" s="233" t="s">
        <v>158</v>
      </c>
      <c r="E305" s="245" t="s">
        <v>1</v>
      </c>
      <c r="F305" s="246" t="s">
        <v>212</v>
      </c>
      <c r="G305" s="244"/>
      <c r="H305" s="247">
        <v>20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158</v>
      </c>
      <c r="AU305" s="253" t="s">
        <v>85</v>
      </c>
      <c r="AV305" s="14" t="s">
        <v>156</v>
      </c>
      <c r="AW305" s="14" t="s">
        <v>32</v>
      </c>
      <c r="AX305" s="14" t="s">
        <v>83</v>
      </c>
      <c r="AY305" s="253" t="s">
        <v>149</v>
      </c>
    </row>
    <row r="306" s="2" customFormat="1" ht="24.15" customHeight="1">
      <c r="A306" s="38"/>
      <c r="B306" s="39"/>
      <c r="C306" s="258" t="s">
        <v>638</v>
      </c>
      <c r="D306" s="258" t="s">
        <v>401</v>
      </c>
      <c r="E306" s="259" t="s">
        <v>1933</v>
      </c>
      <c r="F306" s="260" t="s">
        <v>1934</v>
      </c>
      <c r="G306" s="261" t="s">
        <v>394</v>
      </c>
      <c r="H306" s="262">
        <v>8</v>
      </c>
      <c r="I306" s="263"/>
      <c r="J306" s="264">
        <f>ROUND(I306*H306,2)</f>
        <v>0</v>
      </c>
      <c r="K306" s="265"/>
      <c r="L306" s="266"/>
      <c r="M306" s="267" t="s">
        <v>1</v>
      </c>
      <c r="N306" s="268" t="s">
        <v>40</v>
      </c>
      <c r="O306" s="91"/>
      <c r="P306" s="227">
        <f>O306*H306</f>
        <v>0</v>
      </c>
      <c r="Q306" s="227">
        <v>0.014999999999999999</v>
      </c>
      <c r="R306" s="227">
        <f>Q306*H306</f>
        <v>0.12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485</v>
      </c>
      <c r="AT306" s="229" t="s">
        <v>401</v>
      </c>
      <c r="AU306" s="229" t="s">
        <v>85</v>
      </c>
      <c r="AY306" s="17" t="s">
        <v>149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83</v>
      </c>
      <c r="BK306" s="230">
        <f>ROUND(I306*H306,2)</f>
        <v>0</v>
      </c>
      <c r="BL306" s="17" t="s">
        <v>370</v>
      </c>
      <c r="BM306" s="229" t="s">
        <v>1935</v>
      </c>
    </row>
    <row r="307" s="2" customFormat="1">
      <c r="A307" s="38"/>
      <c r="B307" s="39"/>
      <c r="C307" s="40"/>
      <c r="D307" s="233" t="s">
        <v>298</v>
      </c>
      <c r="E307" s="40"/>
      <c r="F307" s="254" t="s">
        <v>1936</v>
      </c>
      <c r="G307" s="40"/>
      <c r="H307" s="40"/>
      <c r="I307" s="255"/>
      <c r="J307" s="40"/>
      <c r="K307" s="40"/>
      <c r="L307" s="44"/>
      <c r="M307" s="256"/>
      <c r="N307" s="257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298</v>
      </c>
      <c r="AU307" s="17" t="s">
        <v>85</v>
      </c>
    </row>
    <row r="308" s="13" customFormat="1">
      <c r="A308" s="13"/>
      <c r="B308" s="231"/>
      <c r="C308" s="232"/>
      <c r="D308" s="233" t="s">
        <v>158</v>
      </c>
      <c r="E308" s="234" t="s">
        <v>1</v>
      </c>
      <c r="F308" s="235" t="s">
        <v>1771</v>
      </c>
      <c r="G308" s="232"/>
      <c r="H308" s="236">
        <v>4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158</v>
      </c>
      <c r="AU308" s="242" t="s">
        <v>85</v>
      </c>
      <c r="AV308" s="13" t="s">
        <v>85</v>
      </c>
      <c r="AW308" s="13" t="s">
        <v>32</v>
      </c>
      <c r="AX308" s="13" t="s">
        <v>75</v>
      </c>
      <c r="AY308" s="242" t="s">
        <v>149</v>
      </c>
    </row>
    <row r="309" s="13" customFormat="1">
      <c r="A309" s="13"/>
      <c r="B309" s="231"/>
      <c r="C309" s="232"/>
      <c r="D309" s="233" t="s">
        <v>158</v>
      </c>
      <c r="E309" s="234" t="s">
        <v>1</v>
      </c>
      <c r="F309" s="235" t="s">
        <v>1226</v>
      </c>
      <c r="G309" s="232"/>
      <c r="H309" s="236">
        <v>4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158</v>
      </c>
      <c r="AU309" s="242" t="s">
        <v>85</v>
      </c>
      <c r="AV309" s="13" t="s">
        <v>85</v>
      </c>
      <c r="AW309" s="13" t="s">
        <v>32</v>
      </c>
      <c r="AX309" s="13" t="s">
        <v>75</v>
      </c>
      <c r="AY309" s="242" t="s">
        <v>149</v>
      </c>
    </row>
    <row r="310" s="14" customFormat="1">
      <c r="A310" s="14"/>
      <c r="B310" s="243"/>
      <c r="C310" s="244"/>
      <c r="D310" s="233" t="s">
        <v>158</v>
      </c>
      <c r="E310" s="245" t="s">
        <v>1</v>
      </c>
      <c r="F310" s="246" t="s">
        <v>212</v>
      </c>
      <c r="G310" s="244"/>
      <c r="H310" s="247">
        <v>8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158</v>
      </c>
      <c r="AU310" s="253" t="s">
        <v>85</v>
      </c>
      <c r="AV310" s="14" t="s">
        <v>156</v>
      </c>
      <c r="AW310" s="14" t="s">
        <v>32</v>
      </c>
      <c r="AX310" s="14" t="s">
        <v>83</v>
      </c>
      <c r="AY310" s="253" t="s">
        <v>149</v>
      </c>
    </row>
    <row r="311" s="2" customFormat="1" ht="16.5" customHeight="1">
      <c r="A311" s="38"/>
      <c r="B311" s="39"/>
      <c r="C311" s="258" t="s">
        <v>667</v>
      </c>
      <c r="D311" s="258" t="s">
        <v>401</v>
      </c>
      <c r="E311" s="259" t="s">
        <v>1937</v>
      </c>
      <c r="F311" s="260" t="s">
        <v>1938</v>
      </c>
      <c r="G311" s="261" t="s">
        <v>394</v>
      </c>
      <c r="H311" s="262">
        <v>28</v>
      </c>
      <c r="I311" s="263"/>
      <c r="J311" s="264">
        <f>ROUND(I311*H311,2)</f>
        <v>0</v>
      </c>
      <c r="K311" s="265"/>
      <c r="L311" s="266"/>
      <c r="M311" s="267" t="s">
        <v>1</v>
      </c>
      <c r="N311" s="268" t="s">
        <v>40</v>
      </c>
      <c r="O311" s="91"/>
      <c r="P311" s="227">
        <f>O311*H311</f>
        <v>0</v>
      </c>
      <c r="Q311" s="227">
        <v>0.014500000000000001</v>
      </c>
      <c r="R311" s="227">
        <f>Q311*H311</f>
        <v>0.40600000000000003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485</v>
      </c>
      <c r="AT311" s="229" t="s">
        <v>401</v>
      </c>
      <c r="AU311" s="229" t="s">
        <v>85</v>
      </c>
      <c r="AY311" s="17" t="s">
        <v>149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83</v>
      </c>
      <c r="BK311" s="230">
        <f>ROUND(I311*H311,2)</f>
        <v>0</v>
      </c>
      <c r="BL311" s="17" t="s">
        <v>370</v>
      </c>
      <c r="BM311" s="229" t="s">
        <v>1939</v>
      </c>
    </row>
    <row r="312" s="2" customFormat="1" ht="24.15" customHeight="1">
      <c r="A312" s="38"/>
      <c r="B312" s="39"/>
      <c r="C312" s="258" t="s">
        <v>674</v>
      </c>
      <c r="D312" s="258" t="s">
        <v>401</v>
      </c>
      <c r="E312" s="259" t="s">
        <v>1940</v>
      </c>
      <c r="F312" s="260" t="s">
        <v>1941</v>
      </c>
      <c r="G312" s="261" t="s">
        <v>394</v>
      </c>
      <c r="H312" s="262">
        <v>28</v>
      </c>
      <c r="I312" s="263"/>
      <c r="J312" s="264">
        <f>ROUND(I312*H312,2)</f>
        <v>0</v>
      </c>
      <c r="K312" s="265"/>
      <c r="L312" s="266"/>
      <c r="M312" s="267" t="s">
        <v>1</v>
      </c>
      <c r="N312" s="268" t="s">
        <v>40</v>
      </c>
      <c r="O312" s="91"/>
      <c r="P312" s="227">
        <f>O312*H312</f>
        <v>0</v>
      </c>
      <c r="Q312" s="227">
        <v>0.014500000000000001</v>
      </c>
      <c r="R312" s="227">
        <f>Q312*H312</f>
        <v>0.40600000000000003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485</v>
      </c>
      <c r="AT312" s="229" t="s">
        <v>401</v>
      </c>
      <c r="AU312" s="229" t="s">
        <v>85</v>
      </c>
      <c r="AY312" s="17" t="s">
        <v>149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83</v>
      </c>
      <c r="BK312" s="230">
        <f>ROUND(I312*H312,2)</f>
        <v>0</v>
      </c>
      <c r="BL312" s="17" t="s">
        <v>370</v>
      </c>
      <c r="BM312" s="229" t="s">
        <v>1942</v>
      </c>
    </row>
    <row r="313" s="2" customFormat="1" ht="24.15" customHeight="1">
      <c r="A313" s="38"/>
      <c r="B313" s="39"/>
      <c r="C313" s="217" t="s">
        <v>686</v>
      </c>
      <c r="D313" s="217" t="s">
        <v>152</v>
      </c>
      <c r="E313" s="218" t="s">
        <v>1943</v>
      </c>
      <c r="F313" s="219" t="s">
        <v>1944</v>
      </c>
      <c r="G313" s="220" t="s">
        <v>1921</v>
      </c>
      <c r="H313" s="221">
        <v>5</v>
      </c>
      <c r="I313" s="222"/>
      <c r="J313" s="223">
        <f>ROUND(I313*H313,2)</f>
        <v>0</v>
      </c>
      <c r="K313" s="224"/>
      <c r="L313" s="44"/>
      <c r="M313" s="225" t="s">
        <v>1</v>
      </c>
      <c r="N313" s="226" t="s">
        <v>40</v>
      </c>
      <c r="O313" s="91"/>
      <c r="P313" s="227">
        <f>O313*H313</f>
        <v>0</v>
      </c>
      <c r="Q313" s="227">
        <v>0.018079999999999999</v>
      </c>
      <c r="R313" s="227">
        <f>Q313*H313</f>
        <v>0.090399999999999994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370</v>
      </c>
      <c r="AT313" s="229" t="s">
        <v>152</v>
      </c>
      <c r="AU313" s="229" t="s">
        <v>85</v>
      </c>
      <c r="AY313" s="17" t="s">
        <v>149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83</v>
      </c>
      <c r="BK313" s="230">
        <f>ROUND(I313*H313,2)</f>
        <v>0</v>
      </c>
      <c r="BL313" s="17" t="s">
        <v>370</v>
      </c>
      <c r="BM313" s="229" t="s">
        <v>1945</v>
      </c>
    </row>
    <row r="314" s="13" customFormat="1">
      <c r="A314" s="13"/>
      <c r="B314" s="231"/>
      <c r="C314" s="232"/>
      <c r="D314" s="233" t="s">
        <v>158</v>
      </c>
      <c r="E314" s="234" t="s">
        <v>1</v>
      </c>
      <c r="F314" s="235" t="s">
        <v>1024</v>
      </c>
      <c r="G314" s="232"/>
      <c r="H314" s="236">
        <v>2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158</v>
      </c>
      <c r="AU314" s="242" t="s">
        <v>85</v>
      </c>
      <c r="AV314" s="13" t="s">
        <v>85</v>
      </c>
      <c r="AW314" s="13" t="s">
        <v>32</v>
      </c>
      <c r="AX314" s="13" t="s">
        <v>75</v>
      </c>
      <c r="AY314" s="242" t="s">
        <v>149</v>
      </c>
    </row>
    <row r="315" s="13" customFormat="1">
      <c r="A315" s="13"/>
      <c r="B315" s="231"/>
      <c r="C315" s="232"/>
      <c r="D315" s="233" t="s">
        <v>158</v>
      </c>
      <c r="E315" s="234" t="s">
        <v>1</v>
      </c>
      <c r="F315" s="235" t="s">
        <v>1946</v>
      </c>
      <c r="G315" s="232"/>
      <c r="H315" s="236">
        <v>3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158</v>
      </c>
      <c r="AU315" s="242" t="s">
        <v>85</v>
      </c>
      <c r="AV315" s="13" t="s">
        <v>85</v>
      </c>
      <c r="AW315" s="13" t="s">
        <v>32</v>
      </c>
      <c r="AX315" s="13" t="s">
        <v>75</v>
      </c>
      <c r="AY315" s="242" t="s">
        <v>149</v>
      </c>
    </row>
    <row r="316" s="14" customFormat="1">
      <c r="A316" s="14"/>
      <c r="B316" s="243"/>
      <c r="C316" s="244"/>
      <c r="D316" s="233" t="s">
        <v>158</v>
      </c>
      <c r="E316" s="245" t="s">
        <v>1</v>
      </c>
      <c r="F316" s="246" t="s">
        <v>212</v>
      </c>
      <c r="G316" s="244"/>
      <c r="H316" s="247">
        <v>5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158</v>
      </c>
      <c r="AU316" s="253" t="s">
        <v>85</v>
      </c>
      <c r="AV316" s="14" t="s">
        <v>156</v>
      </c>
      <c r="AW316" s="14" t="s">
        <v>32</v>
      </c>
      <c r="AX316" s="14" t="s">
        <v>83</v>
      </c>
      <c r="AY316" s="253" t="s">
        <v>149</v>
      </c>
    </row>
    <row r="317" s="2" customFormat="1" ht="24.15" customHeight="1">
      <c r="A317" s="38"/>
      <c r="B317" s="39"/>
      <c r="C317" s="217" t="s">
        <v>694</v>
      </c>
      <c r="D317" s="217" t="s">
        <v>152</v>
      </c>
      <c r="E317" s="218" t="s">
        <v>1947</v>
      </c>
      <c r="F317" s="219" t="s">
        <v>1948</v>
      </c>
      <c r="G317" s="220" t="s">
        <v>1921</v>
      </c>
      <c r="H317" s="221">
        <v>2</v>
      </c>
      <c r="I317" s="222"/>
      <c r="J317" s="223">
        <f>ROUND(I317*H317,2)</f>
        <v>0</v>
      </c>
      <c r="K317" s="224"/>
      <c r="L317" s="44"/>
      <c r="M317" s="225" t="s">
        <v>1</v>
      </c>
      <c r="N317" s="226" t="s">
        <v>40</v>
      </c>
      <c r="O317" s="91"/>
      <c r="P317" s="227">
        <f>O317*H317</f>
        <v>0</v>
      </c>
      <c r="Q317" s="227">
        <v>0.01908</v>
      </c>
      <c r="R317" s="227">
        <f>Q317*H317</f>
        <v>0.038159999999999999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370</v>
      </c>
      <c r="AT317" s="229" t="s">
        <v>152</v>
      </c>
      <c r="AU317" s="229" t="s">
        <v>85</v>
      </c>
      <c r="AY317" s="17" t="s">
        <v>149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83</v>
      </c>
      <c r="BK317" s="230">
        <f>ROUND(I317*H317,2)</f>
        <v>0</v>
      </c>
      <c r="BL317" s="17" t="s">
        <v>370</v>
      </c>
      <c r="BM317" s="229" t="s">
        <v>1949</v>
      </c>
    </row>
    <row r="318" s="13" customFormat="1">
      <c r="A318" s="13"/>
      <c r="B318" s="231"/>
      <c r="C318" s="232"/>
      <c r="D318" s="233" t="s">
        <v>158</v>
      </c>
      <c r="E318" s="234" t="s">
        <v>1</v>
      </c>
      <c r="F318" s="235" t="s">
        <v>435</v>
      </c>
      <c r="G318" s="232"/>
      <c r="H318" s="236">
        <v>1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158</v>
      </c>
      <c r="AU318" s="242" t="s">
        <v>85</v>
      </c>
      <c r="AV318" s="13" t="s">
        <v>85</v>
      </c>
      <c r="AW318" s="13" t="s">
        <v>32</v>
      </c>
      <c r="AX318" s="13" t="s">
        <v>75</v>
      </c>
      <c r="AY318" s="242" t="s">
        <v>149</v>
      </c>
    </row>
    <row r="319" s="13" customFormat="1">
      <c r="A319" s="13"/>
      <c r="B319" s="231"/>
      <c r="C319" s="232"/>
      <c r="D319" s="233" t="s">
        <v>158</v>
      </c>
      <c r="E319" s="234" t="s">
        <v>1</v>
      </c>
      <c r="F319" s="235" t="s">
        <v>1097</v>
      </c>
      <c r="G319" s="232"/>
      <c r="H319" s="236">
        <v>1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158</v>
      </c>
      <c r="AU319" s="242" t="s">
        <v>85</v>
      </c>
      <c r="AV319" s="13" t="s">
        <v>85</v>
      </c>
      <c r="AW319" s="13" t="s">
        <v>32</v>
      </c>
      <c r="AX319" s="13" t="s">
        <v>75</v>
      </c>
      <c r="AY319" s="242" t="s">
        <v>149</v>
      </c>
    </row>
    <row r="320" s="14" customFormat="1">
      <c r="A320" s="14"/>
      <c r="B320" s="243"/>
      <c r="C320" s="244"/>
      <c r="D320" s="233" t="s">
        <v>158</v>
      </c>
      <c r="E320" s="245" t="s">
        <v>1</v>
      </c>
      <c r="F320" s="246" t="s">
        <v>212</v>
      </c>
      <c r="G320" s="244"/>
      <c r="H320" s="247">
        <v>2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158</v>
      </c>
      <c r="AU320" s="253" t="s">
        <v>85</v>
      </c>
      <c r="AV320" s="14" t="s">
        <v>156</v>
      </c>
      <c r="AW320" s="14" t="s">
        <v>32</v>
      </c>
      <c r="AX320" s="14" t="s">
        <v>83</v>
      </c>
      <c r="AY320" s="253" t="s">
        <v>149</v>
      </c>
    </row>
    <row r="321" s="2" customFormat="1" ht="24.15" customHeight="1">
      <c r="A321" s="38"/>
      <c r="B321" s="39"/>
      <c r="C321" s="217" t="s">
        <v>700</v>
      </c>
      <c r="D321" s="217" t="s">
        <v>152</v>
      </c>
      <c r="E321" s="218" t="s">
        <v>1950</v>
      </c>
      <c r="F321" s="219" t="s">
        <v>1951</v>
      </c>
      <c r="G321" s="220" t="s">
        <v>1921</v>
      </c>
      <c r="H321" s="221">
        <v>7</v>
      </c>
      <c r="I321" s="222"/>
      <c r="J321" s="223">
        <f>ROUND(I321*H321,2)</f>
        <v>0</v>
      </c>
      <c r="K321" s="224"/>
      <c r="L321" s="44"/>
      <c r="M321" s="225" t="s">
        <v>1</v>
      </c>
      <c r="N321" s="226" t="s">
        <v>40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0.01107</v>
      </c>
      <c r="T321" s="228">
        <f>S321*H321</f>
        <v>0.077490000000000003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370</v>
      </c>
      <c r="AT321" s="229" t="s">
        <v>152</v>
      </c>
      <c r="AU321" s="229" t="s">
        <v>85</v>
      </c>
      <c r="AY321" s="17" t="s">
        <v>149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83</v>
      </c>
      <c r="BK321" s="230">
        <f>ROUND(I321*H321,2)</f>
        <v>0</v>
      </c>
      <c r="BL321" s="17" t="s">
        <v>370</v>
      </c>
      <c r="BM321" s="229" t="s">
        <v>1952</v>
      </c>
    </row>
    <row r="322" s="13" customFormat="1">
      <c r="A322" s="13"/>
      <c r="B322" s="231"/>
      <c r="C322" s="232"/>
      <c r="D322" s="233" t="s">
        <v>158</v>
      </c>
      <c r="E322" s="234" t="s">
        <v>1</v>
      </c>
      <c r="F322" s="235" t="s">
        <v>457</v>
      </c>
      <c r="G322" s="232"/>
      <c r="H322" s="236">
        <v>3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158</v>
      </c>
      <c r="AU322" s="242" t="s">
        <v>85</v>
      </c>
      <c r="AV322" s="13" t="s">
        <v>85</v>
      </c>
      <c r="AW322" s="13" t="s">
        <v>32</v>
      </c>
      <c r="AX322" s="13" t="s">
        <v>75</v>
      </c>
      <c r="AY322" s="242" t="s">
        <v>149</v>
      </c>
    </row>
    <row r="323" s="13" customFormat="1">
      <c r="A323" s="13"/>
      <c r="B323" s="231"/>
      <c r="C323" s="232"/>
      <c r="D323" s="233" t="s">
        <v>158</v>
      </c>
      <c r="E323" s="234" t="s">
        <v>1</v>
      </c>
      <c r="F323" s="235" t="s">
        <v>938</v>
      </c>
      <c r="G323" s="232"/>
      <c r="H323" s="236">
        <v>4</v>
      </c>
      <c r="I323" s="237"/>
      <c r="J323" s="232"/>
      <c r="K323" s="232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158</v>
      </c>
      <c r="AU323" s="242" t="s">
        <v>85</v>
      </c>
      <c r="AV323" s="13" t="s">
        <v>85</v>
      </c>
      <c r="AW323" s="13" t="s">
        <v>32</v>
      </c>
      <c r="AX323" s="13" t="s">
        <v>75</v>
      </c>
      <c r="AY323" s="242" t="s">
        <v>149</v>
      </c>
    </row>
    <row r="324" s="14" customFormat="1">
      <c r="A324" s="14"/>
      <c r="B324" s="243"/>
      <c r="C324" s="244"/>
      <c r="D324" s="233" t="s">
        <v>158</v>
      </c>
      <c r="E324" s="245" t="s">
        <v>1</v>
      </c>
      <c r="F324" s="246" t="s">
        <v>212</v>
      </c>
      <c r="G324" s="244"/>
      <c r="H324" s="247">
        <v>7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158</v>
      </c>
      <c r="AU324" s="253" t="s">
        <v>85</v>
      </c>
      <c r="AV324" s="14" t="s">
        <v>156</v>
      </c>
      <c r="AW324" s="14" t="s">
        <v>32</v>
      </c>
      <c r="AX324" s="14" t="s">
        <v>83</v>
      </c>
      <c r="AY324" s="253" t="s">
        <v>149</v>
      </c>
    </row>
    <row r="325" s="2" customFormat="1" ht="16.5" customHeight="1">
      <c r="A325" s="38"/>
      <c r="B325" s="39"/>
      <c r="C325" s="217" t="s">
        <v>709</v>
      </c>
      <c r="D325" s="217" t="s">
        <v>152</v>
      </c>
      <c r="E325" s="218" t="s">
        <v>1953</v>
      </c>
      <c r="F325" s="219" t="s">
        <v>1954</v>
      </c>
      <c r="G325" s="220" t="s">
        <v>1921</v>
      </c>
      <c r="H325" s="221">
        <v>23</v>
      </c>
      <c r="I325" s="222"/>
      <c r="J325" s="223">
        <f>ROUND(I325*H325,2)</f>
        <v>0</v>
      </c>
      <c r="K325" s="224"/>
      <c r="L325" s="44"/>
      <c r="M325" s="225" t="s">
        <v>1</v>
      </c>
      <c r="N325" s="226" t="s">
        <v>40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0.019460000000000002</v>
      </c>
      <c r="T325" s="228">
        <f>S325*H325</f>
        <v>0.44758000000000003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370</v>
      </c>
      <c r="AT325" s="229" t="s">
        <v>152</v>
      </c>
      <c r="AU325" s="229" t="s">
        <v>85</v>
      </c>
      <c r="AY325" s="17" t="s">
        <v>149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83</v>
      </c>
      <c r="BK325" s="230">
        <f>ROUND(I325*H325,2)</f>
        <v>0</v>
      </c>
      <c r="BL325" s="17" t="s">
        <v>370</v>
      </c>
      <c r="BM325" s="229" t="s">
        <v>1955</v>
      </c>
    </row>
    <row r="326" s="13" customFormat="1">
      <c r="A326" s="13"/>
      <c r="B326" s="231"/>
      <c r="C326" s="232"/>
      <c r="D326" s="233" t="s">
        <v>158</v>
      </c>
      <c r="E326" s="234" t="s">
        <v>1</v>
      </c>
      <c r="F326" s="235" t="s">
        <v>1795</v>
      </c>
      <c r="G326" s="232"/>
      <c r="H326" s="236">
        <v>16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158</v>
      </c>
      <c r="AU326" s="242" t="s">
        <v>85</v>
      </c>
      <c r="AV326" s="13" t="s">
        <v>85</v>
      </c>
      <c r="AW326" s="13" t="s">
        <v>32</v>
      </c>
      <c r="AX326" s="13" t="s">
        <v>75</v>
      </c>
      <c r="AY326" s="242" t="s">
        <v>149</v>
      </c>
    </row>
    <row r="327" s="13" customFormat="1">
      <c r="A327" s="13"/>
      <c r="B327" s="231"/>
      <c r="C327" s="232"/>
      <c r="D327" s="233" t="s">
        <v>158</v>
      </c>
      <c r="E327" s="234" t="s">
        <v>1</v>
      </c>
      <c r="F327" s="235" t="s">
        <v>1060</v>
      </c>
      <c r="G327" s="232"/>
      <c r="H327" s="236">
        <v>2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158</v>
      </c>
      <c r="AU327" s="242" t="s">
        <v>85</v>
      </c>
      <c r="AV327" s="13" t="s">
        <v>85</v>
      </c>
      <c r="AW327" s="13" t="s">
        <v>32</v>
      </c>
      <c r="AX327" s="13" t="s">
        <v>75</v>
      </c>
      <c r="AY327" s="242" t="s">
        <v>149</v>
      </c>
    </row>
    <row r="328" s="13" customFormat="1">
      <c r="A328" s="13"/>
      <c r="B328" s="231"/>
      <c r="C328" s="232"/>
      <c r="D328" s="233" t="s">
        <v>158</v>
      </c>
      <c r="E328" s="234" t="s">
        <v>1</v>
      </c>
      <c r="F328" s="235" t="s">
        <v>1956</v>
      </c>
      <c r="G328" s="232"/>
      <c r="H328" s="236">
        <v>5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158</v>
      </c>
      <c r="AU328" s="242" t="s">
        <v>85</v>
      </c>
      <c r="AV328" s="13" t="s">
        <v>85</v>
      </c>
      <c r="AW328" s="13" t="s">
        <v>32</v>
      </c>
      <c r="AX328" s="13" t="s">
        <v>75</v>
      </c>
      <c r="AY328" s="242" t="s">
        <v>149</v>
      </c>
    </row>
    <row r="329" s="14" customFormat="1">
      <c r="A329" s="14"/>
      <c r="B329" s="243"/>
      <c r="C329" s="244"/>
      <c r="D329" s="233" t="s">
        <v>158</v>
      </c>
      <c r="E329" s="245" t="s">
        <v>1</v>
      </c>
      <c r="F329" s="246" t="s">
        <v>212</v>
      </c>
      <c r="G329" s="244"/>
      <c r="H329" s="247">
        <v>23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158</v>
      </c>
      <c r="AU329" s="253" t="s">
        <v>85</v>
      </c>
      <c r="AV329" s="14" t="s">
        <v>156</v>
      </c>
      <c r="AW329" s="14" t="s">
        <v>32</v>
      </c>
      <c r="AX329" s="14" t="s">
        <v>83</v>
      </c>
      <c r="AY329" s="253" t="s">
        <v>149</v>
      </c>
    </row>
    <row r="330" s="2" customFormat="1" ht="21.75" customHeight="1">
      <c r="A330" s="38"/>
      <c r="B330" s="39"/>
      <c r="C330" s="217" t="s">
        <v>721</v>
      </c>
      <c r="D330" s="217" t="s">
        <v>152</v>
      </c>
      <c r="E330" s="218" t="s">
        <v>1957</v>
      </c>
      <c r="F330" s="219" t="s">
        <v>1958</v>
      </c>
      <c r="G330" s="220" t="s">
        <v>1921</v>
      </c>
      <c r="H330" s="221">
        <v>34</v>
      </c>
      <c r="I330" s="222"/>
      <c r="J330" s="223">
        <f>ROUND(I330*H330,2)</f>
        <v>0</v>
      </c>
      <c r="K330" s="224"/>
      <c r="L330" s="44"/>
      <c r="M330" s="225" t="s">
        <v>1</v>
      </c>
      <c r="N330" s="226" t="s">
        <v>40</v>
      </c>
      <c r="O330" s="91"/>
      <c r="P330" s="227">
        <f>O330*H330</f>
        <v>0</v>
      </c>
      <c r="Q330" s="227">
        <v>0.00173</v>
      </c>
      <c r="R330" s="227">
        <f>Q330*H330</f>
        <v>0.058819999999999997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370</v>
      </c>
      <c r="AT330" s="229" t="s">
        <v>152</v>
      </c>
      <c r="AU330" s="229" t="s">
        <v>85</v>
      </c>
      <c r="AY330" s="17" t="s">
        <v>149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83</v>
      </c>
      <c r="BK330" s="230">
        <f>ROUND(I330*H330,2)</f>
        <v>0</v>
      </c>
      <c r="BL330" s="17" t="s">
        <v>370</v>
      </c>
      <c r="BM330" s="229" t="s">
        <v>1959</v>
      </c>
    </row>
    <row r="331" s="2" customFormat="1" ht="24.15" customHeight="1">
      <c r="A331" s="38"/>
      <c r="B331" s="39"/>
      <c r="C331" s="258" t="s">
        <v>150</v>
      </c>
      <c r="D331" s="258" t="s">
        <v>401</v>
      </c>
      <c r="E331" s="259" t="s">
        <v>1960</v>
      </c>
      <c r="F331" s="260" t="s">
        <v>1961</v>
      </c>
      <c r="G331" s="261" t="s">
        <v>394</v>
      </c>
      <c r="H331" s="262">
        <v>31</v>
      </c>
      <c r="I331" s="263"/>
      <c r="J331" s="264">
        <f>ROUND(I331*H331,2)</f>
        <v>0</v>
      </c>
      <c r="K331" s="265"/>
      <c r="L331" s="266"/>
      <c r="M331" s="267" t="s">
        <v>1</v>
      </c>
      <c r="N331" s="268" t="s">
        <v>40</v>
      </c>
      <c r="O331" s="91"/>
      <c r="P331" s="227">
        <f>O331*H331</f>
        <v>0</v>
      </c>
      <c r="Q331" s="227">
        <v>0.0135</v>
      </c>
      <c r="R331" s="227">
        <f>Q331*H331</f>
        <v>0.41849999999999998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485</v>
      </c>
      <c r="AT331" s="229" t="s">
        <v>401</v>
      </c>
      <c r="AU331" s="229" t="s">
        <v>85</v>
      </c>
      <c r="AY331" s="17" t="s">
        <v>149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83</v>
      </c>
      <c r="BK331" s="230">
        <f>ROUND(I331*H331,2)</f>
        <v>0</v>
      </c>
      <c r="BL331" s="17" t="s">
        <v>370</v>
      </c>
      <c r="BM331" s="229" t="s">
        <v>1962</v>
      </c>
    </row>
    <row r="332" s="13" customFormat="1">
      <c r="A332" s="13"/>
      <c r="B332" s="231"/>
      <c r="C332" s="232"/>
      <c r="D332" s="233" t="s">
        <v>158</v>
      </c>
      <c r="E332" s="234" t="s">
        <v>1</v>
      </c>
      <c r="F332" s="235" t="s">
        <v>1963</v>
      </c>
      <c r="G332" s="232"/>
      <c r="H332" s="236">
        <v>19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158</v>
      </c>
      <c r="AU332" s="242" t="s">
        <v>85</v>
      </c>
      <c r="AV332" s="13" t="s">
        <v>85</v>
      </c>
      <c r="AW332" s="13" t="s">
        <v>32</v>
      </c>
      <c r="AX332" s="13" t="s">
        <v>75</v>
      </c>
      <c r="AY332" s="242" t="s">
        <v>149</v>
      </c>
    </row>
    <row r="333" s="13" customFormat="1">
      <c r="A333" s="13"/>
      <c r="B333" s="231"/>
      <c r="C333" s="232"/>
      <c r="D333" s="233" t="s">
        <v>158</v>
      </c>
      <c r="E333" s="234" t="s">
        <v>1</v>
      </c>
      <c r="F333" s="235" t="s">
        <v>1059</v>
      </c>
      <c r="G333" s="232"/>
      <c r="H333" s="236">
        <v>4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158</v>
      </c>
      <c r="AU333" s="242" t="s">
        <v>85</v>
      </c>
      <c r="AV333" s="13" t="s">
        <v>85</v>
      </c>
      <c r="AW333" s="13" t="s">
        <v>32</v>
      </c>
      <c r="AX333" s="13" t="s">
        <v>75</v>
      </c>
      <c r="AY333" s="242" t="s">
        <v>149</v>
      </c>
    </row>
    <row r="334" s="13" customFormat="1">
      <c r="A334" s="13"/>
      <c r="B334" s="231"/>
      <c r="C334" s="232"/>
      <c r="D334" s="233" t="s">
        <v>158</v>
      </c>
      <c r="E334" s="234" t="s">
        <v>1</v>
      </c>
      <c r="F334" s="235" t="s">
        <v>1060</v>
      </c>
      <c r="G334" s="232"/>
      <c r="H334" s="236">
        <v>2</v>
      </c>
      <c r="I334" s="237"/>
      <c r="J334" s="232"/>
      <c r="K334" s="232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158</v>
      </c>
      <c r="AU334" s="242" t="s">
        <v>85</v>
      </c>
      <c r="AV334" s="13" t="s">
        <v>85</v>
      </c>
      <c r="AW334" s="13" t="s">
        <v>32</v>
      </c>
      <c r="AX334" s="13" t="s">
        <v>75</v>
      </c>
      <c r="AY334" s="242" t="s">
        <v>149</v>
      </c>
    </row>
    <row r="335" s="13" customFormat="1">
      <c r="A335" s="13"/>
      <c r="B335" s="231"/>
      <c r="C335" s="232"/>
      <c r="D335" s="233" t="s">
        <v>158</v>
      </c>
      <c r="E335" s="234" t="s">
        <v>1</v>
      </c>
      <c r="F335" s="235" t="s">
        <v>1964</v>
      </c>
      <c r="G335" s="232"/>
      <c r="H335" s="236">
        <v>6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158</v>
      </c>
      <c r="AU335" s="242" t="s">
        <v>85</v>
      </c>
      <c r="AV335" s="13" t="s">
        <v>85</v>
      </c>
      <c r="AW335" s="13" t="s">
        <v>32</v>
      </c>
      <c r="AX335" s="13" t="s">
        <v>75</v>
      </c>
      <c r="AY335" s="242" t="s">
        <v>149</v>
      </c>
    </row>
    <row r="336" s="14" customFormat="1">
      <c r="A336" s="14"/>
      <c r="B336" s="243"/>
      <c r="C336" s="244"/>
      <c r="D336" s="233" t="s">
        <v>158</v>
      </c>
      <c r="E336" s="245" t="s">
        <v>1</v>
      </c>
      <c r="F336" s="246" t="s">
        <v>212</v>
      </c>
      <c r="G336" s="244"/>
      <c r="H336" s="247">
        <v>31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158</v>
      </c>
      <c r="AU336" s="253" t="s">
        <v>85</v>
      </c>
      <c r="AV336" s="14" t="s">
        <v>156</v>
      </c>
      <c r="AW336" s="14" t="s">
        <v>32</v>
      </c>
      <c r="AX336" s="14" t="s">
        <v>83</v>
      </c>
      <c r="AY336" s="253" t="s">
        <v>149</v>
      </c>
    </row>
    <row r="337" s="2" customFormat="1" ht="16.5" customHeight="1">
      <c r="A337" s="38"/>
      <c r="B337" s="39"/>
      <c r="C337" s="258" t="s">
        <v>732</v>
      </c>
      <c r="D337" s="258" t="s">
        <v>401</v>
      </c>
      <c r="E337" s="259" t="s">
        <v>1965</v>
      </c>
      <c r="F337" s="260" t="s">
        <v>1966</v>
      </c>
      <c r="G337" s="261" t="s">
        <v>394</v>
      </c>
      <c r="H337" s="262">
        <v>31</v>
      </c>
      <c r="I337" s="263"/>
      <c r="J337" s="264">
        <f>ROUND(I337*H337,2)</f>
        <v>0</v>
      </c>
      <c r="K337" s="265"/>
      <c r="L337" s="266"/>
      <c r="M337" s="267" t="s">
        <v>1</v>
      </c>
      <c r="N337" s="268" t="s">
        <v>40</v>
      </c>
      <c r="O337" s="91"/>
      <c r="P337" s="227">
        <f>O337*H337</f>
        <v>0</v>
      </c>
      <c r="Q337" s="227">
        <v>0.0135</v>
      </c>
      <c r="R337" s="227">
        <f>Q337*H337</f>
        <v>0.41849999999999998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485</v>
      </c>
      <c r="AT337" s="229" t="s">
        <v>401</v>
      </c>
      <c r="AU337" s="229" t="s">
        <v>85</v>
      </c>
      <c r="AY337" s="17" t="s">
        <v>149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83</v>
      </c>
      <c r="BK337" s="230">
        <f>ROUND(I337*H337,2)</f>
        <v>0</v>
      </c>
      <c r="BL337" s="17" t="s">
        <v>370</v>
      </c>
      <c r="BM337" s="229" t="s">
        <v>1967</v>
      </c>
    </row>
    <row r="338" s="2" customFormat="1" ht="24.15" customHeight="1">
      <c r="A338" s="38"/>
      <c r="B338" s="39"/>
      <c r="C338" s="258" t="s">
        <v>330</v>
      </c>
      <c r="D338" s="258" t="s">
        <v>401</v>
      </c>
      <c r="E338" s="259" t="s">
        <v>1968</v>
      </c>
      <c r="F338" s="260" t="s">
        <v>1969</v>
      </c>
      <c r="G338" s="261" t="s">
        <v>394</v>
      </c>
      <c r="H338" s="262">
        <v>3</v>
      </c>
      <c r="I338" s="263"/>
      <c r="J338" s="264">
        <f>ROUND(I338*H338,2)</f>
        <v>0</v>
      </c>
      <c r="K338" s="265"/>
      <c r="L338" s="266"/>
      <c r="M338" s="267" t="s">
        <v>1</v>
      </c>
      <c r="N338" s="268" t="s">
        <v>40</v>
      </c>
      <c r="O338" s="91"/>
      <c r="P338" s="227">
        <f>O338*H338</f>
        <v>0</v>
      </c>
      <c r="Q338" s="227">
        <v>0.010999999999999999</v>
      </c>
      <c r="R338" s="227">
        <f>Q338*H338</f>
        <v>0.033000000000000002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485</v>
      </c>
      <c r="AT338" s="229" t="s">
        <v>401</v>
      </c>
      <c r="AU338" s="229" t="s">
        <v>85</v>
      </c>
      <c r="AY338" s="17" t="s">
        <v>149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83</v>
      </c>
      <c r="BK338" s="230">
        <f>ROUND(I338*H338,2)</f>
        <v>0</v>
      </c>
      <c r="BL338" s="17" t="s">
        <v>370</v>
      </c>
      <c r="BM338" s="229" t="s">
        <v>1970</v>
      </c>
    </row>
    <row r="339" s="2" customFormat="1" ht="24.15" customHeight="1">
      <c r="A339" s="38"/>
      <c r="B339" s="39"/>
      <c r="C339" s="217" t="s">
        <v>412</v>
      </c>
      <c r="D339" s="217" t="s">
        <v>152</v>
      </c>
      <c r="E339" s="218" t="s">
        <v>1971</v>
      </c>
      <c r="F339" s="219" t="s">
        <v>1972</v>
      </c>
      <c r="G339" s="220" t="s">
        <v>1921</v>
      </c>
      <c r="H339" s="221">
        <v>1</v>
      </c>
      <c r="I339" s="222"/>
      <c r="J339" s="223">
        <f>ROUND(I339*H339,2)</f>
        <v>0</v>
      </c>
      <c r="K339" s="224"/>
      <c r="L339" s="44"/>
      <c r="M339" s="225" t="s">
        <v>1</v>
      </c>
      <c r="N339" s="226" t="s">
        <v>40</v>
      </c>
      <c r="O339" s="91"/>
      <c r="P339" s="227">
        <f>O339*H339</f>
        <v>0</v>
      </c>
      <c r="Q339" s="227">
        <v>0.016889999999999999</v>
      </c>
      <c r="R339" s="227">
        <f>Q339*H339</f>
        <v>0.016889999999999999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370</v>
      </c>
      <c r="AT339" s="229" t="s">
        <v>152</v>
      </c>
      <c r="AU339" s="229" t="s">
        <v>85</v>
      </c>
      <c r="AY339" s="17" t="s">
        <v>149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83</v>
      </c>
      <c r="BK339" s="230">
        <f>ROUND(I339*H339,2)</f>
        <v>0</v>
      </c>
      <c r="BL339" s="17" t="s">
        <v>370</v>
      </c>
      <c r="BM339" s="229" t="s">
        <v>1973</v>
      </c>
    </row>
    <row r="340" s="2" customFormat="1" ht="21.75" customHeight="1">
      <c r="A340" s="38"/>
      <c r="B340" s="39"/>
      <c r="C340" s="217" t="s">
        <v>744</v>
      </c>
      <c r="D340" s="217" t="s">
        <v>152</v>
      </c>
      <c r="E340" s="218" t="s">
        <v>1974</v>
      </c>
      <c r="F340" s="219" t="s">
        <v>1975</v>
      </c>
      <c r="G340" s="220" t="s">
        <v>1921</v>
      </c>
      <c r="H340" s="221">
        <v>2</v>
      </c>
      <c r="I340" s="222"/>
      <c r="J340" s="223">
        <f>ROUND(I340*H340,2)</f>
        <v>0</v>
      </c>
      <c r="K340" s="224"/>
      <c r="L340" s="44"/>
      <c r="M340" s="225" t="s">
        <v>1</v>
      </c>
      <c r="N340" s="226" t="s">
        <v>40</v>
      </c>
      <c r="O340" s="91"/>
      <c r="P340" s="227">
        <f>O340*H340</f>
        <v>0</v>
      </c>
      <c r="Q340" s="227">
        <v>0</v>
      </c>
      <c r="R340" s="227">
        <f>Q340*H340</f>
        <v>0</v>
      </c>
      <c r="S340" s="227">
        <v>0.024500000000000001</v>
      </c>
      <c r="T340" s="228">
        <f>S340*H340</f>
        <v>0.049000000000000002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370</v>
      </c>
      <c r="AT340" s="229" t="s">
        <v>152</v>
      </c>
      <c r="AU340" s="229" t="s">
        <v>85</v>
      </c>
      <c r="AY340" s="17" t="s">
        <v>149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83</v>
      </c>
      <c r="BK340" s="230">
        <f>ROUND(I340*H340,2)</f>
        <v>0</v>
      </c>
      <c r="BL340" s="17" t="s">
        <v>370</v>
      </c>
      <c r="BM340" s="229" t="s">
        <v>1976</v>
      </c>
    </row>
    <row r="341" s="2" customFormat="1" ht="16.5" customHeight="1">
      <c r="A341" s="38"/>
      <c r="B341" s="39"/>
      <c r="C341" s="217" t="s">
        <v>764</v>
      </c>
      <c r="D341" s="217" t="s">
        <v>152</v>
      </c>
      <c r="E341" s="218" t="s">
        <v>1977</v>
      </c>
      <c r="F341" s="219" t="s">
        <v>1978</v>
      </c>
      <c r="G341" s="220" t="s">
        <v>1921</v>
      </c>
      <c r="H341" s="221">
        <v>1</v>
      </c>
      <c r="I341" s="222"/>
      <c r="J341" s="223">
        <f>ROUND(I341*H341,2)</f>
        <v>0</v>
      </c>
      <c r="K341" s="224"/>
      <c r="L341" s="44"/>
      <c r="M341" s="225" t="s">
        <v>1</v>
      </c>
      <c r="N341" s="226" t="s">
        <v>40</v>
      </c>
      <c r="O341" s="91"/>
      <c r="P341" s="227">
        <f>O341*H341</f>
        <v>0</v>
      </c>
      <c r="Q341" s="227">
        <v>0.0063299999999999997</v>
      </c>
      <c r="R341" s="227">
        <f>Q341*H341</f>
        <v>0.0063299999999999997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370</v>
      </c>
      <c r="AT341" s="229" t="s">
        <v>152</v>
      </c>
      <c r="AU341" s="229" t="s">
        <v>85</v>
      </c>
      <c r="AY341" s="17" t="s">
        <v>149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83</v>
      </c>
      <c r="BK341" s="230">
        <f>ROUND(I341*H341,2)</f>
        <v>0</v>
      </c>
      <c r="BL341" s="17" t="s">
        <v>370</v>
      </c>
      <c r="BM341" s="229" t="s">
        <v>1979</v>
      </c>
    </row>
    <row r="342" s="2" customFormat="1" ht="24.15" customHeight="1">
      <c r="A342" s="38"/>
      <c r="B342" s="39"/>
      <c r="C342" s="258" t="s">
        <v>770</v>
      </c>
      <c r="D342" s="258" t="s">
        <v>401</v>
      </c>
      <c r="E342" s="259" t="s">
        <v>1980</v>
      </c>
      <c r="F342" s="260" t="s">
        <v>1981</v>
      </c>
      <c r="G342" s="261" t="s">
        <v>394</v>
      </c>
      <c r="H342" s="262">
        <v>1</v>
      </c>
      <c r="I342" s="263"/>
      <c r="J342" s="264">
        <f>ROUND(I342*H342,2)</f>
        <v>0</v>
      </c>
      <c r="K342" s="265"/>
      <c r="L342" s="266"/>
      <c r="M342" s="267" t="s">
        <v>1</v>
      </c>
      <c r="N342" s="268" t="s">
        <v>40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485</v>
      </c>
      <c r="AT342" s="229" t="s">
        <v>401</v>
      </c>
      <c r="AU342" s="229" t="s">
        <v>85</v>
      </c>
      <c r="AY342" s="17" t="s">
        <v>149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83</v>
      </c>
      <c r="BK342" s="230">
        <f>ROUND(I342*H342,2)</f>
        <v>0</v>
      </c>
      <c r="BL342" s="17" t="s">
        <v>370</v>
      </c>
      <c r="BM342" s="229" t="s">
        <v>1982</v>
      </c>
    </row>
    <row r="343" s="2" customFormat="1">
      <c r="A343" s="38"/>
      <c r="B343" s="39"/>
      <c r="C343" s="40"/>
      <c r="D343" s="233" t="s">
        <v>298</v>
      </c>
      <c r="E343" s="40"/>
      <c r="F343" s="254" t="s">
        <v>1983</v>
      </c>
      <c r="G343" s="40"/>
      <c r="H343" s="40"/>
      <c r="I343" s="255"/>
      <c r="J343" s="40"/>
      <c r="K343" s="40"/>
      <c r="L343" s="44"/>
      <c r="M343" s="256"/>
      <c r="N343" s="257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298</v>
      </c>
      <c r="AU343" s="17" t="s">
        <v>85</v>
      </c>
    </row>
    <row r="344" s="2" customFormat="1" ht="16.5" customHeight="1">
      <c r="A344" s="38"/>
      <c r="B344" s="39"/>
      <c r="C344" s="217" t="s">
        <v>777</v>
      </c>
      <c r="D344" s="217" t="s">
        <v>152</v>
      </c>
      <c r="E344" s="218" t="s">
        <v>1984</v>
      </c>
      <c r="F344" s="219" t="s">
        <v>1985</v>
      </c>
      <c r="G344" s="220" t="s">
        <v>1921</v>
      </c>
      <c r="H344" s="221">
        <v>2</v>
      </c>
      <c r="I344" s="222"/>
      <c r="J344" s="223">
        <f>ROUND(I344*H344,2)</f>
        <v>0</v>
      </c>
      <c r="K344" s="224"/>
      <c r="L344" s="44"/>
      <c r="M344" s="225" t="s">
        <v>1</v>
      </c>
      <c r="N344" s="226" t="s">
        <v>40</v>
      </c>
      <c r="O344" s="91"/>
      <c r="P344" s="227">
        <f>O344*H344</f>
        <v>0</v>
      </c>
      <c r="Q344" s="227">
        <v>0.00042000000000000002</v>
      </c>
      <c r="R344" s="227">
        <f>Q344*H344</f>
        <v>0.00084000000000000003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156</v>
      </c>
      <c r="AT344" s="229" t="s">
        <v>152</v>
      </c>
      <c r="AU344" s="229" t="s">
        <v>85</v>
      </c>
      <c r="AY344" s="17" t="s">
        <v>149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83</v>
      </c>
      <c r="BK344" s="230">
        <f>ROUND(I344*H344,2)</f>
        <v>0</v>
      </c>
      <c r="BL344" s="17" t="s">
        <v>156</v>
      </c>
      <c r="BM344" s="229" t="s">
        <v>1986</v>
      </c>
    </row>
    <row r="345" s="2" customFormat="1" ht="24.15" customHeight="1">
      <c r="A345" s="38"/>
      <c r="B345" s="39"/>
      <c r="C345" s="258" t="s">
        <v>783</v>
      </c>
      <c r="D345" s="258" t="s">
        <v>401</v>
      </c>
      <c r="E345" s="259" t="s">
        <v>1987</v>
      </c>
      <c r="F345" s="260" t="s">
        <v>1988</v>
      </c>
      <c r="G345" s="261" t="s">
        <v>394</v>
      </c>
      <c r="H345" s="262">
        <v>2</v>
      </c>
      <c r="I345" s="263"/>
      <c r="J345" s="264">
        <f>ROUND(I345*H345,2)</f>
        <v>0</v>
      </c>
      <c r="K345" s="265"/>
      <c r="L345" s="266"/>
      <c r="M345" s="267" t="s">
        <v>1</v>
      </c>
      <c r="N345" s="268" t="s">
        <v>40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318</v>
      </c>
      <c r="AT345" s="229" t="s">
        <v>401</v>
      </c>
      <c r="AU345" s="229" t="s">
        <v>85</v>
      </c>
      <c r="AY345" s="17" t="s">
        <v>149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83</v>
      </c>
      <c r="BK345" s="230">
        <f>ROUND(I345*H345,2)</f>
        <v>0</v>
      </c>
      <c r="BL345" s="17" t="s">
        <v>156</v>
      </c>
      <c r="BM345" s="229" t="s">
        <v>1989</v>
      </c>
    </row>
    <row r="346" s="2" customFormat="1" ht="16.5" customHeight="1">
      <c r="A346" s="38"/>
      <c r="B346" s="39"/>
      <c r="C346" s="217" t="s">
        <v>814</v>
      </c>
      <c r="D346" s="217" t="s">
        <v>152</v>
      </c>
      <c r="E346" s="218" t="s">
        <v>1990</v>
      </c>
      <c r="F346" s="219" t="s">
        <v>1991</v>
      </c>
      <c r="G346" s="220" t="s">
        <v>1921</v>
      </c>
      <c r="H346" s="221">
        <v>1</v>
      </c>
      <c r="I346" s="222"/>
      <c r="J346" s="223">
        <f>ROUND(I346*H346,2)</f>
        <v>0</v>
      </c>
      <c r="K346" s="224"/>
      <c r="L346" s="44"/>
      <c r="M346" s="225" t="s">
        <v>1</v>
      </c>
      <c r="N346" s="226" t="s">
        <v>40</v>
      </c>
      <c r="O346" s="91"/>
      <c r="P346" s="227">
        <f>O346*H346</f>
        <v>0</v>
      </c>
      <c r="Q346" s="227">
        <v>0.00042000000000000002</v>
      </c>
      <c r="R346" s="227">
        <f>Q346*H346</f>
        <v>0.00042000000000000002</v>
      </c>
      <c r="S346" s="227">
        <v>0</v>
      </c>
      <c r="T346" s="22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370</v>
      </c>
      <c r="AT346" s="229" t="s">
        <v>152</v>
      </c>
      <c r="AU346" s="229" t="s">
        <v>85</v>
      </c>
      <c r="AY346" s="17" t="s">
        <v>149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83</v>
      </c>
      <c r="BK346" s="230">
        <f>ROUND(I346*H346,2)</f>
        <v>0</v>
      </c>
      <c r="BL346" s="17" t="s">
        <v>370</v>
      </c>
      <c r="BM346" s="229" t="s">
        <v>1992</v>
      </c>
    </row>
    <row r="347" s="2" customFormat="1" ht="24.15" customHeight="1">
      <c r="A347" s="38"/>
      <c r="B347" s="39"/>
      <c r="C347" s="258" t="s">
        <v>822</v>
      </c>
      <c r="D347" s="258" t="s">
        <v>401</v>
      </c>
      <c r="E347" s="259" t="s">
        <v>1993</v>
      </c>
      <c r="F347" s="260" t="s">
        <v>1994</v>
      </c>
      <c r="G347" s="261" t="s">
        <v>394</v>
      </c>
      <c r="H347" s="262">
        <v>1</v>
      </c>
      <c r="I347" s="263"/>
      <c r="J347" s="264">
        <f>ROUND(I347*H347,2)</f>
        <v>0</v>
      </c>
      <c r="K347" s="265"/>
      <c r="L347" s="266"/>
      <c r="M347" s="267" t="s">
        <v>1</v>
      </c>
      <c r="N347" s="268" t="s">
        <v>40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485</v>
      </c>
      <c r="AT347" s="229" t="s">
        <v>401</v>
      </c>
      <c r="AU347" s="229" t="s">
        <v>85</v>
      </c>
      <c r="AY347" s="17" t="s">
        <v>149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83</v>
      </c>
      <c r="BK347" s="230">
        <f>ROUND(I347*H347,2)</f>
        <v>0</v>
      </c>
      <c r="BL347" s="17" t="s">
        <v>370</v>
      </c>
      <c r="BM347" s="229" t="s">
        <v>1995</v>
      </c>
    </row>
    <row r="348" s="2" customFormat="1" ht="16.5" customHeight="1">
      <c r="A348" s="38"/>
      <c r="B348" s="39"/>
      <c r="C348" s="217" t="s">
        <v>833</v>
      </c>
      <c r="D348" s="217" t="s">
        <v>152</v>
      </c>
      <c r="E348" s="218" t="s">
        <v>1996</v>
      </c>
      <c r="F348" s="219" t="s">
        <v>1997</v>
      </c>
      <c r="G348" s="220" t="s">
        <v>394</v>
      </c>
      <c r="H348" s="221">
        <v>25</v>
      </c>
      <c r="I348" s="222"/>
      <c r="J348" s="223">
        <f>ROUND(I348*H348,2)</f>
        <v>0</v>
      </c>
      <c r="K348" s="224"/>
      <c r="L348" s="44"/>
      <c r="M348" s="225" t="s">
        <v>1</v>
      </c>
      <c r="N348" s="226" t="s">
        <v>40</v>
      </c>
      <c r="O348" s="91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370</v>
      </c>
      <c r="AT348" s="229" t="s">
        <v>152</v>
      </c>
      <c r="AU348" s="229" t="s">
        <v>85</v>
      </c>
      <c r="AY348" s="17" t="s">
        <v>149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83</v>
      </c>
      <c r="BK348" s="230">
        <f>ROUND(I348*H348,2)</f>
        <v>0</v>
      </c>
      <c r="BL348" s="17" t="s">
        <v>370</v>
      </c>
      <c r="BM348" s="229" t="s">
        <v>1998</v>
      </c>
    </row>
    <row r="349" s="13" customFormat="1">
      <c r="A349" s="13"/>
      <c r="B349" s="231"/>
      <c r="C349" s="232"/>
      <c r="D349" s="233" t="s">
        <v>158</v>
      </c>
      <c r="E349" s="234" t="s">
        <v>1</v>
      </c>
      <c r="F349" s="235" t="s">
        <v>1932</v>
      </c>
      <c r="G349" s="232"/>
      <c r="H349" s="236">
        <v>14</v>
      </c>
      <c r="I349" s="237"/>
      <c r="J349" s="232"/>
      <c r="K349" s="232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158</v>
      </c>
      <c r="AU349" s="242" t="s">
        <v>85</v>
      </c>
      <c r="AV349" s="13" t="s">
        <v>85</v>
      </c>
      <c r="AW349" s="13" t="s">
        <v>32</v>
      </c>
      <c r="AX349" s="13" t="s">
        <v>75</v>
      </c>
      <c r="AY349" s="242" t="s">
        <v>149</v>
      </c>
    </row>
    <row r="350" s="13" customFormat="1">
      <c r="A350" s="13"/>
      <c r="B350" s="231"/>
      <c r="C350" s="232"/>
      <c r="D350" s="233" t="s">
        <v>158</v>
      </c>
      <c r="E350" s="234" t="s">
        <v>1</v>
      </c>
      <c r="F350" s="235" t="s">
        <v>1059</v>
      </c>
      <c r="G350" s="232"/>
      <c r="H350" s="236">
        <v>4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158</v>
      </c>
      <c r="AU350" s="242" t="s">
        <v>85</v>
      </c>
      <c r="AV350" s="13" t="s">
        <v>85</v>
      </c>
      <c r="AW350" s="13" t="s">
        <v>32</v>
      </c>
      <c r="AX350" s="13" t="s">
        <v>75</v>
      </c>
      <c r="AY350" s="242" t="s">
        <v>149</v>
      </c>
    </row>
    <row r="351" s="13" customFormat="1">
      <c r="A351" s="13"/>
      <c r="B351" s="231"/>
      <c r="C351" s="232"/>
      <c r="D351" s="233" t="s">
        <v>158</v>
      </c>
      <c r="E351" s="234" t="s">
        <v>1</v>
      </c>
      <c r="F351" s="235" t="s">
        <v>1060</v>
      </c>
      <c r="G351" s="232"/>
      <c r="H351" s="236">
        <v>2</v>
      </c>
      <c r="I351" s="237"/>
      <c r="J351" s="232"/>
      <c r="K351" s="232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158</v>
      </c>
      <c r="AU351" s="242" t="s">
        <v>85</v>
      </c>
      <c r="AV351" s="13" t="s">
        <v>85</v>
      </c>
      <c r="AW351" s="13" t="s">
        <v>32</v>
      </c>
      <c r="AX351" s="13" t="s">
        <v>75</v>
      </c>
      <c r="AY351" s="242" t="s">
        <v>149</v>
      </c>
    </row>
    <row r="352" s="13" customFormat="1">
      <c r="A352" s="13"/>
      <c r="B352" s="231"/>
      <c r="C352" s="232"/>
      <c r="D352" s="233" t="s">
        <v>158</v>
      </c>
      <c r="E352" s="234" t="s">
        <v>1</v>
      </c>
      <c r="F352" s="235" t="s">
        <v>1999</v>
      </c>
      <c r="G352" s="232"/>
      <c r="H352" s="236">
        <v>5</v>
      </c>
      <c r="I352" s="237"/>
      <c r="J352" s="232"/>
      <c r="K352" s="232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158</v>
      </c>
      <c r="AU352" s="242" t="s">
        <v>85</v>
      </c>
      <c r="AV352" s="13" t="s">
        <v>85</v>
      </c>
      <c r="AW352" s="13" t="s">
        <v>32</v>
      </c>
      <c r="AX352" s="13" t="s">
        <v>75</v>
      </c>
      <c r="AY352" s="242" t="s">
        <v>149</v>
      </c>
    </row>
    <row r="353" s="14" customFormat="1">
      <c r="A353" s="14"/>
      <c r="B353" s="243"/>
      <c r="C353" s="244"/>
      <c r="D353" s="233" t="s">
        <v>158</v>
      </c>
      <c r="E353" s="245" t="s">
        <v>1</v>
      </c>
      <c r="F353" s="246" t="s">
        <v>212</v>
      </c>
      <c r="G353" s="244"/>
      <c r="H353" s="247">
        <v>25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158</v>
      </c>
      <c r="AU353" s="253" t="s">
        <v>85</v>
      </c>
      <c r="AV353" s="14" t="s">
        <v>156</v>
      </c>
      <c r="AW353" s="14" t="s">
        <v>32</v>
      </c>
      <c r="AX353" s="14" t="s">
        <v>83</v>
      </c>
      <c r="AY353" s="253" t="s">
        <v>149</v>
      </c>
    </row>
    <row r="354" s="2" customFormat="1" ht="24.15" customHeight="1">
      <c r="A354" s="38"/>
      <c r="B354" s="39"/>
      <c r="C354" s="258" t="s">
        <v>841</v>
      </c>
      <c r="D354" s="258" t="s">
        <v>401</v>
      </c>
      <c r="E354" s="259" t="s">
        <v>2000</v>
      </c>
      <c r="F354" s="260" t="s">
        <v>2001</v>
      </c>
      <c r="G354" s="261" t="s">
        <v>394</v>
      </c>
      <c r="H354" s="262">
        <v>25</v>
      </c>
      <c r="I354" s="263"/>
      <c r="J354" s="264">
        <f>ROUND(I354*H354,2)</f>
        <v>0</v>
      </c>
      <c r="K354" s="265"/>
      <c r="L354" s="266"/>
      <c r="M354" s="267" t="s">
        <v>1</v>
      </c>
      <c r="N354" s="268" t="s">
        <v>40</v>
      </c>
      <c r="O354" s="91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485</v>
      </c>
      <c r="AT354" s="229" t="s">
        <v>401</v>
      </c>
      <c r="AU354" s="229" t="s">
        <v>85</v>
      </c>
      <c r="AY354" s="17" t="s">
        <v>149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83</v>
      </c>
      <c r="BK354" s="230">
        <f>ROUND(I354*H354,2)</f>
        <v>0</v>
      </c>
      <c r="BL354" s="17" t="s">
        <v>370</v>
      </c>
      <c r="BM354" s="229" t="s">
        <v>2002</v>
      </c>
    </row>
    <row r="355" s="2" customFormat="1" ht="16.5" customHeight="1">
      <c r="A355" s="38"/>
      <c r="B355" s="39"/>
      <c r="C355" s="217" t="s">
        <v>847</v>
      </c>
      <c r="D355" s="217" t="s">
        <v>152</v>
      </c>
      <c r="E355" s="218" t="s">
        <v>2003</v>
      </c>
      <c r="F355" s="219" t="s">
        <v>2004</v>
      </c>
      <c r="G355" s="220" t="s">
        <v>394</v>
      </c>
      <c r="H355" s="221">
        <v>28</v>
      </c>
      <c r="I355" s="222"/>
      <c r="J355" s="223">
        <f>ROUND(I355*H355,2)</f>
        <v>0</v>
      </c>
      <c r="K355" s="224"/>
      <c r="L355" s="44"/>
      <c r="M355" s="225" t="s">
        <v>1</v>
      </c>
      <c r="N355" s="226" t="s">
        <v>40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370</v>
      </c>
      <c r="AT355" s="229" t="s">
        <v>152</v>
      </c>
      <c r="AU355" s="229" t="s">
        <v>85</v>
      </c>
      <c r="AY355" s="17" t="s">
        <v>149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83</v>
      </c>
      <c r="BK355" s="230">
        <f>ROUND(I355*H355,2)</f>
        <v>0</v>
      </c>
      <c r="BL355" s="17" t="s">
        <v>370</v>
      </c>
      <c r="BM355" s="229" t="s">
        <v>2005</v>
      </c>
    </row>
    <row r="356" s="2" customFormat="1" ht="24.15" customHeight="1">
      <c r="A356" s="38"/>
      <c r="B356" s="39"/>
      <c r="C356" s="258" t="s">
        <v>853</v>
      </c>
      <c r="D356" s="258" t="s">
        <v>401</v>
      </c>
      <c r="E356" s="259" t="s">
        <v>2006</v>
      </c>
      <c r="F356" s="260" t="s">
        <v>2007</v>
      </c>
      <c r="G356" s="261" t="s">
        <v>394</v>
      </c>
      <c r="H356" s="262">
        <v>28</v>
      </c>
      <c r="I356" s="263"/>
      <c r="J356" s="264">
        <f>ROUND(I356*H356,2)</f>
        <v>0</v>
      </c>
      <c r="K356" s="265"/>
      <c r="L356" s="266"/>
      <c r="M356" s="267" t="s">
        <v>1</v>
      </c>
      <c r="N356" s="268" t="s">
        <v>40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485</v>
      </c>
      <c r="AT356" s="229" t="s">
        <v>401</v>
      </c>
      <c r="AU356" s="229" t="s">
        <v>85</v>
      </c>
      <c r="AY356" s="17" t="s">
        <v>149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83</v>
      </c>
      <c r="BK356" s="230">
        <f>ROUND(I356*H356,2)</f>
        <v>0</v>
      </c>
      <c r="BL356" s="17" t="s">
        <v>370</v>
      </c>
      <c r="BM356" s="229" t="s">
        <v>2008</v>
      </c>
    </row>
    <row r="357" s="2" customFormat="1" ht="16.5" customHeight="1">
      <c r="A357" s="38"/>
      <c r="B357" s="39"/>
      <c r="C357" s="217" t="s">
        <v>861</v>
      </c>
      <c r="D357" s="217" t="s">
        <v>152</v>
      </c>
      <c r="E357" s="218" t="s">
        <v>2009</v>
      </c>
      <c r="F357" s="219" t="s">
        <v>2010</v>
      </c>
      <c r="G357" s="220" t="s">
        <v>394</v>
      </c>
      <c r="H357" s="221">
        <v>3</v>
      </c>
      <c r="I357" s="222"/>
      <c r="J357" s="223">
        <f>ROUND(I357*H357,2)</f>
        <v>0</v>
      </c>
      <c r="K357" s="224"/>
      <c r="L357" s="44"/>
      <c r="M357" s="225" t="s">
        <v>1</v>
      </c>
      <c r="N357" s="226" t="s">
        <v>40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370</v>
      </c>
      <c r="AT357" s="229" t="s">
        <v>152</v>
      </c>
      <c r="AU357" s="229" t="s">
        <v>85</v>
      </c>
      <c r="AY357" s="17" t="s">
        <v>149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83</v>
      </c>
      <c r="BK357" s="230">
        <f>ROUND(I357*H357,2)</f>
        <v>0</v>
      </c>
      <c r="BL357" s="17" t="s">
        <v>370</v>
      </c>
      <c r="BM357" s="229" t="s">
        <v>2011</v>
      </c>
    </row>
    <row r="358" s="13" customFormat="1">
      <c r="A358" s="13"/>
      <c r="B358" s="231"/>
      <c r="C358" s="232"/>
      <c r="D358" s="233" t="s">
        <v>158</v>
      </c>
      <c r="E358" s="234" t="s">
        <v>1</v>
      </c>
      <c r="F358" s="235" t="s">
        <v>457</v>
      </c>
      <c r="G358" s="232"/>
      <c r="H358" s="236">
        <v>3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158</v>
      </c>
      <c r="AU358" s="242" t="s">
        <v>85</v>
      </c>
      <c r="AV358" s="13" t="s">
        <v>85</v>
      </c>
      <c r="AW358" s="13" t="s">
        <v>32</v>
      </c>
      <c r="AX358" s="13" t="s">
        <v>83</v>
      </c>
      <c r="AY358" s="242" t="s">
        <v>149</v>
      </c>
    </row>
    <row r="359" s="2" customFormat="1" ht="16.5" customHeight="1">
      <c r="A359" s="38"/>
      <c r="B359" s="39"/>
      <c r="C359" s="258" t="s">
        <v>869</v>
      </c>
      <c r="D359" s="258" t="s">
        <v>401</v>
      </c>
      <c r="E359" s="259" t="s">
        <v>2012</v>
      </c>
      <c r="F359" s="260" t="s">
        <v>2013</v>
      </c>
      <c r="G359" s="261" t="s">
        <v>394</v>
      </c>
      <c r="H359" s="262">
        <v>3</v>
      </c>
      <c r="I359" s="263"/>
      <c r="J359" s="264">
        <f>ROUND(I359*H359,2)</f>
        <v>0</v>
      </c>
      <c r="K359" s="265"/>
      <c r="L359" s="266"/>
      <c r="M359" s="267" t="s">
        <v>1</v>
      </c>
      <c r="N359" s="268" t="s">
        <v>40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485</v>
      </c>
      <c r="AT359" s="229" t="s">
        <v>401</v>
      </c>
      <c r="AU359" s="229" t="s">
        <v>85</v>
      </c>
      <c r="AY359" s="17" t="s">
        <v>149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83</v>
      </c>
      <c r="BK359" s="230">
        <f>ROUND(I359*H359,2)</f>
        <v>0</v>
      </c>
      <c r="BL359" s="17" t="s">
        <v>370</v>
      </c>
      <c r="BM359" s="229" t="s">
        <v>2014</v>
      </c>
    </row>
    <row r="360" s="2" customFormat="1" ht="16.5" customHeight="1">
      <c r="A360" s="38"/>
      <c r="B360" s="39"/>
      <c r="C360" s="217" t="s">
        <v>873</v>
      </c>
      <c r="D360" s="217" t="s">
        <v>152</v>
      </c>
      <c r="E360" s="218" t="s">
        <v>2015</v>
      </c>
      <c r="F360" s="219" t="s">
        <v>2016</v>
      </c>
      <c r="G360" s="220" t="s">
        <v>394</v>
      </c>
      <c r="H360" s="221">
        <v>28</v>
      </c>
      <c r="I360" s="222"/>
      <c r="J360" s="223">
        <f>ROUND(I360*H360,2)</f>
        <v>0</v>
      </c>
      <c r="K360" s="224"/>
      <c r="L360" s="44"/>
      <c r="M360" s="225" t="s">
        <v>1</v>
      </c>
      <c r="N360" s="226" t="s">
        <v>40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370</v>
      </c>
      <c r="AT360" s="229" t="s">
        <v>152</v>
      </c>
      <c r="AU360" s="229" t="s">
        <v>85</v>
      </c>
      <c r="AY360" s="17" t="s">
        <v>149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83</v>
      </c>
      <c r="BK360" s="230">
        <f>ROUND(I360*H360,2)</f>
        <v>0</v>
      </c>
      <c r="BL360" s="17" t="s">
        <v>370</v>
      </c>
      <c r="BM360" s="229" t="s">
        <v>2017</v>
      </c>
    </row>
    <row r="361" s="2" customFormat="1" ht="16.5" customHeight="1">
      <c r="A361" s="38"/>
      <c r="B361" s="39"/>
      <c r="C361" s="258" t="s">
        <v>884</v>
      </c>
      <c r="D361" s="258" t="s">
        <v>401</v>
      </c>
      <c r="E361" s="259" t="s">
        <v>2018</v>
      </c>
      <c r="F361" s="260" t="s">
        <v>2019</v>
      </c>
      <c r="G361" s="261" t="s">
        <v>394</v>
      </c>
      <c r="H361" s="262">
        <v>28</v>
      </c>
      <c r="I361" s="263"/>
      <c r="J361" s="264">
        <f>ROUND(I361*H361,2)</f>
        <v>0</v>
      </c>
      <c r="K361" s="265"/>
      <c r="L361" s="266"/>
      <c r="M361" s="267" t="s">
        <v>1</v>
      </c>
      <c r="N361" s="268" t="s">
        <v>40</v>
      </c>
      <c r="O361" s="91"/>
      <c r="P361" s="227">
        <f>O361*H361</f>
        <v>0</v>
      </c>
      <c r="Q361" s="227">
        <v>0.0012999999999999999</v>
      </c>
      <c r="R361" s="227">
        <f>Q361*H361</f>
        <v>0.036400000000000002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485</v>
      </c>
      <c r="AT361" s="229" t="s">
        <v>401</v>
      </c>
      <c r="AU361" s="229" t="s">
        <v>85</v>
      </c>
      <c r="AY361" s="17" t="s">
        <v>149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83</v>
      </c>
      <c r="BK361" s="230">
        <f>ROUND(I361*H361,2)</f>
        <v>0</v>
      </c>
      <c r="BL361" s="17" t="s">
        <v>370</v>
      </c>
      <c r="BM361" s="229" t="s">
        <v>2020</v>
      </c>
    </row>
    <row r="362" s="2" customFormat="1" ht="16.5" customHeight="1">
      <c r="A362" s="38"/>
      <c r="B362" s="39"/>
      <c r="C362" s="217" t="s">
        <v>890</v>
      </c>
      <c r="D362" s="217" t="s">
        <v>152</v>
      </c>
      <c r="E362" s="218" t="s">
        <v>2021</v>
      </c>
      <c r="F362" s="219" t="s">
        <v>2022</v>
      </c>
      <c r="G362" s="220" t="s">
        <v>394</v>
      </c>
      <c r="H362" s="221">
        <v>4</v>
      </c>
      <c r="I362" s="222"/>
      <c r="J362" s="223">
        <f>ROUND(I362*H362,2)</f>
        <v>0</v>
      </c>
      <c r="K362" s="224"/>
      <c r="L362" s="44"/>
      <c r="M362" s="225" t="s">
        <v>1</v>
      </c>
      <c r="N362" s="226" t="s">
        <v>40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370</v>
      </c>
      <c r="AT362" s="229" t="s">
        <v>152</v>
      </c>
      <c r="AU362" s="229" t="s">
        <v>85</v>
      </c>
      <c r="AY362" s="17" t="s">
        <v>149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83</v>
      </c>
      <c r="BK362" s="230">
        <f>ROUND(I362*H362,2)</f>
        <v>0</v>
      </c>
      <c r="BL362" s="17" t="s">
        <v>370</v>
      </c>
      <c r="BM362" s="229" t="s">
        <v>2023</v>
      </c>
    </row>
    <row r="363" s="2" customFormat="1" ht="16.5" customHeight="1">
      <c r="A363" s="38"/>
      <c r="B363" s="39"/>
      <c r="C363" s="258" t="s">
        <v>895</v>
      </c>
      <c r="D363" s="258" t="s">
        <v>401</v>
      </c>
      <c r="E363" s="259" t="s">
        <v>2024</v>
      </c>
      <c r="F363" s="260" t="s">
        <v>2025</v>
      </c>
      <c r="G363" s="261" t="s">
        <v>394</v>
      </c>
      <c r="H363" s="262">
        <v>4</v>
      </c>
      <c r="I363" s="263"/>
      <c r="J363" s="264">
        <f>ROUND(I363*H363,2)</f>
        <v>0</v>
      </c>
      <c r="K363" s="265"/>
      <c r="L363" s="266"/>
      <c r="M363" s="267" t="s">
        <v>1</v>
      </c>
      <c r="N363" s="268" t="s">
        <v>40</v>
      </c>
      <c r="O363" s="91"/>
      <c r="P363" s="227">
        <f>O363*H363</f>
        <v>0</v>
      </c>
      <c r="Q363" s="227">
        <v>0.00012</v>
      </c>
      <c r="R363" s="227">
        <f>Q363*H363</f>
        <v>0.00048000000000000001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485</v>
      </c>
      <c r="AT363" s="229" t="s">
        <v>401</v>
      </c>
      <c r="AU363" s="229" t="s">
        <v>85</v>
      </c>
      <c r="AY363" s="17" t="s">
        <v>149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83</v>
      </c>
      <c r="BK363" s="230">
        <f>ROUND(I363*H363,2)</f>
        <v>0</v>
      </c>
      <c r="BL363" s="17" t="s">
        <v>370</v>
      </c>
      <c r="BM363" s="229" t="s">
        <v>2026</v>
      </c>
    </row>
    <row r="364" s="2" customFormat="1" ht="16.5" customHeight="1">
      <c r="A364" s="38"/>
      <c r="B364" s="39"/>
      <c r="C364" s="217" t="s">
        <v>928</v>
      </c>
      <c r="D364" s="217" t="s">
        <v>152</v>
      </c>
      <c r="E364" s="218" t="s">
        <v>2027</v>
      </c>
      <c r="F364" s="219" t="s">
        <v>2028</v>
      </c>
      <c r="G364" s="220" t="s">
        <v>394</v>
      </c>
      <c r="H364" s="221">
        <v>30</v>
      </c>
      <c r="I364" s="222"/>
      <c r="J364" s="223">
        <f>ROUND(I364*H364,2)</f>
        <v>0</v>
      </c>
      <c r="K364" s="224"/>
      <c r="L364" s="44"/>
      <c r="M364" s="225" t="s">
        <v>1</v>
      </c>
      <c r="N364" s="226" t="s">
        <v>40</v>
      </c>
      <c r="O364" s="91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370</v>
      </c>
      <c r="AT364" s="229" t="s">
        <v>152</v>
      </c>
      <c r="AU364" s="229" t="s">
        <v>85</v>
      </c>
      <c r="AY364" s="17" t="s">
        <v>149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83</v>
      </c>
      <c r="BK364" s="230">
        <f>ROUND(I364*H364,2)</f>
        <v>0</v>
      </c>
      <c r="BL364" s="17" t="s">
        <v>370</v>
      </c>
      <c r="BM364" s="229" t="s">
        <v>2029</v>
      </c>
    </row>
    <row r="365" s="13" customFormat="1">
      <c r="A365" s="13"/>
      <c r="B365" s="231"/>
      <c r="C365" s="232"/>
      <c r="D365" s="233" t="s">
        <v>158</v>
      </c>
      <c r="E365" s="234" t="s">
        <v>1</v>
      </c>
      <c r="F365" s="235" t="s">
        <v>2030</v>
      </c>
      <c r="G365" s="232"/>
      <c r="H365" s="236">
        <v>17</v>
      </c>
      <c r="I365" s="237"/>
      <c r="J365" s="232"/>
      <c r="K365" s="232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158</v>
      </c>
      <c r="AU365" s="242" t="s">
        <v>85</v>
      </c>
      <c r="AV365" s="13" t="s">
        <v>85</v>
      </c>
      <c r="AW365" s="13" t="s">
        <v>32</v>
      </c>
      <c r="AX365" s="13" t="s">
        <v>75</v>
      </c>
      <c r="AY365" s="242" t="s">
        <v>149</v>
      </c>
    </row>
    <row r="366" s="13" customFormat="1">
      <c r="A366" s="13"/>
      <c r="B366" s="231"/>
      <c r="C366" s="232"/>
      <c r="D366" s="233" t="s">
        <v>158</v>
      </c>
      <c r="E366" s="234" t="s">
        <v>1</v>
      </c>
      <c r="F366" s="235" t="s">
        <v>2031</v>
      </c>
      <c r="G366" s="232"/>
      <c r="H366" s="236">
        <v>6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158</v>
      </c>
      <c r="AU366" s="242" t="s">
        <v>85</v>
      </c>
      <c r="AV366" s="13" t="s">
        <v>85</v>
      </c>
      <c r="AW366" s="13" t="s">
        <v>32</v>
      </c>
      <c r="AX366" s="13" t="s">
        <v>75</v>
      </c>
      <c r="AY366" s="242" t="s">
        <v>149</v>
      </c>
    </row>
    <row r="367" s="13" customFormat="1">
      <c r="A367" s="13"/>
      <c r="B367" s="231"/>
      <c r="C367" s="232"/>
      <c r="D367" s="233" t="s">
        <v>158</v>
      </c>
      <c r="E367" s="234" t="s">
        <v>1</v>
      </c>
      <c r="F367" s="235" t="s">
        <v>1066</v>
      </c>
      <c r="G367" s="232"/>
      <c r="H367" s="236">
        <v>3</v>
      </c>
      <c r="I367" s="237"/>
      <c r="J367" s="232"/>
      <c r="K367" s="232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158</v>
      </c>
      <c r="AU367" s="242" t="s">
        <v>85</v>
      </c>
      <c r="AV367" s="13" t="s">
        <v>85</v>
      </c>
      <c r="AW367" s="13" t="s">
        <v>32</v>
      </c>
      <c r="AX367" s="13" t="s">
        <v>75</v>
      </c>
      <c r="AY367" s="242" t="s">
        <v>149</v>
      </c>
    </row>
    <row r="368" s="13" customFormat="1">
      <c r="A368" s="13"/>
      <c r="B368" s="231"/>
      <c r="C368" s="232"/>
      <c r="D368" s="233" t="s">
        <v>158</v>
      </c>
      <c r="E368" s="234" t="s">
        <v>1</v>
      </c>
      <c r="F368" s="235" t="s">
        <v>938</v>
      </c>
      <c r="G368" s="232"/>
      <c r="H368" s="236">
        <v>4</v>
      </c>
      <c r="I368" s="237"/>
      <c r="J368" s="232"/>
      <c r="K368" s="232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158</v>
      </c>
      <c r="AU368" s="242" t="s">
        <v>85</v>
      </c>
      <c r="AV368" s="13" t="s">
        <v>85</v>
      </c>
      <c r="AW368" s="13" t="s">
        <v>32</v>
      </c>
      <c r="AX368" s="13" t="s">
        <v>75</v>
      </c>
      <c r="AY368" s="242" t="s">
        <v>149</v>
      </c>
    </row>
    <row r="369" s="14" customFormat="1">
      <c r="A369" s="14"/>
      <c r="B369" s="243"/>
      <c r="C369" s="244"/>
      <c r="D369" s="233" t="s">
        <v>158</v>
      </c>
      <c r="E369" s="245" t="s">
        <v>1</v>
      </c>
      <c r="F369" s="246" t="s">
        <v>212</v>
      </c>
      <c r="G369" s="244"/>
      <c r="H369" s="247">
        <v>30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158</v>
      </c>
      <c r="AU369" s="253" t="s">
        <v>85</v>
      </c>
      <c r="AV369" s="14" t="s">
        <v>156</v>
      </c>
      <c r="AW369" s="14" t="s">
        <v>32</v>
      </c>
      <c r="AX369" s="14" t="s">
        <v>83</v>
      </c>
      <c r="AY369" s="253" t="s">
        <v>149</v>
      </c>
    </row>
    <row r="370" s="2" customFormat="1" ht="16.5" customHeight="1">
      <c r="A370" s="38"/>
      <c r="B370" s="39"/>
      <c r="C370" s="258" t="s">
        <v>932</v>
      </c>
      <c r="D370" s="258" t="s">
        <v>401</v>
      </c>
      <c r="E370" s="259" t="s">
        <v>2032</v>
      </c>
      <c r="F370" s="260" t="s">
        <v>2033</v>
      </c>
      <c r="G370" s="261" t="s">
        <v>394</v>
      </c>
      <c r="H370" s="262">
        <v>2</v>
      </c>
      <c r="I370" s="263"/>
      <c r="J370" s="264">
        <f>ROUND(I370*H370,2)</f>
        <v>0</v>
      </c>
      <c r="K370" s="265"/>
      <c r="L370" s="266"/>
      <c r="M370" s="267" t="s">
        <v>1</v>
      </c>
      <c r="N370" s="268" t="s">
        <v>40</v>
      </c>
      <c r="O370" s="91"/>
      <c r="P370" s="227">
        <f>O370*H370</f>
        <v>0</v>
      </c>
      <c r="Q370" s="227">
        <v>0.00020000000000000001</v>
      </c>
      <c r="R370" s="227">
        <f>Q370*H370</f>
        <v>0.00040000000000000002</v>
      </c>
      <c r="S370" s="227">
        <v>0</v>
      </c>
      <c r="T370" s="22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9" t="s">
        <v>485</v>
      </c>
      <c r="AT370" s="229" t="s">
        <v>401</v>
      </c>
      <c r="AU370" s="229" t="s">
        <v>85</v>
      </c>
      <c r="AY370" s="17" t="s">
        <v>149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17" t="s">
        <v>83</v>
      </c>
      <c r="BK370" s="230">
        <f>ROUND(I370*H370,2)</f>
        <v>0</v>
      </c>
      <c r="BL370" s="17" t="s">
        <v>370</v>
      </c>
      <c r="BM370" s="229" t="s">
        <v>2034</v>
      </c>
    </row>
    <row r="371" s="2" customFormat="1">
      <c r="A371" s="38"/>
      <c r="B371" s="39"/>
      <c r="C371" s="40"/>
      <c r="D371" s="233" t="s">
        <v>298</v>
      </c>
      <c r="E371" s="40"/>
      <c r="F371" s="254" t="s">
        <v>2035</v>
      </c>
      <c r="G371" s="40"/>
      <c r="H371" s="40"/>
      <c r="I371" s="255"/>
      <c r="J371" s="40"/>
      <c r="K371" s="40"/>
      <c r="L371" s="44"/>
      <c r="M371" s="256"/>
      <c r="N371" s="257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298</v>
      </c>
      <c r="AU371" s="17" t="s">
        <v>85</v>
      </c>
    </row>
    <row r="372" s="13" customFormat="1">
      <c r="A372" s="13"/>
      <c r="B372" s="231"/>
      <c r="C372" s="232"/>
      <c r="D372" s="233" t="s">
        <v>158</v>
      </c>
      <c r="E372" s="234" t="s">
        <v>1</v>
      </c>
      <c r="F372" s="235" t="s">
        <v>435</v>
      </c>
      <c r="G372" s="232"/>
      <c r="H372" s="236">
        <v>1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158</v>
      </c>
      <c r="AU372" s="242" t="s">
        <v>85</v>
      </c>
      <c r="AV372" s="13" t="s">
        <v>85</v>
      </c>
      <c r="AW372" s="13" t="s">
        <v>32</v>
      </c>
      <c r="AX372" s="13" t="s">
        <v>75</v>
      </c>
      <c r="AY372" s="242" t="s">
        <v>149</v>
      </c>
    </row>
    <row r="373" s="13" customFormat="1">
      <c r="A373" s="13"/>
      <c r="B373" s="231"/>
      <c r="C373" s="232"/>
      <c r="D373" s="233" t="s">
        <v>158</v>
      </c>
      <c r="E373" s="234" t="s">
        <v>1</v>
      </c>
      <c r="F373" s="235" t="s">
        <v>1110</v>
      </c>
      <c r="G373" s="232"/>
      <c r="H373" s="236">
        <v>1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158</v>
      </c>
      <c r="AU373" s="242" t="s">
        <v>85</v>
      </c>
      <c r="AV373" s="13" t="s">
        <v>85</v>
      </c>
      <c r="AW373" s="13" t="s">
        <v>32</v>
      </c>
      <c r="AX373" s="13" t="s">
        <v>75</v>
      </c>
      <c r="AY373" s="242" t="s">
        <v>149</v>
      </c>
    </row>
    <row r="374" s="14" customFormat="1">
      <c r="A374" s="14"/>
      <c r="B374" s="243"/>
      <c r="C374" s="244"/>
      <c r="D374" s="233" t="s">
        <v>158</v>
      </c>
      <c r="E374" s="245" t="s">
        <v>1</v>
      </c>
      <c r="F374" s="246" t="s">
        <v>212</v>
      </c>
      <c r="G374" s="244"/>
      <c r="H374" s="247">
        <v>2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158</v>
      </c>
      <c r="AU374" s="253" t="s">
        <v>85</v>
      </c>
      <c r="AV374" s="14" t="s">
        <v>156</v>
      </c>
      <c r="AW374" s="14" t="s">
        <v>32</v>
      </c>
      <c r="AX374" s="14" t="s">
        <v>83</v>
      </c>
      <c r="AY374" s="253" t="s">
        <v>149</v>
      </c>
    </row>
    <row r="375" s="2" customFormat="1" ht="16.5" customHeight="1">
      <c r="A375" s="38"/>
      <c r="B375" s="39"/>
      <c r="C375" s="258" t="s">
        <v>940</v>
      </c>
      <c r="D375" s="258" t="s">
        <v>401</v>
      </c>
      <c r="E375" s="259" t="s">
        <v>2036</v>
      </c>
      <c r="F375" s="260" t="s">
        <v>2037</v>
      </c>
      <c r="G375" s="261" t="s">
        <v>394</v>
      </c>
      <c r="H375" s="262">
        <v>3</v>
      </c>
      <c r="I375" s="263"/>
      <c r="J375" s="264">
        <f>ROUND(I375*H375,2)</f>
        <v>0</v>
      </c>
      <c r="K375" s="265"/>
      <c r="L375" s="266"/>
      <c r="M375" s="267" t="s">
        <v>1</v>
      </c>
      <c r="N375" s="268" t="s">
        <v>40</v>
      </c>
      <c r="O375" s="91"/>
      <c r="P375" s="227">
        <f>O375*H375</f>
        <v>0</v>
      </c>
      <c r="Q375" s="227">
        <v>0.00020000000000000001</v>
      </c>
      <c r="R375" s="227">
        <f>Q375*H375</f>
        <v>0.00060000000000000006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485</v>
      </c>
      <c r="AT375" s="229" t="s">
        <v>401</v>
      </c>
      <c r="AU375" s="229" t="s">
        <v>85</v>
      </c>
      <c r="AY375" s="17" t="s">
        <v>149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83</v>
      </c>
      <c r="BK375" s="230">
        <f>ROUND(I375*H375,2)</f>
        <v>0</v>
      </c>
      <c r="BL375" s="17" t="s">
        <v>370</v>
      </c>
      <c r="BM375" s="229" t="s">
        <v>2038</v>
      </c>
    </row>
    <row r="376" s="2" customFormat="1">
      <c r="A376" s="38"/>
      <c r="B376" s="39"/>
      <c r="C376" s="40"/>
      <c r="D376" s="233" t="s">
        <v>298</v>
      </c>
      <c r="E376" s="40"/>
      <c r="F376" s="254" t="s">
        <v>2035</v>
      </c>
      <c r="G376" s="40"/>
      <c r="H376" s="40"/>
      <c r="I376" s="255"/>
      <c r="J376" s="40"/>
      <c r="K376" s="40"/>
      <c r="L376" s="44"/>
      <c r="M376" s="256"/>
      <c r="N376" s="257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298</v>
      </c>
      <c r="AU376" s="17" t="s">
        <v>85</v>
      </c>
    </row>
    <row r="377" s="13" customFormat="1">
      <c r="A377" s="13"/>
      <c r="B377" s="231"/>
      <c r="C377" s="232"/>
      <c r="D377" s="233" t="s">
        <v>158</v>
      </c>
      <c r="E377" s="234" t="s">
        <v>1</v>
      </c>
      <c r="F377" s="235" t="s">
        <v>1024</v>
      </c>
      <c r="G377" s="232"/>
      <c r="H377" s="236">
        <v>2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158</v>
      </c>
      <c r="AU377" s="242" t="s">
        <v>85</v>
      </c>
      <c r="AV377" s="13" t="s">
        <v>85</v>
      </c>
      <c r="AW377" s="13" t="s">
        <v>32</v>
      </c>
      <c r="AX377" s="13" t="s">
        <v>75</v>
      </c>
      <c r="AY377" s="242" t="s">
        <v>149</v>
      </c>
    </row>
    <row r="378" s="13" customFormat="1">
      <c r="A378" s="13"/>
      <c r="B378" s="231"/>
      <c r="C378" s="232"/>
      <c r="D378" s="233" t="s">
        <v>158</v>
      </c>
      <c r="E378" s="234" t="s">
        <v>1</v>
      </c>
      <c r="F378" s="235" t="s">
        <v>1110</v>
      </c>
      <c r="G378" s="232"/>
      <c r="H378" s="236">
        <v>1</v>
      </c>
      <c r="I378" s="237"/>
      <c r="J378" s="232"/>
      <c r="K378" s="232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158</v>
      </c>
      <c r="AU378" s="242" t="s">
        <v>85</v>
      </c>
      <c r="AV378" s="13" t="s">
        <v>85</v>
      </c>
      <c r="AW378" s="13" t="s">
        <v>32</v>
      </c>
      <c r="AX378" s="13" t="s">
        <v>75</v>
      </c>
      <c r="AY378" s="242" t="s">
        <v>149</v>
      </c>
    </row>
    <row r="379" s="14" customFormat="1">
      <c r="A379" s="14"/>
      <c r="B379" s="243"/>
      <c r="C379" s="244"/>
      <c r="D379" s="233" t="s">
        <v>158</v>
      </c>
      <c r="E379" s="245" t="s">
        <v>1</v>
      </c>
      <c r="F379" s="246" t="s">
        <v>212</v>
      </c>
      <c r="G379" s="244"/>
      <c r="H379" s="247">
        <v>3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158</v>
      </c>
      <c r="AU379" s="253" t="s">
        <v>85</v>
      </c>
      <c r="AV379" s="14" t="s">
        <v>156</v>
      </c>
      <c r="AW379" s="14" t="s">
        <v>32</v>
      </c>
      <c r="AX379" s="14" t="s">
        <v>83</v>
      </c>
      <c r="AY379" s="253" t="s">
        <v>149</v>
      </c>
    </row>
    <row r="380" s="2" customFormat="1" ht="16.5" customHeight="1">
      <c r="A380" s="38"/>
      <c r="B380" s="39"/>
      <c r="C380" s="258" t="s">
        <v>948</v>
      </c>
      <c r="D380" s="258" t="s">
        <v>401</v>
      </c>
      <c r="E380" s="259" t="s">
        <v>2039</v>
      </c>
      <c r="F380" s="260" t="s">
        <v>2040</v>
      </c>
      <c r="G380" s="261" t="s">
        <v>394</v>
      </c>
      <c r="H380" s="262">
        <v>3</v>
      </c>
      <c r="I380" s="263"/>
      <c r="J380" s="264">
        <f>ROUND(I380*H380,2)</f>
        <v>0</v>
      </c>
      <c r="K380" s="265"/>
      <c r="L380" s="266"/>
      <c r="M380" s="267" t="s">
        <v>1</v>
      </c>
      <c r="N380" s="268" t="s">
        <v>40</v>
      </c>
      <c r="O380" s="91"/>
      <c r="P380" s="227">
        <f>O380*H380</f>
        <v>0</v>
      </c>
      <c r="Q380" s="227">
        <v>0.00020000000000000001</v>
      </c>
      <c r="R380" s="227">
        <f>Q380*H380</f>
        <v>0.00060000000000000006</v>
      </c>
      <c r="S380" s="227">
        <v>0</v>
      </c>
      <c r="T380" s="228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9" t="s">
        <v>485</v>
      </c>
      <c r="AT380" s="229" t="s">
        <v>401</v>
      </c>
      <c r="AU380" s="229" t="s">
        <v>85</v>
      </c>
      <c r="AY380" s="17" t="s">
        <v>149</v>
      </c>
      <c r="BE380" s="230">
        <f>IF(N380="základní",J380,0)</f>
        <v>0</v>
      </c>
      <c r="BF380" s="230">
        <f>IF(N380="snížená",J380,0)</f>
        <v>0</v>
      </c>
      <c r="BG380" s="230">
        <f>IF(N380="zákl. přenesená",J380,0)</f>
        <v>0</v>
      </c>
      <c r="BH380" s="230">
        <f>IF(N380="sníž. přenesená",J380,0)</f>
        <v>0</v>
      </c>
      <c r="BI380" s="230">
        <f>IF(N380="nulová",J380,0)</f>
        <v>0</v>
      </c>
      <c r="BJ380" s="17" t="s">
        <v>83</v>
      </c>
      <c r="BK380" s="230">
        <f>ROUND(I380*H380,2)</f>
        <v>0</v>
      </c>
      <c r="BL380" s="17" t="s">
        <v>370</v>
      </c>
      <c r="BM380" s="229" t="s">
        <v>2041</v>
      </c>
    </row>
    <row r="381" s="2" customFormat="1">
      <c r="A381" s="38"/>
      <c r="B381" s="39"/>
      <c r="C381" s="40"/>
      <c r="D381" s="233" t="s">
        <v>298</v>
      </c>
      <c r="E381" s="40"/>
      <c r="F381" s="254" t="s">
        <v>2035</v>
      </c>
      <c r="G381" s="40"/>
      <c r="H381" s="40"/>
      <c r="I381" s="255"/>
      <c r="J381" s="40"/>
      <c r="K381" s="40"/>
      <c r="L381" s="44"/>
      <c r="M381" s="256"/>
      <c r="N381" s="257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298</v>
      </c>
      <c r="AU381" s="17" t="s">
        <v>85</v>
      </c>
    </row>
    <row r="382" s="13" customFormat="1">
      <c r="A382" s="13"/>
      <c r="B382" s="231"/>
      <c r="C382" s="232"/>
      <c r="D382" s="233" t="s">
        <v>158</v>
      </c>
      <c r="E382" s="234" t="s">
        <v>1</v>
      </c>
      <c r="F382" s="235" t="s">
        <v>2042</v>
      </c>
      <c r="G382" s="232"/>
      <c r="H382" s="236">
        <v>2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158</v>
      </c>
      <c r="AU382" s="242" t="s">
        <v>85</v>
      </c>
      <c r="AV382" s="13" t="s">
        <v>85</v>
      </c>
      <c r="AW382" s="13" t="s">
        <v>32</v>
      </c>
      <c r="AX382" s="13" t="s">
        <v>75</v>
      </c>
      <c r="AY382" s="242" t="s">
        <v>149</v>
      </c>
    </row>
    <row r="383" s="13" customFormat="1">
      <c r="A383" s="13"/>
      <c r="B383" s="231"/>
      <c r="C383" s="232"/>
      <c r="D383" s="233" t="s">
        <v>158</v>
      </c>
      <c r="E383" s="234" t="s">
        <v>1</v>
      </c>
      <c r="F383" s="235" t="s">
        <v>1110</v>
      </c>
      <c r="G383" s="232"/>
      <c r="H383" s="236">
        <v>1</v>
      </c>
      <c r="I383" s="237"/>
      <c r="J383" s="232"/>
      <c r="K383" s="232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158</v>
      </c>
      <c r="AU383" s="242" t="s">
        <v>85</v>
      </c>
      <c r="AV383" s="13" t="s">
        <v>85</v>
      </c>
      <c r="AW383" s="13" t="s">
        <v>32</v>
      </c>
      <c r="AX383" s="13" t="s">
        <v>75</v>
      </c>
      <c r="AY383" s="242" t="s">
        <v>149</v>
      </c>
    </row>
    <row r="384" s="14" customFormat="1">
      <c r="A384" s="14"/>
      <c r="B384" s="243"/>
      <c r="C384" s="244"/>
      <c r="D384" s="233" t="s">
        <v>158</v>
      </c>
      <c r="E384" s="245" t="s">
        <v>1</v>
      </c>
      <c r="F384" s="246" t="s">
        <v>212</v>
      </c>
      <c r="G384" s="244"/>
      <c r="H384" s="247">
        <v>3</v>
      </c>
      <c r="I384" s="248"/>
      <c r="J384" s="244"/>
      <c r="K384" s="244"/>
      <c r="L384" s="249"/>
      <c r="M384" s="250"/>
      <c r="N384" s="251"/>
      <c r="O384" s="251"/>
      <c r="P384" s="251"/>
      <c r="Q384" s="251"/>
      <c r="R384" s="251"/>
      <c r="S384" s="251"/>
      <c r="T384" s="25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3" t="s">
        <v>158</v>
      </c>
      <c r="AU384" s="253" t="s">
        <v>85</v>
      </c>
      <c r="AV384" s="14" t="s">
        <v>156</v>
      </c>
      <c r="AW384" s="14" t="s">
        <v>32</v>
      </c>
      <c r="AX384" s="14" t="s">
        <v>83</v>
      </c>
      <c r="AY384" s="253" t="s">
        <v>149</v>
      </c>
    </row>
    <row r="385" s="2" customFormat="1" ht="16.5" customHeight="1">
      <c r="A385" s="38"/>
      <c r="B385" s="39"/>
      <c r="C385" s="258" t="s">
        <v>952</v>
      </c>
      <c r="D385" s="258" t="s">
        <v>401</v>
      </c>
      <c r="E385" s="259" t="s">
        <v>2043</v>
      </c>
      <c r="F385" s="260" t="s">
        <v>2044</v>
      </c>
      <c r="G385" s="261" t="s">
        <v>394</v>
      </c>
      <c r="H385" s="262">
        <v>6</v>
      </c>
      <c r="I385" s="263"/>
      <c r="J385" s="264">
        <f>ROUND(I385*H385,2)</f>
        <v>0</v>
      </c>
      <c r="K385" s="265"/>
      <c r="L385" s="266"/>
      <c r="M385" s="267" t="s">
        <v>1</v>
      </c>
      <c r="N385" s="268" t="s">
        <v>40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485</v>
      </c>
      <c r="AT385" s="229" t="s">
        <v>401</v>
      </c>
      <c r="AU385" s="229" t="s">
        <v>85</v>
      </c>
      <c r="AY385" s="17" t="s">
        <v>149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83</v>
      </c>
      <c r="BK385" s="230">
        <f>ROUND(I385*H385,2)</f>
        <v>0</v>
      </c>
      <c r="BL385" s="17" t="s">
        <v>370</v>
      </c>
      <c r="BM385" s="229" t="s">
        <v>2045</v>
      </c>
    </row>
    <row r="386" s="2" customFormat="1">
      <c r="A386" s="38"/>
      <c r="B386" s="39"/>
      <c r="C386" s="40"/>
      <c r="D386" s="233" t="s">
        <v>298</v>
      </c>
      <c r="E386" s="40"/>
      <c r="F386" s="254" t="s">
        <v>2035</v>
      </c>
      <c r="G386" s="40"/>
      <c r="H386" s="40"/>
      <c r="I386" s="255"/>
      <c r="J386" s="40"/>
      <c r="K386" s="40"/>
      <c r="L386" s="44"/>
      <c r="M386" s="256"/>
      <c r="N386" s="257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298</v>
      </c>
      <c r="AU386" s="17" t="s">
        <v>85</v>
      </c>
    </row>
    <row r="387" s="13" customFormat="1">
      <c r="A387" s="13"/>
      <c r="B387" s="231"/>
      <c r="C387" s="232"/>
      <c r="D387" s="233" t="s">
        <v>158</v>
      </c>
      <c r="E387" s="234" t="s">
        <v>1</v>
      </c>
      <c r="F387" s="235" t="s">
        <v>457</v>
      </c>
      <c r="G387" s="232"/>
      <c r="H387" s="236">
        <v>3</v>
      </c>
      <c r="I387" s="237"/>
      <c r="J387" s="232"/>
      <c r="K387" s="232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158</v>
      </c>
      <c r="AU387" s="242" t="s">
        <v>85</v>
      </c>
      <c r="AV387" s="13" t="s">
        <v>85</v>
      </c>
      <c r="AW387" s="13" t="s">
        <v>32</v>
      </c>
      <c r="AX387" s="13" t="s">
        <v>75</v>
      </c>
      <c r="AY387" s="242" t="s">
        <v>149</v>
      </c>
    </row>
    <row r="388" s="13" customFormat="1">
      <c r="A388" s="13"/>
      <c r="B388" s="231"/>
      <c r="C388" s="232"/>
      <c r="D388" s="233" t="s">
        <v>158</v>
      </c>
      <c r="E388" s="234" t="s">
        <v>1</v>
      </c>
      <c r="F388" s="235" t="s">
        <v>1110</v>
      </c>
      <c r="G388" s="232"/>
      <c r="H388" s="236">
        <v>1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158</v>
      </c>
      <c r="AU388" s="242" t="s">
        <v>85</v>
      </c>
      <c r="AV388" s="13" t="s">
        <v>85</v>
      </c>
      <c r="AW388" s="13" t="s">
        <v>32</v>
      </c>
      <c r="AX388" s="13" t="s">
        <v>75</v>
      </c>
      <c r="AY388" s="242" t="s">
        <v>149</v>
      </c>
    </row>
    <row r="389" s="13" customFormat="1">
      <c r="A389" s="13"/>
      <c r="B389" s="231"/>
      <c r="C389" s="232"/>
      <c r="D389" s="233" t="s">
        <v>158</v>
      </c>
      <c r="E389" s="234" t="s">
        <v>1</v>
      </c>
      <c r="F389" s="235" t="s">
        <v>2046</v>
      </c>
      <c r="G389" s="232"/>
      <c r="H389" s="236">
        <v>1</v>
      </c>
      <c r="I389" s="237"/>
      <c r="J389" s="232"/>
      <c r="K389" s="232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158</v>
      </c>
      <c r="AU389" s="242" t="s">
        <v>85</v>
      </c>
      <c r="AV389" s="13" t="s">
        <v>85</v>
      </c>
      <c r="AW389" s="13" t="s">
        <v>32</v>
      </c>
      <c r="AX389" s="13" t="s">
        <v>75</v>
      </c>
      <c r="AY389" s="242" t="s">
        <v>149</v>
      </c>
    </row>
    <row r="390" s="13" customFormat="1">
      <c r="A390" s="13"/>
      <c r="B390" s="231"/>
      <c r="C390" s="232"/>
      <c r="D390" s="233" t="s">
        <v>158</v>
      </c>
      <c r="E390" s="234" t="s">
        <v>1</v>
      </c>
      <c r="F390" s="235" t="s">
        <v>1035</v>
      </c>
      <c r="G390" s="232"/>
      <c r="H390" s="236">
        <v>1</v>
      </c>
      <c r="I390" s="237"/>
      <c r="J390" s="232"/>
      <c r="K390" s="232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158</v>
      </c>
      <c r="AU390" s="242" t="s">
        <v>85</v>
      </c>
      <c r="AV390" s="13" t="s">
        <v>85</v>
      </c>
      <c r="AW390" s="13" t="s">
        <v>32</v>
      </c>
      <c r="AX390" s="13" t="s">
        <v>75</v>
      </c>
      <c r="AY390" s="242" t="s">
        <v>149</v>
      </c>
    </row>
    <row r="391" s="14" customFormat="1">
      <c r="A391" s="14"/>
      <c r="B391" s="243"/>
      <c r="C391" s="244"/>
      <c r="D391" s="233" t="s">
        <v>158</v>
      </c>
      <c r="E391" s="245" t="s">
        <v>1</v>
      </c>
      <c r="F391" s="246" t="s">
        <v>212</v>
      </c>
      <c r="G391" s="244"/>
      <c r="H391" s="247">
        <v>6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158</v>
      </c>
      <c r="AU391" s="253" t="s">
        <v>85</v>
      </c>
      <c r="AV391" s="14" t="s">
        <v>156</v>
      </c>
      <c r="AW391" s="14" t="s">
        <v>32</v>
      </c>
      <c r="AX391" s="14" t="s">
        <v>83</v>
      </c>
      <c r="AY391" s="253" t="s">
        <v>149</v>
      </c>
    </row>
    <row r="392" s="2" customFormat="1" ht="16.5" customHeight="1">
      <c r="A392" s="38"/>
      <c r="B392" s="39"/>
      <c r="C392" s="258" t="s">
        <v>957</v>
      </c>
      <c r="D392" s="258" t="s">
        <v>401</v>
      </c>
      <c r="E392" s="259" t="s">
        <v>2047</v>
      </c>
      <c r="F392" s="260" t="s">
        <v>2048</v>
      </c>
      <c r="G392" s="261" t="s">
        <v>394</v>
      </c>
      <c r="H392" s="262">
        <v>5</v>
      </c>
      <c r="I392" s="263"/>
      <c r="J392" s="264">
        <f>ROUND(I392*H392,2)</f>
        <v>0</v>
      </c>
      <c r="K392" s="265"/>
      <c r="L392" s="266"/>
      <c r="M392" s="267" t="s">
        <v>1</v>
      </c>
      <c r="N392" s="268" t="s">
        <v>40</v>
      </c>
      <c r="O392" s="91"/>
      <c r="P392" s="227">
        <f>O392*H392</f>
        <v>0</v>
      </c>
      <c r="Q392" s="227">
        <v>0</v>
      </c>
      <c r="R392" s="227">
        <f>Q392*H392</f>
        <v>0</v>
      </c>
      <c r="S392" s="227">
        <v>0</v>
      </c>
      <c r="T392" s="228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9" t="s">
        <v>485</v>
      </c>
      <c r="AT392" s="229" t="s">
        <v>401</v>
      </c>
      <c r="AU392" s="229" t="s">
        <v>85</v>
      </c>
      <c r="AY392" s="17" t="s">
        <v>149</v>
      </c>
      <c r="BE392" s="230">
        <f>IF(N392="základní",J392,0)</f>
        <v>0</v>
      </c>
      <c r="BF392" s="230">
        <f>IF(N392="snížená",J392,0)</f>
        <v>0</v>
      </c>
      <c r="BG392" s="230">
        <f>IF(N392="zákl. přenesená",J392,0)</f>
        <v>0</v>
      </c>
      <c r="BH392" s="230">
        <f>IF(N392="sníž. přenesená",J392,0)</f>
        <v>0</v>
      </c>
      <c r="BI392" s="230">
        <f>IF(N392="nulová",J392,0)</f>
        <v>0</v>
      </c>
      <c r="BJ392" s="17" t="s">
        <v>83</v>
      </c>
      <c r="BK392" s="230">
        <f>ROUND(I392*H392,2)</f>
        <v>0</v>
      </c>
      <c r="BL392" s="17" t="s">
        <v>370</v>
      </c>
      <c r="BM392" s="229" t="s">
        <v>2049</v>
      </c>
    </row>
    <row r="393" s="2" customFormat="1">
      <c r="A393" s="38"/>
      <c r="B393" s="39"/>
      <c r="C393" s="40"/>
      <c r="D393" s="233" t="s">
        <v>298</v>
      </c>
      <c r="E393" s="40"/>
      <c r="F393" s="254" t="s">
        <v>2035</v>
      </c>
      <c r="G393" s="40"/>
      <c r="H393" s="40"/>
      <c r="I393" s="255"/>
      <c r="J393" s="40"/>
      <c r="K393" s="40"/>
      <c r="L393" s="44"/>
      <c r="M393" s="256"/>
      <c r="N393" s="257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298</v>
      </c>
      <c r="AU393" s="17" t="s">
        <v>85</v>
      </c>
    </row>
    <row r="394" s="13" customFormat="1">
      <c r="A394" s="13"/>
      <c r="B394" s="231"/>
      <c r="C394" s="232"/>
      <c r="D394" s="233" t="s">
        <v>158</v>
      </c>
      <c r="E394" s="234" t="s">
        <v>1</v>
      </c>
      <c r="F394" s="235" t="s">
        <v>1024</v>
      </c>
      <c r="G394" s="232"/>
      <c r="H394" s="236">
        <v>2</v>
      </c>
      <c r="I394" s="237"/>
      <c r="J394" s="232"/>
      <c r="K394" s="232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158</v>
      </c>
      <c r="AU394" s="242" t="s">
        <v>85</v>
      </c>
      <c r="AV394" s="13" t="s">
        <v>85</v>
      </c>
      <c r="AW394" s="13" t="s">
        <v>32</v>
      </c>
      <c r="AX394" s="13" t="s">
        <v>75</v>
      </c>
      <c r="AY394" s="242" t="s">
        <v>149</v>
      </c>
    </row>
    <row r="395" s="13" customFormat="1">
      <c r="A395" s="13"/>
      <c r="B395" s="231"/>
      <c r="C395" s="232"/>
      <c r="D395" s="233" t="s">
        <v>158</v>
      </c>
      <c r="E395" s="234" t="s">
        <v>1</v>
      </c>
      <c r="F395" s="235" t="s">
        <v>1110</v>
      </c>
      <c r="G395" s="232"/>
      <c r="H395" s="236">
        <v>1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158</v>
      </c>
      <c r="AU395" s="242" t="s">
        <v>85</v>
      </c>
      <c r="AV395" s="13" t="s">
        <v>85</v>
      </c>
      <c r="AW395" s="13" t="s">
        <v>32</v>
      </c>
      <c r="AX395" s="13" t="s">
        <v>75</v>
      </c>
      <c r="AY395" s="242" t="s">
        <v>149</v>
      </c>
    </row>
    <row r="396" s="13" customFormat="1">
      <c r="A396" s="13"/>
      <c r="B396" s="231"/>
      <c r="C396" s="232"/>
      <c r="D396" s="233" t="s">
        <v>158</v>
      </c>
      <c r="E396" s="234" t="s">
        <v>1</v>
      </c>
      <c r="F396" s="235" t="s">
        <v>2046</v>
      </c>
      <c r="G396" s="232"/>
      <c r="H396" s="236">
        <v>1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158</v>
      </c>
      <c r="AU396" s="242" t="s">
        <v>85</v>
      </c>
      <c r="AV396" s="13" t="s">
        <v>85</v>
      </c>
      <c r="AW396" s="13" t="s">
        <v>32</v>
      </c>
      <c r="AX396" s="13" t="s">
        <v>75</v>
      </c>
      <c r="AY396" s="242" t="s">
        <v>149</v>
      </c>
    </row>
    <row r="397" s="13" customFormat="1">
      <c r="A397" s="13"/>
      <c r="B397" s="231"/>
      <c r="C397" s="232"/>
      <c r="D397" s="233" t="s">
        <v>158</v>
      </c>
      <c r="E397" s="234" t="s">
        <v>1</v>
      </c>
      <c r="F397" s="235" t="s">
        <v>1035</v>
      </c>
      <c r="G397" s="232"/>
      <c r="H397" s="236">
        <v>1</v>
      </c>
      <c r="I397" s="237"/>
      <c r="J397" s="232"/>
      <c r="K397" s="232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158</v>
      </c>
      <c r="AU397" s="242" t="s">
        <v>85</v>
      </c>
      <c r="AV397" s="13" t="s">
        <v>85</v>
      </c>
      <c r="AW397" s="13" t="s">
        <v>32</v>
      </c>
      <c r="AX397" s="13" t="s">
        <v>75</v>
      </c>
      <c r="AY397" s="242" t="s">
        <v>149</v>
      </c>
    </row>
    <row r="398" s="14" customFormat="1">
      <c r="A398" s="14"/>
      <c r="B398" s="243"/>
      <c r="C398" s="244"/>
      <c r="D398" s="233" t="s">
        <v>158</v>
      </c>
      <c r="E398" s="245" t="s">
        <v>1</v>
      </c>
      <c r="F398" s="246" t="s">
        <v>212</v>
      </c>
      <c r="G398" s="244"/>
      <c r="H398" s="247">
        <v>5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3" t="s">
        <v>158</v>
      </c>
      <c r="AU398" s="253" t="s">
        <v>85</v>
      </c>
      <c r="AV398" s="14" t="s">
        <v>156</v>
      </c>
      <c r="AW398" s="14" t="s">
        <v>32</v>
      </c>
      <c r="AX398" s="14" t="s">
        <v>83</v>
      </c>
      <c r="AY398" s="253" t="s">
        <v>149</v>
      </c>
    </row>
    <row r="399" s="2" customFormat="1" ht="16.5" customHeight="1">
      <c r="A399" s="38"/>
      <c r="B399" s="39"/>
      <c r="C399" s="258" t="s">
        <v>963</v>
      </c>
      <c r="D399" s="258" t="s">
        <v>401</v>
      </c>
      <c r="E399" s="259" t="s">
        <v>2050</v>
      </c>
      <c r="F399" s="260" t="s">
        <v>2051</v>
      </c>
      <c r="G399" s="261" t="s">
        <v>394</v>
      </c>
      <c r="H399" s="262">
        <v>2</v>
      </c>
      <c r="I399" s="263"/>
      <c r="J399" s="264">
        <f>ROUND(I399*H399,2)</f>
        <v>0</v>
      </c>
      <c r="K399" s="265"/>
      <c r="L399" s="266"/>
      <c r="M399" s="267" t="s">
        <v>1</v>
      </c>
      <c r="N399" s="268" t="s">
        <v>40</v>
      </c>
      <c r="O399" s="91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485</v>
      </c>
      <c r="AT399" s="229" t="s">
        <v>401</v>
      </c>
      <c r="AU399" s="229" t="s">
        <v>85</v>
      </c>
      <c r="AY399" s="17" t="s">
        <v>149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83</v>
      </c>
      <c r="BK399" s="230">
        <f>ROUND(I399*H399,2)</f>
        <v>0</v>
      </c>
      <c r="BL399" s="17" t="s">
        <v>370</v>
      </c>
      <c r="BM399" s="229" t="s">
        <v>2052</v>
      </c>
    </row>
    <row r="400" s="2" customFormat="1">
      <c r="A400" s="38"/>
      <c r="B400" s="39"/>
      <c r="C400" s="40"/>
      <c r="D400" s="233" t="s">
        <v>298</v>
      </c>
      <c r="E400" s="40"/>
      <c r="F400" s="254" t="s">
        <v>2035</v>
      </c>
      <c r="G400" s="40"/>
      <c r="H400" s="40"/>
      <c r="I400" s="255"/>
      <c r="J400" s="40"/>
      <c r="K400" s="40"/>
      <c r="L400" s="44"/>
      <c r="M400" s="256"/>
      <c r="N400" s="257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298</v>
      </c>
      <c r="AU400" s="17" t="s">
        <v>85</v>
      </c>
    </row>
    <row r="401" s="13" customFormat="1">
      <c r="A401" s="13"/>
      <c r="B401" s="231"/>
      <c r="C401" s="232"/>
      <c r="D401" s="233" t="s">
        <v>158</v>
      </c>
      <c r="E401" s="234" t="s">
        <v>1</v>
      </c>
      <c r="F401" s="235" t="s">
        <v>1024</v>
      </c>
      <c r="G401" s="232"/>
      <c r="H401" s="236">
        <v>2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158</v>
      </c>
      <c r="AU401" s="242" t="s">
        <v>85</v>
      </c>
      <c r="AV401" s="13" t="s">
        <v>85</v>
      </c>
      <c r="AW401" s="13" t="s">
        <v>32</v>
      </c>
      <c r="AX401" s="13" t="s">
        <v>83</v>
      </c>
      <c r="AY401" s="242" t="s">
        <v>149</v>
      </c>
    </row>
    <row r="402" s="2" customFormat="1" ht="16.5" customHeight="1">
      <c r="A402" s="38"/>
      <c r="B402" s="39"/>
      <c r="C402" s="258" t="s">
        <v>969</v>
      </c>
      <c r="D402" s="258" t="s">
        <v>401</v>
      </c>
      <c r="E402" s="259" t="s">
        <v>2053</v>
      </c>
      <c r="F402" s="260" t="s">
        <v>2054</v>
      </c>
      <c r="G402" s="261" t="s">
        <v>394</v>
      </c>
      <c r="H402" s="262">
        <v>1</v>
      </c>
      <c r="I402" s="263"/>
      <c r="J402" s="264">
        <f>ROUND(I402*H402,2)</f>
        <v>0</v>
      </c>
      <c r="K402" s="265"/>
      <c r="L402" s="266"/>
      <c r="M402" s="267" t="s">
        <v>1</v>
      </c>
      <c r="N402" s="268" t="s">
        <v>40</v>
      </c>
      <c r="O402" s="91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485</v>
      </c>
      <c r="AT402" s="229" t="s">
        <v>401</v>
      </c>
      <c r="AU402" s="229" t="s">
        <v>85</v>
      </c>
      <c r="AY402" s="17" t="s">
        <v>149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83</v>
      </c>
      <c r="BK402" s="230">
        <f>ROUND(I402*H402,2)</f>
        <v>0</v>
      </c>
      <c r="BL402" s="17" t="s">
        <v>370</v>
      </c>
      <c r="BM402" s="229" t="s">
        <v>2055</v>
      </c>
    </row>
    <row r="403" s="2" customFormat="1">
      <c r="A403" s="38"/>
      <c r="B403" s="39"/>
      <c r="C403" s="40"/>
      <c r="D403" s="233" t="s">
        <v>298</v>
      </c>
      <c r="E403" s="40"/>
      <c r="F403" s="254" t="s">
        <v>2035</v>
      </c>
      <c r="G403" s="40"/>
      <c r="H403" s="40"/>
      <c r="I403" s="255"/>
      <c r="J403" s="40"/>
      <c r="K403" s="40"/>
      <c r="L403" s="44"/>
      <c r="M403" s="256"/>
      <c r="N403" s="257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298</v>
      </c>
      <c r="AU403" s="17" t="s">
        <v>85</v>
      </c>
    </row>
    <row r="404" s="13" customFormat="1">
      <c r="A404" s="13"/>
      <c r="B404" s="231"/>
      <c r="C404" s="232"/>
      <c r="D404" s="233" t="s">
        <v>158</v>
      </c>
      <c r="E404" s="234" t="s">
        <v>1</v>
      </c>
      <c r="F404" s="235" t="s">
        <v>435</v>
      </c>
      <c r="G404" s="232"/>
      <c r="H404" s="236">
        <v>1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158</v>
      </c>
      <c r="AU404" s="242" t="s">
        <v>85</v>
      </c>
      <c r="AV404" s="13" t="s">
        <v>85</v>
      </c>
      <c r="AW404" s="13" t="s">
        <v>32</v>
      </c>
      <c r="AX404" s="13" t="s">
        <v>83</v>
      </c>
      <c r="AY404" s="242" t="s">
        <v>149</v>
      </c>
    </row>
    <row r="405" s="2" customFormat="1" ht="16.5" customHeight="1">
      <c r="A405" s="38"/>
      <c r="B405" s="39"/>
      <c r="C405" s="258" t="s">
        <v>974</v>
      </c>
      <c r="D405" s="258" t="s">
        <v>401</v>
      </c>
      <c r="E405" s="259" t="s">
        <v>2056</v>
      </c>
      <c r="F405" s="260" t="s">
        <v>2057</v>
      </c>
      <c r="G405" s="261" t="s">
        <v>394</v>
      </c>
      <c r="H405" s="262">
        <v>1</v>
      </c>
      <c r="I405" s="263"/>
      <c r="J405" s="264">
        <f>ROUND(I405*H405,2)</f>
        <v>0</v>
      </c>
      <c r="K405" s="265"/>
      <c r="L405" s="266"/>
      <c r="M405" s="267" t="s">
        <v>1</v>
      </c>
      <c r="N405" s="268" t="s">
        <v>40</v>
      </c>
      <c r="O405" s="91"/>
      <c r="P405" s="227">
        <f>O405*H405</f>
        <v>0</v>
      </c>
      <c r="Q405" s="227">
        <v>0</v>
      </c>
      <c r="R405" s="227">
        <f>Q405*H405</f>
        <v>0</v>
      </c>
      <c r="S405" s="227">
        <v>0</v>
      </c>
      <c r="T405" s="22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9" t="s">
        <v>485</v>
      </c>
      <c r="AT405" s="229" t="s">
        <v>401</v>
      </c>
      <c r="AU405" s="229" t="s">
        <v>85</v>
      </c>
      <c r="AY405" s="17" t="s">
        <v>149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7" t="s">
        <v>83</v>
      </c>
      <c r="BK405" s="230">
        <f>ROUND(I405*H405,2)</f>
        <v>0</v>
      </c>
      <c r="BL405" s="17" t="s">
        <v>370</v>
      </c>
      <c r="BM405" s="229" t="s">
        <v>2058</v>
      </c>
    </row>
    <row r="406" s="2" customFormat="1">
      <c r="A406" s="38"/>
      <c r="B406" s="39"/>
      <c r="C406" s="40"/>
      <c r="D406" s="233" t="s">
        <v>298</v>
      </c>
      <c r="E406" s="40"/>
      <c r="F406" s="254" t="s">
        <v>2035</v>
      </c>
      <c r="G406" s="40"/>
      <c r="H406" s="40"/>
      <c r="I406" s="255"/>
      <c r="J406" s="40"/>
      <c r="K406" s="40"/>
      <c r="L406" s="44"/>
      <c r="M406" s="256"/>
      <c r="N406" s="257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298</v>
      </c>
      <c r="AU406" s="17" t="s">
        <v>85</v>
      </c>
    </row>
    <row r="407" s="13" customFormat="1">
      <c r="A407" s="13"/>
      <c r="B407" s="231"/>
      <c r="C407" s="232"/>
      <c r="D407" s="233" t="s">
        <v>158</v>
      </c>
      <c r="E407" s="234" t="s">
        <v>1</v>
      </c>
      <c r="F407" s="235" t="s">
        <v>435</v>
      </c>
      <c r="G407" s="232"/>
      <c r="H407" s="236">
        <v>1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158</v>
      </c>
      <c r="AU407" s="242" t="s">
        <v>85</v>
      </c>
      <c r="AV407" s="13" t="s">
        <v>85</v>
      </c>
      <c r="AW407" s="13" t="s">
        <v>32</v>
      </c>
      <c r="AX407" s="13" t="s">
        <v>83</v>
      </c>
      <c r="AY407" s="242" t="s">
        <v>149</v>
      </c>
    </row>
    <row r="408" s="2" customFormat="1" ht="16.5" customHeight="1">
      <c r="A408" s="38"/>
      <c r="B408" s="39"/>
      <c r="C408" s="258" t="s">
        <v>978</v>
      </c>
      <c r="D408" s="258" t="s">
        <v>401</v>
      </c>
      <c r="E408" s="259" t="s">
        <v>2059</v>
      </c>
      <c r="F408" s="260" t="s">
        <v>2060</v>
      </c>
      <c r="G408" s="261" t="s">
        <v>394</v>
      </c>
      <c r="H408" s="262">
        <v>1</v>
      </c>
      <c r="I408" s="263"/>
      <c r="J408" s="264">
        <f>ROUND(I408*H408,2)</f>
        <v>0</v>
      </c>
      <c r="K408" s="265"/>
      <c r="L408" s="266"/>
      <c r="M408" s="267" t="s">
        <v>1</v>
      </c>
      <c r="N408" s="268" t="s">
        <v>40</v>
      </c>
      <c r="O408" s="91"/>
      <c r="P408" s="227">
        <f>O408*H408</f>
        <v>0</v>
      </c>
      <c r="Q408" s="227">
        <v>0</v>
      </c>
      <c r="R408" s="227">
        <f>Q408*H408</f>
        <v>0</v>
      </c>
      <c r="S408" s="227">
        <v>0</v>
      </c>
      <c r="T408" s="22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9" t="s">
        <v>485</v>
      </c>
      <c r="AT408" s="229" t="s">
        <v>401</v>
      </c>
      <c r="AU408" s="229" t="s">
        <v>85</v>
      </c>
      <c r="AY408" s="17" t="s">
        <v>149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7" t="s">
        <v>83</v>
      </c>
      <c r="BK408" s="230">
        <f>ROUND(I408*H408,2)</f>
        <v>0</v>
      </c>
      <c r="BL408" s="17" t="s">
        <v>370</v>
      </c>
      <c r="BM408" s="229" t="s">
        <v>2061</v>
      </c>
    </row>
    <row r="409" s="2" customFormat="1">
      <c r="A409" s="38"/>
      <c r="B409" s="39"/>
      <c r="C409" s="40"/>
      <c r="D409" s="233" t="s">
        <v>298</v>
      </c>
      <c r="E409" s="40"/>
      <c r="F409" s="254" t="s">
        <v>2035</v>
      </c>
      <c r="G409" s="40"/>
      <c r="H409" s="40"/>
      <c r="I409" s="255"/>
      <c r="J409" s="40"/>
      <c r="K409" s="40"/>
      <c r="L409" s="44"/>
      <c r="M409" s="256"/>
      <c r="N409" s="257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298</v>
      </c>
      <c r="AU409" s="17" t="s">
        <v>85</v>
      </c>
    </row>
    <row r="410" s="13" customFormat="1">
      <c r="A410" s="13"/>
      <c r="B410" s="231"/>
      <c r="C410" s="232"/>
      <c r="D410" s="233" t="s">
        <v>158</v>
      </c>
      <c r="E410" s="234" t="s">
        <v>1</v>
      </c>
      <c r="F410" s="235" t="s">
        <v>435</v>
      </c>
      <c r="G410" s="232"/>
      <c r="H410" s="236">
        <v>1</v>
      </c>
      <c r="I410" s="237"/>
      <c r="J410" s="232"/>
      <c r="K410" s="232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158</v>
      </c>
      <c r="AU410" s="242" t="s">
        <v>85</v>
      </c>
      <c r="AV410" s="13" t="s">
        <v>85</v>
      </c>
      <c r="AW410" s="13" t="s">
        <v>32</v>
      </c>
      <c r="AX410" s="13" t="s">
        <v>83</v>
      </c>
      <c r="AY410" s="242" t="s">
        <v>149</v>
      </c>
    </row>
    <row r="411" s="2" customFormat="1" ht="16.5" customHeight="1">
      <c r="A411" s="38"/>
      <c r="B411" s="39"/>
      <c r="C411" s="258" t="s">
        <v>983</v>
      </c>
      <c r="D411" s="258" t="s">
        <v>401</v>
      </c>
      <c r="E411" s="259" t="s">
        <v>2062</v>
      </c>
      <c r="F411" s="260" t="s">
        <v>2063</v>
      </c>
      <c r="G411" s="261" t="s">
        <v>394</v>
      </c>
      <c r="H411" s="262">
        <v>1</v>
      </c>
      <c r="I411" s="263"/>
      <c r="J411" s="264">
        <f>ROUND(I411*H411,2)</f>
        <v>0</v>
      </c>
      <c r="K411" s="265"/>
      <c r="L411" s="266"/>
      <c r="M411" s="267" t="s">
        <v>1</v>
      </c>
      <c r="N411" s="268" t="s">
        <v>40</v>
      </c>
      <c r="O411" s="91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9" t="s">
        <v>485</v>
      </c>
      <c r="AT411" s="229" t="s">
        <v>401</v>
      </c>
      <c r="AU411" s="229" t="s">
        <v>85</v>
      </c>
      <c r="AY411" s="17" t="s">
        <v>149</v>
      </c>
      <c r="BE411" s="230">
        <f>IF(N411="základní",J411,0)</f>
        <v>0</v>
      </c>
      <c r="BF411" s="230">
        <f>IF(N411="snížená",J411,0)</f>
        <v>0</v>
      </c>
      <c r="BG411" s="230">
        <f>IF(N411="zákl. přenesená",J411,0)</f>
        <v>0</v>
      </c>
      <c r="BH411" s="230">
        <f>IF(N411="sníž. přenesená",J411,0)</f>
        <v>0</v>
      </c>
      <c r="BI411" s="230">
        <f>IF(N411="nulová",J411,0)</f>
        <v>0</v>
      </c>
      <c r="BJ411" s="17" t="s">
        <v>83</v>
      </c>
      <c r="BK411" s="230">
        <f>ROUND(I411*H411,2)</f>
        <v>0</v>
      </c>
      <c r="BL411" s="17" t="s">
        <v>370</v>
      </c>
      <c r="BM411" s="229" t="s">
        <v>2064</v>
      </c>
    </row>
    <row r="412" s="2" customFormat="1">
      <c r="A412" s="38"/>
      <c r="B412" s="39"/>
      <c r="C412" s="40"/>
      <c r="D412" s="233" t="s">
        <v>298</v>
      </c>
      <c r="E412" s="40"/>
      <c r="F412" s="254" t="s">
        <v>2035</v>
      </c>
      <c r="G412" s="40"/>
      <c r="H412" s="40"/>
      <c r="I412" s="255"/>
      <c r="J412" s="40"/>
      <c r="K412" s="40"/>
      <c r="L412" s="44"/>
      <c r="M412" s="256"/>
      <c r="N412" s="257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298</v>
      </c>
      <c r="AU412" s="17" t="s">
        <v>85</v>
      </c>
    </row>
    <row r="413" s="13" customFormat="1">
      <c r="A413" s="13"/>
      <c r="B413" s="231"/>
      <c r="C413" s="232"/>
      <c r="D413" s="233" t="s">
        <v>158</v>
      </c>
      <c r="E413" s="234" t="s">
        <v>1</v>
      </c>
      <c r="F413" s="235" t="s">
        <v>435</v>
      </c>
      <c r="G413" s="232"/>
      <c r="H413" s="236">
        <v>1</v>
      </c>
      <c r="I413" s="237"/>
      <c r="J413" s="232"/>
      <c r="K413" s="232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158</v>
      </c>
      <c r="AU413" s="242" t="s">
        <v>85</v>
      </c>
      <c r="AV413" s="13" t="s">
        <v>85</v>
      </c>
      <c r="AW413" s="13" t="s">
        <v>32</v>
      </c>
      <c r="AX413" s="13" t="s">
        <v>83</v>
      </c>
      <c r="AY413" s="242" t="s">
        <v>149</v>
      </c>
    </row>
    <row r="414" s="2" customFormat="1" ht="16.5" customHeight="1">
      <c r="A414" s="38"/>
      <c r="B414" s="39"/>
      <c r="C414" s="217" t="s">
        <v>988</v>
      </c>
      <c r="D414" s="217" t="s">
        <v>152</v>
      </c>
      <c r="E414" s="218" t="s">
        <v>2065</v>
      </c>
      <c r="F414" s="219" t="s">
        <v>2066</v>
      </c>
      <c r="G414" s="220" t="s">
        <v>394</v>
      </c>
      <c r="H414" s="221">
        <v>19</v>
      </c>
      <c r="I414" s="222"/>
      <c r="J414" s="223">
        <f>ROUND(I414*H414,2)</f>
        <v>0</v>
      </c>
      <c r="K414" s="224"/>
      <c r="L414" s="44"/>
      <c r="M414" s="225" t="s">
        <v>1</v>
      </c>
      <c r="N414" s="226" t="s">
        <v>40</v>
      </c>
      <c r="O414" s="91"/>
      <c r="P414" s="227">
        <f>O414*H414</f>
        <v>0</v>
      </c>
      <c r="Q414" s="227">
        <v>0</v>
      </c>
      <c r="R414" s="227">
        <f>Q414*H414</f>
        <v>0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370</v>
      </c>
      <c r="AT414" s="229" t="s">
        <v>152</v>
      </c>
      <c r="AU414" s="229" t="s">
        <v>85</v>
      </c>
      <c r="AY414" s="17" t="s">
        <v>149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83</v>
      </c>
      <c r="BK414" s="230">
        <f>ROUND(I414*H414,2)</f>
        <v>0</v>
      </c>
      <c r="BL414" s="17" t="s">
        <v>370</v>
      </c>
      <c r="BM414" s="229" t="s">
        <v>2067</v>
      </c>
    </row>
    <row r="415" s="13" customFormat="1">
      <c r="A415" s="13"/>
      <c r="B415" s="231"/>
      <c r="C415" s="232"/>
      <c r="D415" s="233" t="s">
        <v>158</v>
      </c>
      <c r="E415" s="234" t="s">
        <v>1</v>
      </c>
      <c r="F415" s="235" t="s">
        <v>2068</v>
      </c>
      <c r="G415" s="232"/>
      <c r="H415" s="236">
        <v>9</v>
      </c>
      <c r="I415" s="237"/>
      <c r="J415" s="232"/>
      <c r="K415" s="232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158</v>
      </c>
      <c r="AU415" s="242" t="s">
        <v>85</v>
      </c>
      <c r="AV415" s="13" t="s">
        <v>85</v>
      </c>
      <c r="AW415" s="13" t="s">
        <v>32</v>
      </c>
      <c r="AX415" s="13" t="s">
        <v>75</v>
      </c>
      <c r="AY415" s="242" t="s">
        <v>149</v>
      </c>
    </row>
    <row r="416" s="13" customFormat="1">
      <c r="A416" s="13"/>
      <c r="B416" s="231"/>
      <c r="C416" s="232"/>
      <c r="D416" s="233" t="s">
        <v>158</v>
      </c>
      <c r="E416" s="234" t="s">
        <v>1</v>
      </c>
      <c r="F416" s="235" t="s">
        <v>1059</v>
      </c>
      <c r="G416" s="232"/>
      <c r="H416" s="236">
        <v>4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158</v>
      </c>
      <c r="AU416" s="242" t="s">
        <v>85</v>
      </c>
      <c r="AV416" s="13" t="s">
        <v>85</v>
      </c>
      <c r="AW416" s="13" t="s">
        <v>32</v>
      </c>
      <c r="AX416" s="13" t="s">
        <v>75</v>
      </c>
      <c r="AY416" s="242" t="s">
        <v>149</v>
      </c>
    </row>
    <row r="417" s="13" customFormat="1">
      <c r="A417" s="13"/>
      <c r="B417" s="231"/>
      <c r="C417" s="232"/>
      <c r="D417" s="233" t="s">
        <v>158</v>
      </c>
      <c r="E417" s="234" t="s">
        <v>1</v>
      </c>
      <c r="F417" s="235" t="s">
        <v>1801</v>
      </c>
      <c r="G417" s="232"/>
      <c r="H417" s="236">
        <v>2</v>
      </c>
      <c r="I417" s="237"/>
      <c r="J417" s="232"/>
      <c r="K417" s="232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158</v>
      </c>
      <c r="AU417" s="242" t="s">
        <v>85</v>
      </c>
      <c r="AV417" s="13" t="s">
        <v>85</v>
      </c>
      <c r="AW417" s="13" t="s">
        <v>32</v>
      </c>
      <c r="AX417" s="13" t="s">
        <v>75</v>
      </c>
      <c r="AY417" s="242" t="s">
        <v>149</v>
      </c>
    </row>
    <row r="418" s="13" customFormat="1">
      <c r="A418" s="13"/>
      <c r="B418" s="231"/>
      <c r="C418" s="232"/>
      <c r="D418" s="233" t="s">
        <v>158</v>
      </c>
      <c r="E418" s="234" t="s">
        <v>1</v>
      </c>
      <c r="F418" s="235" t="s">
        <v>938</v>
      </c>
      <c r="G418" s="232"/>
      <c r="H418" s="236">
        <v>4</v>
      </c>
      <c r="I418" s="237"/>
      <c r="J418" s="232"/>
      <c r="K418" s="232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158</v>
      </c>
      <c r="AU418" s="242" t="s">
        <v>85</v>
      </c>
      <c r="AV418" s="13" t="s">
        <v>85</v>
      </c>
      <c r="AW418" s="13" t="s">
        <v>32</v>
      </c>
      <c r="AX418" s="13" t="s">
        <v>75</v>
      </c>
      <c r="AY418" s="242" t="s">
        <v>149</v>
      </c>
    </row>
    <row r="419" s="14" customFormat="1">
      <c r="A419" s="14"/>
      <c r="B419" s="243"/>
      <c r="C419" s="244"/>
      <c r="D419" s="233" t="s">
        <v>158</v>
      </c>
      <c r="E419" s="245" t="s">
        <v>1</v>
      </c>
      <c r="F419" s="246" t="s">
        <v>212</v>
      </c>
      <c r="G419" s="244"/>
      <c r="H419" s="247">
        <v>19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158</v>
      </c>
      <c r="AU419" s="253" t="s">
        <v>85</v>
      </c>
      <c r="AV419" s="14" t="s">
        <v>156</v>
      </c>
      <c r="AW419" s="14" t="s">
        <v>32</v>
      </c>
      <c r="AX419" s="14" t="s">
        <v>83</v>
      </c>
      <c r="AY419" s="253" t="s">
        <v>149</v>
      </c>
    </row>
    <row r="420" s="2" customFormat="1" ht="24.15" customHeight="1">
      <c r="A420" s="38"/>
      <c r="B420" s="39"/>
      <c r="C420" s="258" t="s">
        <v>463</v>
      </c>
      <c r="D420" s="258" t="s">
        <v>401</v>
      </c>
      <c r="E420" s="259" t="s">
        <v>2069</v>
      </c>
      <c r="F420" s="260" t="s">
        <v>2070</v>
      </c>
      <c r="G420" s="261" t="s">
        <v>394</v>
      </c>
      <c r="H420" s="262">
        <v>19</v>
      </c>
      <c r="I420" s="263"/>
      <c r="J420" s="264">
        <f>ROUND(I420*H420,2)</f>
        <v>0</v>
      </c>
      <c r="K420" s="265"/>
      <c r="L420" s="266"/>
      <c r="M420" s="267" t="s">
        <v>1</v>
      </c>
      <c r="N420" s="268" t="s">
        <v>40</v>
      </c>
      <c r="O420" s="91"/>
      <c r="P420" s="227">
        <f>O420*H420</f>
        <v>0</v>
      </c>
      <c r="Q420" s="227">
        <v>0.0055999999999999999</v>
      </c>
      <c r="R420" s="227">
        <f>Q420*H420</f>
        <v>0.1064</v>
      </c>
      <c r="S420" s="227">
        <v>0</v>
      </c>
      <c r="T420" s="22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9" t="s">
        <v>485</v>
      </c>
      <c r="AT420" s="229" t="s">
        <v>401</v>
      </c>
      <c r="AU420" s="229" t="s">
        <v>85</v>
      </c>
      <c r="AY420" s="17" t="s">
        <v>149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7" t="s">
        <v>83</v>
      </c>
      <c r="BK420" s="230">
        <f>ROUND(I420*H420,2)</f>
        <v>0</v>
      </c>
      <c r="BL420" s="17" t="s">
        <v>370</v>
      </c>
      <c r="BM420" s="229" t="s">
        <v>2071</v>
      </c>
    </row>
    <row r="421" s="2" customFormat="1" ht="16.5" customHeight="1">
      <c r="A421" s="38"/>
      <c r="B421" s="39"/>
      <c r="C421" s="217" t="s">
        <v>483</v>
      </c>
      <c r="D421" s="217" t="s">
        <v>152</v>
      </c>
      <c r="E421" s="218" t="s">
        <v>2072</v>
      </c>
      <c r="F421" s="219" t="s">
        <v>2073</v>
      </c>
      <c r="G421" s="220" t="s">
        <v>394</v>
      </c>
      <c r="H421" s="221">
        <v>2</v>
      </c>
      <c r="I421" s="222"/>
      <c r="J421" s="223">
        <f>ROUND(I421*H421,2)</f>
        <v>0</v>
      </c>
      <c r="K421" s="224"/>
      <c r="L421" s="44"/>
      <c r="M421" s="225" t="s">
        <v>1</v>
      </c>
      <c r="N421" s="226" t="s">
        <v>40</v>
      </c>
      <c r="O421" s="91"/>
      <c r="P421" s="227">
        <f>O421*H421</f>
        <v>0</v>
      </c>
      <c r="Q421" s="227">
        <v>0</v>
      </c>
      <c r="R421" s="227">
        <f>Q421*H421</f>
        <v>0</v>
      </c>
      <c r="S421" s="227">
        <v>0</v>
      </c>
      <c r="T421" s="228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9" t="s">
        <v>370</v>
      </c>
      <c r="AT421" s="229" t="s">
        <v>152</v>
      </c>
      <c r="AU421" s="229" t="s">
        <v>85</v>
      </c>
      <c r="AY421" s="17" t="s">
        <v>149</v>
      </c>
      <c r="BE421" s="230">
        <f>IF(N421="základní",J421,0)</f>
        <v>0</v>
      </c>
      <c r="BF421" s="230">
        <f>IF(N421="snížená",J421,0)</f>
        <v>0</v>
      </c>
      <c r="BG421" s="230">
        <f>IF(N421="zákl. přenesená",J421,0)</f>
        <v>0</v>
      </c>
      <c r="BH421" s="230">
        <f>IF(N421="sníž. přenesená",J421,0)</f>
        <v>0</v>
      </c>
      <c r="BI421" s="230">
        <f>IF(N421="nulová",J421,0)</f>
        <v>0</v>
      </c>
      <c r="BJ421" s="17" t="s">
        <v>83</v>
      </c>
      <c r="BK421" s="230">
        <f>ROUND(I421*H421,2)</f>
        <v>0</v>
      </c>
      <c r="BL421" s="17" t="s">
        <v>370</v>
      </c>
      <c r="BM421" s="229" t="s">
        <v>2074</v>
      </c>
    </row>
    <row r="422" s="13" customFormat="1">
      <c r="A422" s="13"/>
      <c r="B422" s="231"/>
      <c r="C422" s="232"/>
      <c r="D422" s="233" t="s">
        <v>158</v>
      </c>
      <c r="E422" s="234" t="s">
        <v>1</v>
      </c>
      <c r="F422" s="235" t="s">
        <v>1024</v>
      </c>
      <c r="G422" s="232"/>
      <c r="H422" s="236">
        <v>2</v>
      </c>
      <c r="I422" s="237"/>
      <c r="J422" s="232"/>
      <c r="K422" s="232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158</v>
      </c>
      <c r="AU422" s="242" t="s">
        <v>85</v>
      </c>
      <c r="AV422" s="13" t="s">
        <v>85</v>
      </c>
      <c r="AW422" s="13" t="s">
        <v>32</v>
      </c>
      <c r="AX422" s="13" t="s">
        <v>83</v>
      </c>
      <c r="AY422" s="242" t="s">
        <v>149</v>
      </c>
    </row>
    <row r="423" s="2" customFormat="1" ht="21.75" customHeight="1">
      <c r="A423" s="38"/>
      <c r="B423" s="39"/>
      <c r="C423" s="258" t="s">
        <v>1010</v>
      </c>
      <c r="D423" s="258" t="s">
        <v>401</v>
      </c>
      <c r="E423" s="259" t="s">
        <v>2075</v>
      </c>
      <c r="F423" s="260" t="s">
        <v>2076</v>
      </c>
      <c r="G423" s="261" t="s">
        <v>394</v>
      </c>
      <c r="H423" s="262">
        <v>2</v>
      </c>
      <c r="I423" s="263"/>
      <c r="J423" s="264">
        <f>ROUND(I423*H423,2)</f>
        <v>0</v>
      </c>
      <c r="K423" s="265"/>
      <c r="L423" s="266"/>
      <c r="M423" s="267" t="s">
        <v>1</v>
      </c>
      <c r="N423" s="268" t="s">
        <v>40</v>
      </c>
      <c r="O423" s="91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485</v>
      </c>
      <c r="AT423" s="229" t="s">
        <v>401</v>
      </c>
      <c r="AU423" s="229" t="s">
        <v>85</v>
      </c>
      <c r="AY423" s="17" t="s">
        <v>149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83</v>
      </c>
      <c r="BK423" s="230">
        <f>ROUND(I423*H423,2)</f>
        <v>0</v>
      </c>
      <c r="BL423" s="17" t="s">
        <v>370</v>
      </c>
      <c r="BM423" s="229" t="s">
        <v>2077</v>
      </c>
    </row>
    <row r="424" s="2" customFormat="1" ht="24.15" customHeight="1">
      <c r="A424" s="38"/>
      <c r="B424" s="39"/>
      <c r="C424" s="217" t="s">
        <v>1015</v>
      </c>
      <c r="D424" s="217" t="s">
        <v>152</v>
      </c>
      <c r="E424" s="218" t="s">
        <v>2078</v>
      </c>
      <c r="F424" s="219" t="s">
        <v>2079</v>
      </c>
      <c r="G424" s="220" t="s">
        <v>1921</v>
      </c>
      <c r="H424" s="221">
        <v>1</v>
      </c>
      <c r="I424" s="222"/>
      <c r="J424" s="223">
        <f>ROUND(I424*H424,2)</f>
        <v>0</v>
      </c>
      <c r="K424" s="224"/>
      <c r="L424" s="44"/>
      <c r="M424" s="225" t="s">
        <v>1</v>
      </c>
      <c r="N424" s="226" t="s">
        <v>40</v>
      </c>
      <c r="O424" s="91"/>
      <c r="P424" s="227">
        <f>O424*H424</f>
        <v>0</v>
      </c>
      <c r="Q424" s="227">
        <v>0</v>
      </c>
      <c r="R424" s="227">
        <f>Q424*H424</f>
        <v>0</v>
      </c>
      <c r="S424" s="227">
        <v>0.0091999999999999998</v>
      </c>
      <c r="T424" s="228">
        <f>S424*H424</f>
        <v>0.0091999999999999998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9" t="s">
        <v>370</v>
      </c>
      <c r="AT424" s="229" t="s">
        <v>152</v>
      </c>
      <c r="AU424" s="229" t="s">
        <v>85</v>
      </c>
      <c r="AY424" s="17" t="s">
        <v>149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7" t="s">
        <v>83</v>
      </c>
      <c r="BK424" s="230">
        <f>ROUND(I424*H424,2)</f>
        <v>0</v>
      </c>
      <c r="BL424" s="17" t="s">
        <v>370</v>
      </c>
      <c r="BM424" s="229" t="s">
        <v>2080</v>
      </c>
    </row>
    <row r="425" s="13" customFormat="1">
      <c r="A425" s="13"/>
      <c r="B425" s="231"/>
      <c r="C425" s="232"/>
      <c r="D425" s="233" t="s">
        <v>158</v>
      </c>
      <c r="E425" s="234" t="s">
        <v>1</v>
      </c>
      <c r="F425" s="235" t="s">
        <v>1110</v>
      </c>
      <c r="G425" s="232"/>
      <c r="H425" s="236">
        <v>1</v>
      </c>
      <c r="I425" s="237"/>
      <c r="J425" s="232"/>
      <c r="K425" s="232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158</v>
      </c>
      <c r="AU425" s="242" t="s">
        <v>85</v>
      </c>
      <c r="AV425" s="13" t="s">
        <v>85</v>
      </c>
      <c r="AW425" s="13" t="s">
        <v>32</v>
      </c>
      <c r="AX425" s="13" t="s">
        <v>83</v>
      </c>
      <c r="AY425" s="242" t="s">
        <v>149</v>
      </c>
    </row>
    <row r="426" s="2" customFormat="1" ht="16.5" customHeight="1">
      <c r="A426" s="38"/>
      <c r="B426" s="39"/>
      <c r="C426" s="217" t="s">
        <v>1019</v>
      </c>
      <c r="D426" s="217" t="s">
        <v>152</v>
      </c>
      <c r="E426" s="218" t="s">
        <v>2081</v>
      </c>
      <c r="F426" s="219" t="s">
        <v>2082</v>
      </c>
      <c r="G426" s="220" t="s">
        <v>1921</v>
      </c>
      <c r="H426" s="221">
        <v>5</v>
      </c>
      <c r="I426" s="222"/>
      <c r="J426" s="223">
        <f>ROUND(I426*H426,2)</f>
        <v>0</v>
      </c>
      <c r="K426" s="224"/>
      <c r="L426" s="44"/>
      <c r="M426" s="225" t="s">
        <v>1</v>
      </c>
      <c r="N426" s="226" t="s">
        <v>40</v>
      </c>
      <c r="O426" s="91"/>
      <c r="P426" s="227">
        <f>O426*H426</f>
        <v>0</v>
      </c>
      <c r="Q426" s="227">
        <v>0</v>
      </c>
      <c r="R426" s="227">
        <f>Q426*H426</f>
        <v>0</v>
      </c>
      <c r="S426" s="227">
        <v>0.018800000000000001</v>
      </c>
      <c r="T426" s="228">
        <f>S426*H426</f>
        <v>0.094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9" t="s">
        <v>370</v>
      </c>
      <c r="AT426" s="229" t="s">
        <v>152</v>
      </c>
      <c r="AU426" s="229" t="s">
        <v>85</v>
      </c>
      <c r="AY426" s="17" t="s">
        <v>149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7" t="s">
        <v>83</v>
      </c>
      <c r="BK426" s="230">
        <f>ROUND(I426*H426,2)</f>
        <v>0</v>
      </c>
      <c r="BL426" s="17" t="s">
        <v>370</v>
      </c>
      <c r="BM426" s="229" t="s">
        <v>2083</v>
      </c>
    </row>
    <row r="427" s="13" customFormat="1">
      <c r="A427" s="13"/>
      <c r="B427" s="231"/>
      <c r="C427" s="232"/>
      <c r="D427" s="233" t="s">
        <v>158</v>
      </c>
      <c r="E427" s="234" t="s">
        <v>1</v>
      </c>
      <c r="F427" s="235" t="s">
        <v>1771</v>
      </c>
      <c r="G427" s="232"/>
      <c r="H427" s="236">
        <v>4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158</v>
      </c>
      <c r="AU427" s="242" t="s">
        <v>85</v>
      </c>
      <c r="AV427" s="13" t="s">
        <v>85</v>
      </c>
      <c r="AW427" s="13" t="s">
        <v>32</v>
      </c>
      <c r="AX427" s="13" t="s">
        <v>75</v>
      </c>
      <c r="AY427" s="242" t="s">
        <v>149</v>
      </c>
    </row>
    <row r="428" s="13" customFormat="1">
      <c r="A428" s="13"/>
      <c r="B428" s="231"/>
      <c r="C428" s="232"/>
      <c r="D428" s="233" t="s">
        <v>158</v>
      </c>
      <c r="E428" s="234" t="s">
        <v>1</v>
      </c>
      <c r="F428" s="235" t="s">
        <v>2084</v>
      </c>
      <c r="G428" s="232"/>
      <c r="H428" s="236">
        <v>1</v>
      </c>
      <c r="I428" s="237"/>
      <c r="J428" s="232"/>
      <c r="K428" s="232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158</v>
      </c>
      <c r="AU428" s="242" t="s">
        <v>85</v>
      </c>
      <c r="AV428" s="13" t="s">
        <v>85</v>
      </c>
      <c r="AW428" s="13" t="s">
        <v>32</v>
      </c>
      <c r="AX428" s="13" t="s">
        <v>75</v>
      </c>
      <c r="AY428" s="242" t="s">
        <v>149</v>
      </c>
    </row>
    <row r="429" s="14" customFormat="1">
      <c r="A429" s="14"/>
      <c r="B429" s="243"/>
      <c r="C429" s="244"/>
      <c r="D429" s="233" t="s">
        <v>158</v>
      </c>
      <c r="E429" s="245" t="s">
        <v>1</v>
      </c>
      <c r="F429" s="246" t="s">
        <v>212</v>
      </c>
      <c r="G429" s="244"/>
      <c r="H429" s="247">
        <v>5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158</v>
      </c>
      <c r="AU429" s="253" t="s">
        <v>85</v>
      </c>
      <c r="AV429" s="14" t="s">
        <v>156</v>
      </c>
      <c r="AW429" s="14" t="s">
        <v>32</v>
      </c>
      <c r="AX429" s="14" t="s">
        <v>83</v>
      </c>
      <c r="AY429" s="253" t="s">
        <v>149</v>
      </c>
    </row>
    <row r="430" s="2" customFormat="1" ht="16.5" customHeight="1">
      <c r="A430" s="38"/>
      <c r="B430" s="39"/>
      <c r="C430" s="217" t="s">
        <v>1025</v>
      </c>
      <c r="D430" s="217" t="s">
        <v>152</v>
      </c>
      <c r="E430" s="218" t="s">
        <v>2085</v>
      </c>
      <c r="F430" s="219" t="s">
        <v>2086</v>
      </c>
      <c r="G430" s="220" t="s">
        <v>1921</v>
      </c>
      <c r="H430" s="221">
        <v>7</v>
      </c>
      <c r="I430" s="222"/>
      <c r="J430" s="223">
        <f>ROUND(I430*H430,2)</f>
        <v>0</v>
      </c>
      <c r="K430" s="224"/>
      <c r="L430" s="44"/>
      <c r="M430" s="225" t="s">
        <v>1</v>
      </c>
      <c r="N430" s="226" t="s">
        <v>40</v>
      </c>
      <c r="O430" s="91"/>
      <c r="P430" s="227">
        <f>O430*H430</f>
        <v>0</v>
      </c>
      <c r="Q430" s="227">
        <v>0.00059000000000000003</v>
      </c>
      <c r="R430" s="227">
        <f>Q430*H430</f>
        <v>0.00413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370</v>
      </c>
      <c r="AT430" s="229" t="s">
        <v>152</v>
      </c>
      <c r="AU430" s="229" t="s">
        <v>85</v>
      </c>
      <c r="AY430" s="17" t="s">
        <v>149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83</v>
      </c>
      <c r="BK430" s="230">
        <f>ROUND(I430*H430,2)</f>
        <v>0</v>
      </c>
      <c r="BL430" s="17" t="s">
        <v>370</v>
      </c>
      <c r="BM430" s="229" t="s">
        <v>2087</v>
      </c>
    </row>
    <row r="431" s="13" customFormat="1">
      <c r="A431" s="13"/>
      <c r="B431" s="231"/>
      <c r="C431" s="232"/>
      <c r="D431" s="233" t="s">
        <v>158</v>
      </c>
      <c r="E431" s="234" t="s">
        <v>1</v>
      </c>
      <c r="F431" s="235" t="s">
        <v>457</v>
      </c>
      <c r="G431" s="232"/>
      <c r="H431" s="236">
        <v>3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158</v>
      </c>
      <c r="AU431" s="242" t="s">
        <v>85</v>
      </c>
      <c r="AV431" s="13" t="s">
        <v>85</v>
      </c>
      <c r="AW431" s="13" t="s">
        <v>32</v>
      </c>
      <c r="AX431" s="13" t="s">
        <v>75</v>
      </c>
      <c r="AY431" s="242" t="s">
        <v>149</v>
      </c>
    </row>
    <row r="432" s="13" customFormat="1">
      <c r="A432" s="13"/>
      <c r="B432" s="231"/>
      <c r="C432" s="232"/>
      <c r="D432" s="233" t="s">
        <v>158</v>
      </c>
      <c r="E432" s="234" t="s">
        <v>1</v>
      </c>
      <c r="F432" s="235" t="s">
        <v>1053</v>
      </c>
      <c r="G432" s="232"/>
      <c r="H432" s="236">
        <v>2</v>
      </c>
      <c r="I432" s="237"/>
      <c r="J432" s="232"/>
      <c r="K432" s="232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158</v>
      </c>
      <c r="AU432" s="242" t="s">
        <v>85</v>
      </c>
      <c r="AV432" s="13" t="s">
        <v>85</v>
      </c>
      <c r="AW432" s="13" t="s">
        <v>32</v>
      </c>
      <c r="AX432" s="13" t="s">
        <v>75</v>
      </c>
      <c r="AY432" s="242" t="s">
        <v>149</v>
      </c>
    </row>
    <row r="433" s="13" customFormat="1">
      <c r="A433" s="13"/>
      <c r="B433" s="231"/>
      <c r="C433" s="232"/>
      <c r="D433" s="233" t="s">
        <v>158</v>
      </c>
      <c r="E433" s="234" t="s">
        <v>1</v>
      </c>
      <c r="F433" s="235" t="s">
        <v>1097</v>
      </c>
      <c r="G433" s="232"/>
      <c r="H433" s="236">
        <v>1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158</v>
      </c>
      <c r="AU433" s="242" t="s">
        <v>85</v>
      </c>
      <c r="AV433" s="13" t="s">
        <v>85</v>
      </c>
      <c r="AW433" s="13" t="s">
        <v>32</v>
      </c>
      <c r="AX433" s="13" t="s">
        <v>75</v>
      </c>
      <c r="AY433" s="242" t="s">
        <v>149</v>
      </c>
    </row>
    <row r="434" s="13" customFormat="1">
      <c r="A434" s="13"/>
      <c r="B434" s="231"/>
      <c r="C434" s="232"/>
      <c r="D434" s="233" t="s">
        <v>158</v>
      </c>
      <c r="E434" s="234" t="s">
        <v>1</v>
      </c>
      <c r="F434" s="235" t="s">
        <v>1035</v>
      </c>
      <c r="G434" s="232"/>
      <c r="H434" s="236">
        <v>1</v>
      </c>
      <c r="I434" s="237"/>
      <c r="J434" s="232"/>
      <c r="K434" s="232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158</v>
      </c>
      <c r="AU434" s="242" t="s">
        <v>85</v>
      </c>
      <c r="AV434" s="13" t="s">
        <v>85</v>
      </c>
      <c r="AW434" s="13" t="s">
        <v>32</v>
      </c>
      <c r="AX434" s="13" t="s">
        <v>75</v>
      </c>
      <c r="AY434" s="242" t="s">
        <v>149</v>
      </c>
    </row>
    <row r="435" s="14" customFormat="1">
      <c r="A435" s="14"/>
      <c r="B435" s="243"/>
      <c r="C435" s="244"/>
      <c r="D435" s="233" t="s">
        <v>158</v>
      </c>
      <c r="E435" s="245" t="s">
        <v>1</v>
      </c>
      <c r="F435" s="246" t="s">
        <v>212</v>
      </c>
      <c r="G435" s="244"/>
      <c r="H435" s="247">
        <v>7</v>
      </c>
      <c r="I435" s="248"/>
      <c r="J435" s="244"/>
      <c r="K435" s="244"/>
      <c r="L435" s="249"/>
      <c r="M435" s="250"/>
      <c r="N435" s="251"/>
      <c r="O435" s="251"/>
      <c r="P435" s="251"/>
      <c r="Q435" s="251"/>
      <c r="R435" s="251"/>
      <c r="S435" s="251"/>
      <c r="T435" s="25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3" t="s">
        <v>158</v>
      </c>
      <c r="AU435" s="253" t="s">
        <v>85</v>
      </c>
      <c r="AV435" s="14" t="s">
        <v>156</v>
      </c>
      <c r="AW435" s="14" t="s">
        <v>32</v>
      </c>
      <c r="AX435" s="14" t="s">
        <v>83</v>
      </c>
      <c r="AY435" s="253" t="s">
        <v>149</v>
      </c>
    </row>
    <row r="436" s="2" customFormat="1" ht="24.15" customHeight="1">
      <c r="A436" s="38"/>
      <c r="B436" s="39"/>
      <c r="C436" s="258" t="s">
        <v>1030</v>
      </c>
      <c r="D436" s="258" t="s">
        <v>401</v>
      </c>
      <c r="E436" s="259" t="s">
        <v>2088</v>
      </c>
      <c r="F436" s="260" t="s">
        <v>2089</v>
      </c>
      <c r="G436" s="261" t="s">
        <v>394</v>
      </c>
      <c r="H436" s="262">
        <v>7</v>
      </c>
      <c r="I436" s="263"/>
      <c r="J436" s="264">
        <f>ROUND(I436*H436,2)</f>
        <v>0</v>
      </c>
      <c r="K436" s="265"/>
      <c r="L436" s="266"/>
      <c r="M436" s="267" t="s">
        <v>1</v>
      </c>
      <c r="N436" s="268" t="s">
        <v>40</v>
      </c>
      <c r="O436" s="91"/>
      <c r="P436" s="227">
        <f>O436*H436</f>
        <v>0</v>
      </c>
      <c r="Q436" s="227">
        <v>0.014</v>
      </c>
      <c r="R436" s="227">
        <f>Q436*H436</f>
        <v>0.098000000000000004</v>
      </c>
      <c r="S436" s="227">
        <v>0</v>
      </c>
      <c r="T436" s="22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485</v>
      </c>
      <c r="AT436" s="229" t="s">
        <v>401</v>
      </c>
      <c r="AU436" s="229" t="s">
        <v>85</v>
      </c>
      <c r="AY436" s="17" t="s">
        <v>149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83</v>
      </c>
      <c r="BK436" s="230">
        <f>ROUND(I436*H436,2)</f>
        <v>0</v>
      </c>
      <c r="BL436" s="17" t="s">
        <v>370</v>
      </c>
      <c r="BM436" s="229" t="s">
        <v>2090</v>
      </c>
    </row>
    <row r="437" s="2" customFormat="1" ht="24.15" customHeight="1">
      <c r="A437" s="38"/>
      <c r="B437" s="39"/>
      <c r="C437" s="217" t="s">
        <v>1036</v>
      </c>
      <c r="D437" s="217" t="s">
        <v>152</v>
      </c>
      <c r="E437" s="218" t="s">
        <v>2091</v>
      </c>
      <c r="F437" s="219" t="s">
        <v>2092</v>
      </c>
      <c r="G437" s="220" t="s">
        <v>1921</v>
      </c>
      <c r="H437" s="221">
        <v>74</v>
      </c>
      <c r="I437" s="222"/>
      <c r="J437" s="223">
        <f>ROUND(I437*H437,2)</f>
        <v>0</v>
      </c>
      <c r="K437" s="224"/>
      <c r="L437" s="44"/>
      <c r="M437" s="225" t="s">
        <v>1</v>
      </c>
      <c r="N437" s="226" t="s">
        <v>40</v>
      </c>
      <c r="O437" s="91"/>
      <c r="P437" s="227">
        <f>O437*H437</f>
        <v>0</v>
      </c>
      <c r="Q437" s="227">
        <v>0.00024000000000000001</v>
      </c>
      <c r="R437" s="227">
        <f>Q437*H437</f>
        <v>0.017760000000000001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370</v>
      </c>
      <c r="AT437" s="229" t="s">
        <v>152</v>
      </c>
      <c r="AU437" s="229" t="s">
        <v>85</v>
      </c>
      <c r="AY437" s="17" t="s">
        <v>149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83</v>
      </c>
      <c r="BK437" s="230">
        <f>ROUND(I437*H437,2)</f>
        <v>0</v>
      </c>
      <c r="BL437" s="17" t="s">
        <v>370</v>
      </c>
      <c r="BM437" s="229" t="s">
        <v>2093</v>
      </c>
    </row>
    <row r="438" s="13" customFormat="1">
      <c r="A438" s="13"/>
      <c r="B438" s="231"/>
      <c r="C438" s="232"/>
      <c r="D438" s="233" t="s">
        <v>158</v>
      </c>
      <c r="E438" s="234" t="s">
        <v>1</v>
      </c>
      <c r="F438" s="235" t="s">
        <v>2094</v>
      </c>
      <c r="G438" s="232"/>
      <c r="H438" s="236">
        <v>68</v>
      </c>
      <c r="I438" s="237"/>
      <c r="J438" s="232"/>
      <c r="K438" s="232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158</v>
      </c>
      <c r="AU438" s="242" t="s">
        <v>85</v>
      </c>
      <c r="AV438" s="13" t="s">
        <v>85</v>
      </c>
      <c r="AW438" s="13" t="s">
        <v>32</v>
      </c>
      <c r="AX438" s="13" t="s">
        <v>75</v>
      </c>
      <c r="AY438" s="242" t="s">
        <v>149</v>
      </c>
    </row>
    <row r="439" s="13" customFormat="1">
      <c r="A439" s="13"/>
      <c r="B439" s="231"/>
      <c r="C439" s="232"/>
      <c r="D439" s="233" t="s">
        <v>158</v>
      </c>
      <c r="E439" s="234" t="s">
        <v>1</v>
      </c>
      <c r="F439" s="235" t="s">
        <v>2095</v>
      </c>
      <c r="G439" s="232"/>
      <c r="H439" s="236">
        <v>6</v>
      </c>
      <c r="I439" s="237"/>
      <c r="J439" s="232"/>
      <c r="K439" s="232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158</v>
      </c>
      <c r="AU439" s="242" t="s">
        <v>85</v>
      </c>
      <c r="AV439" s="13" t="s">
        <v>85</v>
      </c>
      <c r="AW439" s="13" t="s">
        <v>32</v>
      </c>
      <c r="AX439" s="13" t="s">
        <v>75</v>
      </c>
      <c r="AY439" s="242" t="s">
        <v>149</v>
      </c>
    </row>
    <row r="440" s="14" customFormat="1">
      <c r="A440" s="14"/>
      <c r="B440" s="243"/>
      <c r="C440" s="244"/>
      <c r="D440" s="233" t="s">
        <v>158</v>
      </c>
      <c r="E440" s="245" t="s">
        <v>1</v>
      </c>
      <c r="F440" s="246" t="s">
        <v>212</v>
      </c>
      <c r="G440" s="244"/>
      <c r="H440" s="247">
        <v>74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158</v>
      </c>
      <c r="AU440" s="253" t="s">
        <v>85</v>
      </c>
      <c r="AV440" s="14" t="s">
        <v>156</v>
      </c>
      <c r="AW440" s="14" t="s">
        <v>32</v>
      </c>
      <c r="AX440" s="14" t="s">
        <v>83</v>
      </c>
      <c r="AY440" s="253" t="s">
        <v>149</v>
      </c>
    </row>
    <row r="441" s="2" customFormat="1" ht="16.5" customHeight="1">
      <c r="A441" s="38"/>
      <c r="B441" s="39"/>
      <c r="C441" s="217" t="s">
        <v>1040</v>
      </c>
      <c r="D441" s="217" t="s">
        <v>152</v>
      </c>
      <c r="E441" s="218" t="s">
        <v>2096</v>
      </c>
      <c r="F441" s="219" t="s">
        <v>2097</v>
      </c>
      <c r="G441" s="220" t="s">
        <v>394</v>
      </c>
      <c r="H441" s="221">
        <v>1</v>
      </c>
      <c r="I441" s="222"/>
      <c r="J441" s="223">
        <f>ROUND(I441*H441,2)</f>
        <v>0</v>
      </c>
      <c r="K441" s="224"/>
      <c r="L441" s="44"/>
      <c r="M441" s="225" t="s">
        <v>1</v>
      </c>
      <c r="N441" s="226" t="s">
        <v>40</v>
      </c>
      <c r="O441" s="91"/>
      <c r="P441" s="227">
        <f>O441*H441</f>
        <v>0</v>
      </c>
      <c r="Q441" s="227">
        <v>0.00059000000000000003</v>
      </c>
      <c r="R441" s="227">
        <f>Q441*H441</f>
        <v>0.00059000000000000003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370</v>
      </c>
      <c r="AT441" s="229" t="s">
        <v>152</v>
      </c>
      <c r="AU441" s="229" t="s">
        <v>85</v>
      </c>
      <c r="AY441" s="17" t="s">
        <v>149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83</v>
      </c>
      <c r="BK441" s="230">
        <f>ROUND(I441*H441,2)</f>
        <v>0</v>
      </c>
      <c r="BL441" s="17" t="s">
        <v>370</v>
      </c>
      <c r="BM441" s="229" t="s">
        <v>2098</v>
      </c>
    </row>
    <row r="442" s="13" customFormat="1">
      <c r="A442" s="13"/>
      <c r="B442" s="231"/>
      <c r="C442" s="232"/>
      <c r="D442" s="233" t="s">
        <v>158</v>
      </c>
      <c r="E442" s="234" t="s">
        <v>1</v>
      </c>
      <c r="F442" s="235" t="s">
        <v>2099</v>
      </c>
      <c r="G442" s="232"/>
      <c r="H442" s="236">
        <v>1</v>
      </c>
      <c r="I442" s="237"/>
      <c r="J442" s="232"/>
      <c r="K442" s="232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158</v>
      </c>
      <c r="AU442" s="242" t="s">
        <v>85</v>
      </c>
      <c r="AV442" s="13" t="s">
        <v>85</v>
      </c>
      <c r="AW442" s="13" t="s">
        <v>32</v>
      </c>
      <c r="AX442" s="13" t="s">
        <v>83</v>
      </c>
      <c r="AY442" s="242" t="s">
        <v>149</v>
      </c>
    </row>
    <row r="443" s="2" customFormat="1" ht="24.15" customHeight="1">
      <c r="A443" s="38"/>
      <c r="B443" s="39"/>
      <c r="C443" s="217" t="s">
        <v>1045</v>
      </c>
      <c r="D443" s="217" t="s">
        <v>152</v>
      </c>
      <c r="E443" s="218" t="s">
        <v>2100</v>
      </c>
      <c r="F443" s="219" t="s">
        <v>2101</v>
      </c>
      <c r="G443" s="220" t="s">
        <v>394</v>
      </c>
      <c r="H443" s="221">
        <v>7</v>
      </c>
      <c r="I443" s="222"/>
      <c r="J443" s="223">
        <f>ROUND(I443*H443,2)</f>
        <v>0</v>
      </c>
      <c r="K443" s="224"/>
      <c r="L443" s="44"/>
      <c r="M443" s="225" t="s">
        <v>1</v>
      </c>
      <c r="N443" s="226" t="s">
        <v>40</v>
      </c>
      <c r="O443" s="91"/>
      <c r="P443" s="227">
        <f>O443*H443</f>
        <v>0</v>
      </c>
      <c r="Q443" s="227">
        <v>4.0000000000000003E-05</v>
      </c>
      <c r="R443" s="227">
        <f>Q443*H443</f>
        <v>0.00028000000000000003</v>
      </c>
      <c r="S443" s="227">
        <v>0</v>
      </c>
      <c r="T443" s="228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9" t="s">
        <v>370</v>
      </c>
      <c r="AT443" s="229" t="s">
        <v>152</v>
      </c>
      <c r="AU443" s="229" t="s">
        <v>85</v>
      </c>
      <c r="AY443" s="17" t="s">
        <v>149</v>
      </c>
      <c r="BE443" s="230">
        <f>IF(N443="základní",J443,0)</f>
        <v>0</v>
      </c>
      <c r="BF443" s="230">
        <f>IF(N443="snížená",J443,0)</f>
        <v>0</v>
      </c>
      <c r="BG443" s="230">
        <f>IF(N443="zákl. přenesená",J443,0)</f>
        <v>0</v>
      </c>
      <c r="BH443" s="230">
        <f>IF(N443="sníž. přenesená",J443,0)</f>
        <v>0</v>
      </c>
      <c r="BI443" s="230">
        <f>IF(N443="nulová",J443,0)</f>
        <v>0</v>
      </c>
      <c r="BJ443" s="17" t="s">
        <v>83</v>
      </c>
      <c r="BK443" s="230">
        <f>ROUND(I443*H443,2)</f>
        <v>0</v>
      </c>
      <c r="BL443" s="17" t="s">
        <v>370</v>
      </c>
      <c r="BM443" s="229" t="s">
        <v>2102</v>
      </c>
    </row>
    <row r="444" s="2" customFormat="1" ht="33" customHeight="1">
      <c r="A444" s="38"/>
      <c r="B444" s="39"/>
      <c r="C444" s="258" t="s">
        <v>1049</v>
      </c>
      <c r="D444" s="258" t="s">
        <v>401</v>
      </c>
      <c r="E444" s="259" t="s">
        <v>2103</v>
      </c>
      <c r="F444" s="260" t="s">
        <v>2104</v>
      </c>
      <c r="G444" s="261" t="s">
        <v>394</v>
      </c>
      <c r="H444" s="262">
        <v>7</v>
      </c>
      <c r="I444" s="263"/>
      <c r="J444" s="264">
        <f>ROUND(I444*H444,2)</f>
        <v>0</v>
      </c>
      <c r="K444" s="265"/>
      <c r="L444" s="266"/>
      <c r="M444" s="267" t="s">
        <v>1</v>
      </c>
      <c r="N444" s="268" t="s">
        <v>40</v>
      </c>
      <c r="O444" s="91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9" t="s">
        <v>485</v>
      </c>
      <c r="AT444" s="229" t="s">
        <v>401</v>
      </c>
      <c r="AU444" s="229" t="s">
        <v>85</v>
      </c>
      <c r="AY444" s="17" t="s">
        <v>149</v>
      </c>
      <c r="BE444" s="230">
        <f>IF(N444="základní",J444,0)</f>
        <v>0</v>
      </c>
      <c r="BF444" s="230">
        <f>IF(N444="snížená",J444,0)</f>
        <v>0</v>
      </c>
      <c r="BG444" s="230">
        <f>IF(N444="zákl. přenesená",J444,0)</f>
        <v>0</v>
      </c>
      <c r="BH444" s="230">
        <f>IF(N444="sníž. přenesená",J444,0)</f>
        <v>0</v>
      </c>
      <c r="BI444" s="230">
        <f>IF(N444="nulová",J444,0)</f>
        <v>0</v>
      </c>
      <c r="BJ444" s="17" t="s">
        <v>83</v>
      </c>
      <c r="BK444" s="230">
        <f>ROUND(I444*H444,2)</f>
        <v>0</v>
      </c>
      <c r="BL444" s="17" t="s">
        <v>370</v>
      </c>
      <c r="BM444" s="229" t="s">
        <v>2105</v>
      </c>
    </row>
    <row r="445" s="2" customFormat="1" ht="16.5" customHeight="1">
      <c r="A445" s="38"/>
      <c r="B445" s="39"/>
      <c r="C445" s="217" t="s">
        <v>1054</v>
      </c>
      <c r="D445" s="217" t="s">
        <v>152</v>
      </c>
      <c r="E445" s="218" t="s">
        <v>2106</v>
      </c>
      <c r="F445" s="219" t="s">
        <v>2107</v>
      </c>
      <c r="G445" s="220" t="s">
        <v>1921</v>
      </c>
      <c r="H445" s="221">
        <v>29</v>
      </c>
      <c r="I445" s="222"/>
      <c r="J445" s="223">
        <f>ROUND(I445*H445,2)</f>
        <v>0</v>
      </c>
      <c r="K445" s="224"/>
      <c r="L445" s="44"/>
      <c r="M445" s="225" t="s">
        <v>1</v>
      </c>
      <c r="N445" s="226" t="s">
        <v>40</v>
      </c>
      <c r="O445" s="91"/>
      <c r="P445" s="227">
        <f>O445*H445</f>
        <v>0</v>
      </c>
      <c r="Q445" s="227">
        <v>0</v>
      </c>
      <c r="R445" s="227">
        <f>Q445*H445</f>
        <v>0</v>
      </c>
      <c r="S445" s="227">
        <v>0.00156</v>
      </c>
      <c r="T445" s="228">
        <f>S445*H445</f>
        <v>0.045240000000000002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370</v>
      </c>
      <c r="AT445" s="229" t="s">
        <v>152</v>
      </c>
      <c r="AU445" s="229" t="s">
        <v>85</v>
      </c>
      <c r="AY445" s="17" t="s">
        <v>149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83</v>
      </c>
      <c r="BK445" s="230">
        <f>ROUND(I445*H445,2)</f>
        <v>0</v>
      </c>
      <c r="BL445" s="17" t="s">
        <v>370</v>
      </c>
      <c r="BM445" s="229" t="s">
        <v>2108</v>
      </c>
    </row>
    <row r="446" s="2" customFormat="1" ht="21.75" customHeight="1">
      <c r="A446" s="38"/>
      <c r="B446" s="39"/>
      <c r="C446" s="217" t="s">
        <v>1061</v>
      </c>
      <c r="D446" s="217" t="s">
        <v>152</v>
      </c>
      <c r="E446" s="218" t="s">
        <v>2109</v>
      </c>
      <c r="F446" s="219" t="s">
        <v>2110</v>
      </c>
      <c r="G446" s="220" t="s">
        <v>394</v>
      </c>
      <c r="H446" s="221">
        <v>7</v>
      </c>
      <c r="I446" s="222"/>
      <c r="J446" s="223">
        <f>ROUND(I446*H446,2)</f>
        <v>0</v>
      </c>
      <c r="K446" s="224"/>
      <c r="L446" s="44"/>
      <c r="M446" s="225" t="s">
        <v>1</v>
      </c>
      <c r="N446" s="226" t="s">
        <v>40</v>
      </c>
      <c r="O446" s="91"/>
      <c r="P446" s="227">
        <f>O446*H446</f>
        <v>0</v>
      </c>
      <c r="Q446" s="227">
        <v>0.00016000000000000001</v>
      </c>
      <c r="R446" s="227">
        <f>Q446*H446</f>
        <v>0.0011200000000000001</v>
      </c>
      <c r="S446" s="227">
        <v>0</v>
      </c>
      <c r="T446" s="22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9" t="s">
        <v>370</v>
      </c>
      <c r="AT446" s="229" t="s">
        <v>152</v>
      </c>
      <c r="AU446" s="229" t="s">
        <v>85</v>
      </c>
      <c r="AY446" s="17" t="s">
        <v>149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7" t="s">
        <v>83</v>
      </c>
      <c r="BK446" s="230">
        <f>ROUND(I446*H446,2)</f>
        <v>0</v>
      </c>
      <c r="BL446" s="17" t="s">
        <v>370</v>
      </c>
      <c r="BM446" s="229" t="s">
        <v>2111</v>
      </c>
    </row>
    <row r="447" s="2" customFormat="1" ht="21.75" customHeight="1">
      <c r="A447" s="38"/>
      <c r="B447" s="39"/>
      <c r="C447" s="258" t="s">
        <v>1067</v>
      </c>
      <c r="D447" s="258" t="s">
        <v>401</v>
      </c>
      <c r="E447" s="259" t="s">
        <v>2112</v>
      </c>
      <c r="F447" s="260" t="s">
        <v>2113</v>
      </c>
      <c r="G447" s="261" t="s">
        <v>394</v>
      </c>
      <c r="H447" s="262">
        <v>7</v>
      </c>
      <c r="I447" s="263"/>
      <c r="J447" s="264">
        <f>ROUND(I447*H447,2)</f>
        <v>0</v>
      </c>
      <c r="K447" s="265"/>
      <c r="L447" s="266"/>
      <c r="M447" s="267" t="s">
        <v>1</v>
      </c>
      <c r="N447" s="268" t="s">
        <v>40</v>
      </c>
      <c r="O447" s="91"/>
      <c r="P447" s="227">
        <f>O447*H447</f>
        <v>0</v>
      </c>
      <c r="Q447" s="227">
        <v>0</v>
      </c>
      <c r="R447" s="227">
        <f>Q447*H447</f>
        <v>0</v>
      </c>
      <c r="S447" s="227">
        <v>0</v>
      </c>
      <c r="T447" s="228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9" t="s">
        <v>485</v>
      </c>
      <c r="AT447" s="229" t="s">
        <v>401</v>
      </c>
      <c r="AU447" s="229" t="s">
        <v>85</v>
      </c>
      <c r="AY447" s="17" t="s">
        <v>149</v>
      </c>
      <c r="BE447" s="230">
        <f>IF(N447="základní",J447,0)</f>
        <v>0</v>
      </c>
      <c r="BF447" s="230">
        <f>IF(N447="snížená",J447,0)</f>
        <v>0</v>
      </c>
      <c r="BG447" s="230">
        <f>IF(N447="zákl. přenesená",J447,0)</f>
        <v>0</v>
      </c>
      <c r="BH447" s="230">
        <f>IF(N447="sníž. přenesená",J447,0)</f>
        <v>0</v>
      </c>
      <c r="BI447" s="230">
        <f>IF(N447="nulová",J447,0)</f>
        <v>0</v>
      </c>
      <c r="BJ447" s="17" t="s">
        <v>83</v>
      </c>
      <c r="BK447" s="230">
        <f>ROUND(I447*H447,2)</f>
        <v>0</v>
      </c>
      <c r="BL447" s="17" t="s">
        <v>370</v>
      </c>
      <c r="BM447" s="229" t="s">
        <v>2114</v>
      </c>
    </row>
    <row r="448" s="2" customFormat="1" ht="24.15" customHeight="1">
      <c r="A448" s="38"/>
      <c r="B448" s="39"/>
      <c r="C448" s="217" t="s">
        <v>1072</v>
      </c>
      <c r="D448" s="217" t="s">
        <v>152</v>
      </c>
      <c r="E448" s="218" t="s">
        <v>2115</v>
      </c>
      <c r="F448" s="219" t="s">
        <v>2116</v>
      </c>
      <c r="G448" s="220" t="s">
        <v>394</v>
      </c>
      <c r="H448" s="221">
        <v>24</v>
      </c>
      <c r="I448" s="222"/>
      <c r="J448" s="223">
        <f>ROUND(I448*H448,2)</f>
        <v>0</v>
      </c>
      <c r="K448" s="224"/>
      <c r="L448" s="44"/>
      <c r="M448" s="225" t="s">
        <v>1</v>
      </c>
      <c r="N448" s="226" t="s">
        <v>40</v>
      </c>
      <c r="O448" s="91"/>
      <c r="P448" s="227">
        <f>O448*H448</f>
        <v>0</v>
      </c>
      <c r="Q448" s="227">
        <v>4.0000000000000003E-05</v>
      </c>
      <c r="R448" s="227">
        <f>Q448*H448</f>
        <v>0.00096000000000000013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370</v>
      </c>
      <c r="AT448" s="229" t="s">
        <v>152</v>
      </c>
      <c r="AU448" s="229" t="s">
        <v>85</v>
      </c>
      <c r="AY448" s="17" t="s">
        <v>149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83</v>
      </c>
      <c r="BK448" s="230">
        <f>ROUND(I448*H448,2)</f>
        <v>0</v>
      </c>
      <c r="BL448" s="17" t="s">
        <v>370</v>
      </c>
      <c r="BM448" s="229" t="s">
        <v>2117</v>
      </c>
    </row>
    <row r="449" s="13" customFormat="1">
      <c r="A449" s="13"/>
      <c r="B449" s="231"/>
      <c r="C449" s="232"/>
      <c r="D449" s="233" t="s">
        <v>158</v>
      </c>
      <c r="E449" s="234" t="s">
        <v>1</v>
      </c>
      <c r="F449" s="235" t="s">
        <v>936</v>
      </c>
      <c r="G449" s="232"/>
      <c r="H449" s="236">
        <v>12</v>
      </c>
      <c r="I449" s="237"/>
      <c r="J449" s="232"/>
      <c r="K449" s="232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158</v>
      </c>
      <c r="AU449" s="242" t="s">
        <v>85</v>
      </c>
      <c r="AV449" s="13" t="s">
        <v>85</v>
      </c>
      <c r="AW449" s="13" t="s">
        <v>32</v>
      </c>
      <c r="AX449" s="13" t="s">
        <v>75</v>
      </c>
      <c r="AY449" s="242" t="s">
        <v>149</v>
      </c>
    </row>
    <row r="450" s="13" customFormat="1">
      <c r="A450" s="13"/>
      <c r="B450" s="231"/>
      <c r="C450" s="232"/>
      <c r="D450" s="233" t="s">
        <v>158</v>
      </c>
      <c r="E450" s="234" t="s">
        <v>1</v>
      </c>
      <c r="F450" s="235" t="s">
        <v>1059</v>
      </c>
      <c r="G450" s="232"/>
      <c r="H450" s="236">
        <v>4</v>
      </c>
      <c r="I450" s="237"/>
      <c r="J450" s="232"/>
      <c r="K450" s="232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158</v>
      </c>
      <c r="AU450" s="242" t="s">
        <v>85</v>
      </c>
      <c r="AV450" s="13" t="s">
        <v>85</v>
      </c>
      <c r="AW450" s="13" t="s">
        <v>32</v>
      </c>
      <c r="AX450" s="13" t="s">
        <v>75</v>
      </c>
      <c r="AY450" s="242" t="s">
        <v>149</v>
      </c>
    </row>
    <row r="451" s="13" customFormat="1">
      <c r="A451" s="13"/>
      <c r="B451" s="231"/>
      <c r="C451" s="232"/>
      <c r="D451" s="233" t="s">
        <v>158</v>
      </c>
      <c r="E451" s="234" t="s">
        <v>1</v>
      </c>
      <c r="F451" s="235" t="s">
        <v>1060</v>
      </c>
      <c r="G451" s="232"/>
      <c r="H451" s="236">
        <v>2</v>
      </c>
      <c r="I451" s="237"/>
      <c r="J451" s="232"/>
      <c r="K451" s="232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158</v>
      </c>
      <c r="AU451" s="242" t="s">
        <v>85</v>
      </c>
      <c r="AV451" s="13" t="s">
        <v>85</v>
      </c>
      <c r="AW451" s="13" t="s">
        <v>32</v>
      </c>
      <c r="AX451" s="13" t="s">
        <v>75</v>
      </c>
      <c r="AY451" s="242" t="s">
        <v>149</v>
      </c>
    </row>
    <row r="452" s="13" customFormat="1">
      <c r="A452" s="13"/>
      <c r="B452" s="231"/>
      <c r="C452" s="232"/>
      <c r="D452" s="233" t="s">
        <v>158</v>
      </c>
      <c r="E452" s="234" t="s">
        <v>1</v>
      </c>
      <c r="F452" s="235" t="s">
        <v>1964</v>
      </c>
      <c r="G452" s="232"/>
      <c r="H452" s="236">
        <v>6</v>
      </c>
      <c r="I452" s="237"/>
      <c r="J452" s="232"/>
      <c r="K452" s="232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158</v>
      </c>
      <c r="AU452" s="242" t="s">
        <v>85</v>
      </c>
      <c r="AV452" s="13" t="s">
        <v>85</v>
      </c>
      <c r="AW452" s="13" t="s">
        <v>32</v>
      </c>
      <c r="AX452" s="13" t="s">
        <v>75</v>
      </c>
      <c r="AY452" s="242" t="s">
        <v>149</v>
      </c>
    </row>
    <row r="453" s="14" customFormat="1">
      <c r="A453" s="14"/>
      <c r="B453" s="243"/>
      <c r="C453" s="244"/>
      <c r="D453" s="233" t="s">
        <v>158</v>
      </c>
      <c r="E453" s="245" t="s">
        <v>1</v>
      </c>
      <c r="F453" s="246" t="s">
        <v>212</v>
      </c>
      <c r="G453" s="244"/>
      <c r="H453" s="247">
        <v>24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158</v>
      </c>
      <c r="AU453" s="253" t="s">
        <v>85</v>
      </c>
      <c r="AV453" s="14" t="s">
        <v>156</v>
      </c>
      <c r="AW453" s="14" t="s">
        <v>32</v>
      </c>
      <c r="AX453" s="14" t="s">
        <v>83</v>
      </c>
      <c r="AY453" s="253" t="s">
        <v>149</v>
      </c>
    </row>
    <row r="454" s="2" customFormat="1" ht="24.15" customHeight="1">
      <c r="A454" s="38"/>
      <c r="B454" s="39"/>
      <c r="C454" s="258" t="s">
        <v>1076</v>
      </c>
      <c r="D454" s="258" t="s">
        <v>401</v>
      </c>
      <c r="E454" s="259" t="s">
        <v>2118</v>
      </c>
      <c r="F454" s="260" t="s">
        <v>2119</v>
      </c>
      <c r="G454" s="261" t="s">
        <v>394</v>
      </c>
      <c r="H454" s="262">
        <v>21</v>
      </c>
      <c r="I454" s="263"/>
      <c r="J454" s="264">
        <f>ROUND(I454*H454,2)</f>
        <v>0</v>
      </c>
      <c r="K454" s="265"/>
      <c r="L454" s="266"/>
      <c r="M454" s="267" t="s">
        <v>1</v>
      </c>
      <c r="N454" s="268" t="s">
        <v>40</v>
      </c>
      <c r="O454" s="91"/>
      <c r="P454" s="227">
        <f>O454*H454</f>
        <v>0</v>
      </c>
      <c r="Q454" s="227">
        <v>0.0018</v>
      </c>
      <c r="R454" s="227">
        <f>Q454*H454</f>
        <v>0.0378</v>
      </c>
      <c r="S454" s="227">
        <v>0</v>
      </c>
      <c r="T454" s="228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9" t="s">
        <v>485</v>
      </c>
      <c r="AT454" s="229" t="s">
        <v>401</v>
      </c>
      <c r="AU454" s="229" t="s">
        <v>85</v>
      </c>
      <c r="AY454" s="17" t="s">
        <v>149</v>
      </c>
      <c r="BE454" s="230">
        <f>IF(N454="základní",J454,0)</f>
        <v>0</v>
      </c>
      <c r="BF454" s="230">
        <f>IF(N454="snížená",J454,0)</f>
        <v>0</v>
      </c>
      <c r="BG454" s="230">
        <f>IF(N454="zákl. přenesená",J454,0)</f>
        <v>0</v>
      </c>
      <c r="BH454" s="230">
        <f>IF(N454="sníž. přenesená",J454,0)</f>
        <v>0</v>
      </c>
      <c r="BI454" s="230">
        <f>IF(N454="nulová",J454,0)</f>
        <v>0</v>
      </c>
      <c r="BJ454" s="17" t="s">
        <v>83</v>
      </c>
      <c r="BK454" s="230">
        <f>ROUND(I454*H454,2)</f>
        <v>0</v>
      </c>
      <c r="BL454" s="17" t="s">
        <v>370</v>
      </c>
      <c r="BM454" s="229" t="s">
        <v>2120</v>
      </c>
    </row>
    <row r="455" s="2" customFormat="1" ht="24.15" customHeight="1">
      <c r="A455" s="38"/>
      <c r="B455" s="39"/>
      <c r="C455" s="258" t="s">
        <v>1080</v>
      </c>
      <c r="D455" s="258" t="s">
        <v>401</v>
      </c>
      <c r="E455" s="259" t="s">
        <v>2121</v>
      </c>
      <c r="F455" s="260" t="s">
        <v>2122</v>
      </c>
      <c r="G455" s="261" t="s">
        <v>394</v>
      </c>
      <c r="H455" s="262">
        <v>3</v>
      </c>
      <c r="I455" s="263"/>
      <c r="J455" s="264">
        <f>ROUND(I455*H455,2)</f>
        <v>0</v>
      </c>
      <c r="K455" s="265"/>
      <c r="L455" s="266"/>
      <c r="M455" s="267" t="s">
        <v>1</v>
      </c>
      <c r="N455" s="268" t="s">
        <v>40</v>
      </c>
      <c r="O455" s="91"/>
      <c r="P455" s="227">
        <f>O455*H455</f>
        <v>0</v>
      </c>
      <c r="Q455" s="227">
        <v>0.0018</v>
      </c>
      <c r="R455" s="227">
        <f>Q455*H455</f>
        <v>0.0054000000000000003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485</v>
      </c>
      <c r="AT455" s="229" t="s">
        <v>401</v>
      </c>
      <c r="AU455" s="229" t="s">
        <v>85</v>
      </c>
      <c r="AY455" s="17" t="s">
        <v>149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83</v>
      </c>
      <c r="BK455" s="230">
        <f>ROUND(I455*H455,2)</f>
        <v>0</v>
      </c>
      <c r="BL455" s="17" t="s">
        <v>370</v>
      </c>
      <c r="BM455" s="229" t="s">
        <v>2123</v>
      </c>
    </row>
    <row r="456" s="2" customFormat="1" ht="24.15" customHeight="1">
      <c r="A456" s="38"/>
      <c r="B456" s="39"/>
      <c r="C456" s="217" t="s">
        <v>1084</v>
      </c>
      <c r="D456" s="217" t="s">
        <v>152</v>
      </c>
      <c r="E456" s="218" t="s">
        <v>2124</v>
      </c>
      <c r="F456" s="219" t="s">
        <v>2125</v>
      </c>
      <c r="G456" s="220" t="s">
        <v>394</v>
      </c>
      <c r="H456" s="221">
        <v>1</v>
      </c>
      <c r="I456" s="222"/>
      <c r="J456" s="223">
        <f>ROUND(I456*H456,2)</f>
        <v>0</v>
      </c>
      <c r="K456" s="224"/>
      <c r="L456" s="44"/>
      <c r="M456" s="225" t="s">
        <v>1</v>
      </c>
      <c r="N456" s="226" t="s">
        <v>40</v>
      </c>
      <c r="O456" s="91"/>
      <c r="P456" s="227">
        <f>O456*H456</f>
        <v>0</v>
      </c>
      <c r="Q456" s="227">
        <v>4.0000000000000003E-05</v>
      </c>
      <c r="R456" s="227">
        <f>Q456*H456</f>
        <v>4.0000000000000003E-05</v>
      </c>
      <c r="S456" s="227">
        <v>0</v>
      </c>
      <c r="T456" s="228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9" t="s">
        <v>370</v>
      </c>
      <c r="AT456" s="229" t="s">
        <v>152</v>
      </c>
      <c r="AU456" s="229" t="s">
        <v>85</v>
      </c>
      <c r="AY456" s="17" t="s">
        <v>149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17" t="s">
        <v>83</v>
      </c>
      <c r="BK456" s="230">
        <f>ROUND(I456*H456,2)</f>
        <v>0</v>
      </c>
      <c r="BL456" s="17" t="s">
        <v>370</v>
      </c>
      <c r="BM456" s="229" t="s">
        <v>2126</v>
      </c>
    </row>
    <row r="457" s="2" customFormat="1" ht="16.5" customHeight="1">
      <c r="A457" s="38"/>
      <c r="B457" s="39"/>
      <c r="C457" s="258" t="s">
        <v>1088</v>
      </c>
      <c r="D457" s="258" t="s">
        <v>401</v>
      </c>
      <c r="E457" s="259" t="s">
        <v>450</v>
      </c>
      <c r="F457" s="260" t="s">
        <v>2127</v>
      </c>
      <c r="G457" s="261" t="s">
        <v>394</v>
      </c>
      <c r="H457" s="262">
        <v>1</v>
      </c>
      <c r="I457" s="263"/>
      <c r="J457" s="264">
        <f>ROUND(I457*H457,2)</f>
        <v>0</v>
      </c>
      <c r="K457" s="265"/>
      <c r="L457" s="266"/>
      <c r="M457" s="267" t="s">
        <v>1</v>
      </c>
      <c r="N457" s="268" t="s">
        <v>40</v>
      </c>
      <c r="O457" s="91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9" t="s">
        <v>485</v>
      </c>
      <c r="AT457" s="229" t="s">
        <v>401</v>
      </c>
      <c r="AU457" s="229" t="s">
        <v>85</v>
      </c>
      <c r="AY457" s="17" t="s">
        <v>149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7" t="s">
        <v>83</v>
      </c>
      <c r="BK457" s="230">
        <f>ROUND(I457*H457,2)</f>
        <v>0</v>
      </c>
      <c r="BL457" s="17" t="s">
        <v>370</v>
      </c>
      <c r="BM457" s="229" t="s">
        <v>2128</v>
      </c>
    </row>
    <row r="458" s="2" customFormat="1" ht="16.5" customHeight="1">
      <c r="A458" s="38"/>
      <c r="B458" s="39"/>
      <c r="C458" s="217" t="s">
        <v>1092</v>
      </c>
      <c r="D458" s="217" t="s">
        <v>152</v>
      </c>
      <c r="E458" s="218" t="s">
        <v>2129</v>
      </c>
      <c r="F458" s="219" t="s">
        <v>2130</v>
      </c>
      <c r="G458" s="220" t="s">
        <v>394</v>
      </c>
      <c r="H458" s="221">
        <v>4</v>
      </c>
      <c r="I458" s="222"/>
      <c r="J458" s="223">
        <f>ROUND(I458*H458,2)</f>
        <v>0</v>
      </c>
      <c r="K458" s="224"/>
      <c r="L458" s="44"/>
      <c r="M458" s="225" t="s">
        <v>1</v>
      </c>
      <c r="N458" s="226" t="s">
        <v>40</v>
      </c>
      <c r="O458" s="91"/>
      <c r="P458" s="227">
        <f>O458*H458</f>
        <v>0</v>
      </c>
      <c r="Q458" s="227">
        <v>0</v>
      </c>
      <c r="R458" s="227">
        <f>Q458*H458</f>
        <v>0</v>
      </c>
      <c r="S458" s="227">
        <v>0.0022499999999999998</v>
      </c>
      <c r="T458" s="228">
        <f>S458*H458</f>
        <v>0.0089999999999999993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9" t="s">
        <v>370</v>
      </c>
      <c r="AT458" s="229" t="s">
        <v>152</v>
      </c>
      <c r="AU458" s="229" t="s">
        <v>85</v>
      </c>
      <c r="AY458" s="17" t="s">
        <v>149</v>
      </c>
      <c r="BE458" s="230">
        <f>IF(N458="základní",J458,0)</f>
        <v>0</v>
      </c>
      <c r="BF458" s="230">
        <f>IF(N458="snížená",J458,0)</f>
        <v>0</v>
      </c>
      <c r="BG458" s="230">
        <f>IF(N458="zákl. přenesená",J458,0)</f>
        <v>0</v>
      </c>
      <c r="BH458" s="230">
        <f>IF(N458="sníž. přenesená",J458,0)</f>
        <v>0</v>
      </c>
      <c r="BI458" s="230">
        <f>IF(N458="nulová",J458,0)</f>
        <v>0</v>
      </c>
      <c r="BJ458" s="17" t="s">
        <v>83</v>
      </c>
      <c r="BK458" s="230">
        <f>ROUND(I458*H458,2)</f>
        <v>0</v>
      </c>
      <c r="BL458" s="17" t="s">
        <v>370</v>
      </c>
      <c r="BM458" s="229" t="s">
        <v>2131</v>
      </c>
    </row>
    <row r="459" s="2" customFormat="1" ht="16.5" customHeight="1">
      <c r="A459" s="38"/>
      <c r="B459" s="39"/>
      <c r="C459" s="217" t="s">
        <v>1098</v>
      </c>
      <c r="D459" s="217" t="s">
        <v>152</v>
      </c>
      <c r="E459" s="218" t="s">
        <v>2132</v>
      </c>
      <c r="F459" s="219" t="s">
        <v>2133</v>
      </c>
      <c r="G459" s="220" t="s">
        <v>394</v>
      </c>
      <c r="H459" s="221">
        <v>3</v>
      </c>
      <c r="I459" s="222"/>
      <c r="J459" s="223">
        <f>ROUND(I459*H459,2)</f>
        <v>0</v>
      </c>
      <c r="K459" s="224"/>
      <c r="L459" s="44"/>
      <c r="M459" s="225" t="s">
        <v>1</v>
      </c>
      <c r="N459" s="226" t="s">
        <v>40</v>
      </c>
      <c r="O459" s="91"/>
      <c r="P459" s="227">
        <f>O459*H459</f>
        <v>0</v>
      </c>
      <c r="Q459" s="227">
        <v>0.00012</v>
      </c>
      <c r="R459" s="227">
        <f>Q459*H459</f>
        <v>0.00036000000000000002</v>
      </c>
      <c r="S459" s="227">
        <v>0</v>
      </c>
      <c r="T459" s="228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9" t="s">
        <v>370</v>
      </c>
      <c r="AT459" s="229" t="s">
        <v>152</v>
      </c>
      <c r="AU459" s="229" t="s">
        <v>85</v>
      </c>
      <c r="AY459" s="17" t="s">
        <v>149</v>
      </c>
      <c r="BE459" s="230">
        <f>IF(N459="základní",J459,0)</f>
        <v>0</v>
      </c>
      <c r="BF459" s="230">
        <f>IF(N459="snížená",J459,0)</f>
        <v>0</v>
      </c>
      <c r="BG459" s="230">
        <f>IF(N459="zákl. přenesená",J459,0)</f>
        <v>0</v>
      </c>
      <c r="BH459" s="230">
        <f>IF(N459="sníž. přenesená",J459,0)</f>
        <v>0</v>
      </c>
      <c r="BI459" s="230">
        <f>IF(N459="nulová",J459,0)</f>
        <v>0</v>
      </c>
      <c r="BJ459" s="17" t="s">
        <v>83</v>
      </c>
      <c r="BK459" s="230">
        <f>ROUND(I459*H459,2)</f>
        <v>0</v>
      </c>
      <c r="BL459" s="17" t="s">
        <v>370</v>
      </c>
      <c r="BM459" s="229" t="s">
        <v>2134</v>
      </c>
    </row>
    <row r="460" s="2" customFormat="1" ht="37.8" customHeight="1">
      <c r="A460" s="38"/>
      <c r="B460" s="39"/>
      <c r="C460" s="258" t="s">
        <v>1102</v>
      </c>
      <c r="D460" s="258" t="s">
        <v>401</v>
      </c>
      <c r="E460" s="259" t="s">
        <v>2135</v>
      </c>
      <c r="F460" s="260" t="s">
        <v>2136</v>
      </c>
      <c r="G460" s="261" t="s">
        <v>394</v>
      </c>
      <c r="H460" s="262">
        <v>3</v>
      </c>
      <c r="I460" s="263"/>
      <c r="J460" s="264">
        <f>ROUND(I460*H460,2)</f>
        <v>0</v>
      </c>
      <c r="K460" s="265"/>
      <c r="L460" s="266"/>
      <c r="M460" s="267" t="s">
        <v>1</v>
      </c>
      <c r="N460" s="268" t="s">
        <v>40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485</v>
      </c>
      <c r="AT460" s="229" t="s">
        <v>401</v>
      </c>
      <c r="AU460" s="229" t="s">
        <v>85</v>
      </c>
      <c r="AY460" s="17" t="s">
        <v>149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83</v>
      </c>
      <c r="BK460" s="230">
        <f>ROUND(I460*H460,2)</f>
        <v>0</v>
      </c>
      <c r="BL460" s="17" t="s">
        <v>370</v>
      </c>
      <c r="BM460" s="229" t="s">
        <v>2137</v>
      </c>
    </row>
    <row r="461" s="2" customFormat="1" ht="16.5" customHeight="1">
      <c r="A461" s="38"/>
      <c r="B461" s="39"/>
      <c r="C461" s="258" t="s">
        <v>1106</v>
      </c>
      <c r="D461" s="258" t="s">
        <v>401</v>
      </c>
      <c r="E461" s="259" t="s">
        <v>2138</v>
      </c>
      <c r="F461" s="260" t="s">
        <v>2139</v>
      </c>
      <c r="G461" s="261" t="s">
        <v>394</v>
      </c>
      <c r="H461" s="262">
        <v>15</v>
      </c>
      <c r="I461" s="263"/>
      <c r="J461" s="264">
        <f>ROUND(I461*H461,2)</f>
        <v>0</v>
      </c>
      <c r="K461" s="265"/>
      <c r="L461" s="266"/>
      <c r="M461" s="267" t="s">
        <v>1</v>
      </c>
      <c r="N461" s="268" t="s">
        <v>40</v>
      </c>
      <c r="O461" s="91"/>
      <c r="P461" s="227">
        <f>O461*H461</f>
        <v>0</v>
      </c>
      <c r="Q461" s="227">
        <v>0.0018</v>
      </c>
      <c r="R461" s="227">
        <f>Q461*H461</f>
        <v>0.027</v>
      </c>
      <c r="S461" s="227">
        <v>0</v>
      </c>
      <c r="T461" s="228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9" t="s">
        <v>485</v>
      </c>
      <c r="AT461" s="229" t="s">
        <v>401</v>
      </c>
      <c r="AU461" s="229" t="s">
        <v>85</v>
      </c>
      <c r="AY461" s="17" t="s">
        <v>149</v>
      </c>
      <c r="BE461" s="230">
        <f>IF(N461="základní",J461,0)</f>
        <v>0</v>
      </c>
      <c r="BF461" s="230">
        <f>IF(N461="snížená",J461,0)</f>
        <v>0</v>
      </c>
      <c r="BG461" s="230">
        <f>IF(N461="zákl. přenesená",J461,0)</f>
        <v>0</v>
      </c>
      <c r="BH461" s="230">
        <f>IF(N461="sníž. přenesená",J461,0)</f>
        <v>0</v>
      </c>
      <c r="BI461" s="230">
        <f>IF(N461="nulová",J461,0)</f>
        <v>0</v>
      </c>
      <c r="BJ461" s="17" t="s">
        <v>83</v>
      </c>
      <c r="BK461" s="230">
        <f>ROUND(I461*H461,2)</f>
        <v>0</v>
      </c>
      <c r="BL461" s="17" t="s">
        <v>370</v>
      </c>
      <c r="BM461" s="229" t="s">
        <v>2140</v>
      </c>
    </row>
    <row r="462" s="2" customFormat="1" ht="16.5" customHeight="1">
      <c r="A462" s="38"/>
      <c r="B462" s="39"/>
      <c r="C462" s="217" t="s">
        <v>1111</v>
      </c>
      <c r="D462" s="217" t="s">
        <v>152</v>
      </c>
      <c r="E462" s="218" t="s">
        <v>2141</v>
      </c>
      <c r="F462" s="219" t="s">
        <v>2142</v>
      </c>
      <c r="G462" s="220" t="s">
        <v>394</v>
      </c>
      <c r="H462" s="221">
        <v>26</v>
      </c>
      <c r="I462" s="222"/>
      <c r="J462" s="223">
        <f>ROUND(I462*H462,2)</f>
        <v>0</v>
      </c>
      <c r="K462" s="224"/>
      <c r="L462" s="44"/>
      <c r="M462" s="225" t="s">
        <v>1</v>
      </c>
      <c r="N462" s="226" t="s">
        <v>40</v>
      </c>
      <c r="O462" s="91"/>
      <c r="P462" s="227">
        <f>O462*H462</f>
        <v>0</v>
      </c>
      <c r="Q462" s="227">
        <v>0</v>
      </c>
      <c r="R462" s="227">
        <f>Q462*H462</f>
        <v>0</v>
      </c>
      <c r="S462" s="227">
        <v>0.00084999999999999995</v>
      </c>
      <c r="T462" s="228">
        <f>S462*H462</f>
        <v>0.022099999999999998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9" t="s">
        <v>370</v>
      </c>
      <c r="AT462" s="229" t="s">
        <v>152</v>
      </c>
      <c r="AU462" s="229" t="s">
        <v>85</v>
      </c>
      <c r="AY462" s="17" t="s">
        <v>149</v>
      </c>
      <c r="BE462" s="230">
        <f>IF(N462="základní",J462,0)</f>
        <v>0</v>
      </c>
      <c r="BF462" s="230">
        <f>IF(N462="snížená",J462,0)</f>
        <v>0</v>
      </c>
      <c r="BG462" s="230">
        <f>IF(N462="zákl. přenesená",J462,0)</f>
        <v>0</v>
      </c>
      <c r="BH462" s="230">
        <f>IF(N462="sníž. přenesená",J462,0)</f>
        <v>0</v>
      </c>
      <c r="BI462" s="230">
        <f>IF(N462="nulová",J462,0)</f>
        <v>0</v>
      </c>
      <c r="BJ462" s="17" t="s">
        <v>83</v>
      </c>
      <c r="BK462" s="230">
        <f>ROUND(I462*H462,2)</f>
        <v>0</v>
      </c>
      <c r="BL462" s="17" t="s">
        <v>370</v>
      </c>
      <c r="BM462" s="229" t="s">
        <v>2143</v>
      </c>
    </row>
    <row r="463" s="2" customFormat="1" ht="16.5" customHeight="1">
      <c r="A463" s="38"/>
      <c r="B463" s="39"/>
      <c r="C463" s="217" t="s">
        <v>1115</v>
      </c>
      <c r="D463" s="217" t="s">
        <v>152</v>
      </c>
      <c r="E463" s="218" t="s">
        <v>2144</v>
      </c>
      <c r="F463" s="219" t="s">
        <v>2145</v>
      </c>
      <c r="G463" s="220" t="s">
        <v>394</v>
      </c>
      <c r="H463" s="221">
        <v>31</v>
      </c>
      <c r="I463" s="222"/>
      <c r="J463" s="223">
        <f>ROUND(I463*H463,2)</f>
        <v>0</v>
      </c>
      <c r="K463" s="224"/>
      <c r="L463" s="44"/>
      <c r="M463" s="225" t="s">
        <v>1</v>
      </c>
      <c r="N463" s="226" t="s">
        <v>40</v>
      </c>
      <c r="O463" s="91"/>
      <c r="P463" s="227">
        <f>O463*H463</f>
        <v>0</v>
      </c>
      <c r="Q463" s="227">
        <v>0.00024000000000000001</v>
      </c>
      <c r="R463" s="227">
        <f>Q463*H463</f>
        <v>0.0074400000000000004</v>
      </c>
      <c r="S463" s="227">
        <v>0</v>
      </c>
      <c r="T463" s="228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9" t="s">
        <v>370</v>
      </c>
      <c r="AT463" s="229" t="s">
        <v>152</v>
      </c>
      <c r="AU463" s="229" t="s">
        <v>85</v>
      </c>
      <c r="AY463" s="17" t="s">
        <v>149</v>
      </c>
      <c r="BE463" s="230">
        <f>IF(N463="základní",J463,0)</f>
        <v>0</v>
      </c>
      <c r="BF463" s="230">
        <f>IF(N463="snížená",J463,0)</f>
        <v>0</v>
      </c>
      <c r="BG463" s="230">
        <f>IF(N463="zákl. přenesená",J463,0)</f>
        <v>0</v>
      </c>
      <c r="BH463" s="230">
        <f>IF(N463="sníž. přenesená",J463,0)</f>
        <v>0</v>
      </c>
      <c r="BI463" s="230">
        <f>IF(N463="nulová",J463,0)</f>
        <v>0</v>
      </c>
      <c r="BJ463" s="17" t="s">
        <v>83</v>
      </c>
      <c r="BK463" s="230">
        <f>ROUND(I463*H463,2)</f>
        <v>0</v>
      </c>
      <c r="BL463" s="17" t="s">
        <v>370</v>
      </c>
      <c r="BM463" s="229" t="s">
        <v>2146</v>
      </c>
    </row>
    <row r="464" s="2" customFormat="1" ht="16.5" customHeight="1">
      <c r="A464" s="38"/>
      <c r="B464" s="39"/>
      <c r="C464" s="217" t="s">
        <v>1119</v>
      </c>
      <c r="D464" s="217" t="s">
        <v>152</v>
      </c>
      <c r="E464" s="218" t="s">
        <v>2147</v>
      </c>
      <c r="F464" s="219" t="s">
        <v>2148</v>
      </c>
      <c r="G464" s="220" t="s">
        <v>394</v>
      </c>
      <c r="H464" s="221">
        <v>3</v>
      </c>
      <c r="I464" s="222"/>
      <c r="J464" s="223">
        <f>ROUND(I464*H464,2)</f>
        <v>0</v>
      </c>
      <c r="K464" s="224"/>
      <c r="L464" s="44"/>
      <c r="M464" s="225" t="s">
        <v>1</v>
      </c>
      <c r="N464" s="226" t="s">
        <v>40</v>
      </c>
      <c r="O464" s="91"/>
      <c r="P464" s="227">
        <f>O464*H464</f>
        <v>0</v>
      </c>
      <c r="Q464" s="227">
        <v>0.00027999999999999998</v>
      </c>
      <c r="R464" s="227">
        <f>Q464*H464</f>
        <v>0.00083999999999999993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370</v>
      </c>
      <c r="AT464" s="229" t="s">
        <v>152</v>
      </c>
      <c r="AU464" s="229" t="s">
        <v>85</v>
      </c>
      <c r="AY464" s="17" t="s">
        <v>149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83</v>
      </c>
      <c r="BK464" s="230">
        <f>ROUND(I464*H464,2)</f>
        <v>0</v>
      </c>
      <c r="BL464" s="17" t="s">
        <v>370</v>
      </c>
      <c r="BM464" s="229" t="s">
        <v>2149</v>
      </c>
    </row>
    <row r="465" s="2" customFormat="1" ht="21.75" customHeight="1">
      <c r="A465" s="38"/>
      <c r="B465" s="39"/>
      <c r="C465" s="217" t="s">
        <v>1124</v>
      </c>
      <c r="D465" s="217" t="s">
        <v>152</v>
      </c>
      <c r="E465" s="218" t="s">
        <v>2150</v>
      </c>
      <c r="F465" s="219" t="s">
        <v>2151</v>
      </c>
      <c r="G465" s="220" t="s">
        <v>394</v>
      </c>
      <c r="H465" s="221">
        <v>3</v>
      </c>
      <c r="I465" s="222"/>
      <c r="J465" s="223">
        <f>ROUND(I465*H465,2)</f>
        <v>0</v>
      </c>
      <c r="K465" s="224"/>
      <c r="L465" s="44"/>
      <c r="M465" s="225" t="s">
        <v>1</v>
      </c>
      <c r="N465" s="226" t="s">
        <v>40</v>
      </c>
      <c r="O465" s="91"/>
      <c r="P465" s="227">
        <f>O465*H465</f>
        <v>0</v>
      </c>
      <c r="Q465" s="227">
        <v>0.00014999999999999999</v>
      </c>
      <c r="R465" s="227">
        <f>Q465*H465</f>
        <v>0.00044999999999999999</v>
      </c>
      <c r="S465" s="227">
        <v>0</v>
      </c>
      <c r="T465" s="228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9" t="s">
        <v>370</v>
      </c>
      <c r="AT465" s="229" t="s">
        <v>152</v>
      </c>
      <c r="AU465" s="229" t="s">
        <v>85</v>
      </c>
      <c r="AY465" s="17" t="s">
        <v>149</v>
      </c>
      <c r="BE465" s="230">
        <f>IF(N465="základní",J465,0)</f>
        <v>0</v>
      </c>
      <c r="BF465" s="230">
        <f>IF(N465="snížená",J465,0)</f>
        <v>0</v>
      </c>
      <c r="BG465" s="230">
        <f>IF(N465="zákl. přenesená",J465,0)</f>
        <v>0</v>
      </c>
      <c r="BH465" s="230">
        <f>IF(N465="sníž. přenesená",J465,0)</f>
        <v>0</v>
      </c>
      <c r="BI465" s="230">
        <f>IF(N465="nulová",J465,0)</f>
        <v>0</v>
      </c>
      <c r="BJ465" s="17" t="s">
        <v>83</v>
      </c>
      <c r="BK465" s="230">
        <f>ROUND(I465*H465,2)</f>
        <v>0</v>
      </c>
      <c r="BL465" s="17" t="s">
        <v>370</v>
      </c>
      <c r="BM465" s="229" t="s">
        <v>2152</v>
      </c>
    </row>
    <row r="466" s="13" customFormat="1">
      <c r="A466" s="13"/>
      <c r="B466" s="231"/>
      <c r="C466" s="232"/>
      <c r="D466" s="233" t="s">
        <v>158</v>
      </c>
      <c r="E466" s="234" t="s">
        <v>1</v>
      </c>
      <c r="F466" s="235" t="s">
        <v>2153</v>
      </c>
      <c r="G466" s="232"/>
      <c r="H466" s="236">
        <v>3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158</v>
      </c>
      <c r="AU466" s="242" t="s">
        <v>85</v>
      </c>
      <c r="AV466" s="13" t="s">
        <v>85</v>
      </c>
      <c r="AW466" s="13" t="s">
        <v>32</v>
      </c>
      <c r="AX466" s="13" t="s">
        <v>83</v>
      </c>
      <c r="AY466" s="242" t="s">
        <v>149</v>
      </c>
    </row>
    <row r="467" s="2" customFormat="1" ht="16.5" customHeight="1">
      <c r="A467" s="38"/>
      <c r="B467" s="39"/>
      <c r="C467" s="258" t="s">
        <v>1128</v>
      </c>
      <c r="D467" s="258" t="s">
        <v>401</v>
      </c>
      <c r="E467" s="259" t="s">
        <v>2154</v>
      </c>
      <c r="F467" s="260" t="s">
        <v>2155</v>
      </c>
      <c r="G467" s="261" t="s">
        <v>394</v>
      </c>
      <c r="H467" s="262">
        <v>3</v>
      </c>
      <c r="I467" s="263"/>
      <c r="J467" s="264">
        <f>ROUND(I467*H467,2)</f>
        <v>0</v>
      </c>
      <c r="K467" s="265"/>
      <c r="L467" s="266"/>
      <c r="M467" s="267" t="s">
        <v>1</v>
      </c>
      <c r="N467" s="268" t="s">
        <v>40</v>
      </c>
      <c r="O467" s="91"/>
      <c r="P467" s="227">
        <f>O467*H467</f>
        <v>0</v>
      </c>
      <c r="Q467" s="227">
        <v>0.00014999999999999999</v>
      </c>
      <c r="R467" s="227">
        <f>Q467*H467</f>
        <v>0.00044999999999999999</v>
      </c>
      <c r="S467" s="227">
        <v>0</v>
      </c>
      <c r="T467" s="228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9" t="s">
        <v>485</v>
      </c>
      <c r="AT467" s="229" t="s">
        <v>401</v>
      </c>
      <c r="AU467" s="229" t="s">
        <v>85</v>
      </c>
      <c r="AY467" s="17" t="s">
        <v>149</v>
      </c>
      <c r="BE467" s="230">
        <f>IF(N467="základní",J467,0)</f>
        <v>0</v>
      </c>
      <c r="BF467" s="230">
        <f>IF(N467="snížená",J467,0)</f>
        <v>0</v>
      </c>
      <c r="BG467" s="230">
        <f>IF(N467="zákl. přenesená",J467,0)</f>
        <v>0</v>
      </c>
      <c r="BH467" s="230">
        <f>IF(N467="sníž. přenesená",J467,0)</f>
        <v>0</v>
      </c>
      <c r="BI467" s="230">
        <f>IF(N467="nulová",J467,0)</f>
        <v>0</v>
      </c>
      <c r="BJ467" s="17" t="s">
        <v>83</v>
      </c>
      <c r="BK467" s="230">
        <f>ROUND(I467*H467,2)</f>
        <v>0</v>
      </c>
      <c r="BL467" s="17" t="s">
        <v>370</v>
      </c>
      <c r="BM467" s="229" t="s">
        <v>2156</v>
      </c>
    </row>
    <row r="468" s="13" customFormat="1">
      <c r="A468" s="13"/>
      <c r="B468" s="231"/>
      <c r="C468" s="232"/>
      <c r="D468" s="233" t="s">
        <v>158</v>
      </c>
      <c r="E468" s="234" t="s">
        <v>1</v>
      </c>
      <c r="F468" s="235" t="s">
        <v>2153</v>
      </c>
      <c r="G468" s="232"/>
      <c r="H468" s="236">
        <v>3</v>
      </c>
      <c r="I468" s="237"/>
      <c r="J468" s="232"/>
      <c r="K468" s="232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158</v>
      </c>
      <c r="AU468" s="242" t="s">
        <v>85</v>
      </c>
      <c r="AV468" s="13" t="s">
        <v>85</v>
      </c>
      <c r="AW468" s="13" t="s">
        <v>32</v>
      </c>
      <c r="AX468" s="13" t="s">
        <v>83</v>
      </c>
      <c r="AY468" s="242" t="s">
        <v>149</v>
      </c>
    </row>
    <row r="469" s="2" customFormat="1" ht="24.15" customHeight="1">
      <c r="A469" s="38"/>
      <c r="B469" s="39"/>
      <c r="C469" s="217" t="s">
        <v>1133</v>
      </c>
      <c r="D469" s="217" t="s">
        <v>152</v>
      </c>
      <c r="E469" s="218" t="s">
        <v>2157</v>
      </c>
      <c r="F469" s="219" t="s">
        <v>2158</v>
      </c>
      <c r="G469" s="220" t="s">
        <v>356</v>
      </c>
      <c r="H469" s="221">
        <v>2.718</v>
      </c>
      <c r="I469" s="222"/>
      <c r="J469" s="223">
        <f>ROUND(I469*H469,2)</f>
        <v>0</v>
      </c>
      <c r="K469" s="224"/>
      <c r="L469" s="44"/>
      <c r="M469" s="225" t="s">
        <v>1</v>
      </c>
      <c r="N469" s="226" t="s">
        <v>40</v>
      </c>
      <c r="O469" s="91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370</v>
      </c>
      <c r="AT469" s="229" t="s">
        <v>152</v>
      </c>
      <c r="AU469" s="229" t="s">
        <v>85</v>
      </c>
      <c r="AY469" s="17" t="s">
        <v>149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83</v>
      </c>
      <c r="BK469" s="230">
        <f>ROUND(I469*H469,2)</f>
        <v>0</v>
      </c>
      <c r="BL469" s="17" t="s">
        <v>370</v>
      </c>
      <c r="BM469" s="229" t="s">
        <v>2159</v>
      </c>
    </row>
    <row r="470" s="2" customFormat="1" ht="24.15" customHeight="1">
      <c r="A470" s="38"/>
      <c r="B470" s="39"/>
      <c r="C470" s="217" t="s">
        <v>1137</v>
      </c>
      <c r="D470" s="217" t="s">
        <v>152</v>
      </c>
      <c r="E470" s="218" t="s">
        <v>2160</v>
      </c>
      <c r="F470" s="219" t="s">
        <v>2161</v>
      </c>
      <c r="G470" s="220" t="s">
        <v>356</v>
      </c>
      <c r="H470" s="221">
        <v>2.718</v>
      </c>
      <c r="I470" s="222"/>
      <c r="J470" s="223">
        <f>ROUND(I470*H470,2)</f>
        <v>0</v>
      </c>
      <c r="K470" s="224"/>
      <c r="L470" s="44"/>
      <c r="M470" s="225" t="s">
        <v>1</v>
      </c>
      <c r="N470" s="226" t="s">
        <v>40</v>
      </c>
      <c r="O470" s="91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9" t="s">
        <v>370</v>
      </c>
      <c r="AT470" s="229" t="s">
        <v>152</v>
      </c>
      <c r="AU470" s="229" t="s">
        <v>85</v>
      </c>
      <c r="AY470" s="17" t="s">
        <v>149</v>
      </c>
      <c r="BE470" s="230">
        <f>IF(N470="základní",J470,0)</f>
        <v>0</v>
      </c>
      <c r="BF470" s="230">
        <f>IF(N470="snížená",J470,0)</f>
        <v>0</v>
      </c>
      <c r="BG470" s="230">
        <f>IF(N470="zákl. přenesená",J470,0)</f>
        <v>0</v>
      </c>
      <c r="BH470" s="230">
        <f>IF(N470="sníž. přenesená",J470,0)</f>
        <v>0</v>
      </c>
      <c r="BI470" s="230">
        <f>IF(N470="nulová",J470,0)</f>
        <v>0</v>
      </c>
      <c r="BJ470" s="17" t="s">
        <v>83</v>
      </c>
      <c r="BK470" s="230">
        <f>ROUND(I470*H470,2)</f>
        <v>0</v>
      </c>
      <c r="BL470" s="17" t="s">
        <v>370</v>
      </c>
      <c r="BM470" s="229" t="s">
        <v>2162</v>
      </c>
    </row>
    <row r="471" s="12" customFormat="1" ht="22.8" customHeight="1">
      <c r="A471" s="12"/>
      <c r="B471" s="203"/>
      <c r="C471" s="204"/>
      <c r="D471" s="205" t="s">
        <v>74</v>
      </c>
      <c r="E471" s="269" t="s">
        <v>2163</v>
      </c>
      <c r="F471" s="269" t="s">
        <v>2164</v>
      </c>
      <c r="G471" s="204"/>
      <c r="H471" s="204"/>
      <c r="I471" s="207"/>
      <c r="J471" s="270">
        <f>BK471</f>
        <v>0</v>
      </c>
      <c r="K471" s="204"/>
      <c r="L471" s="209"/>
      <c r="M471" s="210"/>
      <c r="N471" s="211"/>
      <c r="O471" s="211"/>
      <c r="P471" s="212">
        <f>SUM(P472:P476)</f>
        <v>0</v>
      </c>
      <c r="Q471" s="211"/>
      <c r="R471" s="212">
        <f>SUM(R472:R476)</f>
        <v>0.30840000000000001</v>
      </c>
      <c r="S471" s="211"/>
      <c r="T471" s="213">
        <f>SUM(T472:T476)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14" t="s">
        <v>85</v>
      </c>
      <c r="AT471" s="215" t="s">
        <v>74</v>
      </c>
      <c r="AU471" s="215" t="s">
        <v>83</v>
      </c>
      <c r="AY471" s="214" t="s">
        <v>149</v>
      </c>
      <c r="BK471" s="216">
        <f>SUM(BK472:BK476)</f>
        <v>0</v>
      </c>
    </row>
    <row r="472" s="2" customFormat="1" ht="24.15" customHeight="1">
      <c r="A472" s="38"/>
      <c r="B472" s="39"/>
      <c r="C472" s="217" t="s">
        <v>1142</v>
      </c>
      <c r="D472" s="217" t="s">
        <v>152</v>
      </c>
      <c r="E472" s="218" t="s">
        <v>2165</v>
      </c>
      <c r="F472" s="219" t="s">
        <v>2166</v>
      </c>
      <c r="G472" s="220" t="s">
        <v>1921</v>
      </c>
      <c r="H472" s="221">
        <v>1</v>
      </c>
      <c r="I472" s="222"/>
      <c r="J472" s="223">
        <f>ROUND(I472*H472,2)</f>
        <v>0</v>
      </c>
      <c r="K472" s="224"/>
      <c r="L472" s="44"/>
      <c r="M472" s="225" t="s">
        <v>1</v>
      </c>
      <c r="N472" s="226" t="s">
        <v>40</v>
      </c>
      <c r="O472" s="91"/>
      <c r="P472" s="227">
        <f>O472*H472</f>
        <v>0</v>
      </c>
      <c r="Q472" s="227">
        <v>0.0038999999999999998</v>
      </c>
      <c r="R472" s="227">
        <f>Q472*H472</f>
        <v>0.0038999999999999998</v>
      </c>
      <c r="S472" s="227">
        <v>0</v>
      </c>
      <c r="T472" s="228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9" t="s">
        <v>370</v>
      </c>
      <c r="AT472" s="229" t="s">
        <v>152</v>
      </c>
      <c r="AU472" s="229" t="s">
        <v>85</v>
      </c>
      <c r="AY472" s="17" t="s">
        <v>149</v>
      </c>
      <c r="BE472" s="230">
        <f>IF(N472="základní",J472,0)</f>
        <v>0</v>
      </c>
      <c r="BF472" s="230">
        <f>IF(N472="snížená",J472,0)</f>
        <v>0</v>
      </c>
      <c r="BG472" s="230">
        <f>IF(N472="zákl. přenesená",J472,0)</f>
        <v>0</v>
      </c>
      <c r="BH472" s="230">
        <f>IF(N472="sníž. přenesená",J472,0)</f>
        <v>0</v>
      </c>
      <c r="BI472" s="230">
        <f>IF(N472="nulová",J472,0)</f>
        <v>0</v>
      </c>
      <c r="BJ472" s="17" t="s">
        <v>83</v>
      </c>
      <c r="BK472" s="230">
        <f>ROUND(I472*H472,2)</f>
        <v>0</v>
      </c>
      <c r="BL472" s="17" t="s">
        <v>370</v>
      </c>
      <c r="BM472" s="229" t="s">
        <v>2167</v>
      </c>
    </row>
    <row r="473" s="2" customFormat="1" ht="24.15" customHeight="1">
      <c r="A473" s="38"/>
      <c r="B473" s="39"/>
      <c r="C473" s="217" t="s">
        <v>1146</v>
      </c>
      <c r="D473" s="217" t="s">
        <v>152</v>
      </c>
      <c r="E473" s="218" t="s">
        <v>2168</v>
      </c>
      <c r="F473" s="219" t="s">
        <v>2169</v>
      </c>
      <c r="G473" s="220" t="s">
        <v>1921</v>
      </c>
      <c r="H473" s="221">
        <v>35</v>
      </c>
      <c r="I473" s="222"/>
      <c r="J473" s="223">
        <f>ROUND(I473*H473,2)</f>
        <v>0</v>
      </c>
      <c r="K473" s="224"/>
      <c r="L473" s="44"/>
      <c r="M473" s="225" t="s">
        <v>1</v>
      </c>
      <c r="N473" s="226" t="s">
        <v>40</v>
      </c>
      <c r="O473" s="91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370</v>
      </c>
      <c r="AT473" s="229" t="s">
        <v>152</v>
      </c>
      <c r="AU473" s="229" t="s">
        <v>85</v>
      </c>
      <c r="AY473" s="17" t="s">
        <v>149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83</v>
      </c>
      <c r="BK473" s="230">
        <f>ROUND(I473*H473,2)</f>
        <v>0</v>
      </c>
      <c r="BL473" s="17" t="s">
        <v>370</v>
      </c>
      <c r="BM473" s="229" t="s">
        <v>2170</v>
      </c>
    </row>
    <row r="474" s="2" customFormat="1" ht="24.15" customHeight="1">
      <c r="A474" s="38"/>
      <c r="B474" s="39"/>
      <c r="C474" s="258" t="s">
        <v>1151</v>
      </c>
      <c r="D474" s="258" t="s">
        <v>401</v>
      </c>
      <c r="E474" s="259" t="s">
        <v>2171</v>
      </c>
      <c r="F474" s="260" t="s">
        <v>2172</v>
      </c>
      <c r="G474" s="261" t="s">
        <v>394</v>
      </c>
      <c r="H474" s="262">
        <v>7</v>
      </c>
      <c r="I474" s="263"/>
      <c r="J474" s="264">
        <f>ROUND(I474*H474,2)</f>
        <v>0</v>
      </c>
      <c r="K474" s="265"/>
      <c r="L474" s="266"/>
      <c r="M474" s="267" t="s">
        <v>1</v>
      </c>
      <c r="N474" s="268" t="s">
        <v>40</v>
      </c>
      <c r="O474" s="91"/>
      <c r="P474" s="227">
        <f>O474*H474</f>
        <v>0</v>
      </c>
      <c r="Q474" s="227">
        <v>0.0086999999999999994</v>
      </c>
      <c r="R474" s="227">
        <f>Q474*H474</f>
        <v>0.060899999999999996</v>
      </c>
      <c r="S474" s="227">
        <v>0</v>
      </c>
      <c r="T474" s="228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9" t="s">
        <v>485</v>
      </c>
      <c r="AT474" s="229" t="s">
        <v>401</v>
      </c>
      <c r="AU474" s="229" t="s">
        <v>85</v>
      </c>
      <c r="AY474" s="17" t="s">
        <v>149</v>
      </c>
      <c r="BE474" s="230">
        <f>IF(N474="základní",J474,0)</f>
        <v>0</v>
      </c>
      <c r="BF474" s="230">
        <f>IF(N474="snížená",J474,0)</f>
        <v>0</v>
      </c>
      <c r="BG474" s="230">
        <f>IF(N474="zákl. přenesená",J474,0)</f>
        <v>0</v>
      </c>
      <c r="BH474" s="230">
        <f>IF(N474="sníž. přenesená",J474,0)</f>
        <v>0</v>
      </c>
      <c r="BI474" s="230">
        <f>IF(N474="nulová",J474,0)</f>
        <v>0</v>
      </c>
      <c r="BJ474" s="17" t="s">
        <v>83</v>
      </c>
      <c r="BK474" s="230">
        <f>ROUND(I474*H474,2)</f>
        <v>0</v>
      </c>
      <c r="BL474" s="17" t="s">
        <v>370</v>
      </c>
      <c r="BM474" s="229" t="s">
        <v>2173</v>
      </c>
    </row>
    <row r="475" s="2" customFormat="1" ht="37.8" customHeight="1">
      <c r="A475" s="38"/>
      <c r="B475" s="39"/>
      <c r="C475" s="258" t="s">
        <v>1155</v>
      </c>
      <c r="D475" s="258" t="s">
        <v>401</v>
      </c>
      <c r="E475" s="259" t="s">
        <v>2174</v>
      </c>
      <c r="F475" s="260" t="s">
        <v>2175</v>
      </c>
      <c r="G475" s="261" t="s">
        <v>394</v>
      </c>
      <c r="H475" s="262">
        <v>28</v>
      </c>
      <c r="I475" s="263"/>
      <c r="J475" s="264">
        <f>ROUND(I475*H475,2)</f>
        <v>0</v>
      </c>
      <c r="K475" s="265"/>
      <c r="L475" s="266"/>
      <c r="M475" s="267" t="s">
        <v>1</v>
      </c>
      <c r="N475" s="268" t="s">
        <v>40</v>
      </c>
      <c r="O475" s="91"/>
      <c r="P475" s="227">
        <f>O475*H475</f>
        <v>0</v>
      </c>
      <c r="Q475" s="227">
        <v>0.0086999999999999994</v>
      </c>
      <c r="R475" s="227">
        <f>Q475*H475</f>
        <v>0.24359999999999998</v>
      </c>
      <c r="S475" s="227">
        <v>0</v>
      </c>
      <c r="T475" s="228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9" t="s">
        <v>485</v>
      </c>
      <c r="AT475" s="229" t="s">
        <v>401</v>
      </c>
      <c r="AU475" s="229" t="s">
        <v>85</v>
      </c>
      <c r="AY475" s="17" t="s">
        <v>149</v>
      </c>
      <c r="BE475" s="230">
        <f>IF(N475="základní",J475,0)</f>
        <v>0</v>
      </c>
      <c r="BF475" s="230">
        <f>IF(N475="snížená",J475,0)</f>
        <v>0</v>
      </c>
      <c r="BG475" s="230">
        <f>IF(N475="zákl. přenesená",J475,0)</f>
        <v>0</v>
      </c>
      <c r="BH475" s="230">
        <f>IF(N475="sníž. přenesená",J475,0)</f>
        <v>0</v>
      </c>
      <c r="BI475" s="230">
        <f>IF(N475="nulová",J475,0)</f>
        <v>0</v>
      </c>
      <c r="BJ475" s="17" t="s">
        <v>83</v>
      </c>
      <c r="BK475" s="230">
        <f>ROUND(I475*H475,2)</f>
        <v>0</v>
      </c>
      <c r="BL475" s="17" t="s">
        <v>370</v>
      </c>
      <c r="BM475" s="229" t="s">
        <v>2176</v>
      </c>
    </row>
    <row r="476" s="2" customFormat="1" ht="24.15" customHeight="1">
      <c r="A476" s="38"/>
      <c r="B476" s="39"/>
      <c r="C476" s="217" t="s">
        <v>1160</v>
      </c>
      <c r="D476" s="217" t="s">
        <v>152</v>
      </c>
      <c r="E476" s="218" t="s">
        <v>2177</v>
      </c>
      <c r="F476" s="219" t="s">
        <v>2178</v>
      </c>
      <c r="G476" s="220" t="s">
        <v>356</v>
      </c>
      <c r="H476" s="221">
        <v>0.308</v>
      </c>
      <c r="I476" s="222"/>
      <c r="J476" s="223">
        <f>ROUND(I476*H476,2)</f>
        <v>0</v>
      </c>
      <c r="K476" s="224"/>
      <c r="L476" s="44"/>
      <c r="M476" s="274" t="s">
        <v>1</v>
      </c>
      <c r="N476" s="275" t="s">
        <v>40</v>
      </c>
      <c r="O476" s="276"/>
      <c r="P476" s="277">
        <f>O476*H476</f>
        <v>0</v>
      </c>
      <c r="Q476" s="277">
        <v>0</v>
      </c>
      <c r="R476" s="277">
        <f>Q476*H476</f>
        <v>0</v>
      </c>
      <c r="S476" s="277">
        <v>0</v>
      </c>
      <c r="T476" s="278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9" t="s">
        <v>370</v>
      </c>
      <c r="AT476" s="229" t="s">
        <v>152</v>
      </c>
      <c r="AU476" s="229" t="s">
        <v>85</v>
      </c>
      <c r="AY476" s="17" t="s">
        <v>149</v>
      </c>
      <c r="BE476" s="230">
        <f>IF(N476="základní",J476,0)</f>
        <v>0</v>
      </c>
      <c r="BF476" s="230">
        <f>IF(N476="snížená",J476,0)</f>
        <v>0</v>
      </c>
      <c r="BG476" s="230">
        <f>IF(N476="zákl. přenesená",J476,0)</f>
        <v>0</v>
      </c>
      <c r="BH476" s="230">
        <f>IF(N476="sníž. přenesená",J476,0)</f>
        <v>0</v>
      </c>
      <c r="BI476" s="230">
        <f>IF(N476="nulová",J476,0)</f>
        <v>0</v>
      </c>
      <c r="BJ476" s="17" t="s">
        <v>83</v>
      </c>
      <c r="BK476" s="230">
        <f>ROUND(I476*H476,2)</f>
        <v>0</v>
      </c>
      <c r="BL476" s="17" t="s">
        <v>370</v>
      </c>
      <c r="BM476" s="229" t="s">
        <v>2179</v>
      </c>
    </row>
    <row r="477" s="2" customFormat="1" ht="6.96" customHeight="1">
      <c r="A477" s="38"/>
      <c r="B477" s="66"/>
      <c r="C477" s="67"/>
      <c r="D477" s="67"/>
      <c r="E477" s="67"/>
      <c r="F477" s="67"/>
      <c r="G477" s="67"/>
      <c r="H477" s="67"/>
      <c r="I477" s="67"/>
      <c r="J477" s="67"/>
      <c r="K477" s="67"/>
      <c r="L477" s="44"/>
      <c r="M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</row>
  </sheetData>
  <sheetProtection sheet="1" autoFilter="0" formatColumns="0" formatRows="0" objects="1" scenarios="1" spinCount="100000" saltValue="TEqz/0icg6/uXMa2b1e2VzQ/A3ddcp2HBXscs5CNue96wYgqRiIwjHfOz6K2q0I0SS3+zo41vS1nrVcTrIT1Uw==" hashValue="pC3WFXu8EZgf0F3HGdu429m4xXE5LV5dSJR9DCEDInDlrxIhgMEwieIwGNVdKpjOD48jXuQQrBzcNIQ5phUVHg==" algorithmName="SHA-512" password="CC35"/>
  <autoFilter ref="C123:K47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2180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ROUND((SUM(BE124:BE294)),  2)</f>
        <v>0</v>
      </c>
      <c r="G33" s="38"/>
      <c r="H33" s="38"/>
      <c r="I33" s="155">
        <v>0.20999999999999999</v>
      </c>
      <c r="J33" s="154">
        <f>ROUND(((SUM(BE124:BE294))*I33),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ROUND((SUM(BF124:BF294)),  2)</f>
        <v>0</v>
      </c>
      <c r="G34" s="38"/>
      <c r="H34" s="38"/>
      <c r="I34" s="155">
        <v>0.12</v>
      </c>
      <c r="J34" s="154">
        <f>ROUND(((SUM(BF124:BF294))*I34),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ROUND((SUM(BG124:BG294)),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ROUND((SUM(BH124:BH294)),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ROUND((SUM(BI124:BI294)),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D.1.4.2 - ústřední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118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127</v>
      </c>
      <c r="E100" s="182"/>
      <c r="F100" s="182"/>
      <c r="G100" s="182"/>
      <c r="H100" s="182"/>
      <c r="I100" s="182"/>
      <c r="J100" s="183">
        <f>J138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2181</v>
      </c>
      <c r="E101" s="188"/>
      <c r="F101" s="188"/>
      <c r="G101" s="188"/>
      <c r="H101" s="188"/>
      <c r="I101" s="188"/>
      <c r="J101" s="189">
        <f>J139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2182</v>
      </c>
      <c r="E102" s="188"/>
      <c r="F102" s="188"/>
      <c r="G102" s="188"/>
      <c r="H102" s="188"/>
      <c r="I102" s="188"/>
      <c r="J102" s="189">
        <f>J162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2183</v>
      </c>
      <c r="E103" s="188"/>
      <c r="F103" s="188"/>
      <c r="G103" s="188"/>
      <c r="H103" s="188"/>
      <c r="I103" s="188"/>
      <c r="J103" s="189">
        <f>J173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2184</v>
      </c>
      <c r="E104" s="188"/>
      <c r="F104" s="188"/>
      <c r="G104" s="188"/>
      <c r="H104" s="188"/>
      <c r="I104" s="188"/>
      <c r="J104" s="189">
        <f>J247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HŠ a SOŠŘ Velké Meziříčí - Rekonstrukce ZTI Světlá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D.1.4.2 - ústřední vytápění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ga-te, Velké Meziříčí</v>
      </c>
      <c r="G118" s="40"/>
      <c r="H118" s="40"/>
      <c r="I118" s="32" t="s">
        <v>22</v>
      </c>
      <c r="J118" s="79" t="str">
        <f>IF(J12="","",J12)</f>
        <v>1. 3. 2025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40.05" customHeight="1">
      <c r="A120" s="38"/>
      <c r="B120" s="39"/>
      <c r="C120" s="32" t="s">
        <v>24</v>
      </c>
      <c r="D120" s="40"/>
      <c r="E120" s="40"/>
      <c r="F120" s="27" t="str">
        <f>E15</f>
        <v>Kraj Vysočina, Žižkova 1882/87, Jihlava</v>
      </c>
      <c r="G120" s="40"/>
      <c r="H120" s="40"/>
      <c r="I120" s="32" t="s">
        <v>30</v>
      </c>
      <c r="J120" s="36" t="str">
        <f>E21</f>
        <v>Filip Marek, Brněnská 326/34, Žďár nad Sázavou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40.0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Filip Marek, Brněnská 326/34, Žďár nad Sázavou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135</v>
      </c>
      <c r="D123" s="194" t="s">
        <v>60</v>
      </c>
      <c r="E123" s="194" t="s">
        <v>56</v>
      </c>
      <c r="F123" s="194" t="s">
        <v>57</v>
      </c>
      <c r="G123" s="194" t="s">
        <v>136</v>
      </c>
      <c r="H123" s="194" t="s">
        <v>137</v>
      </c>
      <c r="I123" s="194" t="s">
        <v>138</v>
      </c>
      <c r="J123" s="195" t="s">
        <v>106</v>
      </c>
      <c r="K123" s="196" t="s">
        <v>139</v>
      </c>
      <c r="L123" s="197"/>
      <c r="M123" s="100" t="s">
        <v>1</v>
      </c>
      <c r="N123" s="101" t="s">
        <v>39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P125+P138</f>
        <v>0</v>
      </c>
      <c r="Q124" s="104"/>
      <c r="R124" s="200">
        <f>R125+R138</f>
        <v>1.0716132</v>
      </c>
      <c r="S124" s="104"/>
      <c r="T124" s="201">
        <f>T125+T138</f>
        <v>4.9740599999999997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74</v>
      </c>
      <c r="AU124" s="17" t="s">
        <v>108</v>
      </c>
      <c r="BK124" s="202">
        <f>BK125+BK138</f>
        <v>0</v>
      </c>
    </row>
    <row r="125" s="12" customFormat="1" ht="25.92" customHeight="1">
      <c r="A125" s="12"/>
      <c r="B125" s="203"/>
      <c r="C125" s="204"/>
      <c r="D125" s="205" t="s">
        <v>74</v>
      </c>
      <c r="E125" s="206" t="s">
        <v>504</v>
      </c>
      <c r="F125" s="206" t="s">
        <v>505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P126+P132</f>
        <v>0</v>
      </c>
      <c r="Q125" s="211"/>
      <c r="R125" s="212">
        <f>R126+R132</f>
        <v>0</v>
      </c>
      <c r="S125" s="211"/>
      <c r="T125" s="213">
        <f>T126+T132</f>
        <v>1.742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83</v>
      </c>
      <c r="AT125" s="215" t="s">
        <v>74</v>
      </c>
      <c r="AU125" s="215" t="s">
        <v>75</v>
      </c>
      <c r="AY125" s="214" t="s">
        <v>149</v>
      </c>
      <c r="BK125" s="216">
        <f>BK126+BK132</f>
        <v>0</v>
      </c>
    </row>
    <row r="126" s="12" customFormat="1" ht="22.8" customHeight="1">
      <c r="A126" s="12"/>
      <c r="B126" s="203"/>
      <c r="C126" s="204"/>
      <c r="D126" s="205" t="s">
        <v>74</v>
      </c>
      <c r="E126" s="269" t="s">
        <v>332</v>
      </c>
      <c r="F126" s="269" t="s">
        <v>743</v>
      </c>
      <c r="G126" s="204"/>
      <c r="H126" s="204"/>
      <c r="I126" s="207"/>
      <c r="J126" s="270">
        <f>BK126</f>
        <v>0</v>
      </c>
      <c r="K126" s="204"/>
      <c r="L126" s="209"/>
      <c r="M126" s="210"/>
      <c r="N126" s="211"/>
      <c r="O126" s="211"/>
      <c r="P126" s="212">
        <f>SUM(P127:P131)</f>
        <v>0</v>
      </c>
      <c r="Q126" s="211"/>
      <c r="R126" s="212">
        <f>SUM(R127:R131)</f>
        <v>0</v>
      </c>
      <c r="S126" s="211"/>
      <c r="T126" s="213">
        <f>SUM(T127:T131)</f>
        <v>1.742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74</v>
      </c>
      <c r="AU126" s="215" t="s">
        <v>83</v>
      </c>
      <c r="AY126" s="214" t="s">
        <v>149</v>
      </c>
      <c r="BK126" s="216">
        <f>SUM(BK127:BK131)</f>
        <v>0</v>
      </c>
    </row>
    <row r="127" s="2" customFormat="1" ht="24.15" customHeight="1">
      <c r="A127" s="38"/>
      <c r="B127" s="39"/>
      <c r="C127" s="217" t="s">
        <v>83</v>
      </c>
      <c r="D127" s="217" t="s">
        <v>152</v>
      </c>
      <c r="E127" s="218" t="s">
        <v>2185</v>
      </c>
      <c r="F127" s="219" t="s">
        <v>2186</v>
      </c>
      <c r="G127" s="220" t="s">
        <v>250</v>
      </c>
      <c r="H127" s="221">
        <v>134</v>
      </c>
      <c r="I127" s="222"/>
      <c r="J127" s="223">
        <f>ROUND(I127*H127,2)</f>
        <v>0</v>
      </c>
      <c r="K127" s="224"/>
      <c r="L127" s="44"/>
      <c r="M127" s="225" t="s">
        <v>1</v>
      </c>
      <c r="N127" s="226" t="s">
        <v>40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0.012999999999999999</v>
      </c>
      <c r="T127" s="228">
        <f>S127*H127</f>
        <v>1.742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156</v>
      </c>
      <c r="AT127" s="229" t="s">
        <v>152</v>
      </c>
      <c r="AU127" s="229" t="s">
        <v>85</v>
      </c>
      <c r="AY127" s="17" t="s">
        <v>149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83</v>
      </c>
      <c r="BK127" s="230">
        <f>ROUND(I127*H127,2)</f>
        <v>0</v>
      </c>
      <c r="BL127" s="17" t="s">
        <v>156</v>
      </c>
      <c r="BM127" s="229" t="s">
        <v>2187</v>
      </c>
    </row>
    <row r="128" s="13" customFormat="1">
      <c r="A128" s="13"/>
      <c r="B128" s="231"/>
      <c r="C128" s="232"/>
      <c r="D128" s="233" t="s">
        <v>158</v>
      </c>
      <c r="E128" s="234" t="s">
        <v>1</v>
      </c>
      <c r="F128" s="235" t="s">
        <v>2188</v>
      </c>
      <c r="G128" s="232"/>
      <c r="H128" s="236">
        <v>44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158</v>
      </c>
      <c r="AU128" s="242" t="s">
        <v>85</v>
      </c>
      <c r="AV128" s="13" t="s">
        <v>85</v>
      </c>
      <c r="AW128" s="13" t="s">
        <v>32</v>
      </c>
      <c r="AX128" s="13" t="s">
        <v>75</v>
      </c>
      <c r="AY128" s="242" t="s">
        <v>149</v>
      </c>
    </row>
    <row r="129" s="13" customFormat="1">
      <c r="A129" s="13"/>
      <c r="B129" s="231"/>
      <c r="C129" s="232"/>
      <c r="D129" s="233" t="s">
        <v>158</v>
      </c>
      <c r="E129" s="234" t="s">
        <v>1</v>
      </c>
      <c r="F129" s="235" t="s">
        <v>2189</v>
      </c>
      <c r="G129" s="232"/>
      <c r="H129" s="236">
        <v>46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158</v>
      </c>
      <c r="AU129" s="242" t="s">
        <v>85</v>
      </c>
      <c r="AV129" s="13" t="s">
        <v>85</v>
      </c>
      <c r="AW129" s="13" t="s">
        <v>32</v>
      </c>
      <c r="AX129" s="13" t="s">
        <v>75</v>
      </c>
      <c r="AY129" s="242" t="s">
        <v>149</v>
      </c>
    </row>
    <row r="130" s="13" customFormat="1">
      <c r="A130" s="13"/>
      <c r="B130" s="231"/>
      <c r="C130" s="232"/>
      <c r="D130" s="233" t="s">
        <v>158</v>
      </c>
      <c r="E130" s="234" t="s">
        <v>1</v>
      </c>
      <c r="F130" s="235" t="s">
        <v>2190</v>
      </c>
      <c r="G130" s="232"/>
      <c r="H130" s="236">
        <v>44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158</v>
      </c>
      <c r="AU130" s="242" t="s">
        <v>85</v>
      </c>
      <c r="AV130" s="13" t="s">
        <v>85</v>
      </c>
      <c r="AW130" s="13" t="s">
        <v>32</v>
      </c>
      <c r="AX130" s="13" t="s">
        <v>75</v>
      </c>
      <c r="AY130" s="242" t="s">
        <v>149</v>
      </c>
    </row>
    <row r="131" s="14" customFormat="1">
      <c r="A131" s="14"/>
      <c r="B131" s="243"/>
      <c r="C131" s="244"/>
      <c r="D131" s="233" t="s">
        <v>158</v>
      </c>
      <c r="E131" s="245" t="s">
        <v>1</v>
      </c>
      <c r="F131" s="246" t="s">
        <v>212</v>
      </c>
      <c r="G131" s="244"/>
      <c r="H131" s="247">
        <v>134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158</v>
      </c>
      <c r="AU131" s="253" t="s">
        <v>85</v>
      </c>
      <c r="AV131" s="14" t="s">
        <v>156</v>
      </c>
      <c r="AW131" s="14" t="s">
        <v>32</v>
      </c>
      <c r="AX131" s="14" t="s">
        <v>83</v>
      </c>
      <c r="AY131" s="253" t="s">
        <v>149</v>
      </c>
    </row>
    <row r="132" s="12" customFormat="1" ht="22.8" customHeight="1">
      <c r="A132" s="12"/>
      <c r="B132" s="203"/>
      <c r="C132" s="204"/>
      <c r="D132" s="205" t="s">
        <v>74</v>
      </c>
      <c r="E132" s="269" t="s">
        <v>926</v>
      </c>
      <c r="F132" s="269" t="s">
        <v>927</v>
      </c>
      <c r="G132" s="204"/>
      <c r="H132" s="204"/>
      <c r="I132" s="207"/>
      <c r="J132" s="270">
        <f>BK132</f>
        <v>0</v>
      </c>
      <c r="K132" s="204"/>
      <c r="L132" s="209"/>
      <c r="M132" s="210"/>
      <c r="N132" s="211"/>
      <c r="O132" s="211"/>
      <c r="P132" s="212">
        <f>SUM(P133:P137)</f>
        <v>0</v>
      </c>
      <c r="Q132" s="211"/>
      <c r="R132" s="212">
        <f>SUM(R133:R137)</f>
        <v>0</v>
      </c>
      <c r="S132" s="211"/>
      <c r="T132" s="213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83</v>
      </c>
      <c r="AT132" s="215" t="s">
        <v>74</v>
      </c>
      <c r="AU132" s="215" t="s">
        <v>83</v>
      </c>
      <c r="AY132" s="214" t="s">
        <v>149</v>
      </c>
      <c r="BK132" s="216">
        <f>SUM(BK133:BK137)</f>
        <v>0</v>
      </c>
    </row>
    <row r="133" s="2" customFormat="1" ht="24.15" customHeight="1">
      <c r="A133" s="38"/>
      <c r="B133" s="39"/>
      <c r="C133" s="217" t="s">
        <v>85</v>
      </c>
      <c r="D133" s="217" t="s">
        <v>152</v>
      </c>
      <c r="E133" s="218" t="s">
        <v>2191</v>
      </c>
      <c r="F133" s="219" t="s">
        <v>2192</v>
      </c>
      <c r="G133" s="220" t="s">
        <v>356</v>
      </c>
      <c r="H133" s="221">
        <v>2.448</v>
      </c>
      <c r="I133" s="222"/>
      <c r="J133" s="223">
        <f>ROUND(I133*H133,2)</f>
        <v>0</v>
      </c>
      <c r="K133" s="224"/>
      <c r="L133" s="44"/>
      <c r="M133" s="225" t="s">
        <v>1</v>
      </c>
      <c r="N133" s="226" t="s">
        <v>40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156</v>
      </c>
      <c r="AT133" s="229" t="s">
        <v>152</v>
      </c>
      <c r="AU133" s="229" t="s">
        <v>85</v>
      </c>
      <c r="AY133" s="17" t="s">
        <v>149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83</v>
      </c>
      <c r="BK133" s="230">
        <f>ROUND(I133*H133,2)</f>
        <v>0</v>
      </c>
      <c r="BL133" s="17" t="s">
        <v>156</v>
      </c>
      <c r="BM133" s="229" t="s">
        <v>2193</v>
      </c>
    </row>
    <row r="134" s="2" customFormat="1" ht="24.15" customHeight="1">
      <c r="A134" s="38"/>
      <c r="B134" s="39"/>
      <c r="C134" s="217" t="s">
        <v>234</v>
      </c>
      <c r="D134" s="217" t="s">
        <v>152</v>
      </c>
      <c r="E134" s="218" t="s">
        <v>949</v>
      </c>
      <c r="F134" s="219" t="s">
        <v>950</v>
      </c>
      <c r="G134" s="220" t="s">
        <v>356</v>
      </c>
      <c r="H134" s="221">
        <v>2.448</v>
      </c>
      <c r="I134" s="222"/>
      <c r="J134" s="223">
        <f>ROUND(I134*H134,2)</f>
        <v>0</v>
      </c>
      <c r="K134" s="224"/>
      <c r="L134" s="44"/>
      <c r="M134" s="225" t="s">
        <v>1</v>
      </c>
      <c r="N134" s="226" t="s">
        <v>40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156</v>
      </c>
      <c r="AT134" s="229" t="s">
        <v>152</v>
      </c>
      <c r="AU134" s="229" t="s">
        <v>85</v>
      </c>
      <c r="AY134" s="17" t="s">
        <v>149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83</v>
      </c>
      <c r="BK134" s="230">
        <f>ROUND(I134*H134,2)</f>
        <v>0</v>
      </c>
      <c r="BL134" s="17" t="s">
        <v>156</v>
      </c>
      <c r="BM134" s="229" t="s">
        <v>2194</v>
      </c>
    </row>
    <row r="135" s="2" customFormat="1" ht="24.15" customHeight="1">
      <c r="A135" s="38"/>
      <c r="B135" s="39"/>
      <c r="C135" s="217" t="s">
        <v>156</v>
      </c>
      <c r="D135" s="217" t="s">
        <v>152</v>
      </c>
      <c r="E135" s="218" t="s">
        <v>953</v>
      </c>
      <c r="F135" s="219" t="s">
        <v>954</v>
      </c>
      <c r="G135" s="220" t="s">
        <v>356</v>
      </c>
      <c r="H135" s="221">
        <v>36.719999999999999</v>
      </c>
      <c r="I135" s="222"/>
      <c r="J135" s="223">
        <f>ROUND(I135*H135,2)</f>
        <v>0</v>
      </c>
      <c r="K135" s="224"/>
      <c r="L135" s="44"/>
      <c r="M135" s="225" t="s">
        <v>1</v>
      </c>
      <c r="N135" s="226" t="s">
        <v>40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156</v>
      </c>
      <c r="AT135" s="229" t="s">
        <v>152</v>
      </c>
      <c r="AU135" s="229" t="s">
        <v>85</v>
      </c>
      <c r="AY135" s="17" t="s">
        <v>149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83</v>
      </c>
      <c r="BK135" s="230">
        <f>ROUND(I135*H135,2)</f>
        <v>0</v>
      </c>
      <c r="BL135" s="17" t="s">
        <v>156</v>
      </c>
      <c r="BM135" s="229" t="s">
        <v>2195</v>
      </c>
    </row>
    <row r="136" s="13" customFormat="1">
      <c r="A136" s="13"/>
      <c r="B136" s="231"/>
      <c r="C136" s="232"/>
      <c r="D136" s="233" t="s">
        <v>158</v>
      </c>
      <c r="E136" s="232"/>
      <c r="F136" s="235" t="s">
        <v>2196</v>
      </c>
      <c r="G136" s="232"/>
      <c r="H136" s="236">
        <v>36.719999999999999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158</v>
      </c>
      <c r="AU136" s="242" t="s">
        <v>85</v>
      </c>
      <c r="AV136" s="13" t="s">
        <v>85</v>
      </c>
      <c r="AW136" s="13" t="s">
        <v>4</v>
      </c>
      <c r="AX136" s="13" t="s">
        <v>83</v>
      </c>
      <c r="AY136" s="242" t="s">
        <v>149</v>
      </c>
    </row>
    <row r="137" s="2" customFormat="1" ht="33" customHeight="1">
      <c r="A137" s="38"/>
      <c r="B137" s="39"/>
      <c r="C137" s="217" t="s">
        <v>294</v>
      </c>
      <c r="D137" s="217" t="s">
        <v>152</v>
      </c>
      <c r="E137" s="218" t="s">
        <v>958</v>
      </c>
      <c r="F137" s="219" t="s">
        <v>959</v>
      </c>
      <c r="G137" s="220" t="s">
        <v>356</v>
      </c>
      <c r="H137" s="221">
        <v>2.448</v>
      </c>
      <c r="I137" s="222"/>
      <c r="J137" s="223">
        <f>ROUND(I137*H137,2)</f>
        <v>0</v>
      </c>
      <c r="K137" s="224"/>
      <c r="L137" s="44"/>
      <c r="M137" s="225" t="s">
        <v>1</v>
      </c>
      <c r="N137" s="226" t="s">
        <v>40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156</v>
      </c>
      <c r="AT137" s="229" t="s">
        <v>152</v>
      </c>
      <c r="AU137" s="229" t="s">
        <v>85</v>
      </c>
      <c r="AY137" s="17" t="s">
        <v>149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83</v>
      </c>
      <c r="BK137" s="230">
        <f>ROUND(I137*H137,2)</f>
        <v>0</v>
      </c>
      <c r="BL137" s="17" t="s">
        <v>156</v>
      </c>
      <c r="BM137" s="229" t="s">
        <v>2197</v>
      </c>
    </row>
    <row r="138" s="12" customFormat="1" ht="25.92" customHeight="1">
      <c r="A138" s="12"/>
      <c r="B138" s="203"/>
      <c r="C138" s="204"/>
      <c r="D138" s="205" t="s">
        <v>74</v>
      </c>
      <c r="E138" s="206" t="s">
        <v>1459</v>
      </c>
      <c r="F138" s="206" t="s">
        <v>1460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P139+P162+P173+P247</f>
        <v>0</v>
      </c>
      <c r="Q138" s="211"/>
      <c r="R138" s="212">
        <f>R139+R162+R173+R247</f>
        <v>1.0716132</v>
      </c>
      <c r="S138" s="211"/>
      <c r="T138" s="213">
        <f>T139+T162+T173+T247</f>
        <v>3.2320600000000002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85</v>
      </c>
      <c r="AT138" s="215" t="s">
        <v>74</v>
      </c>
      <c r="AU138" s="215" t="s">
        <v>75</v>
      </c>
      <c r="AY138" s="214" t="s">
        <v>149</v>
      </c>
      <c r="BK138" s="216">
        <f>BK139+BK162+BK173+BK247</f>
        <v>0</v>
      </c>
    </row>
    <row r="139" s="12" customFormat="1" ht="22.8" customHeight="1">
      <c r="A139" s="12"/>
      <c r="B139" s="203"/>
      <c r="C139" s="204"/>
      <c r="D139" s="205" t="s">
        <v>74</v>
      </c>
      <c r="E139" s="269" t="s">
        <v>2198</v>
      </c>
      <c r="F139" s="269" t="s">
        <v>2199</v>
      </c>
      <c r="G139" s="204"/>
      <c r="H139" s="204"/>
      <c r="I139" s="207"/>
      <c r="J139" s="270">
        <f>BK139</f>
        <v>0</v>
      </c>
      <c r="K139" s="204"/>
      <c r="L139" s="209"/>
      <c r="M139" s="210"/>
      <c r="N139" s="211"/>
      <c r="O139" s="211"/>
      <c r="P139" s="212">
        <f>SUM(P140:P161)</f>
        <v>0</v>
      </c>
      <c r="Q139" s="211"/>
      <c r="R139" s="212">
        <f>SUM(R140:R161)</f>
        <v>0.23006000000000001</v>
      </c>
      <c r="S139" s="211"/>
      <c r="T139" s="213">
        <f>SUM(T140:T161)</f>
        <v>0.121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85</v>
      </c>
      <c r="AT139" s="215" t="s">
        <v>74</v>
      </c>
      <c r="AU139" s="215" t="s">
        <v>83</v>
      </c>
      <c r="AY139" s="214" t="s">
        <v>149</v>
      </c>
      <c r="BK139" s="216">
        <f>SUM(BK140:BK161)</f>
        <v>0</v>
      </c>
    </row>
    <row r="140" s="2" customFormat="1" ht="21.75" customHeight="1">
      <c r="A140" s="38"/>
      <c r="B140" s="39"/>
      <c r="C140" s="217" t="s">
        <v>308</v>
      </c>
      <c r="D140" s="217" t="s">
        <v>152</v>
      </c>
      <c r="E140" s="218" t="s">
        <v>2200</v>
      </c>
      <c r="F140" s="219" t="s">
        <v>2201</v>
      </c>
      <c r="G140" s="220" t="s">
        <v>250</v>
      </c>
      <c r="H140" s="221">
        <v>25</v>
      </c>
      <c r="I140" s="222"/>
      <c r="J140" s="223">
        <f>ROUND(I140*H140,2)</f>
        <v>0</v>
      </c>
      <c r="K140" s="224"/>
      <c r="L140" s="44"/>
      <c r="M140" s="225" t="s">
        <v>1</v>
      </c>
      <c r="N140" s="226" t="s">
        <v>40</v>
      </c>
      <c r="O140" s="91"/>
      <c r="P140" s="227">
        <f>O140*H140</f>
        <v>0</v>
      </c>
      <c r="Q140" s="227">
        <v>2.0000000000000002E-05</v>
      </c>
      <c r="R140" s="227">
        <f>Q140*H140</f>
        <v>0.00050000000000000001</v>
      </c>
      <c r="S140" s="227">
        <v>0.001</v>
      </c>
      <c r="T140" s="228">
        <f>S140*H140</f>
        <v>0.025000000000000001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370</v>
      </c>
      <c r="AT140" s="229" t="s">
        <v>152</v>
      </c>
      <c r="AU140" s="229" t="s">
        <v>85</v>
      </c>
      <c r="AY140" s="17" t="s">
        <v>149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83</v>
      </c>
      <c r="BK140" s="230">
        <f>ROUND(I140*H140,2)</f>
        <v>0</v>
      </c>
      <c r="BL140" s="17" t="s">
        <v>370</v>
      </c>
      <c r="BM140" s="229" t="s">
        <v>2202</v>
      </c>
    </row>
    <row r="141" s="2" customFormat="1" ht="24.15" customHeight="1">
      <c r="A141" s="38"/>
      <c r="B141" s="39"/>
      <c r="C141" s="217" t="s">
        <v>312</v>
      </c>
      <c r="D141" s="217" t="s">
        <v>152</v>
      </c>
      <c r="E141" s="218" t="s">
        <v>2203</v>
      </c>
      <c r="F141" s="219" t="s">
        <v>2204</v>
      </c>
      <c r="G141" s="220" t="s">
        <v>250</v>
      </c>
      <c r="H141" s="221">
        <v>30</v>
      </c>
      <c r="I141" s="222"/>
      <c r="J141" s="223">
        <f>ROUND(I141*H141,2)</f>
        <v>0</v>
      </c>
      <c r="K141" s="224"/>
      <c r="L141" s="44"/>
      <c r="M141" s="225" t="s">
        <v>1</v>
      </c>
      <c r="N141" s="226" t="s">
        <v>40</v>
      </c>
      <c r="O141" s="91"/>
      <c r="P141" s="227">
        <f>O141*H141</f>
        <v>0</v>
      </c>
      <c r="Q141" s="227">
        <v>2.0000000000000002E-05</v>
      </c>
      <c r="R141" s="227">
        <f>Q141*H141</f>
        <v>0.00060000000000000006</v>
      </c>
      <c r="S141" s="227">
        <v>0.0032000000000000002</v>
      </c>
      <c r="T141" s="228">
        <f>S141*H141</f>
        <v>0.096000000000000002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370</v>
      </c>
      <c r="AT141" s="229" t="s">
        <v>152</v>
      </c>
      <c r="AU141" s="229" t="s">
        <v>85</v>
      </c>
      <c r="AY141" s="17" t="s">
        <v>149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83</v>
      </c>
      <c r="BK141" s="230">
        <f>ROUND(I141*H141,2)</f>
        <v>0</v>
      </c>
      <c r="BL141" s="17" t="s">
        <v>370</v>
      </c>
      <c r="BM141" s="229" t="s">
        <v>2205</v>
      </c>
    </row>
    <row r="142" s="2" customFormat="1" ht="24.15" customHeight="1">
      <c r="A142" s="38"/>
      <c r="B142" s="39"/>
      <c r="C142" s="217" t="s">
        <v>318</v>
      </c>
      <c r="D142" s="217" t="s">
        <v>152</v>
      </c>
      <c r="E142" s="218" t="s">
        <v>2206</v>
      </c>
      <c r="F142" s="219" t="s">
        <v>2207</v>
      </c>
      <c r="G142" s="220" t="s">
        <v>250</v>
      </c>
      <c r="H142" s="221">
        <v>2</v>
      </c>
      <c r="I142" s="222"/>
      <c r="J142" s="223">
        <f>ROUND(I142*H142,2)</f>
        <v>0</v>
      </c>
      <c r="K142" s="224"/>
      <c r="L142" s="44"/>
      <c r="M142" s="225" t="s">
        <v>1</v>
      </c>
      <c r="N142" s="226" t="s">
        <v>40</v>
      </c>
      <c r="O142" s="91"/>
      <c r="P142" s="227">
        <f>O142*H142</f>
        <v>0</v>
      </c>
      <c r="Q142" s="227">
        <v>0.0028400000000000001</v>
      </c>
      <c r="R142" s="227">
        <f>Q142*H142</f>
        <v>0.0056800000000000002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370</v>
      </c>
      <c r="AT142" s="229" t="s">
        <v>152</v>
      </c>
      <c r="AU142" s="229" t="s">
        <v>85</v>
      </c>
      <c r="AY142" s="17" t="s">
        <v>149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83</v>
      </c>
      <c r="BK142" s="230">
        <f>ROUND(I142*H142,2)</f>
        <v>0</v>
      </c>
      <c r="BL142" s="17" t="s">
        <v>370</v>
      </c>
      <c r="BM142" s="229" t="s">
        <v>2208</v>
      </c>
    </row>
    <row r="143" s="13" customFormat="1">
      <c r="A143" s="13"/>
      <c r="B143" s="231"/>
      <c r="C143" s="232"/>
      <c r="D143" s="233" t="s">
        <v>158</v>
      </c>
      <c r="E143" s="234" t="s">
        <v>1</v>
      </c>
      <c r="F143" s="235" t="s">
        <v>2209</v>
      </c>
      <c r="G143" s="232"/>
      <c r="H143" s="236">
        <v>2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158</v>
      </c>
      <c r="AU143" s="242" t="s">
        <v>85</v>
      </c>
      <c r="AV143" s="13" t="s">
        <v>85</v>
      </c>
      <c r="AW143" s="13" t="s">
        <v>32</v>
      </c>
      <c r="AX143" s="13" t="s">
        <v>83</v>
      </c>
      <c r="AY143" s="242" t="s">
        <v>149</v>
      </c>
    </row>
    <row r="144" s="2" customFormat="1" ht="24.15" customHeight="1">
      <c r="A144" s="38"/>
      <c r="B144" s="39"/>
      <c r="C144" s="217" t="s">
        <v>332</v>
      </c>
      <c r="D144" s="217" t="s">
        <v>152</v>
      </c>
      <c r="E144" s="218" t="s">
        <v>2210</v>
      </c>
      <c r="F144" s="219" t="s">
        <v>2211</v>
      </c>
      <c r="G144" s="220" t="s">
        <v>250</v>
      </c>
      <c r="H144" s="221">
        <v>248</v>
      </c>
      <c r="I144" s="222"/>
      <c r="J144" s="223">
        <f>ROUND(I144*H144,2)</f>
        <v>0</v>
      </c>
      <c r="K144" s="224"/>
      <c r="L144" s="44"/>
      <c r="M144" s="225" t="s">
        <v>1</v>
      </c>
      <c r="N144" s="226" t="s">
        <v>40</v>
      </c>
      <c r="O144" s="91"/>
      <c r="P144" s="227">
        <f>O144*H144</f>
        <v>0</v>
      </c>
      <c r="Q144" s="227">
        <v>0.00042999999999999999</v>
      </c>
      <c r="R144" s="227">
        <f>Q144*H144</f>
        <v>0.10664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370</v>
      </c>
      <c r="AT144" s="229" t="s">
        <v>152</v>
      </c>
      <c r="AU144" s="229" t="s">
        <v>85</v>
      </c>
      <c r="AY144" s="17" t="s">
        <v>149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370</v>
      </c>
      <c r="BM144" s="229" t="s">
        <v>2212</v>
      </c>
    </row>
    <row r="145" s="13" customFormat="1">
      <c r="A145" s="13"/>
      <c r="B145" s="231"/>
      <c r="C145" s="232"/>
      <c r="D145" s="233" t="s">
        <v>158</v>
      </c>
      <c r="E145" s="234" t="s">
        <v>1</v>
      </c>
      <c r="F145" s="235" t="s">
        <v>2213</v>
      </c>
      <c r="G145" s="232"/>
      <c r="H145" s="236">
        <v>122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158</v>
      </c>
      <c r="AU145" s="242" t="s">
        <v>85</v>
      </c>
      <c r="AV145" s="13" t="s">
        <v>85</v>
      </c>
      <c r="AW145" s="13" t="s">
        <v>32</v>
      </c>
      <c r="AX145" s="13" t="s">
        <v>75</v>
      </c>
      <c r="AY145" s="242" t="s">
        <v>149</v>
      </c>
    </row>
    <row r="146" s="13" customFormat="1">
      <c r="A146" s="13"/>
      <c r="B146" s="231"/>
      <c r="C146" s="232"/>
      <c r="D146" s="233" t="s">
        <v>158</v>
      </c>
      <c r="E146" s="234" t="s">
        <v>1</v>
      </c>
      <c r="F146" s="235" t="s">
        <v>2214</v>
      </c>
      <c r="G146" s="232"/>
      <c r="H146" s="236">
        <v>70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158</v>
      </c>
      <c r="AU146" s="242" t="s">
        <v>85</v>
      </c>
      <c r="AV146" s="13" t="s">
        <v>85</v>
      </c>
      <c r="AW146" s="13" t="s">
        <v>32</v>
      </c>
      <c r="AX146" s="13" t="s">
        <v>75</v>
      </c>
      <c r="AY146" s="242" t="s">
        <v>149</v>
      </c>
    </row>
    <row r="147" s="13" customFormat="1">
      <c r="A147" s="13"/>
      <c r="B147" s="231"/>
      <c r="C147" s="232"/>
      <c r="D147" s="233" t="s">
        <v>158</v>
      </c>
      <c r="E147" s="234" t="s">
        <v>1</v>
      </c>
      <c r="F147" s="235" t="s">
        <v>2215</v>
      </c>
      <c r="G147" s="232"/>
      <c r="H147" s="236">
        <v>56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158</v>
      </c>
      <c r="AU147" s="242" t="s">
        <v>85</v>
      </c>
      <c r="AV147" s="13" t="s">
        <v>85</v>
      </c>
      <c r="AW147" s="13" t="s">
        <v>32</v>
      </c>
      <c r="AX147" s="13" t="s">
        <v>75</v>
      </c>
      <c r="AY147" s="242" t="s">
        <v>149</v>
      </c>
    </row>
    <row r="148" s="14" customFormat="1">
      <c r="A148" s="14"/>
      <c r="B148" s="243"/>
      <c r="C148" s="244"/>
      <c r="D148" s="233" t="s">
        <v>158</v>
      </c>
      <c r="E148" s="245" t="s">
        <v>1</v>
      </c>
      <c r="F148" s="246" t="s">
        <v>212</v>
      </c>
      <c r="G148" s="244"/>
      <c r="H148" s="247">
        <v>248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158</v>
      </c>
      <c r="AU148" s="253" t="s">
        <v>85</v>
      </c>
      <c r="AV148" s="14" t="s">
        <v>156</v>
      </c>
      <c r="AW148" s="14" t="s">
        <v>32</v>
      </c>
      <c r="AX148" s="14" t="s">
        <v>83</v>
      </c>
      <c r="AY148" s="253" t="s">
        <v>149</v>
      </c>
    </row>
    <row r="149" s="2" customFormat="1" ht="24.15" customHeight="1">
      <c r="A149" s="38"/>
      <c r="B149" s="39"/>
      <c r="C149" s="217" t="s">
        <v>339</v>
      </c>
      <c r="D149" s="217" t="s">
        <v>152</v>
      </c>
      <c r="E149" s="218" t="s">
        <v>2216</v>
      </c>
      <c r="F149" s="219" t="s">
        <v>2217</v>
      </c>
      <c r="G149" s="220" t="s">
        <v>250</v>
      </c>
      <c r="H149" s="221">
        <v>104</v>
      </c>
      <c r="I149" s="222"/>
      <c r="J149" s="223">
        <f>ROUND(I149*H149,2)</f>
        <v>0</v>
      </c>
      <c r="K149" s="224"/>
      <c r="L149" s="44"/>
      <c r="M149" s="225" t="s">
        <v>1</v>
      </c>
      <c r="N149" s="226" t="s">
        <v>40</v>
      </c>
      <c r="O149" s="91"/>
      <c r="P149" s="227">
        <f>O149*H149</f>
        <v>0</v>
      </c>
      <c r="Q149" s="227">
        <v>0.00051000000000000004</v>
      </c>
      <c r="R149" s="227">
        <f>Q149*H149</f>
        <v>0.053040000000000004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370</v>
      </c>
      <c r="AT149" s="229" t="s">
        <v>152</v>
      </c>
      <c r="AU149" s="229" t="s">
        <v>85</v>
      </c>
      <c r="AY149" s="17" t="s">
        <v>149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83</v>
      </c>
      <c r="BK149" s="230">
        <f>ROUND(I149*H149,2)</f>
        <v>0</v>
      </c>
      <c r="BL149" s="17" t="s">
        <v>370</v>
      </c>
      <c r="BM149" s="229" t="s">
        <v>2218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2219</v>
      </c>
      <c r="G150" s="232"/>
      <c r="H150" s="236">
        <v>46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85</v>
      </c>
      <c r="AV150" s="13" t="s">
        <v>85</v>
      </c>
      <c r="AW150" s="13" t="s">
        <v>32</v>
      </c>
      <c r="AX150" s="13" t="s">
        <v>75</v>
      </c>
      <c r="AY150" s="242" t="s">
        <v>149</v>
      </c>
    </row>
    <row r="151" s="13" customFormat="1">
      <c r="A151" s="13"/>
      <c r="B151" s="231"/>
      <c r="C151" s="232"/>
      <c r="D151" s="233" t="s">
        <v>158</v>
      </c>
      <c r="E151" s="234" t="s">
        <v>1</v>
      </c>
      <c r="F151" s="235" t="s">
        <v>2220</v>
      </c>
      <c r="G151" s="232"/>
      <c r="H151" s="236">
        <v>26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158</v>
      </c>
      <c r="AU151" s="242" t="s">
        <v>85</v>
      </c>
      <c r="AV151" s="13" t="s">
        <v>85</v>
      </c>
      <c r="AW151" s="13" t="s">
        <v>32</v>
      </c>
      <c r="AX151" s="13" t="s">
        <v>75</v>
      </c>
      <c r="AY151" s="242" t="s">
        <v>149</v>
      </c>
    </row>
    <row r="152" s="13" customFormat="1">
      <c r="A152" s="13"/>
      <c r="B152" s="231"/>
      <c r="C152" s="232"/>
      <c r="D152" s="233" t="s">
        <v>158</v>
      </c>
      <c r="E152" s="234" t="s">
        <v>1</v>
      </c>
      <c r="F152" s="235" t="s">
        <v>2221</v>
      </c>
      <c r="G152" s="232"/>
      <c r="H152" s="236">
        <v>32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158</v>
      </c>
      <c r="AU152" s="242" t="s">
        <v>85</v>
      </c>
      <c r="AV152" s="13" t="s">
        <v>85</v>
      </c>
      <c r="AW152" s="13" t="s">
        <v>32</v>
      </c>
      <c r="AX152" s="13" t="s">
        <v>75</v>
      </c>
      <c r="AY152" s="242" t="s">
        <v>149</v>
      </c>
    </row>
    <row r="153" s="14" customFormat="1">
      <c r="A153" s="14"/>
      <c r="B153" s="243"/>
      <c r="C153" s="244"/>
      <c r="D153" s="233" t="s">
        <v>158</v>
      </c>
      <c r="E153" s="245" t="s">
        <v>1</v>
      </c>
      <c r="F153" s="246" t="s">
        <v>212</v>
      </c>
      <c r="G153" s="244"/>
      <c r="H153" s="247">
        <v>104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158</v>
      </c>
      <c r="AU153" s="253" t="s">
        <v>85</v>
      </c>
      <c r="AV153" s="14" t="s">
        <v>156</v>
      </c>
      <c r="AW153" s="14" t="s">
        <v>32</v>
      </c>
      <c r="AX153" s="14" t="s">
        <v>83</v>
      </c>
      <c r="AY153" s="253" t="s">
        <v>149</v>
      </c>
    </row>
    <row r="154" s="2" customFormat="1" ht="24.15" customHeight="1">
      <c r="A154" s="38"/>
      <c r="B154" s="39"/>
      <c r="C154" s="217" t="s">
        <v>350</v>
      </c>
      <c r="D154" s="217" t="s">
        <v>152</v>
      </c>
      <c r="E154" s="218" t="s">
        <v>2222</v>
      </c>
      <c r="F154" s="219" t="s">
        <v>2223</v>
      </c>
      <c r="G154" s="220" t="s">
        <v>250</v>
      </c>
      <c r="H154" s="221">
        <v>24</v>
      </c>
      <c r="I154" s="222"/>
      <c r="J154" s="223">
        <f>ROUND(I154*H154,2)</f>
        <v>0</v>
      </c>
      <c r="K154" s="224"/>
      <c r="L154" s="44"/>
      <c r="M154" s="225" t="s">
        <v>1</v>
      </c>
      <c r="N154" s="226" t="s">
        <v>40</v>
      </c>
      <c r="O154" s="91"/>
      <c r="P154" s="227">
        <f>O154*H154</f>
        <v>0</v>
      </c>
      <c r="Q154" s="227">
        <v>0.00076000000000000004</v>
      </c>
      <c r="R154" s="227">
        <f>Q154*H154</f>
        <v>0.018239999999999999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370</v>
      </c>
      <c r="AT154" s="229" t="s">
        <v>152</v>
      </c>
      <c r="AU154" s="229" t="s">
        <v>85</v>
      </c>
      <c r="AY154" s="17" t="s">
        <v>149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83</v>
      </c>
      <c r="BK154" s="230">
        <f>ROUND(I154*H154,2)</f>
        <v>0</v>
      </c>
      <c r="BL154" s="17" t="s">
        <v>370</v>
      </c>
      <c r="BM154" s="229" t="s">
        <v>2224</v>
      </c>
    </row>
    <row r="155" s="13" customFormat="1">
      <c r="A155" s="13"/>
      <c r="B155" s="231"/>
      <c r="C155" s="232"/>
      <c r="D155" s="233" t="s">
        <v>158</v>
      </c>
      <c r="E155" s="234" t="s">
        <v>1</v>
      </c>
      <c r="F155" s="235" t="s">
        <v>2225</v>
      </c>
      <c r="G155" s="232"/>
      <c r="H155" s="236">
        <v>10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158</v>
      </c>
      <c r="AU155" s="242" t="s">
        <v>85</v>
      </c>
      <c r="AV155" s="13" t="s">
        <v>85</v>
      </c>
      <c r="AW155" s="13" t="s">
        <v>32</v>
      </c>
      <c r="AX155" s="13" t="s">
        <v>75</v>
      </c>
      <c r="AY155" s="242" t="s">
        <v>149</v>
      </c>
    </row>
    <row r="156" s="13" customFormat="1">
      <c r="A156" s="13"/>
      <c r="B156" s="231"/>
      <c r="C156" s="232"/>
      <c r="D156" s="233" t="s">
        <v>158</v>
      </c>
      <c r="E156" s="234" t="s">
        <v>1</v>
      </c>
      <c r="F156" s="235" t="s">
        <v>2226</v>
      </c>
      <c r="G156" s="232"/>
      <c r="H156" s="236">
        <v>14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158</v>
      </c>
      <c r="AU156" s="242" t="s">
        <v>85</v>
      </c>
      <c r="AV156" s="13" t="s">
        <v>85</v>
      </c>
      <c r="AW156" s="13" t="s">
        <v>32</v>
      </c>
      <c r="AX156" s="13" t="s">
        <v>75</v>
      </c>
      <c r="AY156" s="242" t="s">
        <v>149</v>
      </c>
    </row>
    <row r="157" s="14" customFormat="1">
      <c r="A157" s="14"/>
      <c r="B157" s="243"/>
      <c r="C157" s="244"/>
      <c r="D157" s="233" t="s">
        <v>158</v>
      </c>
      <c r="E157" s="245" t="s">
        <v>1</v>
      </c>
      <c r="F157" s="246" t="s">
        <v>212</v>
      </c>
      <c r="G157" s="244"/>
      <c r="H157" s="247">
        <v>24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158</v>
      </c>
      <c r="AU157" s="253" t="s">
        <v>85</v>
      </c>
      <c r="AV157" s="14" t="s">
        <v>156</v>
      </c>
      <c r="AW157" s="14" t="s">
        <v>32</v>
      </c>
      <c r="AX157" s="14" t="s">
        <v>83</v>
      </c>
      <c r="AY157" s="253" t="s">
        <v>149</v>
      </c>
    </row>
    <row r="158" s="2" customFormat="1" ht="33" customHeight="1">
      <c r="A158" s="38"/>
      <c r="B158" s="39"/>
      <c r="C158" s="217" t="s">
        <v>8</v>
      </c>
      <c r="D158" s="217" t="s">
        <v>152</v>
      </c>
      <c r="E158" s="218" t="s">
        <v>2227</v>
      </c>
      <c r="F158" s="219" t="s">
        <v>2228</v>
      </c>
      <c r="G158" s="220" t="s">
        <v>250</v>
      </c>
      <c r="H158" s="221">
        <v>346</v>
      </c>
      <c r="I158" s="222"/>
      <c r="J158" s="223">
        <f>ROUND(I158*H158,2)</f>
        <v>0</v>
      </c>
      <c r="K158" s="224"/>
      <c r="L158" s="44"/>
      <c r="M158" s="225" t="s">
        <v>1</v>
      </c>
      <c r="N158" s="226" t="s">
        <v>40</v>
      </c>
      <c r="O158" s="91"/>
      <c r="P158" s="227">
        <f>O158*H158</f>
        <v>0</v>
      </c>
      <c r="Q158" s="227">
        <v>0.00012</v>
      </c>
      <c r="R158" s="227">
        <f>Q158*H158</f>
        <v>0.041520000000000001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370</v>
      </c>
      <c r="AT158" s="229" t="s">
        <v>152</v>
      </c>
      <c r="AU158" s="229" t="s">
        <v>85</v>
      </c>
      <c r="AY158" s="17" t="s">
        <v>149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83</v>
      </c>
      <c r="BK158" s="230">
        <f>ROUND(I158*H158,2)</f>
        <v>0</v>
      </c>
      <c r="BL158" s="17" t="s">
        <v>370</v>
      </c>
      <c r="BM158" s="229" t="s">
        <v>2229</v>
      </c>
    </row>
    <row r="159" s="13" customFormat="1">
      <c r="A159" s="13"/>
      <c r="B159" s="231"/>
      <c r="C159" s="232"/>
      <c r="D159" s="233" t="s">
        <v>158</v>
      </c>
      <c r="E159" s="234" t="s">
        <v>1</v>
      </c>
      <c r="F159" s="235" t="s">
        <v>2230</v>
      </c>
      <c r="G159" s="232"/>
      <c r="H159" s="236">
        <v>346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158</v>
      </c>
      <c r="AU159" s="242" t="s">
        <v>85</v>
      </c>
      <c r="AV159" s="13" t="s">
        <v>85</v>
      </c>
      <c r="AW159" s="13" t="s">
        <v>32</v>
      </c>
      <c r="AX159" s="13" t="s">
        <v>83</v>
      </c>
      <c r="AY159" s="242" t="s">
        <v>149</v>
      </c>
    </row>
    <row r="160" s="2" customFormat="1" ht="37.8" customHeight="1">
      <c r="A160" s="38"/>
      <c r="B160" s="39"/>
      <c r="C160" s="217" t="s">
        <v>367</v>
      </c>
      <c r="D160" s="217" t="s">
        <v>152</v>
      </c>
      <c r="E160" s="218" t="s">
        <v>2231</v>
      </c>
      <c r="F160" s="219" t="s">
        <v>2232</v>
      </c>
      <c r="G160" s="220" t="s">
        <v>250</v>
      </c>
      <c r="H160" s="221">
        <v>24</v>
      </c>
      <c r="I160" s="222"/>
      <c r="J160" s="223">
        <f>ROUND(I160*H160,2)</f>
        <v>0</v>
      </c>
      <c r="K160" s="224"/>
      <c r="L160" s="44"/>
      <c r="M160" s="225" t="s">
        <v>1</v>
      </c>
      <c r="N160" s="226" t="s">
        <v>40</v>
      </c>
      <c r="O160" s="91"/>
      <c r="P160" s="227">
        <f>O160*H160</f>
        <v>0</v>
      </c>
      <c r="Q160" s="227">
        <v>0.00016000000000000001</v>
      </c>
      <c r="R160" s="227">
        <f>Q160*H160</f>
        <v>0.0038400000000000005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370</v>
      </c>
      <c r="AT160" s="229" t="s">
        <v>152</v>
      </c>
      <c r="AU160" s="229" t="s">
        <v>85</v>
      </c>
      <c r="AY160" s="17" t="s">
        <v>149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83</v>
      </c>
      <c r="BK160" s="230">
        <f>ROUND(I160*H160,2)</f>
        <v>0</v>
      </c>
      <c r="BL160" s="17" t="s">
        <v>370</v>
      </c>
      <c r="BM160" s="229" t="s">
        <v>2233</v>
      </c>
    </row>
    <row r="161" s="2" customFormat="1" ht="24.15" customHeight="1">
      <c r="A161" s="38"/>
      <c r="B161" s="39"/>
      <c r="C161" s="217" t="s">
        <v>377</v>
      </c>
      <c r="D161" s="217" t="s">
        <v>152</v>
      </c>
      <c r="E161" s="218" t="s">
        <v>2234</v>
      </c>
      <c r="F161" s="219" t="s">
        <v>2235</v>
      </c>
      <c r="G161" s="220" t="s">
        <v>356</v>
      </c>
      <c r="H161" s="221">
        <v>0.23000000000000001</v>
      </c>
      <c r="I161" s="222"/>
      <c r="J161" s="223">
        <f>ROUND(I161*H161,2)</f>
        <v>0</v>
      </c>
      <c r="K161" s="224"/>
      <c r="L161" s="44"/>
      <c r="M161" s="225" t="s">
        <v>1</v>
      </c>
      <c r="N161" s="226" t="s">
        <v>40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156</v>
      </c>
      <c r="AT161" s="229" t="s">
        <v>152</v>
      </c>
      <c r="AU161" s="229" t="s">
        <v>85</v>
      </c>
      <c r="AY161" s="17" t="s">
        <v>149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83</v>
      </c>
      <c r="BK161" s="230">
        <f>ROUND(I161*H161,2)</f>
        <v>0</v>
      </c>
      <c r="BL161" s="17" t="s">
        <v>156</v>
      </c>
      <c r="BM161" s="229" t="s">
        <v>2236</v>
      </c>
    </row>
    <row r="162" s="12" customFormat="1" ht="22.8" customHeight="1">
      <c r="A162" s="12"/>
      <c r="B162" s="203"/>
      <c r="C162" s="204"/>
      <c r="D162" s="205" t="s">
        <v>74</v>
      </c>
      <c r="E162" s="269" t="s">
        <v>2237</v>
      </c>
      <c r="F162" s="269" t="s">
        <v>2238</v>
      </c>
      <c r="G162" s="204"/>
      <c r="H162" s="204"/>
      <c r="I162" s="207"/>
      <c r="J162" s="270">
        <f>BK162</f>
        <v>0</v>
      </c>
      <c r="K162" s="204"/>
      <c r="L162" s="209"/>
      <c r="M162" s="210"/>
      <c r="N162" s="211"/>
      <c r="O162" s="211"/>
      <c r="P162" s="212">
        <f>SUM(P163:P172)</f>
        <v>0</v>
      </c>
      <c r="Q162" s="211"/>
      <c r="R162" s="212">
        <f>SUM(R163:R172)</f>
        <v>0.080949999999999994</v>
      </c>
      <c r="S162" s="211"/>
      <c r="T162" s="213">
        <f>SUM(T163:T172)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85</v>
      </c>
      <c r="AT162" s="215" t="s">
        <v>74</v>
      </c>
      <c r="AU162" s="215" t="s">
        <v>83</v>
      </c>
      <c r="AY162" s="214" t="s">
        <v>149</v>
      </c>
      <c r="BK162" s="216">
        <f>SUM(BK163:BK172)</f>
        <v>0</v>
      </c>
    </row>
    <row r="163" s="2" customFormat="1" ht="16.5" customHeight="1">
      <c r="A163" s="38"/>
      <c r="B163" s="39"/>
      <c r="C163" s="258" t="s">
        <v>381</v>
      </c>
      <c r="D163" s="258" t="s">
        <v>401</v>
      </c>
      <c r="E163" s="259" t="s">
        <v>2239</v>
      </c>
      <c r="F163" s="260" t="s">
        <v>2240</v>
      </c>
      <c r="G163" s="261" t="s">
        <v>2241</v>
      </c>
      <c r="H163" s="262">
        <v>29</v>
      </c>
      <c r="I163" s="263"/>
      <c r="J163" s="264">
        <f>ROUND(I163*H163,2)</f>
        <v>0</v>
      </c>
      <c r="K163" s="265"/>
      <c r="L163" s="266"/>
      <c r="M163" s="267" t="s">
        <v>1</v>
      </c>
      <c r="N163" s="268" t="s">
        <v>40</v>
      </c>
      <c r="O163" s="91"/>
      <c r="P163" s="227">
        <f>O163*H163</f>
        <v>0</v>
      </c>
      <c r="Q163" s="227">
        <v>0.0020999999999999999</v>
      </c>
      <c r="R163" s="227">
        <f>Q163*H163</f>
        <v>0.060899999999999996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485</v>
      </c>
      <c r="AT163" s="229" t="s">
        <v>401</v>
      </c>
      <c r="AU163" s="229" t="s">
        <v>85</v>
      </c>
      <c r="AY163" s="17" t="s">
        <v>149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83</v>
      </c>
      <c r="BK163" s="230">
        <f>ROUND(I163*H163,2)</f>
        <v>0</v>
      </c>
      <c r="BL163" s="17" t="s">
        <v>370</v>
      </c>
      <c r="BM163" s="229" t="s">
        <v>2242</v>
      </c>
    </row>
    <row r="164" s="2" customFormat="1" ht="16.5" customHeight="1">
      <c r="A164" s="38"/>
      <c r="B164" s="39"/>
      <c r="C164" s="217" t="s">
        <v>370</v>
      </c>
      <c r="D164" s="217" t="s">
        <v>152</v>
      </c>
      <c r="E164" s="218" t="s">
        <v>2243</v>
      </c>
      <c r="F164" s="219" t="s">
        <v>2244</v>
      </c>
      <c r="G164" s="220" t="s">
        <v>394</v>
      </c>
      <c r="H164" s="221">
        <v>93</v>
      </c>
      <c r="I164" s="222"/>
      <c r="J164" s="223">
        <f>ROUND(I164*H164,2)</f>
        <v>0</v>
      </c>
      <c r="K164" s="224"/>
      <c r="L164" s="44"/>
      <c r="M164" s="225" t="s">
        <v>1</v>
      </c>
      <c r="N164" s="226" t="s">
        <v>40</v>
      </c>
      <c r="O164" s="91"/>
      <c r="P164" s="227">
        <f>O164*H164</f>
        <v>0</v>
      </c>
      <c r="Q164" s="227">
        <v>8.0000000000000007E-05</v>
      </c>
      <c r="R164" s="227">
        <f>Q164*H164</f>
        <v>0.0074400000000000004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370</v>
      </c>
      <c r="AT164" s="229" t="s">
        <v>152</v>
      </c>
      <c r="AU164" s="229" t="s">
        <v>85</v>
      </c>
      <c r="AY164" s="17" t="s">
        <v>149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83</v>
      </c>
      <c r="BK164" s="230">
        <f>ROUND(I164*H164,2)</f>
        <v>0</v>
      </c>
      <c r="BL164" s="17" t="s">
        <v>370</v>
      </c>
      <c r="BM164" s="229" t="s">
        <v>2245</v>
      </c>
    </row>
    <row r="165" s="2" customFormat="1" ht="16.5" customHeight="1">
      <c r="A165" s="38"/>
      <c r="B165" s="39"/>
      <c r="C165" s="258" t="s">
        <v>400</v>
      </c>
      <c r="D165" s="258" t="s">
        <v>401</v>
      </c>
      <c r="E165" s="259" t="s">
        <v>1817</v>
      </c>
      <c r="F165" s="260" t="s">
        <v>2246</v>
      </c>
      <c r="G165" s="261" t="s">
        <v>394</v>
      </c>
      <c r="H165" s="262">
        <v>29</v>
      </c>
      <c r="I165" s="263"/>
      <c r="J165" s="264">
        <f>ROUND(I165*H165,2)</f>
        <v>0</v>
      </c>
      <c r="K165" s="265"/>
      <c r="L165" s="266"/>
      <c r="M165" s="267" t="s">
        <v>1</v>
      </c>
      <c r="N165" s="268" t="s">
        <v>40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485</v>
      </c>
      <c r="AT165" s="229" t="s">
        <v>401</v>
      </c>
      <c r="AU165" s="229" t="s">
        <v>85</v>
      </c>
      <c r="AY165" s="17" t="s">
        <v>149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83</v>
      </c>
      <c r="BK165" s="230">
        <f>ROUND(I165*H165,2)</f>
        <v>0</v>
      </c>
      <c r="BL165" s="17" t="s">
        <v>370</v>
      </c>
      <c r="BM165" s="229" t="s">
        <v>2247</v>
      </c>
    </row>
    <row r="166" s="2" customFormat="1" ht="16.5" customHeight="1">
      <c r="A166" s="38"/>
      <c r="B166" s="39"/>
      <c r="C166" s="258" t="s">
        <v>407</v>
      </c>
      <c r="D166" s="258" t="s">
        <v>401</v>
      </c>
      <c r="E166" s="259" t="s">
        <v>2248</v>
      </c>
      <c r="F166" s="260" t="s">
        <v>2249</v>
      </c>
      <c r="G166" s="261" t="s">
        <v>394</v>
      </c>
      <c r="H166" s="262">
        <v>6</v>
      </c>
      <c r="I166" s="263"/>
      <c r="J166" s="264">
        <f>ROUND(I166*H166,2)</f>
        <v>0</v>
      </c>
      <c r="K166" s="265"/>
      <c r="L166" s="266"/>
      <c r="M166" s="267" t="s">
        <v>1</v>
      </c>
      <c r="N166" s="268" t="s">
        <v>40</v>
      </c>
      <c r="O166" s="91"/>
      <c r="P166" s="227">
        <f>O166*H166</f>
        <v>0</v>
      </c>
      <c r="Q166" s="227">
        <v>0.00069999999999999999</v>
      </c>
      <c r="R166" s="227">
        <f>Q166*H166</f>
        <v>0.0041999999999999997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485</v>
      </c>
      <c r="AT166" s="229" t="s">
        <v>401</v>
      </c>
      <c r="AU166" s="229" t="s">
        <v>85</v>
      </c>
      <c r="AY166" s="17" t="s">
        <v>149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83</v>
      </c>
      <c r="BK166" s="230">
        <f>ROUND(I166*H166,2)</f>
        <v>0</v>
      </c>
      <c r="BL166" s="17" t="s">
        <v>370</v>
      </c>
      <c r="BM166" s="229" t="s">
        <v>2250</v>
      </c>
    </row>
    <row r="167" s="2" customFormat="1">
      <c r="A167" s="38"/>
      <c r="B167" s="39"/>
      <c r="C167" s="40"/>
      <c r="D167" s="233" t="s">
        <v>298</v>
      </c>
      <c r="E167" s="40"/>
      <c r="F167" s="254" t="s">
        <v>2251</v>
      </c>
      <c r="G167" s="40"/>
      <c r="H167" s="40"/>
      <c r="I167" s="255"/>
      <c r="J167" s="40"/>
      <c r="K167" s="40"/>
      <c r="L167" s="44"/>
      <c r="M167" s="256"/>
      <c r="N167" s="25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298</v>
      </c>
      <c r="AU167" s="17" t="s">
        <v>85</v>
      </c>
    </row>
    <row r="168" s="2" customFormat="1" ht="16.5" customHeight="1">
      <c r="A168" s="38"/>
      <c r="B168" s="39"/>
      <c r="C168" s="258" t="s">
        <v>414</v>
      </c>
      <c r="D168" s="258" t="s">
        <v>401</v>
      </c>
      <c r="E168" s="259" t="s">
        <v>2252</v>
      </c>
      <c r="F168" s="260" t="s">
        <v>2253</v>
      </c>
      <c r="G168" s="261" t="s">
        <v>394</v>
      </c>
      <c r="H168" s="262">
        <v>58</v>
      </c>
      <c r="I168" s="263"/>
      <c r="J168" s="264">
        <f>ROUND(I168*H168,2)</f>
        <v>0</v>
      </c>
      <c r="K168" s="265"/>
      <c r="L168" s="266"/>
      <c r="M168" s="267" t="s">
        <v>1</v>
      </c>
      <c r="N168" s="268" t="s">
        <v>40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485</v>
      </c>
      <c r="AT168" s="229" t="s">
        <v>401</v>
      </c>
      <c r="AU168" s="229" t="s">
        <v>85</v>
      </c>
      <c r="AY168" s="17" t="s">
        <v>149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83</v>
      </c>
      <c r="BK168" s="230">
        <f>ROUND(I168*H168,2)</f>
        <v>0</v>
      </c>
      <c r="BL168" s="17" t="s">
        <v>370</v>
      </c>
      <c r="BM168" s="229" t="s">
        <v>2254</v>
      </c>
    </row>
    <row r="169" s="2" customFormat="1" ht="21.75" customHeight="1">
      <c r="A169" s="38"/>
      <c r="B169" s="39"/>
      <c r="C169" s="217" t="s">
        <v>419</v>
      </c>
      <c r="D169" s="217" t="s">
        <v>152</v>
      </c>
      <c r="E169" s="218" t="s">
        <v>2255</v>
      </c>
      <c r="F169" s="219" t="s">
        <v>2256</v>
      </c>
      <c r="G169" s="220" t="s">
        <v>394</v>
      </c>
      <c r="H169" s="221">
        <v>29</v>
      </c>
      <c r="I169" s="222"/>
      <c r="J169" s="223">
        <f>ROUND(I169*H169,2)</f>
        <v>0</v>
      </c>
      <c r="K169" s="224"/>
      <c r="L169" s="44"/>
      <c r="M169" s="225" t="s">
        <v>1</v>
      </c>
      <c r="N169" s="226" t="s">
        <v>40</v>
      </c>
      <c r="O169" s="91"/>
      <c r="P169" s="227">
        <f>O169*H169</f>
        <v>0</v>
      </c>
      <c r="Q169" s="227">
        <v>9.0000000000000006E-05</v>
      </c>
      <c r="R169" s="227">
        <f>Q169*H169</f>
        <v>0.0026100000000000003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370</v>
      </c>
      <c r="AT169" s="229" t="s">
        <v>152</v>
      </c>
      <c r="AU169" s="229" t="s">
        <v>85</v>
      </c>
      <c r="AY169" s="17" t="s">
        <v>149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83</v>
      </c>
      <c r="BK169" s="230">
        <f>ROUND(I169*H169,2)</f>
        <v>0</v>
      </c>
      <c r="BL169" s="17" t="s">
        <v>370</v>
      </c>
      <c r="BM169" s="229" t="s">
        <v>2257</v>
      </c>
    </row>
    <row r="170" s="2" customFormat="1" ht="16.5" customHeight="1">
      <c r="A170" s="38"/>
      <c r="B170" s="39"/>
      <c r="C170" s="258" t="s">
        <v>7</v>
      </c>
      <c r="D170" s="258" t="s">
        <v>401</v>
      </c>
      <c r="E170" s="259" t="s">
        <v>2258</v>
      </c>
      <c r="F170" s="260" t="s">
        <v>2259</v>
      </c>
      <c r="G170" s="261" t="s">
        <v>394</v>
      </c>
      <c r="H170" s="262">
        <v>29</v>
      </c>
      <c r="I170" s="263"/>
      <c r="J170" s="264">
        <f>ROUND(I170*H170,2)</f>
        <v>0</v>
      </c>
      <c r="K170" s="265"/>
      <c r="L170" s="266"/>
      <c r="M170" s="267" t="s">
        <v>1</v>
      </c>
      <c r="N170" s="268" t="s">
        <v>40</v>
      </c>
      <c r="O170" s="91"/>
      <c r="P170" s="227">
        <f>O170*H170</f>
        <v>0</v>
      </c>
      <c r="Q170" s="227">
        <v>0.00020000000000000001</v>
      </c>
      <c r="R170" s="227">
        <f>Q170*H170</f>
        <v>0.0058000000000000005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485</v>
      </c>
      <c r="AT170" s="229" t="s">
        <v>401</v>
      </c>
      <c r="AU170" s="229" t="s">
        <v>85</v>
      </c>
      <c r="AY170" s="17" t="s">
        <v>149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83</v>
      </c>
      <c r="BK170" s="230">
        <f>ROUND(I170*H170,2)</f>
        <v>0</v>
      </c>
      <c r="BL170" s="17" t="s">
        <v>370</v>
      </c>
      <c r="BM170" s="229" t="s">
        <v>2260</v>
      </c>
    </row>
    <row r="171" s="2" customFormat="1">
      <c r="A171" s="38"/>
      <c r="B171" s="39"/>
      <c r="C171" s="40"/>
      <c r="D171" s="233" t="s">
        <v>298</v>
      </c>
      <c r="E171" s="40"/>
      <c r="F171" s="254" t="s">
        <v>2261</v>
      </c>
      <c r="G171" s="40"/>
      <c r="H171" s="40"/>
      <c r="I171" s="255"/>
      <c r="J171" s="40"/>
      <c r="K171" s="40"/>
      <c r="L171" s="44"/>
      <c r="M171" s="256"/>
      <c r="N171" s="25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298</v>
      </c>
      <c r="AU171" s="17" t="s">
        <v>85</v>
      </c>
    </row>
    <row r="172" s="2" customFormat="1" ht="24.15" customHeight="1">
      <c r="A172" s="38"/>
      <c r="B172" s="39"/>
      <c r="C172" s="217" t="s">
        <v>427</v>
      </c>
      <c r="D172" s="217" t="s">
        <v>152</v>
      </c>
      <c r="E172" s="218" t="s">
        <v>2262</v>
      </c>
      <c r="F172" s="219" t="s">
        <v>2263</v>
      </c>
      <c r="G172" s="220" t="s">
        <v>356</v>
      </c>
      <c r="H172" s="221">
        <v>0.081000000000000003</v>
      </c>
      <c r="I172" s="222"/>
      <c r="J172" s="223">
        <f>ROUND(I172*H172,2)</f>
        <v>0</v>
      </c>
      <c r="K172" s="224"/>
      <c r="L172" s="44"/>
      <c r="M172" s="225" t="s">
        <v>1</v>
      </c>
      <c r="N172" s="226" t="s">
        <v>40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370</v>
      </c>
      <c r="AT172" s="229" t="s">
        <v>152</v>
      </c>
      <c r="AU172" s="229" t="s">
        <v>85</v>
      </c>
      <c r="AY172" s="17" t="s">
        <v>149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83</v>
      </c>
      <c r="BK172" s="230">
        <f>ROUND(I172*H172,2)</f>
        <v>0</v>
      </c>
      <c r="BL172" s="17" t="s">
        <v>370</v>
      </c>
      <c r="BM172" s="229" t="s">
        <v>2264</v>
      </c>
    </row>
    <row r="173" s="12" customFormat="1" ht="22.8" customHeight="1">
      <c r="A173" s="12"/>
      <c r="B173" s="203"/>
      <c r="C173" s="204"/>
      <c r="D173" s="205" t="s">
        <v>74</v>
      </c>
      <c r="E173" s="269" t="s">
        <v>2265</v>
      </c>
      <c r="F173" s="269" t="s">
        <v>2266</v>
      </c>
      <c r="G173" s="204"/>
      <c r="H173" s="204"/>
      <c r="I173" s="207"/>
      <c r="J173" s="270">
        <f>BK173</f>
        <v>0</v>
      </c>
      <c r="K173" s="204"/>
      <c r="L173" s="209"/>
      <c r="M173" s="210"/>
      <c r="N173" s="211"/>
      <c r="O173" s="211"/>
      <c r="P173" s="212">
        <f>SUM(P174:P246)</f>
        <v>0</v>
      </c>
      <c r="Q173" s="211"/>
      <c r="R173" s="212">
        <f>SUM(R174:R246)</f>
        <v>0.68984000000000001</v>
      </c>
      <c r="S173" s="211"/>
      <c r="T173" s="213">
        <f>SUM(T174:T246)</f>
        <v>3.1110600000000002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85</v>
      </c>
      <c r="AT173" s="215" t="s">
        <v>74</v>
      </c>
      <c r="AU173" s="215" t="s">
        <v>83</v>
      </c>
      <c r="AY173" s="214" t="s">
        <v>149</v>
      </c>
      <c r="BK173" s="216">
        <f>SUM(BK174:BK246)</f>
        <v>0</v>
      </c>
    </row>
    <row r="174" s="2" customFormat="1" ht="16.5" customHeight="1">
      <c r="A174" s="38"/>
      <c r="B174" s="39"/>
      <c r="C174" s="217" t="s">
        <v>431</v>
      </c>
      <c r="D174" s="217" t="s">
        <v>152</v>
      </c>
      <c r="E174" s="218" t="s">
        <v>2267</v>
      </c>
      <c r="F174" s="219" t="s">
        <v>2268</v>
      </c>
      <c r="G174" s="220" t="s">
        <v>155</v>
      </c>
      <c r="H174" s="221">
        <v>128.69999999999999</v>
      </c>
      <c r="I174" s="222"/>
      <c r="J174" s="223">
        <f>ROUND(I174*H174,2)</f>
        <v>0</v>
      </c>
      <c r="K174" s="224"/>
      <c r="L174" s="44"/>
      <c r="M174" s="225" t="s">
        <v>1</v>
      </c>
      <c r="N174" s="226" t="s">
        <v>40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0.023800000000000002</v>
      </c>
      <c r="T174" s="228">
        <f>S174*H174</f>
        <v>3.0630600000000001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370</v>
      </c>
      <c r="AT174" s="229" t="s">
        <v>152</v>
      </c>
      <c r="AU174" s="229" t="s">
        <v>85</v>
      </c>
      <c r="AY174" s="17" t="s">
        <v>149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83</v>
      </c>
      <c r="BK174" s="230">
        <f>ROUND(I174*H174,2)</f>
        <v>0</v>
      </c>
      <c r="BL174" s="17" t="s">
        <v>370</v>
      </c>
      <c r="BM174" s="229" t="s">
        <v>2269</v>
      </c>
    </row>
    <row r="175" s="13" customFormat="1">
      <c r="A175" s="13"/>
      <c r="B175" s="231"/>
      <c r="C175" s="232"/>
      <c r="D175" s="233" t="s">
        <v>158</v>
      </c>
      <c r="E175" s="234" t="s">
        <v>1</v>
      </c>
      <c r="F175" s="235" t="s">
        <v>2270</v>
      </c>
      <c r="G175" s="232"/>
      <c r="H175" s="236">
        <v>0.71999999999999997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158</v>
      </c>
      <c r="AU175" s="242" t="s">
        <v>85</v>
      </c>
      <c r="AV175" s="13" t="s">
        <v>85</v>
      </c>
      <c r="AW175" s="13" t="s">
        <v>32</v>
      </c>
      <c r="AX175" s="13" t="s">
        <v>75</v>
      </c>
      <c r="AY175" s="242" t="s">
        <v>149</v>
      </c>
    </row>
    <row r="176" s="13" customFormat="1">
      <c r="A176" s="13"/>
      <c r="B176" s="231"/>
      <c r="C176" s="232"/>
      <c r="D176" s="233" t="s">
        <v>158</v>
      </c>
      <c r="E176" s="234" t="s">
        <v>1</v>
      </c>
      <c r="F176" s="235" t="s">
        <v>2271</v>
      </c>
      <c r="G176" s="232"/>
      <c r="H176" s="236">
        <v>2.7000000000000002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158</v>
      </c>
      <c r="AU176" s="242" t="s">
        <v>85</v>
      </c>
      <c r="AV176" s="13" t="s">
        <v>85</v>
      </c>
      <c r="AW176" s="13" t="s">
        <v>32</v>
      </c>
      <c r="AX176" s="13" t="s">
        <v>75</v>
      </c>
      <c r="AY176" s="242" t="s">
        <v>149</v>
      </c>
    </row>
    <row r="177" s="13" customFormat="1">
      <c r="A177" s="13"/>
      <c r="B177" s="231"/>
      <c r="C177" s="232"/>
      <c r="D177" s="233" t="s">
        <v>158</v>
      </c>
      <c r="E177" s="234" t="s">
        <v>1</v>
      </c>
      <c r="F177" s="235" t="s">
        <v>2272</v>
      </c>
      <c r="G177" s="232"/>
      <c r="H177" s="236">
        <v>2.1600000000000001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158</v>
      </c>
      <c r="AU177" s="242" t="s">
        <v>85</v>
      </c>
      <c r="AV177" s="13" t="s">
        <v>85</v>
      </c>
      <c r="AW177" s="13" t="s">
        <v>32</v>
      </c>
      <c r="AX177" s="13" t="s">
        <v>75</v>
      </c>
      <c r="AY177" s="242" t="s">
        <v>149</v>
      </c>
    </row>
    <row r="178" s="13" customFormat="1">
      <c r="A178" s="13"/>
      <c r="B178" s="231"/>
      <c r="C178" s="232"/>
      <c r="D178" s="233" t="s">
        <v>158</v>
      </c>
      <c r="E178" s="234" t="s">
        <v>1</v>
      </c>
      <c r="F178" s="235" t="s">
        <v>2273</v>
      </c>
      <c r="G178" s="232"/>
      <c r="H178" s="236">
        <v>1.44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158</v>
      </c>
      <c r="AU178" s="242" t="s">
        <v>85</v>
      </c>
      <c r="AV178" s="13" t="s">
        <v>85</v>
      </c>
      <c r="AW178" s="13" t="s">
        <v>32</v>
      </c>
      <c r="AX178" s="13" t="s">
        <v>75</v>
      </c>
      <c r="AY178" s="242" t="s">
        <v>149</v>
      </c>
    </row>
    <row r="179" s="13" customFormat="1">
      <c r="A179" s="13"/>
      <c r="B179" s="231"/>
      <c r="C179" s="232"/>
      <c r="D179" s="233" t="s">
        <v>158</v>
      </c>
      <c r="E179" s="234" t="s">
        <v>1</v>
      </c>
      <c r="F179" s="235" t="s">
        <v>2274</v>
      </c>
      <c r="G179" s="232"/>
      <c r="H179" s="236">
        <v>1.26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158</v>
      </c>
      <c r="AU179" s="242" t="s">
        <v>85</v>
      </c>
      <c r="AV179" s="13" t="s">
        <v>85</v>
      </c>
      <c r="AW179" s="13" t="s">
        <v>32</v>
      </c>
      <c r="AX179" s="13" t="s">
        <v>75</v>
      </c>
      <c r="AY179" s="242" t="s">
        <v>149</v>
      </c>
    </row>
    <row r="180" s="13" customFormat="1">
      <c r="A180" s="13"/>
      <c r="B180" s="231"/>
      <c r="C180" s="232"/>
      <c r="D180" s="233" t="s">
        <v>158</v>
      </c>
      <c r="E180" s="234" t="s">
        <v>1</v>
      </c>
      <c r="F180" s="235" t="s">
        <v>2275</v>
      </c>
      <c r="G180" s="232"/>
      <c r="H180" s="236">
        <v>9.7200000000000006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158</v>
      </c>
      <c r="AU180" s="242" t="s">
        <v>85</v>
      </c>
      <c r="AV180" s="13" t="s">
        <v>85</v>
      </c>
      <c r="AW180" s="13" t="s">
        <v>32</v>
      </c>
      <c r="AX180" s="13" t="s">
        <v>75</v>
      </c>
      <c r="AY180" s="242" t="s">
        <v>149</v>
      </c>
    </row>
    <row r="181" s="13" customFormat="1">
      <c r="A181" s="13"/>
      <c r="B181" s="231"/>
      <c r="C181" s="232"/>
      <c r="D181" s="233" t="s">
        <v>158</v>
      </c>
      <c r="E181" s="234" t="s">
        <v>1</v>
      </c>
      <c r="F181" s="235" t="s">
        <v>2276</v>
      </c>
      <c r="G181" s="232"/>
      <c r="H181" s="236">
        <v>7.2000000000000002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158</v>
      </c>
      <c r="AU181" s="242" t="s">
        <v>85</v>
      </c>
      <c r="AV181" s="13" t="s">
        <v>85</v>
      </c>
      <c r="AW181" s="13" t="s">
        <v>32</v>
      </c>
      <c r="AX181" s="13" t="s">
        <v>75</v>
      </c>
      <c r="AY181" s="242" t="s">
        <v>149</v>
      </c>
    </row>
    <row r="182" s="13" customFormat="1">
      <c r="A182" s="13"/>
      <c r="B182" s="231"/>
      <c r="C182" s="232"/>
      <c r="D182" s="233" t="s">
        <v>158</v>
      </c>
      <c r="E182" s="234" t="s">
        <v>1</v>
      </c>
      <c r="F182" s="235" t="s">
        <v>2277</v>
      </c>
      <c r="G182" s="232"/>
      <c r="H182" s="236">
        <v>3.96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158</v>
      </c>
      <c r="AU182" s="242" t="s">
        <v>85</v>
      </c>
      <c r="AV182" s="13" t="s">
        <v>85</v>
      </c>
      <c r="AW182" s="13" t="s">
        <v>32</v>
      </c>
      <c r="AX182" s="13" t="s">
        <v>75</v>
      </c>
      <c r="AY182" s="242" t="s">
        <v>149</v>
      </c>
    </row>
    <row r="183" s="13" customFormat="1">
      <c r="A183" s="13"/>
      <c r="B183" s="231"/>
      <c r="C183" s="232"/>
      <c r="D183" s="233" t="s">
        <v>158</v>
      </c>
      <c r="E183" s="234" t="s">
        <v>1</v>
      </c>
      <c r="F183" s="235" t="s">
        <v>2278</v>
      </c>
      <c r="G183" s="232"/>
      <c r="H183" s="236">
        <v>8.6400000000000006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158</v>
      </c>
      <c r="AU183" s="242" t="s">
        <v>85</v>
      </c>
      <c r="AV183" s="13" t="s">
        <v>85</v>
      </c>
      <c r="AW183" s="13" t="s">
        <v>32</v>
      </c>
      <c r="AX183" s="13" t="s">
        <v>75</v>
      </c>
      <c r="AY183" s="242" t="s">
        <v>149</v>
      </c>
    </row>
    <row r="184" s="13" customFormat="1">
      <c r="A184" s="13"/>
      <c r="B184" s="231"/>
      <c r="C184" s="232"/>
      <c r="D184" s="233" t="s">
        <v>158</v>
      </c>
      <c r="E184" s="234" t="s">
        <v>1</v>
      </c>
      <c r="F184" s="235" t="s">
        <v>2279</v>
      </c>
      <c r="G184" s="232"/>
      <c r="H184" s="236">
        <v>2.3399999999999999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158</v>
      </c>
      <c r="AU184" s="242" t="s">
        <v>85</v>
      </c>
      <c r="AV184" s="13" t="s">
        <v>85</v>
      </c>
      <c r="AW184" s="13" t="s">
        <v>32</v>
      </c>
      <c r="AX184" s="13" t="s">
        <v>75</v>
      </c>
      <c r="AY184" s="242" t="s">
        <v>149</v>
      </c>
    </row>
    <row r="185" s="13" customFormat="1">
      <c r="A185" s="13"/>
      <c r="B185" s="231"/>
      <c r="C185" s="232"/>
      <c r="D185" s="233" t="s">
        <v>158</v>
      </c>
      <c r="E185" s="234" t="s">
        <v>1</v>
      </c>
      <c r="F185" s="235" t="s">
        <v>2280</v>
      </c>
      <c r="G185" s="232"/>
      <c r="H185" s="236">
        <v>17.280000000000001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158</v>
      </c>
      <c r="AU185" s="242" t="s">
        <v>85</v>
      </c>
      <c r="AV185" s="13" t="s">
        <v>85</v>
      </c>
      <c r="AW185" s="13" t="s">
        <v>32</v>
      </c>
      <c r="AX185" s="13" t="s">
        <v>75</v>
      </c>
      <c r="AY185" s="242" t="s">
        <v>149</v>
      </c>
    </row>
    <row r="186" s="13" customFormat="1">
      <c r="A186" s="13"/>
      <c r="B186" s="231"/>
      <c r="C186" s="232"/>
      <c r="D186" s="233" t="s">
        <v>158</v>
      </c>
      <c r="E186" s="234" t="s">
        <v>1</v>
      </c>
      <c r="F186" s="235" t="s">
        <v>2281</v>
      </c>
      <c r="G186" s="232"/>
      <c r="H186" s="236">
        <v>6.4800000000000004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158</v>
      </c>
      <c r="AU186" s="242" t="s">
        <v>85</v>
      </c>
      <c r="AV186" s="13" t="s">
        <v>85</v>
      </c>
      <c r="AW186" s="13" t="s">
        <v>32</v>
      </c>
      <c r="AX186" s="13" t="s">
        <v>75</v>
      </c>
      <c r="AY186" s="242" t="s">
        <v>149</v>
      </c>
    </row>
    <row r="187" s="13" customFormat="1">
      <c r="A187" s="13"/>
      <c r="B187" s="231"/>
      <c r="C187" s="232"/>
      <c r="D187" s="233" t="s">
        <v>158</v>
      </c>
      <c r="E187" s="234" t="s">
        <v>1</v>
      </c>
      <c r="F187" s="235" t="s">
        <v>2282</v>
      </c>
      <c r="G187" s="232"/>
      <c r="H187" s="236">
        <v>3.96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158</v>
      </c>
      <c r="AU187" s="242" t="s">
        <v>85</v>
      </c>
      <c r="AV187" s="13" t="s">
        <v>85</v>
      </c>
      <c r="AW187" s="13" t="s">
        <v>32</v>
      </c>
      <c r="AX187" s="13" t="s">
        <v>75</v>
      </c>
      <c r="AY187" s="242" t="s">
        <v>149</v>
      </c>
    </row>
    <row r="188" s="13" customFormat="1">
      <c r="A188" s="13"/>
      <c r="B188" s="231"/>
      <c r="C188" s="232"/>
      <c r="D188" s="233" t="s">
        <v>158</v>
      </c>
      <c r="E188" s="234" t="s">
        <v>1</v>
      </c>
      <c r="F188" s="235" t="s">
        <v>2283</v>
      </c>
      <c r="G188" s="232"/>
      <c r="H188" s="236">
        <v>4.5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158</v>
      </c>
      <c r="AU188" s="242" t="s">
        <v>85</v>
      </c>
      <c r="AV188" s="13" t="s">
        <v>85</v>
      </c>
      <c r="AW188" s="13" t="s">
        <v>32</v>
      </c>
      <c r="AX188" s="13" t="s">
        <v>75</v>
      </c>
      <c r="AY188" s="242" t="s">
        <v>149</v>
      </c>
    </row>
    <row r="189" s="13" customFormat="1">
      <c r="A189" s="13"/>
      <c r="B189" s="231"/>
      <c r="C189" s="232"/>
      <c r="D189" s="233" t="s">
        <v>158</v>
      </c>
      <c r="E189" s="234" t="s">
        <v>1</v>
      </c>
      <c r="F189" s="235" t="s">
        <v>2284</v>
      </c>
      <c r="G189" s="232"/>
      <c r="H189" s="236">
        <v>4.8600000000000003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158</v>
      </c>
      <c r="AU189" s="242" t="s">
        <v>85</v>
      </c>
      <c r="AV189" s="13" t="s">
        <v>85</v>
      </c>
      <c r="AW189" s="13" t="s">
        <v>32</v>
      </c>
      <c r="AX189" s="13" t="s">
        <v>75</v>
      </c>
      <c r="AY189" s="242" t="s">
        <v>149</v>
      </c>
    </row>
    <row r="190" s="13" customFormat="1">
      <c r="A190" s="13"/>
      <c r="B190" s="231"/>
      <c r="C190" s="232"/>
      <c r="D190" s="233" t="s">
        <v>158</v>
      </c>
      <c r="E190" s="234" t="s">
        <v>1</v>
      </c>
      <c r="F190" s="235" t="s">
        <v>2285</v>
      </c>
      <c r="G190" s="232"/>
      <c r="H190" s="236">
        <v>5.04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158</v>
      </c>
      <c r="AU190" s="242" t="s">
        <v>85</v>
      </c>
      <c r="AV190" s="13" t="s">
        <v>85</v>
      </c>
      <c r="AW190" s="13" t="s">
        <v>32</v>
      </c>
      <c r="AX190" s="13" t="s">
        <v>75</v>
      </c>
      <c r="AY190" s="242" t="s">
        <v>149</v>
      </c>
    </row>
    <row r="191" s="13" customFormat="1">
      <c r="A191" s="13"/>
      <c r="B191" s="231"/>
      <c r="C191" s="232"/>
      <c r="D191" s="233" t="s">
        <v>158</v>
      </c>
      <c r="E191" s="234" t="s">
        <v>1</v>
      </c>
      <c r="F191" s="235" t="s">
        <v>2286</v>
      </c>
      <c r="G191" s="232"/>
      <c r="H191" s="236">
        <v>9.7200000000000006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158</v>
      </c>
      <c r="AU191" s="242" t="s">
        <v>85</v>
      </c>
      <c r="AV191" s="13" t="s">
        <v>85</v>
      </c>
      <c r="AW191" s="13" t="s">
        <v>32</v>
      </c>
      <c r="AX191" s="13" t="s">
        <v>75</v>
      </c>
      <c r="AY191" s="242" t="s">
        <v>149</v>
      </c>
    </row>
    <row r="192" s="13" customFormat="1">
      <c r="A192" s="13"/>
      <c r="B192" s="231"/>
      <c r="C192" s="232"/>
      <c r="D192" s="233" t="s">
        <v>158</v>
      </c>
      <c r="E192" s="234" t="s">
        <v>1</v>
      </c>
      <c r="F192" s="235" t="s">
        <v>2287</v>
      </c>
      <c r="G192" s="232"/>
      <c r="H192" s="236">
        <v>1.98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158</v>
      </c>
      <c r="AU192" s="242" t="s">
        <v>85</v>
      </c>
      <c r="AV192" s="13" t="s">
        <v>85</v>
      </c>
      <c r="AW192" s="13" t="s">
        <v>32</v>
      </c>
      <c r="AX192" s="13" t="s">
        <v>75</v>
      </c>
      <c r="AY192" s="242" t="s">
        <v>149</v>
      </c>
    </row>
    <row r="193" s="13" customFormat="1">
      <c r="A193" s="13"/>
      <c r="B193" s="231"/>
      <c r="C193" s="232"/>
      <c r="D193" s="233" t="s">
        <v>158</v>
      </c>
      <c r="E193" s="234" t="s">
        <v>1</v>
      </c>
      <c r="F193" s="235" t="s">
        <v>2288</v>
      </c>
      <c r="G193" s="232"/>
      <c r="H193" s="236">
        <v>7.9199999999999999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158</v>
      </c>
      <c r="AU193" s="242" t="s">
        <v>85</v>
      </c>
      <c r="AV193" s="13" t="s">
        <v>85</v>
      </c>
      <c r="AW193" s="13" t="s">
        <v>32</v>
      </c>
      <c r="AX193" s="13" t="s">
        <v>75</v>
      </c>
      <c r="AY193" s="242" t="s">
        <v>149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2289</v>
      </c>
      <c r="G194" s="232"/>
      <c r="H194" s="236">
        <v>4.1399999999999997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85</v>
      </c>
      <c r="AV194" s="13" t="s">
        <v>85</v>
      </c>
      <c r="AW194" s="13" t="s">
        <v>32</v>
      </c>
      <c r="AX194" s="13" t="s">
        <v>75</v>
      </c>
      <c r="AY194" s="242" t="s">
        <v>149</v>
      </c>
    </row>
    <row r="195" s="13" customFormat="1">
      <c r="A195" s="13"/>
      <c r="B195" s="231"/>
      <c r="C195" s="232"/>
      <c r="D195" s="233" t="s">
        <v>158</v>
      </c>
      <c r="E195" s="234" t="s">
        <v>1</v>
      </c>
      <c r="F195" s="235" t="s">
        <v>2290</v>
      </c>
      <c r="G195" s="232"/>
      <c r="H195" s="236">
        <v>5.7599999999999998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158</v>
      </c>
      <c r="AU195" s="242" t="s">
        <v>85</v>
      </c>
      <c r="AV195" s="13" t="s">
        <v>85</v>
      </c>
      <c r="AW195" s="13" t="s">
        <v>32</v>
      </c>
      <c r="AX195" s="13" t="s">
        <v>75</v>
      </c>
      <c r="AY195" s="242" t="s">
        <v>149</v>
      </c>
    </row>
    <row r="196" s="13" customFormat="1">
      <c r="A196" s="13"/>
      <c r="B196" s="231"/>
      <c r="C196" s="232"/>
      <c r="D196" s="233" t="s">
        <v>158</v>
      </c>
      <c r="E196" s="234" t="s">
        <v>1</v>
      </c>
      <c r="F196" s="235" t="s">
        <v>2291</v>
      </c>
      <c r="G196" s="232"/>
      <c r="H196" s="236">
        <v>1.8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158</v>
      </c>
      <c r="AU196" s="242" t="s">
        <v>85</v>
      </c>
      <c r="AV196" s="13" t="s">
        <v>85</v>
      </c>
      <c r="AW196" s="13" t="s">
        <v>32</v>
      </c>
      <c r="AX196" s="13" t="s">
        <v>75</v>
      </c>
      <c r="AY196" s="242" t="s">
        <v>149</v>
      </c>
    </row>
    <row r="197" s="13" customFormat="1">
      <c r="A197" s="13"/>
      <c r="B197" s="231"/>
      <c r="C197" s="232"/>
      <c r="D197" s="233" t="s">
        <v>158</v>
      </c>
      <c r="E197" s="234" t="s">
        <v>1</v>
      </c>
      <c r="F197" s="235" t="s">
        <v>2292</v>
      </c>
      <c r="G197" s="232"/>
      <c r="H197" s="236">
        <v>3.2400000000000002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158</v>
      </c>
      <c r="AU197" s="242" t="s">
        <v>85</v>
      </c>
      <c r="AV197" s="13" t="s">
        <v>85</v>
      </c>
      <c r="AW197" s="13" t="s">
        <v>32</v>
      </c>
      <c r="AX197" s="13" t="s">
        <v>75</v>
      </c>
      <c r="AY197" s="242" t="s">
        <v>149</v>
      </c>
    </row>
    <row r="198" s="13" customFormat="1">
      <c r="A198" s="13"/>
      <c r="B198" s="231"/>
      <c r="C198" s="232"/>
      <c r="D198" s="233" t="s">
        <v>158</v>
      </c>
      <c r="E198" s="234" t="s">
        <v>1</v>
      </c>
      <c r="F198" s="235" t="s">
        <v>2293</v>
      </c>
      <c r="G198" s="232"/>
      <c r="H198" s="236">
        <v>7.9199999999999999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158</v>
      </c>
      <c r="AU198" s="242" t="s">
        <v>85</v>
      </c>
      <c r="AV198" s="13" t="s">
        <v>85</v>
      </c>
      <c r="AW198" s="13" t="s">
        <v>32</v>
      </c>
      <c r="AX198" s="13" t="s">
        <v>75</v>
      </c>
      <c r="AY198" s="242" t="s">
        <v>149</v>
      </c>
    </row>
    <row r="199" s="13" customFormat="1">
      <c r="A199" s="13"/>
      <c r="B199" s="231"/>
      <c r="C199" s="232"/>
      <c r="D199" s="233" t="s">
        <v>158</v>
      </c>
      <c r="E199" s="234" t="s">
        <v>1</v>
      </c>
      <c r="F199" s="235" t="s">
        <v>2294</v>
      </c>
      <c r="G199" s="232"/>
      <c r="H199" s="236">
        <v>3.96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158</v>
      </c>
      <c r="AU199" s="242" t="s">
        <v>85</v>
      </c>
      <c r="AV199" s="13" t="s">
        <v>85</v>
      </c>
      <c r="AW199" s="13" t="s">
        <v>32</v>
      </c>
      <c r="AX199" s="13" t="s">
        <v>75</v>
      </c>
      <c r="AY199" s="242" t="s">
        <v>149</v>
      </c>
    </row>
    <row r="200" s="14" customFormat="1">
      <c r="A200" s="14"/>
      <c r="B200" s="243"/>
      <c r="C200" s="244"/>
      <c r="D200" s="233" t="s">
        <v>158</v>
      </c>
      <c r="E200" s="245" t="s">
        <v>1</v>
      </c>
      <c r="F200" s="246" t="s">
        <v>212</v>
      </c>
      <c r="G200" s="244"/>
      <c r="H200" s="247">
        <v>128.70000000000002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158</v>
      </c>
      <c r="AU200" s="253" t="s">
        <v>85</v>
      </c>
      <c r="AV200" s="14" t="s">
        <v>156</v>
      </c>
      <c r="AW200" s="14" t="s">
        <v>32</v>
      </c>
      <c r="AX200" s="14" t="s">
        <v>83</v>
      </c>
      <c r="AY200" s="253" t="s">
        <v>149</v>
      </c>
    </row>
    <row r="201" s="2" customFormat="1" ht="33" customHeight="1">
      <c r="A201" s="38"/>
      <c r="B201" s="39"/>
      <c r="C201" s="217" t="s">
        <v>436</v>
      </c>
      <c r="D201" s="217" t="s">
        <v>152</v>
      </c>
      <c r="E201" s="218" t="s">
        <v>2295</v>
      </c>
      <c r="F201" s="219" t="s">
        <v>2296</v>
      </c>
      <c r="G201" s="220" t="s">
        <v>1921</v>
      </c>
      <c r="H201" s="221">
        <v>20</v>
      </c>
      <c r="I201" s="222"/>
      <c r="J201" s="223">
        <f>ROUND(I201*H201,2)</f>
        <v>0</v>
      </c>
      <c r="K201" s="224"/>
      <c r="L201" s="44"/>
      <c r="M201" s="225" t="s">
        <v>1</v>
      </c>
      <c r="N201" s="226" t="s">
        <v>40</v>
      </c>
      <c r="O201" s="91"/>
      <c r="P201" s="227">
        <f>O201*H201</f>
        <v>0</v>
      </c>
      <c r="Q201" s="227">
        <v>0.0020999999999999999</v>
      </c>
      <c r="R201" s="227">
        <f>Q201*H201</f>
        <v>0.041999999999999996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370</v>
      </c>
      <c r="AT201" s="229" t="s">
        <v>152</v>
      </c>
      <c r="AU201" s="229" t="s">
        <v>85</v>
      </c>
      <c r="AY201" s="17" t="s">
        <v>149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83</v>
      </c>
      <c r="BK201" s="230">
        <f>ROUND(I201*H201,2)</f>
        <v>0</v>
      </c>
      <c r="BL201" s="17" t="s">
        <v>370</v>
      </c>
      <c r="BM201" s="229" t="s">
        <v>2297</v>
      </c>
    </row>
    <row r="202" s="13" customFormat="1">
      <c r="A202" s="13"/>
      <c r="B202" s="231"/>
      <c r="C202" s="232"/>
      <c r="D202" s="233" t="s">
        <v>158</v>
      </c>
      <c r="E202" s="234" t="s">
        <v>1</v>
      </c>
      <c r="F202" s="235" t="s">
        <v>1029</v>
      </c>
      <c r="G202" s="232"/>
      <c r="H202" s="236">
        <v>10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158</v>
      </c>
      <c r="AU202" s="242" t="s">
        <v>85</v>
      </c>
      <c r="AV202" s="13" t="s">
        <v>85</v>
      </c>
      <c r="AW202" s="13" t="s">
        <v>32</v>
      </c>
      <c r="AX202" s="13" t="s">
        <v>75</v>
      </c>
      <c r="AY202" s="242" t="s">
        <v>149</v>
      </c>
    </row>
    <row r="203" s="13" customFormat="1">
      <c r="A203" s="13"/>
      <c r="B203" s="231"/>
      <c r="C203" s="232"/>
      <c r="D203" s="233" t="s">
        <v>158</v>
      </c>
      <c r="E203" s="234" t="s">
        <v>1</v>
      </c>
      <c r="F203" s="235" t="s">
        <v>2031</v>
      </c>
      <c r="G203" s="232"/>
      <c r="H203" s="236">
        <v>6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158</v>
      </c>
      <c r="AU203" s="242" t="s">
        <v>85</v>
      </c>
      <c r="AV203" s="13" t="s">
        <v>85</v>
      </c>
      <c r="AW203" s="13" t="s">
        <v>32</v>
      </c>
      <c r="AX203" s="13" t="s">
        <v>75</v>
      </c>
      <c r="AY203" s="242" t="s">
        <v>149</v>
      </c>
    </row>
    <row r="204" s="13" customFormat="1">
      <c r="A204" s="13"/>
      <c r="B204" s="231"/>
      <c r="C204" s="232"/>
      <c r="D204" s="233" t="s">
        <v>158</v>
      </c>
      <c r="E204" s="234" t="s">
        <v>1</v>
      </c>
      <c r="F204" s="235" t="s">
        <v>1772</v>
      </c>
      <c r="G204" s="232"/>
      <c r="H204" s="236">
        <v>4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158</v>
      </c>
      <c r="AU204" s="242" t="s">
        <v>85</v>
      </c>
      <c r="AV204" s="13" t="s">
        <v>85</v>
      </c>
      <c r="AW204" s="13" t="s">
        <v>32</v>
      </c>
      <c r="AX204" s="13" t="s">
        <v>75</v>
      </c>
      <c r="AY204" s="242" t="s">
        <v>149</v>
      </c>
    </row>
    <row r="205" s="14" customFormat="1">
      <c r="A205" s="14"/>
      <c r="B205" s="243"/>
      <c r="C205" s="244"/>
      <c r="D205" s="233" t="s">
        <v>158</v>
      </c>
      <c r="E205" s="245" t="s">
        <v>1</v>
      </c>
      <c r="F205" s="246" t="s">
        <v>212</v>
      </c>
      <c r="G205" s="244"/>
      <c r="H205" s="247">
        <v>20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158</v>
      </c>
      <c r="AU205" s="253" t="s">
        <v>85</v>
      </c>
      <c r="AV205" s="14" t="s">
        <v>156</v>
      </c>
      <c r="AW205" s="14" t="s">
        <v>32</v>
      </c>
      <c r="AX205" s="14" t="s">
        <v>83</v>
      </c>
      <c r="AY205" s="253" t="s">
        <v>149</v>
      </c>
    </row>
    <row r="206" s="2" customFormat="1" ht="24.15" customHeight="1">
      <c r="A206" s="38"/>
      <c r="B206" s="39"/>
      <c r="C206" s="258" t="s">
        <v>441</v>
      </c>
      <c r="D206" s="258" t="s">
        <v>401</v>
      </c>
      <c r="E206" s="259" t="s">
        <v>450</v>
      </c>
      <c r="F206" s="260" t="s">
        <v>2298</v>
      </c>
      <c r="G206" s="261" t="s">
        <v>394</v>
      </c>
      <c r="H206" s="262">
        <v>4</v>
      </c>
      <c r="I206" s="263"/>
      <c r="J206" s="264">
        <f>ROUND(I206*H206,2)</f>
        <v>0</v>
      </c>
      <c r="K206" s="265"/>
      <c r="L206" s="266"/>
      <c r="M206" s="267" t="s">
        <v>1</v>
      </c>
      <c r="N206" s="268" t="s">
        <v>40</v>
      </c>
      <c r="O206" s="91"/>
      <c r="P206" s="227">
        <f>O206*H206</f>
        <v>0</v>
      </c>
      <c r="Q206" s="227">
        <v>0.0135</v>
      </c>
      <c r="R206" s="227">
        <f>Q206*H206</f>
        <v>0.053999999999999999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485</v>
      </c>
      <c r="AT206" s="229" t="s">
        <v>401</v>
      </c>
      <c r="AU206" s="229" t="s">
        <v>85</v>
      </c>
      <c r="AY206" s="17" t="s">
        <v>149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83</v>
      </c>
      <c r="BK206" s="230">
        <f>ROUND(I206*H206,2)</f>
        <v>0</v>
      </c>
      <c r="BL206" s="17" t="s">
        <v>370</v>
      </c>
      <c r="BM206" s="229" t="s">
        <v>2299</v>
      </c>
    </row>
    <row r="207" s="2" customFormat="1" ht="24.15" customHeight="1">
      <c r="A207" s="38"/>
      <c r="B207" s="39"/>
      <c r="C207" s="258" t="s">
        <v>445</v>
      </c>
      <c r="D207" s="258" t="s">
        <v>401</v>
      </c>
      <c r="E207" s="259" t="s">
        <v>2006</v>
      </c>
      <c r="F207" s="260" t="s">
        <v>2300</v>
      </c>
      <c r="G207" s="261" t="s">
        <v>394</v>
      </c>
      <c r="H207" s="262">
        <v>10</v>
      </c>
      <c r="I207" s="263"/>
      <c r="J207" s="264">
        <f>ROUND(I207*H207,2)</f>
        <v>0</v>
      </c>
      <c r="K207" s="265"/>
      <c r="L207" s="266"/>
      <c r="M207" s="267" t="s">
        <v>1</v>
      </c>
      <c r="N207" s="268" t="s">
        <v>40</v>
      </c>
      <c r="O207" s="91"/>
      <c r="P207" s="227">
        <f>O207*H207</f>
        <v>0</v>
      </c>
      <c r="Q207" s="227">
        <v>0.0152</v>
      </c>
      <c r="R207" s="227">
        <f>Q207*H207</f>
        <v>0.152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485</v>
      </c>
      <c r="AT207" s="229" t="s">
        <v>401</v>
      </c>
      <c r="AU207" s="229" t="s">
        <v>85</v>
      </c>
      <c r="AY207" s="17" t="s">
        <v>149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83</v>
      </c>
      <c r="BK207" s="230">
        <f>ROUND(I207*H207,2)</f>
        <v>0</v>
      </c>
      <c r="BL207" s="17" t="s">
        <v>370</v>
      </c>
      <c r="BM207" s="229" t="s">
        <v>2301</v>
      </c>
    </row>
    <row r="208" s="2" customFormat="1" ht="24.15" customHeight="1">
      <c r="A208" s="38"/>
      <c r="B208" s="39"/>
      <c r="C208" s="258" t="s">
        <v>449</v>
      </c>
      <c r="D208" s="258" t="s">
        <v>401</v>
      </c>
      <c r="E208" s="259" t="s">
        <v>2302</v>
      </c>
      <c r="F208" s="260" t="s">
        <v>2303</v>
      </c>
      <c r="G208" s="261" t="s">
        <v>394</v>
      </c>
      <c r="H208" s="262">
        <v>6</v>
      </c>
      <c r="I208" s="263"/>
      <c r="J208" s="264">
        <f>ROUND(I208*H208,2)</f>
        <v>0</v>
      </c>
      <c r="K208" s="265"/>
      <c r="L208" s="266"/>
      <c r="M208" s="267" t="s">
        <v>1</v>
      </c>
      <c r="N208" s="268" t="s">
        <v>40</v>
      </c>
      <c r="O208" s="91"/>
      <c r="P208" s="227">
        <f>O208*H208</f>
        <v>0</v>
      </c>
      <c r="Q208" s="227">
        <v>0.019</v>
      </c>
      <c r="R208" s="227">
        <f>Q208*H208</f>
        <v>0.11399999999999999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485</v>
      </c>
      <c r="AT208" s="229" t="s">
        <v>401</v>
      </c>
      <c r="AU208" s="229" t="s">
        <v>85</v>
      </c>
      <c r="AY208" s="17" t="s">
        <v>149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83</v>
      </c>
      <c r="BK208" s="230">
        <f>ROUND(I208*H208,2)</f>
        <v>0</v>
      </c>
      <c r="BL208" s="17" t="s">
        <v>370</v>
      </c>
      <c r="BM208" s="229" t="s">
        <v>2304</v>
      </c>
    </row>
    <row r="209" s="2" customFormat="1" ht="33" customHeight="1">
      <c r="A209" s="38"/>
      <c r="B209" s="39"/>
      <c r="C209" s="217" t="s">
        <v>453</v>
      </c>
      <c r="D209" s="217" t="s">
        <v>152</v>
      </c>
      <c r="E209" s="218" t="s">
        <v>2305</v>
      </c>
      <c r="F209" s="219" t="s">
        <v>2306</v>
      </c>
      <c r="G209" s="220" t="s">
        <v>1921</v>
      </c>
      <c r="H209" s="221">
        <v>9</v>
      </c>
      <c r="I209" s="222"/>
      <c r="J209" s="223">
        <f>ROUND(I209*H209,2)</f>
        <v>0</v>
      </c>
      <c r="K209" s="224"/>
      <c r="L209" s="44"/>
      <c r="M209" s="225" t="s">
        <v>1</v>
      </c>
      <c r="N209" s="226" t="s">
        <v>40</v>
      </c>
      <c r="O209" s="91"/>
      <c r="P209" s="227">
        <f>O209*H209</f>
        <v>0</v>
      </c>
      <c r="Q209" s="227">
        <v>0.0020999999999999999</v>
      </c>
      <c r="R209" s="227">
        <f>Q209*H209</f>
        <v>0.0189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370</v>
      </c>
      <c r="AT209" s="229" t="s">
        <v>152</v>
      </c>
      <c r="AU209" s="229" t="s">
        <v>85</v>
      </c>
      <c r="AY209" s="17" t="s">
        <v>149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83</v>
      </c>
      <c r="BK209" s="230">
        <f>ROUND(I209*H209,2)</f>
        <v>0</v>
      </c>
      <c r="BL209" s="17" t="s">
        <v>370</v>
      </c>
      <c r="BM209" s="229" t="s">
        <v>2307</v>
      </c>
    </row>
    <row r="210" s="13" customFormat="1">
      <c r="A210" s="13"/>
      <c r="B210" s="231"/>
      <c r="C210" s="232"/>
      <c r="D210" s="233" t="s">
        <v>158</v>
      </c>
      <c r="E210" s="234" t="s">
        <v>1</v>
      </c>
      <c r="F210" s="235" t="s">
        <v>1096</v>
      </c>
      <c r="G210" s="232"/>
      <c r="H210" s="236">
        <v>5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158</v>
      </c>
      <c r="AU210" s="242" t="s">
        <v>85</v>
      </c>
      <c r="AV210" s="13" t="s">
        <v>85</v>
      </c>
      <c r="AW210" s="13" t="s">
        <v>32</v>
      </c>
      <c r="AX210" s="13" t="s">
        <v>75</v>
      </c>
      <c r="AY210" s="242" t="s">
        <v>149</v>
      </c>
    </row>
    <row r="211" s="13" customFormat="1">
      <c r="A211" s="13"/>
      <c r="B211" s="231"/>
      <c r="C211" s="232"/>
      <c r="D211" s="233" t="s">
        <v>158</v>
      </c>
      <c r="E211" s="234" t="s">
        <v>1</v>
      </c>
      <c r="F211" s="235" t="s">
        <v>1772</v>
      </c>
      <c r="G211" s="232"/>
      <c r="H211" s="236">
        <v>4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158</v>
      </c>
      <c r="AU211" s="242" t="s">
        <v>85</v>
      </c>
      <c r="AV211" s="13" t="s">
        <v>85</v>
      </c>
      <c r="AW211" s="13" t="s">
        <v>32</v>
      </c>
      <c r="AX211" s="13" t="s">
        <v>75</v>
      </c>
      <c r="AY211" s="242" t="s">
        <v>149</v>
      </c>
    </row>
    <row r="212" s="14" customFormat="1">
      <c r="A212" s="14"/>
      <c r="B212" s="243"/>
      <c r="C212" s="244"/>
      <c r="D212" s="233" t="s">
        <v>158</v>
      </c>
      <c r="E212" s="245" t="s">
        <v>1</v>
      </c>
      <c r="F212" s="246" t="s">
        <v>212</v>
      </c>
      <c r="G212" s="244"/>
      <c r="H212" s="247">
        <v>9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158</v>
      </c>
      <c r="AU212" s="253" t="s">
        <v>85</v>
      </c>
      <c r="AV212" s="14" t="s">
        <v>156</v>
      </c>
      <c r="AW212" s="14" t="s">
        <v>32</v>
      </c>
      <c r="AX212" s="14" t="s">
        <v>83</v>
      </c>
      <c r="AY212" s="253" t="s">
        <v>149</v>
      </c>
    </row>
    <row r="213" s="2" customFormat="1" ht="24.15" customHeight="1">
      <c r="A213" s="38"/>
      <c r="B213" s="39"/>
      <c r="C213" s="258" t="s">
        <v>458</v>
      </c>
      <c r="D213" s="258" t="s">
        <v>401</v>
      </c>
      <c r="E213" s="259" t="s">
        <v>2000</v>
      </c>
      <c r="F213" s="260" t="s">
        <v>2308</v>
      </c>
      <c r="G213" s="261" t="s">
        <v>394</v>
      </c>
      <c r="H213" s="262">
        <v>5</v>
      </c>
      <c r="I213" s="263"/>
      <c r="J213" s="264">
        <f>ROUND(I213*H213,2)</f>
        <v>0</v>
      </c>
      <c r="K213" s="265"/>
      <c r="L213" s="266"/>
      <c r="M213" s="267" t="s">
        <v>1</v>
      </c>
      <c r="N213" s="268" t="s">
        <v>40</v>
      </c>
      <c r="O213" s="91"/>
      <c r="P213" s="227">
        <f>O213*H213</f>
        <v>0</v>
      </c>
      <c r="Q213" s="227">
        <v>0.022800000000000001</v>
      </c>
      <c r="R213" s="227">
        <f>Q213*H213</f>
        <v>0.114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485</v>
      </c>
      <c r="AT213" s="229" t="s">
        <v>401</v>
      </c>
      <c r="AU213" s="229" t="s">
        <v>85</v>
      </c>
      <c r="AY213" s="17" t="s">
        <v>149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83</v>
      </c>
      <c r="BK213" s="230">
        <f>ROUND(I213*H213,2)</f>
        <v>0</v>
      </c>
      <c r="BL213" s="17" t="s">
        <v>370</v>
      </c>
      <c r="BM213" s="229" t="s">
        <v>2309</v>
      </c>
    </row>
    <row r="214" s="2" customFormat="1" ht="24.15" customHeight="1">
      <c r="A214" s="38"/>
      <c r="B214" s="39"/>
      <c r="C214" s="258" t="s">
        <v>465</v>
      </c>
      <c r="D214" s="258" t="s">
        <v>401</v>
      </c>
      <c r="E214" s="259" t="s">
        <v>2075</v>
      </c>
      <c r="F214" s="260" t="s">
        <v>2310</v>
      </c>
      <c r="G214" s="261" t="s">
        <v>394</v>
      </c>
      <c r="H214" s="262">
        <v>4</v>
      </c>
      <c r="I214" s="263"/>
      <c r="J214" s="264">
        <f>ROUND(I214*H214,2)</f>
        <v>0</v>
      </c>
      <c r="K214" s="265"/>
      <c r="L214" s="266"/>
      <c r="M214" s="267" t="s">
        <v>1</v>
      </c>
      <c r="N214" s="268" t="s">
        <v>40</v>
      </c>
      <c r="O214" s="91"/>
      <c r="P214" s="227">
        <f>O214*H214</f>
        <v>0</v>
      </c>
      <c r="Q214" s="227">
        <v>0.025350000000000001</v>
      </c>
      <c r="R214" s="227">
        <f>Q214*H214</f>
        <v>0.1014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485</v>
      </c>
      <c r="AT214" s="229" t="s">
        <v>401</v>
      </c>
      <c r="AU214" s="229" t="s">
        <v>85</v>
      </c>
      <c r="AY214" s="17" t="s">
        <v>149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83</v>
      </c>
      <c r="BK214" s="230">
        <f>ROUND(I214*H214,2)</f>
        <v>0</v>
      </c>
      <c r="BL214" s="17" t="s">
        <v>370</v>
      </c>
      <c r="BM214" s="229" t="s">
        <v>2311</v>
      </c>
    </row>
    <row r="215" s="2" customFormat="1" ht="33" customHeight="1">
      <c r="A215" s="38"/>
      <c r="B215" s="39"/>
      <c r="C215" s="217" t="s">
        <v>477</v>
      </c>
      <c r="D215" s="217" t="s">
        <v>152</v>
      </c>
      <c r="E215" s="218" t="s">
        <v>2312</v>
      </c>
      <c r="F215" s="219" t="s">
        <v>2313</v>
      </c>
      <c r="G215" s="220" t="s">
        <v>1921</v>
      </c>
      <c r="H215" s="221">
        <v>1</v>
      </c>
      <c r="I215" s="222"/>
      <c r="J215" s="223">
        <f>ROUND(I215*H215,2)</f>
        <v>0</v>
      </c>
      <c r="K215" s="224"/>
      <c r="L215" s="44"/>
      <c r="M215" s="225" t="s">
        <v>1</v>
      </c>
      <c r="N215" s="226" t="s">
        <v>40</v>
      </c>
      <c r="O215" s="91"/>
      <c r="P215" s="227">
        <f>O215*H215</f>
        <v>0</v>
      </c>
      <c r="Q215" s="227">
        <v>0.0020999999999999999</v>
      </c>
      <c r="R215" s="227">
        <f>Q215*H215</f>
        <v>0.0020999999999999999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370</v>
      </c>
      <c r="AT215" s="229" t="s">
        <v>152</v>
      </c>
      <c r="AU215" s="229" t="s">
        <v>85</v>
      </c>
      <c r="AY215" s="17" t="s">
        <v>149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83</v>
      </c>
      <c r="BK215" s="230">
        <f>ROUND(I215*H215,2)</f>
        <v>0</v>
      </c>
      <c r="BL215" s="17" t="s">
        <v>370</v>
      </c>
      <c r="BM215" s="229" t="s">
        <v>2314</v>
      </c>
    </row>
    <row r="216" s="13" customFormat="1">
      <c r="A216" s="13"/>
      <c r="B216" s="231"/>
      <c r="C216" s="232"/>
      <c r="D216" s="233" t="s">
        <v>158</v>
      </c>
      <c r="E216" s="234" t="s">
        <v>1</v>
      </c>
      <c r="F216" s="235" t="s">
        <v>1110</v>
      </c>
      <c r="G216" s="232"/>
      <c r="H216" s="236">
        <v>1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158</v>
      </c>
      <c r="AU216" s="242" t="s">
        <v>85</v>
      </c>
      <c r="AV216" s="13" t="s">
        <v>85</v>
      </c>
      <c r="AW216" s="13" t="s">
        <v>32</v>
      </c>
      <c r="AX216" s="13" t="s">
        <v>83</v>
      </c>
      <c r="AY216" s="242" t="s">
        <v>149</v>
      </c>
    </row>
    <row r="217" s="2" customFormat="1" ht="24.15" customHeight="1">
      <c r="A217" s="38"/>
      <c r="B217" s="39"/>
      <c r="C217" s="258" t="s">
        <v>485</v>
      </c>
      <c r="D217" s="258" t="s">
        <v>401</v>
      </c>
      <c r="E217" s="259" t="s">
        <v>2012</v>
      </c>
      <c r="F217" s="260" t="s">
        <v>2315</v>
      </c>
      <c r="G217" s="261" t="s">
        <v>394</v>
      </c>
      <c r="H217" s="262">
        <v>1</v>
      </c>
      <c r="I217" s="263"/>
      <c r="J217" s="264">
        <f>ROUND(I217*H217,2)</f>
        <v>0</v>
      </c>
      <c r="K217" s="265"/>
      <c r="L217" s="266"/>
      <c r="M217" s="267" t="s">
        <v>1</v>
      </c>
      <c r="N217" s="268" t="s">
        <v>40</v>
      </c>
      <c r="O217" s="91"/>
      <c r="P217" s="227">
        <f>O217*H217</f>
        <v>0</v>
      </c>
      <c r="Q217" s="227">
        <v>0.034200000000000001</v>
      </c>
      <c r="R217" s="227">
        <f>Q217*H217</f>
        <v>0.034200000000000001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485</v>
      </c>
      <c r="AT217" s="229" t="s">
        <v>401</v>
      </c>
      <c r="AU217" s="229" t="s">
        <v>85</v>
      </c>
      <c r="AY217" s="17" t="s">
        <v>149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83</v>
      </c>
      <c r="BK217" s="230">
        <f>ROUND(I217*H217,2)</f>
        <v>0</v>
      </c>
      <c r="BL217" s="17" t="s">
        <v>370</v>
      </c>
      <c r="BM217" s="229" t="s">
        <v>2316</v>
      </c>
    </row>
    <row r="218" s="2" customFormat="1" ht="24.15" customHeight="1">
      <c r="A218" s="38"/>
      <c r="B218" s="39"/>
      <c r="C218" s="217" t="s">
        <v>491</v>
      </c>
      <c r="D218" s="217" t="s">
        <v>152</v>
      </c>
      <c r="E218" s="218" t="s">
        <v>2317</v>
      </c>
      <c r="F218" s="219" t="s">
        <v>2318</v>
      </c>
      <c r="G218" s="220" t="s">
        <v>394</v>
      </c>
      <c r="H218" s="221">
        <v>2</v>
      </c>
      <c r="I218" s="222"/>
      <c r="J218" s="223">
        <f>ROUND(I218*H218,2)</f>
        <v>0</v>
      </c>
      <c r="K218" s="224"/>
      <c r="L218" s="44"/>
      <c r="M218" s="225" t="s">
        <v>1</v>
      </c>
      <c r="N218" s="226" t="s">
        <v>40</v>
      </c>
      <c r="O218" s="91"/>
      <c r="P218" s="227">
        <f>O218*H218</f>
        <v>0</v>
      </c>
      <c r="Q218" s="227">
        <v>0.0063</v>
      </c>
      <c r="R218" s="227">
        <f>Q218*H218</f>
        <v>0.0126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370</v>
      </c>
      <c r="AT218" s="229" t="s">
        <v>152</v>
      </c>
      <c r="AU218" s="229" t="s">
        <v>85</v>
      </c>
      <c r="AY218" s="17" t="s">
        <v>149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83</v>
      </c>
      <c r="BK218" s="230">
        <f>ROUND(I218*H218,2)</f>
        <v>0</v>
      </c>
      <c r="BL218" s="17" t="s">
        <v>370</v>
      </c>
      <c r="BM218" s="229" t="s">
        <v>2319</v>
      </c>
    </row>
    <row r="219" s="2" customFormat="1">
      <c r="A219" s="38"/>
      <c r="B219" s="39"/>
      <c r="C219" s="40"/>
      <c r="D219" s="233" t="s">
        <v>298</v>
      </c>
      <c r="E219" s="40"/>
      <c r="F219" s="254" t="s">
        <v>1420</v>
      </c>
      <c r="G219" s="40"/>
      <c r="H219" s="40"/>
      <c r="I219" s="255"/>
      <c r="J219" s="40"/>
      <c r="K219" s="40"/>
      <c r="L219" s="44"/>
      <c r="M219" s="256"/>
      <c r="N219" s="25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298</v>
      </c>
      <c r="AU219" s="17" t="s">
        <v>85</v>
      </c>
    </row>
    <row r="220" s="2" customFormat="1" ht="24.15" customHeight="1">
      <c r="A220" s="38"/>
      <c r="B220" s="39"/>
      <c r="C220" s="217" t="s">
        <v>147</v>
      </c>
      <c r="D220" s="217" t="s">
        <v>152</v>
      </c>
      <c r="E220" s="218" t="s">
        <v>2320</v>
      </c>
      <c r="F220" s="219" t="s">
        <v>2321</v>
      </c>
      <c r="G220" s="220" t="s">
        <v>394</v>
      </c>
      <c r="H220" s="221">
        <v>4</v>
      </c>
      <c r="I220" s="222"/>
      <c r="J220" s="223">
        <f>ROUND(I220*H220,2)</f>
        <v>0</v>
      </c>
      <c r="K220" s="224"/>
      <c r="L220" s="44"/>
      <c r="M220" s="225" t="s">
        <v>1</v>
      </c>
      <c r="N220" s="226" t="s">
        <v>40</v>
      </c>
      <c r="O220" s="91"/>
      <c r="P220" s="227">
        <f>O220*H220</f>
        <v>0</v>
      </c>
      <c r="Q220" s="227">
        <v>0.010999999999999999</v>
      </c>
      <c r="R220" s="227">
        <f>Q220*H220</f>
        <v>0.043999999999999997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370</v>
      </c>
      <c r="AT220" s="229" t="s">
        <v>152</v>
      </c>
      <c r="AU220" s="229" t="s">
        <v>85</v>
      </c>
      <c r="AY220" s="17" t="s">
        <v>149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83</v>
      </c>
      <c r="BK220" s="230">
        <f>ROUND(I220*H220,2)</f>
        <v>0</v>
      </c>
      <c r="BL220" s="17" t="s">
        <v>370</v>
      </c>
      <c r="BM220" s="229" t="s">
        <v>2322</v>
      </c>
    </row>
    <row r="221" s="2" customFormat="1">
      <c r="A221" s="38"/>
      <c r="B221" s="39"/>
      <c r="C221" s="40"/>
      <c r="D221" s="233" t="s">
        <v>298</v>
      </c>
      <c r="E221" s="40"/>
      <c r="F221" s="254" t="s">
        <v>1420</v>
      </c>
      <c r="G221" s="40"/>
      <c r="H221" s="40"/>
      <c r="I221" s="255"/>
      <c r="J221" s="40"/>
      <c r="K221" s="40"/>
      <c r="L221" s="44"/>
      <c r="M221" s="256"/>
      <c r="N221" s="25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298</v>
      </c>
      <c r="AU221" s="17" t="s">
        <v>85</v>
      </c>
    </row>
    <row r="222" s="2" customFormat="1" ht="21.75" customHeight="1">
      <c r="A222" s="38"/>
      <c r="B222" s="39"/>
      <c r="C222" s="217" t="s">
        <v>512</v>
      </c>
      <c r="D222" s="217" t="s">
        <v>152</v>
      </c>
      <c r="E222" s="218" t="s">
        <v>2323</v>
      </c>
      <c r="F222" s="219" t="s">
        <v>2324</v>
      </c>
      <c r="G222" s="220" t="s">
        <v>155</v>
      </c>
      <c r="H222" s="221">
        <v>97.379999999999995</v>
      </c>
      <c r="I222" s="222"/>
      <c r="J222" s="223">
        <f>ROUND(I222*H222,2)</f>
        <v>0</v>
      </c>
      <c r="K222" s="224"/>
      <c r="L222" s="44"/>
      <c r="M222" s="225" t="s">
        <v>1</v>
      </c>
      <c r="N222" s="226" t="s">
        <v>40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370</v>
      </c>
      <c r="AT222" s="229" t="s">
        <v>152</v>
      </c>
      <c r="AU222" s="229" t="s">
        <v>85</v>
      </c>
      <c r="AY222" s="17" t="s">
        <v>149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83</v>
      </c>
      <c r="BK222" s="230">
        <f>ROUND(I222*H222,2)</f>
        <v>0</v>
      </c>
      <c r="BL222" s="17" t="s">
        <v>370</v>
      </c>
      <c r="BM222" s="229" t="s">
        <v>2325</v>
      </c>
    </row>
    <row r="223" s="13" customFormat="1">
      <c r="A223" s="13"/>
      <c r="B223" s="231"/>
      <c r="C223" s="232"/>
      <c r="D223" s="233" t="s">
        <v>158</v>
      </c>
      <c r="E223" s="234" t="s">
        <v>1</v>
      </c>
      <c r="F223" s="235" t="s">
        <v>2274</v>
      </c>
      <c r="G223" s="232"/>
      <c r="H223" s="236">
        <v>1.26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158</v>
      </c>
      <c r="AU223" s="242" t="s">
        <v>85</v>
      </c>
      <c r="AV223" s="13" t="s">
        <v>85</v>
      </c>
      <c r="AW223" s="13" t="s">
        <v>32</v>
      </c>
      <c r="AX223" s="13" t="s">
        <v>75</v>
      </c>
      <c r="AY223" s="242" t="s">
        <v>149</v>
      </c>
    </row>
    <row r="224" s="13" customFormat="1">
      <c r="A224" s="13"/>
      <c r="B224" s="231"/>
      <c r="C224" s="232"/>
      <c r="D224" s="233" t="s">
        <v>158</v>
      </c>
      <c r="E224" s="234" t="s">
        <v>1</v>
      </c>
      <c r="F224" s="235" t="s">
        <v>2326</v>
      </c>
      <c r="G224" s="232"/>
      <c r="H224" s="236">
        <v>4.8600000000000003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158</v>
      </c>
      <c r="AU224" s="242" t="s">
        <v>85</v>
      </c>
      <c r="AV224" s="13" t="s">
        <v>85</v>
      </c>
      <c r="AW224" s="13" t="s">
        <v>32</v>
      </c>
      <c r="AX224" s="13" t="s">
        <v>75</v>
      </c>
      <c r="AY224" s="242" t="s">
        <v>149</v>
      </c>
    </row>
    <row r="225" s="13" customFormat="1">
      <c r="A225" s="13"/>
      <c r="B225" s="231"/>
      <c r="C225" s="232"/>
      <c r="D225" s="233" t="s">
        <v>158</v>
      </c>
      <c r="E225" s="234" t="s">
        <v>1</v>
      </c>
      <c r="F225" s="235" t="s">
        <v>2276</v>
      </c>
      <c r="G225" s="232"/>
      <c r="H225" s="236">
        <v>7.2000000000000002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158</v>
      </c>
      <c r="AU225" s="242" t="s">
        <v>85</v>
      </c>
      <c r="AV225" s="13" t="s">
        <v>85</v>
      </c>
      <c r="AW225" s="13" t="s">
        <v>32</v>
      </c>
      <c r="AX225" s="13" t="s">
        <v>75</v>
      </c>
      <c r="AY225" s="242" t="s">
        <v>149</v>
      </c>
    </row>
    <row r="226" s="13" customFormat="1">
      <c r="A226" s="13"/>
      <c r="B226" s="231"/>
      <c r="C226" s="232"/>
      <c r="D226" s="233" t="s">
        <v>158</v>
      </c>
      <c r="E226" s="234" t="s">
        <v>1</v>
      </c>
      <c r="F226" s="235" t="s">
        <v>2327</v>
      </c>
      <c r="G226" s="232"/>
      <c r="H226" s="236">
        <v>1.98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158</v>
      </c>
      <c r="AU226" s="242" t="s">
        <v>85</v>
      </c>
      <c r="AV226" s="13" t="s">
        <v>85</v>
      </c>
      <c r="AW226" s="13" t="s">
        <v>32</v>
      </c>
      <c r="AX226" s="13" t="s">
        <v>75</v>
      </c>
      <c r="AY226" s="242" t="s">
        <v>149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2278</v>
      </c>
      <c r="G227" s="232"/>
      <c r="H227" s="236">
        <v>8.6400000000000006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85</v>
      </c>
      <c r="AV227" s="13" t="s">
        <v>85</v>
      </c>
      <c r="AW227" s="13" t="s">
        <v>32</v>
      </c>
      <c r="AX227" s="13" t="s">
        <v>75</v>
      </c>
      <c r="AY227" s="242" t="s">
        <v>149</v>
      </c>
    </row>
    <row r="228" s="13" customFormat="1">
      <c r="A228" s="13"/>
      <c r="B228" s="231"/>
      <c r="C228" s="232"/>
      <c r="D228" s="233" t="s">
        <v>158</v>
      </c>
      <c r="E228" s="234" t="s">
        <v>1</v>
      </c>
      <c r="F228" s="235" t="s">
        <v>2279</v>
      </c>
      <c r="G228" s="232"/>
      <c r="H228" s="236">
        <v>2.3399999999999999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158</v>
      </c>
      <c r="AU228" s="242" t="s">
        <v>85</v>
      </c>
      <c r="AV228" s="13" t="s">
        <v>85</v>
      </c>
      <c r="AW228" s="13" t="s">
        <v>32</v>
      </c>
      <c r="AX228" s="13" t="s">
        <v>75</v>
      </c>
      <c r="AY228" s="242" t="s">
        <v>149</v>
      </c>
    </row>
    <row r="229" s="13" customFormat="1">
      <c r="A229" s="13"/>
      <c r="B229" s="231"/>
      <c r="C229" s="232"/>
      <c r="D229" s="233" t="s">
        <v>158</v>
      </c>
      <c r="E229" s="234" t="s">
        <v>1</v>
      </c>
      <c r="F229" s="235" t="s">
        <v>2328</v>
      </c>
      <c r="G229" s="232"/>
      <c r="H229" s="236">
        <v>11.52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158</v>
      </c>
      <c r="AU229" s="242" t="s">
        <v>85</v>
      </c>
      <c r="AV229" s="13" t="s">
        <v>85</v>
      </c>
      <c r="AW229" s="13" t="s">
        <v>32</v>
      </c>
      <c r="AX229" s="13" t="s">
        <v>75</v>
      </c>
      <c r="AY229" s="242" t="s">
        <v>149</v>
      </c>
    </row>
    <row r="230" s="13" customFormat="1">
      <c r="A230" s="13"/>
      <c r="B230" s="231"/>
      <c r="C230" s="232"/>
      <c r="D230" s="233" t="s">
        <v>158</v>
      </c>
      <c r="E230" s="234" t="s">
        <v>1</v>
      </c>
      <c r="F230" s="235" t="s">
        <v>2281</v>
      </c>
      <c r="G230" s="232"/>
      <c r="H230" s="236">
        <v>6.4800000000000004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158</v>
      </c>
      <c r="AU230" s="242" t="s">
        <v>85</v>
      </c>
      <c r="AV230" s="13" t="s">
        <v>85</v>
      </c>
      <c r="AW230" s="13" t="s">
        <v>32</v>
      </c>
      <c r="AX230" s="13" t="s">
        <v>75</v>
      </c>
      <c r="AY230" s="242" t="s">
        <v>149</v>
      </c>
    </row>
    <row r="231" s="13" customFormat="1">
      <c r="A231" s="13"/>
      <c r="B231" s="231"/>
      <c r="C231" s="232"/>
      <c r="D231" s="233" t="s">
        <v>158</v>
      </c>
      <c r="E231" s="234" t="s">
        <v>1</v>
      </c>
      <c r="F231" s="235" t="s">
        <v>2329</v>
      </c>
      <c r="G231" s="232"/>
      <c r="H231" s="236">
        <v>3.7799999999999998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158</v>
      </c>
      <c r="AU231" s="242" t="s">
        <v>85</v>
      </c>
      <c r="AV231" s="13" t="s">
        <v>85</v>
      </c>
      <c r="AW231" s="13" t="s">
        <v>32</v>
      </c>
      <c r="AX231" s="13" t="s">
        <v>75</v>
      </c>
      <c r="AY231" s="242" t="s">
        <v>149</v>
      </c>
    </row>
    <row r="232" s="13" customFormat="1">
      <c r="A232" s="13"/>
      <c r="B232" s="231"/>
      <c r="C232" s="232"/>
      <c r="D232" s="233" t="s">
        <v>158</v>
      </c>
      <c r="E232" s="234" t="s">
        <v>1</v>
      </c>
      <c r="F232" s="235" t="s">
        <v>2283</v>
      </c>
      <c r="G232" s="232"/>
      <c r="H232" s="236">
        <v>4.5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158</v>
      </c>
      <c r="AU232" s="242" t="s">
        <v>85</v>
      </c>
      <c r="AV232" s="13" t="s">
        <v>85</v>
      </c>
      <c r="AW232" s="13" t="s">
        <v>32</v>
      </c>
      <c r="AX232" s="13" t="s">
        <v>75</v>
      </c>
      <c r="AY232" s="242" t="s">
        <v>149</v>
      </c>
    </row>
    <row r="233" s="13" customFormat="1">
      <c r="A233" s="13"/>
      <c r="B233" s="231"/>
      <c r="C233" s="232"/>
      <c r="D233" s="233" t="s">
        <v>158</v>
      </c>
      <c r="E233" s="234" t="s">
        <v>1</v>
      </c>
      <c r="F233" s="235" t="s">
        <v>2284</v>
      </c>
      <c r="G233" s="232"/>
      <c r="H233" s="236">
        <v>4.8600000000000003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158</v>
      </c>
      <c r="AU233" s="242" t="s">
        <v>85</v>
      </c>
      <c r="AV233" s="13" t="s">
        <v>85</v>
      </c>
      <c r="AW233" s="13" t="s">
        <v>32</v>
      </c>
      <c r="AX233" s="13" t="s">
        <v>75</v>
      </c>
      <c r="AY233" s="242" t="s">
        <v>149</v>
      </c>
    </row>
    <row r="234" s="13" customFormat="1">
      <c r="A234" s="13"/>
      <c r="B234" s="231"/>
      <c r="C234" s="232"/>
      <c r="D234" s="233" t="s">
        <v>158</v>
      </c>
      <c r="E234" s="234" t="s">
        <v>1</v>
      </c>
      <c r="F234" s="235" t="s">
        <v>2285</v>
      </c>
      <c r="G234" s="232"/>
      <c r="H234" s="236">
        <v>5.04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158</v>
      </c>
      <c r="AU234" s="242" t="s">
        <v>85</v>
      </c>
      <c r="AV234" s="13" t="s">
        <v>85</v>
      </c>
      <c r="AW234" s="13" t="s">
        <v>32</v>
      </c>
      <c r="AX234" s="13" t="s">
        <v>75</v>
      </c>
      <c r="AY234" s="242" t="s">
        <v>149</v>
      </c>
    </row>
    <row r="235" s="13" customFormat="1">
      <c r="A235" s="13"/>
      <c r="B235" s="231"/>
      <c r="C235" s="232"/>
      <c r="D235" s="233" t="s">
        <v>158</v>
      </c>
      <c r="E235" s="234" t="s">
        <v>1</v>
      </c>
      <c r="F235" s="235" t="s">
        <v>2330</v>
      </c>
      <c r="G235" s="232"/>
      <c r="H235" s="236">
        <v>3.2400000000000002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158</v>
      </c>
      <c r="AU235" s="242" t="s">
        <v>85</v>
      </c>
      <c r="AV235" s="13" t="s">
        <v>85</v>
      </c>
      <c r="AW235" s="13" t="s">
        <v>32</v>
      </c>
      <c r="AX235" s="13" t="s">
        <v>75</v>
      </c>
      <c r="AY235" s="242" t="s">
        <v>149</v>
      </c>
    </row>
    <row r="236" s="13" customFormat="1">
      <c r="A236" s="13"/>
      <c r="B236" s="231"/>
      <c r="C236" s="232"/>
      <c r="D236" s="233" t="s">
        <v>158</v>
      </c>
      <c r="E236" s="234" t="s">
        <v>1</v>
      </c>
      <c r="F236" s="235" t="s">
        <v>2287</v>
      </c>
      <c r="G236" s="232"/>
      <c r="H236" s="236">
        <v>1.98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158</v>
      </c>
      <c r="AU236" s="242" t="s">
        <v>85</v>
      </c>
      <c r="AV236" s="13" t="s">
        <v>85</v>
      </c>
      <c r="AW236" s="13" t="s">
        <v>32</v>
      </c>
      <c r="AX236" s="13" t="s">
        <v>75</v>
      </c>
      <c r="AY236" s="242" t="s">
        <v>149</v>
      </c>
    </row>
    <row r="237" s="13" customFormat="1">
      <c r="A237" s="13"/>
      <c r="B237" s="231"/>
      <c r="C237" s="232"/>
      <c r="D237" s="233" t="s">
        <v>158</v>
      </c>
      <c r="E237" s="234" t="s">
        <v>1</v>
      </c>
      <c r="F237" s="235" t="s">
        <v>2288</v>
      </c>
      <c r="G237" s="232"/>
      <c r="H237" s="236">
        <v>7.9199999999999999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158</v>
      </c>
      <c r="AU237" s="242" t="s">
        <v>85</v>
      </c>
      <c r="AV237" s="13" t="s">
        <v>85</v>
      </c>
      <c r="AW237" s="13" t="s">
        <v>32</v>
      </c>
      <c r="AX237" s="13" t="s">
        <v>75</v>
      </c>
      <c r="AY237" s="242" t="s">
        <v>149</v>
      </c>
    </row>
    <row r="238" s="13" customFormat="1">
      <c r="A238" s="13"/>
      <c r="B238" s="231"/>
      <c r="C238" s="232"/>
      <c r="D238" s="233" t="s">
        <v>158</v>
      </c>
      <c r="E238" s="234" t="s">
        <v>1</v>
      </c>
      <c r="F238" s="235" t="s">
        <v>2289</v>
      </c>
      <c r="G238" s="232"/>
      <c r="H238" s="236">
        <v>4.1399999999999997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158</v>
      </c>
      <c r="AU238" s="242" t="s">
        <v>85</v>
      </c>
      <c r="AV238" s="13" t="s">
        <v>85</v>
      </c>
      <c r="AW238" s="13" t="s">
        <v>32</v>
      </c>
      <c r="AX238" s="13" t="s">
        <v>75</v>
      </c>
      <c r="AY238" s="242" t="s">
        <v>149</v>
      </c>
    </row>
    <row r="239" s="13" customFormat="1">
      <c r="A239" s="13"/>
      <c r="B239" s="231"/>
      <c r="C239" s="232"/>
      <c r="D239" s="233" t="s">
        <v>158</v>
      </c>
      <c r="E239" s="234" t="s">
        <v>1</v>
      </c>
      <c r="F239" s="235" t="s">
        <v>2290</v>
      </c>
      <c r="G239" s="232"/>
      <c r="H239" s="236">
        <v>5.7599999999999998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158</v>
      </c>
      <c r="AU239" s="242" t="s">
        <v>85</v>
      </c>
      <c r="AV239" s="13" t="s">
        <v>85</v>
      </c>
      <c r="AW239" s="13" t="s">
        <v>32</v>
      </c>
      <c r="AX239" s="13" t="s">
        <v>75</v>
      </c>
      <c r="AY239" s="242" t="s">
        <v>149</v>
      </c>
    </row>
    <row r="240" s="13" customFormat="1">
      <c r="A240" s="13"/>
      <c r="B240" s="231"/>
      <c r="C240" s="232"/>
      <c r="D240" s="233" t="s">
        <v>158</v>
      </c>
      <c r="E240" s="234" t="s">
        <v>1</v>
      </c>
      <c r="F240" s="235" t="s">
        <v>2293</v>
      </c>
      <c r="G240" s="232"/>
      <c r="H240" s="236">
        <v>7.9199999999999999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158</v>
      </c>
      <c r="AU240" s="242" t="s">
        <v>85</v>
      </c>
      <c r="AV240" s="13" t="s">
        <v>85</v>
      </c>
      <c r="AW240" s="13" t="s">
        <v>32</v>
      </c>
      <c r="AX240" s="13" t="s">
        <v>75</v>
      </c>
      <c r="AY240" s="242" t="s">
        <v>149</v>
      </c>
    </row>
    <row r="241" s="13" customFormat="1">
      <c r="A241" s="13"/>
      <c r="B241" s="231"/>
      <c r="C241" s="232"/>
      <c r="D241" s="233" t="s">
        <v>158</v>
      </c>
      <c r="E241" s="234" t="s">
        <v>1</v>
      </c>
      <c r="F241" s="235" t="s">
        <v>2294</v>
      </c>
      <c r="G241" s="232"/>
      <c r="H241" s="236">
        <v>3.96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158</v>
      </c>
      <c r="AU241" s="242" t="s">
        <v>85</v>
      </c>
      <c r="AV241" s="13" t="s">
        <v>85</v>
      </c>
      <c r="AW241" s="13" t="s">
        <v>32</v>
      </c>
      <c r="AX241" s="13" t="s">
        <v>75</v>
      </c>
      <c r="AY241" s="242" t="s">
        <v>149</v>
      </c>
    </row>
    <row r="242" s="14" customFormat="1">
      <c r="A242" s="14"/>
      <c r="B242" s="243"/>
      <c r="C242" s="244"/>
      <c r="D242" s="233" t="s">
        <v>158</v>
      </c>
      <c r="E242" s="245" t="s">
        <v>1</v>
      </c>
      <c r="F242" s="246" t="s">
        <v>212</v>
      </c>
      <c r="G242" s="244"/>
      <c r="H242" s="247">
        <v>97.38000000000001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158</v>
      </c>
      <c r="AU242" s="253" t="s">
        <v>85</v>
      </c>
      <c r="AV242" s="14" t="s">
        <v>156</v>
      </c>
      <c r="AW242" s="14" t="s">
        <v>32</v>
      </c>
      <c r="AX242" s="14" t="s">
        <v>83</v>
      </c>
      <c r="AY242" s="253" t="s">
        <v>149</v>
      </c>
    </row>
    <row r="243" s="2" customFormat="1" ht="24.15" customHeight="1">
      <c r="A243" s="38"/>
      <c r="B243" s="39"/>
      <c r="C243" s="217" t="s">
        <v>516</v>
      </c>
      <c r="D243" s="217" t="s">
        <v>152</v>
      </c>
      <c r="E243" s="218" t="s">
        <v>2331</v>
      </c>
      <c r="F243" s="219" t="s">
        <v>2332</v>
      </c>
      <c r="G243" s="220" t="s">
        <v>394</v>
      </c>
      <c r="H243" s="221">
        <v>64</v>
      </c>
      <c r="I243" s="222"/>
      <c r="J243" s="223">
        <f>ROUND(I243*H243,2)</f>
        <v>0</v>
      </c>
      <c r="K243" s="224"/>
      <c r="L243" s="44"/>
      <c r="M243" s="225" t="s">
        <v>1</v>
      </c>
      <c r="N243" s="226" t="s">
        <v>40</v>
      </c>
      <c r="O243" s="91"/>
      <c r="P243" s="227">
        <f>O243*H243</f>
        <v>0</v>
      </c>
      <c r="Q243" s="227">
        <v>1.0000000000000001E-05</v>
      </c>
      <c r="R243" s="227">
        <f>Q243*H243</f>
        <v>0.00064000000000000005</v>
      </c>
      <c r="S243" s="227">
        <v>0.00075000000000000002</v>
      </c>
      <c r="T243" s="228">
        <f>S243*H243</f>
        <v>0.048000000000000001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370</v>
      </c>
      <c r="AT243" s="229" t="s">
        <v>152</v>
      </c>
      <c r="AU243" s="229" t="s">
        <v>85</v>
      </c>
      <c r="AY243" s="17" t="s">
        <v>149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83</v>
      </c>
      <c r="BK243" s="230">
        <f>ROUND(I243*H243,2)</f>
        <v>0</v>
      </c>
      <c r="BL243" s="17" t="s">
        <v>370</v>
      </c>
      <c r="BM243" s="229" t="s">
        <v>2333</v>
      </c>
    </row>
    <row r="244" s="13" customFormat="1">
      <c r="A244" s="13"/>
      <c r="B244" s="231"/>
      <c r="C244" s="232"/>
      <c r="D244" s="233" t="s">
        <v>158</v>
      </c>
      <c r="E244" s="234" t="s">
        <v>1</v>
      </c>
      <c r="F244" s="235" t="s">
        <v>2334</v>
      </c>
      <c r="G244" s="232"/>
      <c r="H244" s="236">
        <v>64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158</v>
      </c>
      <c r="AU244" s="242" t="s">
        <v>85</v>
      </c>
      <c r="AV244" s="13" t="s">
        <v>85</v>
      </c>
      <c r="AW244" s="13" t="s">
        <v>32</v>
      </c>
      <c r="AX244" s="13" t="s">
        <v>83</v>
      </c>
      <c r="AY244" s="242" t="s">
        <v>149</v>
      </c>
    </row>
    <row r="245" s="2" customFormat="1" ht="24.15" customHeight="1">
      <c r="A245" s="38"/>
      <c r="B245" s="39"/>
      <c r="C245" s="217" t="s">
        <v>520</v>
      </c>
      <c r="D245" s="217" t="s">
        <v>152</v>
      </c>
      <c r="E245" s="218" t="s">
        <v>2335</v>
      </c>
      <c r="F245" s="219" t="s">
        <v>2336</v>
      </c>
      <c r="G245" s="220" t="s">
        <v>356</v>
      </c>
      <c r="H245" s="221">
        <v>0.68999999999999995</v>
      </c>
      <c r="I245" s="222"/>
      <c r="J245" s="223">
        <f>ROUND(I245*H245,2)</f>
        <v>0</v>
      </c>
      <c r="K245" s="224"/>
      <c r="L245" s="44"/>
      <c r="M245" s="225" t="s">
        <v>1</v>
      </c>
      <c r="N245" s="226" t="s">
        <v>40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370</v>
      </c>
      <c r="AT245" s="229" t="s">
        <v>152</v>
      </c>
      <c r="AU245" s="229" t="s">
        <v>85</v>
      </c>
      <c r="AY245" s="17" t="s">
        <v>149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83</v>
      </c>
      <c r="BK245" s="230">
        <f>ROUND(I245*H245,2)</f>
        <v>0</v>
      </c>
      <c r="BL245" s="17" t="s">
        <v>370</v>
      </c>
      <c r="BM245" s="229" t="s">
        <v>2337</v>
      </c>
    </row>
    <row r="246" s="2" customFormat="1" ht="24.15" customHeight="1">
      <c r="A246" s="38"/>
      <c r="B246" s="39"/>
      <c r="C246" s="217" t="s">
        <v>524</v>
      </c>
      <c r="D246" s="217" t="s">
        <v>152</v>
      </c>
      <c r="E246" s="218" t="s">
        <v>2338</v>
      </c>
      <c r="F246" s="219" t="s">
        <v>2339</v>
      </c>
      <c r="G246" s="220" t="s">
        <v>356</v>
      </c>
      <c r="H246" s="221">
        <v>0.68999999999999995</v>
      </c>
      <c r="I246" s="222"/>
      <c r="J246" s="223">
        <f>ROUND(I246*H246,2)</f>
        <v>0</v>
      </c>
      <c r="K246" s="224"/>
      <c r="L246" s="44"/>
      <c r="M246" s="225" t="s">
        <v>1</v>
      </c>
      <c r="N246" s="226" t="s">
        <v>40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370</v>
      </c>
      <c r="AT246" s="229" t="s">
        <v>152</v>
      </c>
      <c r="AU246" s="229" t="s">
        <v>85</v>
      </c>
      <c r="AY246" s="17" t="s">
        <v>149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83</v>
      </c>
      <c r="BK246" s="230">
        <f>ROUND(I246*H246,2)</f>
        <v>0</v>
      </c>
      <c r="BL246" s="17" t="s">
        <v>370</v>
      </c>
      <c r="BM246" s="229" t="s">
        <v>2340</v>
      </c>
    </row>
    <row r="247" s="12" customFormat="1" ht="22.8" customHeight="1">
      <c r="A247" s="12"/>
      <c r="B247" s="203"/>
      <c r="C247" s="204"/>
      <c r="D247" s="205" t="s">
        <v>74</v>
      </c>
      <c r="E247" s="269" t="s">
        <v>1554</v>
      </c>
      <c r="F247" s="269" t="s">
        <v>2341</v>
      </c>
      <c r="G247" s="204"/>
      <c r="H247" s="204"/>
      <c r="I247" s="207"/>
      <c r="J247" s="270">
        <f>BK247</f>
        <v>0</v>
      </c>
      <c r="K247" s="204"/>
      <c r="L247" s="209"/>
      <c r="M247" s="210"/>
      <c r="N247" s="211"/>
      <c r="O247" s="211"/>
      <c r="P247" s="212">
        <f>SUM(P248:P294)</f>
        <v>0</v>
      </c>
      <c r="Q247" s="211"/>
      <c r="R247" s="212">
        <f>SUM(R248:R294)</f>
        <v>0.070763199999999998</v>
      </c>
      <c r="S247" s="211"/>
      <c r="T247" s="213">
        <f>SUM(T248:T294)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85</v>
      </c>
      <c r="AT247" s="215" t="s">
        <v>74</v>
      </c>
      <c r="AU247" s="215" t="s">
        <v>83</v>
      </c>
      <c r="AY247" s="214" t="s">
        <v>149</v>
      </c>
      <c r="BK247" s="216">
        <f>SUM(BK248:BK294)</f>
        <v>0</v>
      </c>
    </row>
    <row r="248" s="2" customFormat="1" ht="33" customHeight="1">
      <c r="A248" s="38"/>
      <c r="B248" s="39"/>
      <c r="C248" s="217" t="s">
        <v>531</v>
      </c>
      <c r="D248" s="217" t="s">
        <v>152</v>
      </c>
      <c r="E248" s="218" t="s">
        <v>2342</v>
      </c>
      <c r="F248" s="219" t="s">
        <v>2343</v>
      </c>
      <c r="G248" s="220" t="s">
        <v>155</v>
      </c>
      <c r="H248" s="221">
        <v>97.379999999999995</v>
      </c>
      <c r="I248" s="222"/>
      <c r="J248" s="223">
        <f>ROUND(I248*H248,2)</f>
        <v>0</v>
      </c>
      <c r="K248" s="224"/>
      <c r="L248" s="44"/>
      <c r="M248" s="225" t="s">
        <v>1</v>
      </c>
      <c r="N248" s="226" t="s">
        <v>40</v>
      </c>
      <c r="O248" s="91"/>
      <c r="P248" s="227">
        <f>O248*H248</f>
        <v>0</v>
      </c>
      <c r="Q248" s="227">
        <v>0.00023000000000000001</v>
      </c>
      <c r="R248" s="227">
        <f>Q248*H248</f>
        <v>0.022397400000000001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370</v>
      </c>
      <c r="AT248" s="229" t="s">
        <v>152</v>
      </c>
      <c r="AU248" s="229" t="s">
        <v>85</v>
      </c>
      <c r="AY248" s="17" t="s">
        <v>149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83</v>
      </c>
      <c r="BK248" s="230">
        <f>ROUND(I248*H248,2)</f>
        <v>0</v>
      </c>
      <c r="BL248" s="17" t="s">
        <v>370</v>
      </c>
      <c r="BM248" s="229" t="s">
        <v>2344</v>
      </c>
    </row>
    <row r="249" s="13" customFormat="1">
      <c r="A249" s="13"/>
      <c r="B249" s="231"/>
      <c r="C249" s="232"/>
      <c r="D249" s="233" t="s">
        <v>158</v>
      </c>
      <c r="E249" s="234" t="s">
        <v>1</v>
      </c>
      <c r="F249" s="235" t="s">
        <v>2274</v>
      </c>
      <c r="G249" s="232"/>
      <c r="H249" s="236">
        <v>1.26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158</v>
      </c>
      <c r="AU249" s="242" t="s">
        <v>85</v>
      </c>
      <c r="AV249" s="13" t="s">
        <v>85</v>
      </c>
      <c r="AW249" s="13" t="s">
        <v>32</v>
      </c>
      <c r="AX249" s="13" t="s">
        <v>75</v>
      </c>
      <c r="AY249" s="242" t="s">
        <v>149</v>
      </c>
    </row>
    <row r="250" s="13" customFormat="1">
      <c r="A250" s="13"/>
      <c r="B250" s="231"/>
      <c r="C250" s="232"/>
      <c r="D250" s="233" t="s">
        <v>158</v>
      </c>
      <c r="E250" s="234" t="s">
        <v>1</v>
      </c>
      <c r="F250" s="235" t="s">
        <v>2326</v>
      </c>
      <c r="G250" s="232"/>
      <c r="H250" s="236">
        <v>4.8600000000000003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158</v>
      </c>
      <c r="AU250" s="242" t="s">
        <v>85</v>
      </c>
      <c r="AV250" s="13" t="s">
        <v>85</v>
      </c>
      <c r="AW250" s="13" t="s">
        <v>32</v>
      </c>
      <c r="AX250" s="13" t="s">
        <v>75</v>
      </c>
      <c r="AY250" s="242" t="s">
        <v>149</v>
      </c>
    </row>
    <row r="251" s="13" customFormat="1">
      <c r="A251" s="13"/>
      <c r="B251" s="231"/>
      <c r="C251" s="232"/>
      <c r="D251" s="233" t="s">
        <v>158</v>
      </c>
      <c r="E251" s="234" t="s">
        <v>1</v>
      </c>
      <c r="F251" s="235" t="s">
        <v>2276</v>
      </c>
      <c r="G251" s="232"/>
      <c r="H251" s="236">
        <v>7.2000000000000002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158</v>
      </c>
      <c r="AU251" s="242" t="s">
        <v>85</v>
      </c>
      <c r="AV251" s="13" t="s">
        <v>85</v>
      </c>
      <c r="AW251" s="13" t="s">
        <v>32</v>
      </c>
      <c r="AX251" s="13" t="s">
        <v>75</v>
      </c>
      <c r="AY251" s="242" t="s">
        <v>149</v>
      </c>
    </row>
    <row r="252" s="13" customFormat="1">
      <c r="A252" s="13"/>
      <c r="B252" s="231"/>
      <c r="C252" s="232"/>
      <c r="D252" s="233" t="s">
        <v>158</v>
      </c>
      <c r="E252" s="234" t="s">
        <v>1</v>
      </c>
      <c r="F252" s="235" t="s">
        <v>2327</v>
      </c>
      <c r="G252" s="232"/>
      <c r="H252" s="236">
        <v>1.98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158</v>
      </c>
      <c r="AU252" s="242" t="s">
        <v>85</v>
      </c>
      <c r="AV252" s="13" t="s">
        <v>85</v>
      </c>
      <c r="AW252" s="13" t="s">
        <v>32</v>
      </c>
      <c r="AX252" s="13" t="s">
        <v>75</v>
      </c>
      <c r="AY252" s="242" t="s">
        <v>149</v>
      </c>
    </row>
    <row r="253" s="13" customFormat="1">
      <c r="A253" s="13"/>
      <c r="B253" s="231"/>
      <c r="C253" s="232"/>
      <c r="D253" s="233" t="s">
        <v>158</v>
      </c>
      <c r="E253" s="234" t="s">
        <v>1</v>
      </c>
      <c r="F253" s="235" t="s">
        <v>2278</v>
      </c>
      <c r="G253" s="232"/>
      <c r="H253" s="236">
        <v>8.6400000000000006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158</v>
      </c>
      <c r="AU253" s="242" t="s">
        <v>85</v>
      </c>
      <c r="AV253" s="13" t="s">
        <v>85</v>
      </c>
      <c r="AW253" s="13" t="s">
        <v>32</v>
      </c>
      <c r="AX253" s="13" t="s">
        <v>75</v>
      </c>
      <c r="AY253" s="242" t="s">
        <v>149</v>
      </c>
    </row>
    <row r="254" s="13" customFormat="1">
      <c r="A254" s="13"/>
      <c r="B254" s="231"/>
      <c r="C254" s="232"/>
      <c r="D254" s="233" t="s">
        <v>158</v>
      </c>
      <c r="E254" s="234" t="s">
        <v>1</v>
      </c>
      <c r="F254" s="235" t="s">
        <v>2279</v>
      </c>
      <c r="G254" s="232"/>
      <c r="H254" s="236">
        <v>2.3399999999999999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158</v>
      </c>
      <c r="AU254" s="242" t="s">
        <v>85</v>
      </c>
      <c r="AV254" s="13" t="s">
        <v>85</v>
      </c>
      <c r="AW254" s="13" t="s">
        <v>32</v>
      </c>
      <c r="AX254" s="13" t="s">
        <v>75</v>
      </c>
      <c r="AY254" s="242" t="s">
        <v>149</v>
      </c>
    </row>
    <row r="255" s="13" customFormat="1">
      <c r="A255" s="13"/>
      <c r="B255" s="231"/>
      <c r="C255" s="232"/>
      <c r="D255" s="233" t="s">
        <v>158</v>
      </c>
      <c r="E255" s="234" t="s">
        <v>1</v>
      </c>
      <c r="F255" s="235" t="s">
        <v>2328</v>
      </c>
      <c r="G255" s="232"/>
      <c r="H255" s="236">
        <v>11.52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158</v>
      </c>
      <c r="AU255" s="242" t="s">
        <v>85</v>
      </c>
      <c r="AV255" s="13" t="s">
        <v>85</v>
      </c>
      <c r="AW255" s="13" t="s">
        <v>32</v>
      </c>
      <c r="AX255" s="13" t="s">
        <v>75</v>
      </c>
      <c r="AY255" s="242" t="s">
        <v>149</v>
      </c>
    </row>
    <row r="256" s="13" customFormat="1">
      <c r="A256" s="13"/>
      <c r="B256" s="231"/>
      <c r="C256" s="232"/>
      <c r="D256" s="233" t="s">
        <v>158</v>
      </c>
      <c r="E256" s="234" t="s">
        <v>1</v>
      </c>
      <c r="F256" s="235" t="s">
        <v>2281</v>
      </c>
      <c r="G256" s="232"/>
      <c r="H256" s="236">
        <v>6.4800000000000004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158</v>
      </c>
      <c r="AU256" s="242" t="s">
        <v>85</v>
      </c>
      <c r="AV256" s="13" t="s">
        <v>85</v>
      </c>
      <c r="AW256" s="13" t="s">
        <v>32</v>
      </c>
      <c r="AX256" s="13" t="s">
        <v>75</v>
      </c>
      <c r="AY256" s="242" t="s">
        <v>149</v>
      </c>
    </row>
    <row r="257" s="13" customFormat="1">
      <c r="A257" s="13"/>
      <c r="B257" s="231"/>
      <c r="C257" s="232"/>
      <c r="D257" s="233" t="s">
        <v>158</v>
      </c>
      <c r="E257" s="234" t="s">
        <v>1</v>
      </c>
      <c r="F257" s="235" t="s">
        <v>2329</v>
      </c>
      <c r="G257" s="232"/>
      <c r="H257" s="236">
        <v>3.7799999999999998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158</v>
      </c>
      <c r="AU257" s="242" t="s">
        <v>85</v>
      </c>
      <c r="AV257" s="13" t="s">
        <v>85</v>
      </c>
      <c r="AW257" s="13" t="s">
        <v>32</v>
      </c>
      <c r="AX257" s="13" t="s">
        <v>75</v>
      </c>
      <c r="AY257" s="242" t="s">
        <v>149</v>
      </c>
    </row>
    <row r="258" s="13" customFormat="1">
      <c r="A258" s="13"/>
      <c r="B258" s="231"/>
      <c r="C258" s="232"/>
      <c r="D258" s="233" t="s">
        <v>158</v>
      </c>
      <c r="E258" s="234" t="s">
        <v>1</v>
      </c>
      <c r="F258" s="235" t="s">
        <v>2283</v>
      </c>
      <c r="G258" s="232"/>
      <c r="H258" s="236">
        <v>4.5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158</v>
      </c>
      <c r="AU258" s="242" t="s">
        <v>85</v>
      </c>
      <c r="AV258" s="13" t="s">
        <v>85</v>
      </c>
      <c r="AW258" s="13" t="s">
        <v>32</v>
      </c>
      <c r="AX258" s="13" t="s">
        <v>75</v>
      </c>
      <c r="AY258" s="242" t="s">
        <v>149</v>
      </c>
    </row>
    <row r="259" s="13" customFormat="1">
      <c r="A259" s="13"/>
      <c r="B259" s="231"/>
      <c r="C259" s="232"/>
      <c r="D259" s="233" t="s">
        <v>158</v>
      </c>
      <c r="E259" s="234" t="s">
        <v>1</v>
      </c>
      <c r="F259" s="235" t="s">
        <v>2284</v>
      </c>
      <c r="G259" s="232"/>
      <c r="H259" s="236">
        <v>4.8600000000000003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158</v>
      </c>
      <c r="AU259" s="242" t="s">
        <v>85</v>
      </c>
      <c r="AV259" s="13" t="s">
        <v>85</v>
      </c>
      <c r="AW259" s="13" t="s">
        <v>32</v>
      </c>
      <c r="AX259" s="13" t="s">
        <v>75</v>
      </c>
      <c r="AY259" s="242" t="s">
        <v>149</v>
      </c>
    </row>
    <row r="260" s="13" customFormat="1">
      <c r="A260" s="13"/>
      <c r="B260" s="231"/>
      <c r="C260" s="232"/>
      <c r="D260" s="233" t="s">
        <v>158</v>
      </c>
      <c r="E260" s="234" t="s">
        <v>1</v>
      </c>
      <c r="F260" s="235" t="s">
        <v>2285</v>
      </c>
      <c r="G260" s="232"/>
      <c r="H260" s="236">
        <v>5.04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158</v>
      </c>
      <c r="AU260" s="242" t="s">
        <v>85</v>
      </c>
      <c r="AV260" s="13" t="s">
        <v>85</v>
      </c>
      <c r="AW260" s="13" t="s">
        <v>32</v>
      </c>
      <c r="AX260" s="13" t="s">
        <v>75</v>
      </c>
      <c r="AY260" s="242" t="s">
        <v>149</v>
      </c>
    </row>
    <row r="261" s="13" customFormat="1">
      <c r="A261" s="13"/>
      <c r="B261" s="231"/>
      <c r="C261" s="232"/>
      <c r="D261" s="233" t="s">
        <v>158</v>
      </c>
      <c r="E261" s="234" t="s">
        <v>1</v>
      </c>
      <c r="F261" s="235" t="s">
        <v>2330</v>
      </c>
      <c r="G261" s="232"/>
      <c r="H261" s="236">
        <v>3.2400000000000002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158</v>
      </c>
      <c r="AU261" s="242" t="s">
        <v>85</v>
      </c>
      <c r="AV261" s="13" t="s">
        <v>85</v>
      </c>
      <c r="AW261" s="13" t="s">
        <v>32</v>
      </c>
      <c r="AX261" s="13" t="s">
        <v>75</v>
      </c>
      <c r="AY261" s="242" t="s">
        <v>149</v>
      </c>
    </row>
    <row r="262" s="13" customFormat="1">
      <c r="A262" s="13"/>
      <c r="B262" s="231"/>
      <c r="C262" s="232"/>
      <c r="D262" s="233" t="s">
        <v>158</v>
      </c>
      <c r="E262" s="234" t="s">
        <v>1</v>
      </c>
      <c r="F262" s="235" t="s">
        <v>2287</v>
      </c>
      <c r="G262" s="232"/>
      <c r="H262" s="236">
        <v>1.98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158</v>
      </c>
      <c r="AU262" s="242" t="s">
        <v>85</v>
      </c>
      <c r="AV262" s="13" t="s">
        <v>85</v>
      </c>
      <c r="AW262" s="13" t="s">
        <v>32</v>
      </c>
      <c r="AX262" s="13" t="s">
        <v>75</v>
      </c>
      <c r="AY262" s="242" t="s">
        <v>149</v>
      </c>
    </row>
    <row r="263" s="13" customFormat="1">
      <c r="A263" s="13"/>
      <c r="B263" s="231"/>
      <c r="C263" s="232"/>
      <c r="D263" s="233" t="s">
        <v>158</v>
      </c>
      <c r="E263" s="234" t="s">
        <v>1</v>
      </c>
      <c r="F263" s="235" t="s">
        <v>2288</v>
      </c>
      <c r="G263" s="232"/>
      <c r="H263" s="236">
        <v>7.9199999999999999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158</v>
      </c>
      <c r="AU263" s="242" t="s">
        <v>85</v>
      </c>
      <c r="AV263" s="13" t="s">
        <v>85</v>
      </c>
      <c r="AW263" s="13" t="s">
        <v>32</v>
      </c>
      <c r="AX263" s="13" t="s">
        <v>75</v>
      </c>
      <c r="AY263" s="242" t="s">
        <v>149</v>
      </c>
    </row>
    <row r="264" s="13" customFormat="1">
      <c r="A264" s="13"/>
      <c r="B264" s="231"/>
      <c r="C264" s="232"/>
      <c r="D264" s="233" t="s">
        <v>158</v>
      </c>
      <c r="E264" s="234" t="s">
        <v>1</v>
      </c>
      <c r="F264" s="235" t="s">
        <v>2289</v>
      </c>
      <c r="G264" s="232"/>
      <c r="H264" s="236">
        <v>4.1399999999999997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158</v>
      </c>
      <c r="AU264" s="242" t="s">
        <v>85</v>
      </c>
      <c r="AV264" s="13" t="s">
        <v>85</v>
      </c>
      <c r="AW264" s="13" t="s">
        <v>32</v>
      </c>
      <c r="AX264" s="13" t="s">
        <v>75</v>
      </c>
      <c r="AY264" s="242" t="s">
        <v>149</v>
      </c>
    </row>
    <row r="265" s="13" customFormat="1">
      <c r="A265" s="13"/>
      <c r="B265" s="231"/>
      <c r="C265" s="232"/>
      <c r="D265" s="233" t="s">
        <v>158</v>
      </c>
      <c r="E265" s="234" t="s">
        <v>1</v>
      </c>
      <c r="F265" s="235" t="s">
        <v>2290</v>
      </c>
      <c r="G265" s="232"/>
      <c r="H265" s="236">
        <v>5.7599999999999998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158</v>
      </c>
      <c r="AU265" s="242" t="s">
        <v>85</v>
      </c>
      <c r="AV265" s="13" t="s">
        <v>85</v>
      </c>
      <c r="AW265" s="13" t="s">
        <v>32</v>
      </c>
      <c r="AX265" s="13" t="s">
        <v>75</v>
      </c>
      <c r="AY265" s="242" t="s">
        <v>149</v>
      </c>
    </row>
    <row r="266" s="13" customFormat="1">
      <c r="A266" s="13"/>
      <c r="B266" s="231"/>
      <c r="C266" s="232"/>
      <c r="D266" s="233" t="s">
        <v>158</v>
      </c>
      <c r="E266" s="234" t="s">
        <v>1</v>
      </c>
      <c r="F266" s="235" t="s">
        <v>2293</v>
      </c>
      <c r="G266" s="232"/>
      <c r="H266" s="236">
        <v>7.9199999999999999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158</v>
      </c>
      <c r="AU266" s="242" t="s">
        <v>85</v>
      </c>
      <c r="AV266" s="13" t="s">
        <v>85</v>
      </c>
      <c r="AW266" s="13" t="s">
        <v>32</v>
      </c>
      <c r="AX266" s="13" t="s">
        <v>75</v>
      </c>
      <c r="AY266" s="242" t="s">
        <v>149</v>
      </c>
    </row>
    <row r="267" s="13" customFormat="1">
      <c r="A267" s="13"/>
      <c r="B267" s="231"/>
      <c r="C267" s="232"/>
      <c r="D267" s="233" t="s">
        <v>158</v>
      </c>
      <c r="E267" s="234" t="s">
        <v>1</v>
      </c>
      <c r="F267" s="235" t="s">
        <v>2294</v>
      </c>
      <c r="G267" s="232"/>
      <c r="H267" s="236">
        <v>3.96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158</v>
      </c>
      <c r="AU267" s="242" t="s">
        <v>85</v>
      </c>
      <c r="AV267" s="13" t="s">
        <v>85</v>
      </c>
      <c r="AW267" s="13" t="s">
        <v>32</v>
      </c>
      <c r="AX267" s="13" t="s">
        <v>75</v>
      </c>
      <c r="AY267" s="242" t="s">
        <v>149</v>
      </c>
    </row>
    <row r="268" s="14" customFormat="1">
      <c r="A268" s="14"/>
      <c r="B268" s="243"/>
      <c r="C268" s="244"/>
      <c r="D268" s="233" t="s">
        <v>158</v>
      </c>
      <c r="E268" s="245" t="s">
        <v>1</v>
      </c>
      <c r="F268" s="246" t="s">
        <v>212</v>
      </c>
      <c r="G268" s="244"/>
      <c r="H268" s="247">
        <v>97.38000000000001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158</v>
      </c>
      <c r="AU268" s="253" t="s">
        <v>85</v>
      </c>
      <c r="AV268" s="14" t="s">
        <v>156</v>
      </c>
      <c r="AW268" s="14" t="s">
        <v>32</v>
      </c>
      <c r="AX268" s="14" t="s">
        <v>83</v>
      </c>
      <c r="AY268" s="253" t="s">
        <v>149</v>
      </c>
    </row>
    <row r="269" s="2" customFormat="1" ht="24.15" customHeight="1">
      <c r="A269" s="38"/>
      <c r="B269" s="39"/>
      <c r="C269" s="217" t="s">
        <v>536</v>
      </c>
      <c r="D269" s="217" t="s">
        <v>152</v>
      </c>
      <c r="E269" s="218" t="s">
        <v>2345</v>
      </c>
      <c r="F269" s="219" t="s">
        <v>2346</v>
      </c>
      <c r="G269" s="220" t="s">
        <v>250</v>
      </c>
      <c r="H269" s="221">
        <v>210</v>
      </c>
      <c r="I269" s="222"/>
      <c r="J269" s="223">
        <f>ROUND(I269*H269,2)</f>
        <v>0</v>
      </c>
      <c r="K269" s="224"/>
      <c r="L269" s="44"/>
      <c r="M269" s="225" t="s">
        <v>1</v>
      </c>
      <c r="N269" s="226" t="s">
        <v>40</v>
      </c>
      <c r="O269" s="91"/>
      <c r="P269" s="227">
        <f>O269*H269</f>
        <v>0</v>
      </c>
      <c r="Q269" s="227">
        <v>1.0000000000000001E-05</v>
      </c>
      <c r="R269" s="227">
        <f>Q269*H269</f>
        <v>0.0021000000000000003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370</v>
      </c>
      <c r="AT269" s="229" t="s">
        <v>152</v>
      </c>
      <c r="AU269" s="229" t="s">
        <v>85</v>
      </c>
      <c r="AY269" s="17" t="s">
        <v>149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83</v>
      </c>
      <c r="BK269" s="230">
        <f>ROUND(I269*H269,2)</f>
        <v>0</v>
      </c>
      <c r="BL269" s="17" t="s">
        <v>370</v>
      </c>
      <c r="BM269" s="229" t="s">
        <v>2347</v>
      </c>
    </row>
    <row r="270" s="13" customFormat="1">
      <c r="A270" s="13"/>
      <c r="B270" s="231"/>
      <c r="C270" s="232"/>
      <c r="D270" s="233" t="s">
        <v>158</v>
      </c>
      <c r="E270" s="234" t="s">
        <v>1</v>
      </c>
      <c r="F270" s="235" t="s">
        <v>2348</v>
      </c>
      <c r="G270" s="232"/>
      <c r="H270" s="236">
        <v>210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158</v>
      </c>
      <c r="AU270" s="242" t="s">
        <v>85</v>
      </c>
      <c r="AV270" s="13" t="s">
        <v>85</v>
      </c>
      <c r="AW270" s="13" t="s">
        <v>32</v>
      </c>
      <c r="AX270" s="13" t="s">
        <v>83</v>
      </c>
      <c r="AY270" s="242" t="s">
        <v>149</v>
      </c>
    </row>
    <row r="271" s="2" customFormat="1" ht="24.15" customHeight="1">
      <c r="A271" s="38"/>
      <c r="B271" s="39"/>
      <c r="C271" s="217" t="s">
        <v>541</v>
      </c>
      <c r="D271" s="217" t="s">
        <v>152</v>
      </c>
      <c r="E271" s="218" t="s">
        <v>2349</v>
      </c>
      <c r="F271" s="219" t="s">
        <v>2350</v>
      </c>
      <c r="G271" s="220" t="s">
        <v>250</v>
      </c>
      <c r="H271" s="221">
        <v>2</v>
      </c>
      <c r="I271" s="222"/>
      <c r="J271" s="223">
        <f>ROUND(I271*H271,2)</f>
        <v>0</v>
      </c>
      <c r="K271" s="224"/>
      <c r="L271" s="44"/>
      <c r="M271" s="225" t="s">
        <v>1</v>
      </c>
      <c r="N271" s="226" t="s">
        <v>40</v>
      </c>
      <c r="O271" s="91"/>
      <c r="P271" s="227">
        <f>O271*H271</f>
        <v>0</v>
      </c>
      <c r="Q271" s="227">
        <v>2.0000000000000002E-05</v>
      </c>
      <c r="R271" s="227">
        <f>Q271*H271</f>
        <v>4.0000000000000003E-05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370</v>
      </c>
      <c r="AT271" s="229" t="s">
        <v>152</v>
      </c>
      <c r="AU271" s="229" t="s">
        <v>85</v>
      </c>
      <c r="AY271" s="17" t="s">
        <v>149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83</v>
      </c>
      <c r="BK271" s="230">
        <f>ROUND(I271*H271,2)</f>
        <v>0</v>
      </c>
      <c r="BL271" s="17" t="s">
        <v>370</v>
      </c>
      <c r="BM271" s="229" t="s">
        <v>2351</v>
      </c>
    </row>
    <row r="272" s="2" customFormat="1" ht="24.15" customHeight="1">
      <c r="A272" s="38"/>
      <c r="B272" s="39"/>
      <c r="C272" s="217" t="s">
        <v>546</v>
      </c>
      <c r="D272" s="217" t="s">
        <v>152</v>
      </c>
      <c r="E272" s="218" t="s">
        <v>2352</v>
      </c>
      <c r="F272" s="219" t="s">
        <v>2353</v>
      </c>
      <c r="G272" s="220" t="s">
        <v>155</v>
      </c>
      <c r="H272" s="221">
        <v>97.379999999999995</v>
      </c>
      <c r="I272" s="222"/>
      <c r="J272" s="223">
        <f>ROUND(I272*H272,2)</f>
        <v>0</v>
      </c>
      <c r="K272" s="224"/>
      <c r="L272" s="44"/>
      <c r="M272" s="225" t="s">
        <v>1</v>
      </c>
      <c r="N272" s="226" t="s">
        <v>40</v>
      </c>
      <c r="O272" s="91"/>
      <c r="P272" s="227">
        <f>O272*H272</f>
        <v>0</v>
      </c>
      <c r="Q272" s="227">
        <v>0.00040999999999999999</v>
      </c>
      <c r="R272" s="227">
        <f>Q272*H272</f>
        <v>0.039925799999999997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370</v>
      </c>
      <c r="AT272" s="229" t="s">
        <v>152</v>
      </c>
      <c r="AU272" s="229" t="s">
        <v>85</v>
      </c>
      <c r="AY272" s="17" t="s">
        <v>149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83</v>
      </c>
      <c r="BK272" s="230">
        <f>ROUND(I272*H272,2)</f>
        <v>0</v>
      </c>
      <c r="BL272" s="17" t="s">
        <v>370</v>
      </c>
      <c r="BM272" s="229" t="s">
        <v>2354</v>
      </c>
    </row>
    <row r="273" s="13" customFormat="1">
      <c r="A273" s="13"/>
      <c r="B273" s="231"/>
      <c r="C273" s="232"/>
      <c r="D273" s="233" t="s">
        <v>158</v>
      </c>
      <c r="E273" s="234" t="s">
        <v>1</v>
      </c>
      <c r="F273" s="235" t="s">
        <v>2274</v>
      </c>
      <c r="G273" s="232"/>
      <c r="H273" s="236">
        <v>1.26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158</v>
      </c>
      <c r="AU273" s="242" t="s">
        <v>85</v>
      </c>
      <c r="AV273" s="13" t="s">
        <v>85</v>
      </c>
      <c r="AW273" s="13" t="s">
        <v>32</v>
      </c>
      <c r="AX273" s="13" t="s">
        <v>75</v>
      </c>
      <c r="AY273" s="242" t="s">
        <v>149</v>
      </c>
    </row>
    <row r="274" s="13" customFormat="1">
      <c r="A274" s="13"/>
      <c r="B274" s="231"/>
      <c r="C274" s="232"/>
      <c r="D274" s="233" t="s">
        <v>158</v>
      </c>
      <c r="E274" s="234" t="s">
        <v>1</v>
      </c>
      <c r="F274" s="235" t="s">
        <v>2326</v>
      </c>
      <c r="G274" s="232"/>
      <c r="H274" s="236">
        <v>4.8600000000000003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158</v>
      </c>
      <c r="AU274" s="242" t="s">
        <v>85</v>
      </c>
      <c r="AV274" s="13" t="s">
        <v>85</v>
      </c>
      <c r="AW274" s="13" t="s">
        <v>32</v>
      </c>
      <c r="AX274" s="13" t="s">
        <v>75</v>
      </c>
      <c r="AY274" s="242" t="s">
        <v>149</v>
      </c>
    </row>
    <row r="275" s="13" customFormat="1">
      <c r="A275" s="13"/>
      <c r="B275" s="231"/>
      <c r="C275" s="232"/>
      <c r="D275" s="233" t="s">
        <v>158</v>
      </c>
      <c r="E275" s="234" t="s">
        <v>1</v>
      </c>
      <c r="F275" s="235" t="s">
        <v>2276</v>
      </c>
      <c r="G275" s="232"/>
      <c r="H275" s="236">
        <v>7.2000000000000002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158</v>
      </c>
      <c r="AU275" s="242" t="s">
        <v>85</v>
      </c>
      <c r="AV275" s="13" t="s">
        <v>85</v>
      </c>
      <c r="AW275" s="13" t="s">
        <v>32</v>
      </c>
      <c r="AX275" s="13" t="s">
        <v>75</v>
      </c>
      <c r="AY275" s="242" t="s">
        <v>149</v>
      </c>
    </row>
    <row r="276" s="13" customFormat="1">
      <c r="A276" s="13"/>
      <c r="B276" s="231"/>
      <c r="C276" s="232"/>
      <c r="D276" s="233" t="s">
        <v>158</v>
      </c>
      <c r="E276" s="234" t="s">
        <v>1</v>
      </c>
      <c r="F276" s="235" t="s">
        <v>2327</v>
      </c>
      <c r="G276" s="232"/>
      <c r="H276" s="236">
        <v>1.98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158</v>
      </c>
      <c r="AU276" s="242" t="s">
        <v>85</v>
      </c>
      <c r="AV276" s="13" t="s">
        <v>85</v>
      </c>
      <c r="AW276" s="13" t="s">
        <v>32</v>
      </c>
      <c r="AX276" s="13" t="s">
        <v>75</v>
      </c>
      <c r="AY276" s="242" t="s">
        <v>149</v>
      </c>
    </row>
    <row r="277" s="13" customFormat="1">
      <c r="A277" s="13"/>
      <c r="B277" s="231"/>
      <c r="C277" s="232"/>
      <c r="D277" s="233" t="s">
        <v>158</v>
      </c>
      <c r="E277" s="234" t="s">
        <v>1</v>
      </c>
      <c r="F277" s="235" t="s">
        <v>2278</v>
      </c>
      <c r="G277" s="232"/>
      <c r="H277" s="236">
        <v>8.6400000000000006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158</v>
      </c>
      <c r="AU277" s="242" t="s">
        <v>85</v>
      </c>
      <c r="AV277" s="13" t="s">
        <v>85</v>
      </c>
      <c r="AW277" s="13" t="s">
        <v>32</v>
      </c>
      <c r="AX277" s="13" t="s">
        <v>75</v>
      </c>
      <c r="AY277" s="242" t="s">
        <v>149</v>
      </c>
    </row>
    <row r="278" s="13" customFormat="1">
      <c r="A278" s="13"/>
      <c r="B278" s="231"/>
      <c r="C278" s="232"/>
      <c r="D278" s="233" t="s">
        <v>158</v>
      </c>
      <c r="E278" s="234" t="s">
        <v>1</v>
      </c>
      <c r="F278" s="235" t="s">
        <v>2279</v>
      </c>
      <c r="G278" s="232"/>
      <c r="H278" s="236">
        <v>2.3399999999999999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158</v>
      </c>
      <c r="AU278" s="242" t="s">
        <v>85</v>
      </c>
      <c r="AV278" s="13" t="s">
        <v>85</v>
      </c>
      <c r="AW278" s="13" t="s">
        <v>32</v>
      </c>
      <c r="AX278" s="13" t="s">
        <v>75</v>
      </c>
      <c r="AY278" s="242" t="s">
        <v>149</v>
      </c>
    </row>
    <row r="279" s="13" customFormat="1">
      <c r="A279" s="13"/>
      <c r="B279" s="231"/>
      <c r="C279" s="232"/>
      <c r="D279" s="233" t="s">
        <v>158</v>
      </c>
      <c r="E279" s="234" t="s">
        <v>1</v>
      </c>
      <c r="F279" s="235" t="s">
        <v>2328</v>
      </c>
      <c r="G279" s="232"/>
      <c r="H279" s="236">
        <v>11.52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158</v>
      </c>
      <c r="AU279" s="242" t="s">
        <v>85</v>
      </c>
      <c r="AV279" s="13" t="s">
        <v>85</v>
      </c>
      <c r="AW279" s="13" t="s">
        <v>32</v>
      </c>
      <c r="AX279" s="13" t="s">
        <v>75</v>
      </c>
      <c r="AY279" s="242" t="s">
        <v>149</v>
      </c>
    </row>
    <row r="280" s="13" customFormat="1">
      <c r="A280" s="13"/>
      <c r="B280" s="231"/>
      <c r="C280" s="232"/>
      <c r="D280" s="233" t="s">
        <v>158</v>
      </c>
      <c r="E280" s="234" t="s">
        <v>1</v>
      </c>
      <c r="F280" s="235" t="s">
        <v>2281</v>
      </c>
      <c r="G280" s="232"/>
      <c r="H280" s="236">
        <v>6.4800000000000004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158</v>
      </c>
      <c r="AU280" s="242" t="s">
        <v>85</v>
      </c>
      <c r="AV280" s="13" t="s">
        <v>85</v>
      </c>
      <c r="AW280" s="13" t="s">
        <v>32</v>
      </c>
      <c r="AX280" s="13" t="s">
        <v>75</v>
      </c>
      <c r="AY280" s="242" t="s">
        <v>149</v>
      </c>
    </row>
    <row r="281" s="13" customFormat="1">
      <c r="A281" s="13"/>
      <c r="B281" s="231"/>
      <c r="C281" s="232"/>
      <c r="D281" s="233" t="s">
        <v>158</v>
      </c>
      <c r="E281" s="234" t="s">
        <v>1</v>
      </c>
      <c r="F281" s="235" t="s">
        <v>2329</v>
      </c>
      <c r="G281" s="232"/>
      <c r="H281" s="236">
        <v>3.7799999999999998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158</v>
      </c>
      <c r="AU281" s="242" t="s">
        <v>85</v>
      </c>
      <c r="AV281" s="13" t="s">
        <v>85</v>
      </c>
      <c r="AW281" s="13" t="s">
        <v>32</v>
      </c>
      <c r="AX281" s="13" t="s">
        <v>75</v>
      </c>
      <c r="AY281" s="242" t="s">
        <v>149</v>
      </c>
    </row>
    <row r="282" s="13" customFormat="1">
      <c r="A282" s="13"/>
      <c r="B282" s="231"/>
      <c r="C282" s="232"/>
      <c r="D282" s="233" t="s">
        <v>158</v>
      </c>
      <c r="E282" s="234" t="s">
        <v>1</v>
      </c>
      <c r="F282" s="235" t="s">
        <v>2283</v>
      </c>
      <c r="G282" s="232"/>
      <c r="H282" s="236">
        <v>4.5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158</v>
      </c>
      <c r="AU282" s="242" t="s">
        <v>85</v>
      </c>
      <c r="AV282" s="13" t="s">
        <v>85</v>
      </c>
      <c r="AW282" s="13" t="s">
        <v>32</v>
      </c>
      <c r="AX282" s="13" t="s">
        <v>75</v>
      </c>
      <c r="AY282" s="242" t="s">
        <v>149</v>
      </c>
    </row>
    <row r="283" s="13" customFormat="1">
      <c r="A283" s="13"/>
      <c r="B283" s="231"/>
      <c r="C283" s="232"/>
      <c r="D283" s="233" t="s">
        <v>158</v>
      </c>
      <c r="E283" s="234" t="s">
        <v>1</v>
      </c>
      <c r="F283" s="235" t="s">
        <v>2284</v>
      </c>
      <c r="G283" s="232"/>
      <c r="H283" s="236">
        <v>4.8600000000000003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158</v>
      </c>
      <c r="AU283" s="242" t="s">
        <v>85</v>
      </c>
      <c r="AV283" s="13" t="s">
        <v>85</v>
      </c>
      <c r="AW283" s="13" t="s">
        <v>32</v>
      </c>
      <c r="AX283" s="13" t="s">
        <v>75</v>
      </c>
      <c r="AY283" s="242" t="s">
        <v>149</v>
      </c>
    </row>
    <row r="284" s="13" customFormat="1">
      <c r="A284" s="13"/>
      <c r="B284" s="231"/>
      <c r="C284" s="232"/>
      <c r="D284" s="233" t="s">
        <v>158</v>
      </c>
      <c r="E284" s="234" t="s">
        <v>1</v>
      </c>
      <c r="F284" s="235" t="s">
        <v>2285</v>
      </c>
      <c r="G284" s="232"/>
      <c r="H284" s="236">
        <v>5.04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158</v>
      </c>
      <c r="AU284" s="242" t="s">
        <v>85</v>
      </c>
      <c r="AV284" s="13" t="s">
        <v>85</v>
      </c>
      <c r="AW284" s="13" t="s">
        <v>32</v>
      </c>
      <c r="AX284" s="13" t="s">
        <v>75</v>
      </c>
      <c r="AY284" s="242" t="s">
        <v>149</v>
      </c>
    </row>
    <row r="285" s="13" customFormat="1">
      <c r="A285" s="13"/>
      <c r="B285" s="231"/>
      <c r="C285" s="232"/>
      <c r="D285" s="233" t="s">
        <v>158</v>
      </c>
      <c r="E285" s="234" t="s">
        <v>1</v>
      </c>
      <c r="F285" s="235" t="s">
        <v>2330</v>
      </c>
      <c r="G285" s="232"/>
      <c r="H285" s="236">
        <v>3.2400000000000002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158</v>
      </c>
      <c r="AU285" s="242" t="s">
        <v>85</v>
      </c>
      <c r="AV285" s="13" t="s">
        <v>85</v>
      </c>
      <c r="AW285" s="13" t="s">
        <v>32</v>
      </c>
      <c r="AX285" s="13" t="s">
        <v>75</v>
      </c>
      <c r="AY285" s="242" t="s">
        <v>149</v>
      </c>
    </row>
    <row r="286" s="13" customFormat="1">
      <c r="A286" s="13"/>
      <c r="B286" s="231"/>
      <c r="C286" s="232"/>
      <c r="D286" s="233" t="s">
        <v>158</v>
      </c>
      <c r="E286" s="234" t="s">
        <v>1</v>
      </c>
      <c r="F286" s="235" t="s">
        <v>2287</v>
      </c>
      <c r="G286" s="232"/>
      <c r="H286" s="236">
        <v>1.98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158</v>
      </c>
      <c r="AU286" s="242" t="s">
        <v>85</v>
      </c>
      <c r="AV286" s="13" t="s">
        <v>85</v>
      </c>
      <c r="AW286" s="13" t="s">
        <v>32</v>
      </c>
      <c r="AX286" s="13" t="s">
        <v>75</v>
      </c>
      <c r="AY286" s="242" t="s">
        <v>149</v>
      </c>
    </row>
    <row r="287" s="13" customFormat="1">
      <c r="A287" s="13"/>
      <c r="B287" s="231"/>
      <c r="C287" s="232"/>
      <c r="D287" s="233" t="s">
        <v>158</v>
      </c>
      <c r="E287" s="234" t="s">
        <v>1</v>
      </c>
      <c r="F287" s="235" t="s">
        <v>2288</v>
      </c>
      <c r="G287" s="232"/>
      <c r="H287" s="236">
        <v>7.9199999999999999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158</v>
      </c>
      <c r="AU287" s="242" t="s">
        <v>85</v>
      </c>
      <c r="AV287" s="13" t="s">
        <v>85</v>
      </c>
      <c r="AW287" s="13" t="s">
        <v>32</v>
      </c>
      <c r="AX287" s="13" t="s">
        <v>75</v>
      </c>
      <c r="AY287" s="242" t="s">
        <v>149</v>
      </c>
    </row>
    <row r="288" s="13" customFormat="1">
      <c r="A288" s="13"/>
      <c r="B288" s="231"/>
      <c r="C288" s="232"/>
      <c r="D288" s="233" t="s">
        <v>158</v>
      </c>
      <c r="E288" s="234" t="s">
        <v>1</v>
      </c>
      <c r="F288" s="235" t="s">
        <v>2289</v>
      </c>
      <c r="G288" s="232"/>
      <c r="H288" s="236">
        <v>4.1399999999999997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158</v>
      </c>
      <c r="AU288" s="242" t="s">
        <v>85</v>
      </c>
      <c r="AV288" s="13" t="s">
        <v>85</v>
      </c>
      <c r="AW288" s="13" t="s">
        <v>32</v>
      </c>
      <c r="AX288" s="13" t="s">
        <v>75</v>
      </c>
      <c r="AY288" s="242" t="s">
        <v>149</v>
      </c>
    </row>
    <row r="289" s="13" customFormat="1">
      <c r="A289" s="13"/>
      <c r="B289" s="231"/>
      <c r="C289" s="232"/>
      <c r="D289" s="233" t="s">
        <v>158</v>
      </c>
      <c r="E289" s="234" t="s">
        <v>1</v>
      </c>
      <c r="F289" s="235" t="s">
        <v>2290</v>
      </c>
      <c r="G289" s="232"/>
      <c r="H289" s="236">
        <v>5.7599999999999998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158</v>
      </c>
      <c r="AU289" s="242" t="s">
        <v>85</v>
      </c>
      <c r="AV289" s="13" t="s">
        <v>85</v>
      </c>
      <c r="AW289" s="13" t="s">
        <v>32</v>
      </c>
      <c r="AX289" s="13" t="s">
        <v>75</v>
      </c>
      <c r="AY289" s="242" t="s">
        <v>149</v>
      </c>
    </row>
    <row r="290" s="13" customFormat="1">
      <c r="A290" s="13"/>
      <c r="B290" s="231"/>
      <c r="C290" s="232"/>
      <c r="D290" s="233" t="s">
        <v>158</v>
      </c>
      <c r="E290" s="234" t="s">
        <v>1</v>
      </c>
      <c r="F290" s="235" t="s">
        <v>2293</v>
      </c>
      <c r="G290" s="232"/>
      <c r="H290" s="236">
        <v>7.9199999999999999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158</v>
      </c>
      <c r="AU290" s="242" t="s">
        <v>85</v>
      </c>
      <c r="AV290" s="13" t="s">
        <v>85</v>
      </c>
      <c r="AW290" s="13" t="s">
        <v>32</v>
      </c>
      <c r="AX290" s="13" t="s">
        <v>75</v>
      </c>
      <c r="AY290" s="242" t="s">
        <v>149</v>
      </c>
    </row>
    <row r="291" s="13" customFormat="1">
      <c r="A291" s="13"/>
      <c r="B291" s="231"/>
      <c r="C291" s="232"/>
      <c r="D291" s="233" t="s">
        <v>158</v>
      </c>
      <c r="E291" s="234" t="s">
        <v>1</v>
      </c>
      <c r="F291" s="235" t="s">
        <v>2294</v>
      </c>
      <c r="G291" s="232"/>
      <c r="H291" s="236">
        <v>3.96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158</v>
      </c>
      <c r="AU291" s="242" t="s">
        <v>85</v>
      </c>
      <c r="AV291" s="13" t="s">
        <v>85</v>
      </c>
      <c r="AW291" s="13" t="s">
        <v>32</v>
      </c>
      <c r="AX291" s="13" t="s">
        <v>75</v>
      </c>
      <c r="AY291" s="242" t="s">
        <v>149</v>
      </c>
    </row>
    <row r="292" s="14" customFormat="1">
      <c r="A292" s="14"/>
      <c r="B292" s="243"/>
      <c r="C292" s="244"/>
      <c r="D292" s="233" t="s">
        <v>158</v>
      </c>
      <c r="E292" s="245" t="s">
        <v>1</v>
      </c>
      <c r="F292" s="246" t="s">
        <v>212</v>
      </c>
      <c r="G292" s="244"/>
      <c r="H292" s="247">
        <v>97.38000000000001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158</v>
      </c>
      <c r="AU292" s="253" t="s">
        <v>85</v>
      </c>
      <c r="AV292" s="14" t="s">
        <v>156</v>
      </c>
      <c r="AW292" s="14" t="s">
        <v>32</v>
      </c>
      <c r="AX292" s="14" t="s">
        <v>83</v>
      </c>
      <c r="AY292" s="253" t="s">
        <v>149</v>
      </c>
    </row>
    <row r="293" s="2" customFormat="1" ht="24.15" customHeight="1">
      <c r="A293" s="38"/>
      <c r="B293" s="39"/>
      <c r="C293" s="217" t="s">
        <v>551</v>
      </c>
      <c r="D293" s="217" t="s">
        <v>152</v>
      </c>
      <c r="E293" s="218" t="s">
        <v>2355</v>
      </c>
      <c r="F293" s="219" t="s">
        <v>2356</v>
      </c>
      <c r="G293" s="220" t="s">
        <v>250</v>
      </c>
      <c r="H293" s="221">
        <v>210</v>
      </c>
      <c r="I293" s="222"/>
      <c r="J293" s="223">
        <f>ROUND(I293*H293,2)</f>
        <v>0</v>
      </c>
      <c r="K293" s="224"/>
      <c r="L293" s="44"/>
      <c r="M293" s="225" t="s">
        <v>1</v>
      </c>
      <c r="N293" s="226" t="s">
        <v>40</v>
      </c>
      <c r="O293" s="91"/>
      <c r="P293" s="227">
        <f>O293*H293</f>
        <v>0</v>
      </c>
      <c r="Q293" s="227">
        <v>3.0000000000000001E-05</v>
      </c>
      <c r="R293" s="227">
        <f>Q293*H293</f>
        <v>0.0063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370</v>
      </c>
      <c r="AT293" s="229" t="s">
        <v>152</v>
      </c>
      <c r="AU293" s="229" t="s">
        <v>85</v>
      </c>
      <c r="AY293" s="17" t="s">
        <v>149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83</v>
      </c>
      <c r="BK293" s="230">
        <f>ROUND(I293*H293,2)</f>
        <v>0</v>
      </c>
      <c r="BL293" s="17" t="s">
        <v>370</v>
      </c>
      <c r="BM293" s="229" t="s">
        <v>2357</v>
      </c>
    </row>
    <row r="294" s="13" customFormat="1">
      <c r="A294" s="13"/>
      <c r="B294" s="231"/>
      <c r="C294" s="232"/>
      <c r="D294" s="233" t="s">
        <v>158</v>
      </c>
      <c r="E294" s="234" t="s">
        <v>1</v>
      </c>
      <c r="F294" s="235" t="s">
        <v>2348</v>
      </c>
      <c r="G294" s="232"/>
      <c r="H294" s="236">
        <v>210</v>
      </c>
      <c r="I294" s="237"/>
      <c r="J294" s="232"/>
      <c r="K294" s="232"/>
      <c r="L294" s="238"/>
      <c r="M294" s="279"/>
      <c r="N294" s="280"/>
      <c r="O294" s="280"/>
      <c r="P294" s="280"/>
      <c r="Q294" s="280"/>
      <c r="R294" s="280"/>
      <c r="S294" s="280"/>
      <c r="T294" s="28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158</v>
      </c>
      <c r="AU294" s="242" t="s">
        <v>85</v>
      </c>
      <c r="AV294" s="13" t="s">
        <v>85</v>
      </c>
      <c r="AW294" s="13" t="s">
        <v>32</v>
      </c>
      <c r="AX294" s="13" t="s">
        <v>83</v>
      </c>
      <c r="AY294" s="242" t="s">
        <v>149</v>
      </c>
    </row>
    <row r="295" s="2" customFormat="1" ht="6.96" customHeight="1">
      <c r="A295" s="38"/>
      <c r="B295" s="66"/>
      <c r="C295" s="67"/>
      <c r="D295" s="67"/>
      <c r="E295" s="67"/>
      <c r="F295" s="67"/>
      <c r="G295" s="67"/>
      <c r="H295" s="67"/>
      <c r="I295" s="67"/>
      <c r="J295" s="67"/>
      <c r="K295" s="67"/>
      <c r="L295" s="44"/>
      <c r="M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</row>
  </sheetData>
  <sheetProtection sheet="1" autoFilter="0" formatColumns="0" formatRows="0" objects="1" scenarios="1" spinCount="100000" saltValue="Gk9w/arw98/nkUzyN6daH2cTIrZKqOmfmotLathTe+rOeJof++xQ+P4lNKZqP+g9VvUYYC254BjVwtdUBh5ZIQ==" hashValue="bCFUC9RuUElZqRBmeJ+tjYp5EQr0B7X1RxdjWsakgyotECA9y/XjmQJgNCClGf8xzKr8MoLRnhnM6P5CdE77HA==" algorithmName="SHA-512" password="CC35"/>
  <autoFilter ref="C123:K29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2358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ROUND((SUM(BE118:BE250)),  2)</f>
        <v>0</v>
      </c>
      <c r="G33" s="38"/>
      <c r="H33" s="38"/>
      <c r="I33" s="155">
        <v>0.20999999999999999</v>
      </c>
      <c r="J33" s="154">
        <f>ROUND(((SUM(BE118:BE250))*I33),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ROUND((SUM(BF118:BF250)),  2)</f>
        <v>0</v>
      </c>
      <c r="G34" s="38"/>
      <c r="H34" s="38"/>
      <c r="I34" s="155">
        <v>0.12</v>
      </c>
      <c r="J34" s="154">
        <f>ROUND(((SUM(BF118:BF250))*I34),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ROUND((SUM(BG118:BG250)),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ROUND((SUM(BH118:BH250)),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ROUND((SUM(BI118:BI250)),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D.1.4.3 -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127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2359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134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HŠ a SOŠŘ Velké Meziříčí - Rekonstrukce ZTI Světlá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D.1.4.3 -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ga-te, Velké Meziříčí</v>
      </c>
      <c r="G112" s="40"/>
      <c r="H112" s="40"/>
      <c r="I112" s="32" t="s">
        <v>22</v>
      </c>
      <c r="J112" s="79" t="str">
        <f>IF(J12="","",J12)</f>
        <v>1. 3. 2025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40.05" customHeight="1">
      <c r="A114" s="38"/>
      <c r="B114" s="39"/>
      <c r="C114" s="32" t="s">
        <v>24</v>
      </c>
      <c r="D114" s="40"/>
      <c r="E114" s="40"/>
      <c r="F114" s="27" t="str">
        <f>E15</f>
        <v>Kraj Vysočina, Žižkova 1882/87, Jihlava</v>
      </c>
      <c r="G114" s="40"/>
      <c r="H114" s="40"/>
      <c r="I114" s="32" t="s">
        <v>30</v>
      </c>
      <c r="J114" s="36" t="str">
        <f>E21</f>
        <v>Filip Marek, Brněnská 326/34, Žďár nad Sázavou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40.0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Filip Marek, Brněnská 326/34, Žďár nad Sázavou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135</v>
      </c>
      <c r="D117" s="194" t="s">
        <v>60</v>
      </c>
      <c r="E117" s="194" t="s">
        <v>56</v>
      </c>
      <c r="F117" s="194" t="s">
        <v>57</v>
      </c>
      <c r="G117" s="194" t="s">
        <v>136</v>
      </c>
      <c r="H117" s="194" t="s">
        <v>137</v>
      </c>
      <c r="I117" s="194" t="s">
        <v>138</v>
      </c>
      <c r="J117" s="195" t="s">
        <v>106</v>
      </c>
      <c r="K117" s="196" t="s">
        <v>139</v>
      </c>
      <c r="L117" s="197"/>
      <c r="M117" s="100" t="s">
        <v>1</v>
      </c>
      <c r="N117" s="101" t="s">
        <v>39</v>
      </c>
      <c r="O117" s="101" t="s">
        <v>140</v>
      </c>
      <c r="P117" s="101" t="s">
        <v>141</v>
      </c>
      <c r="Q117" s="101" t="s">
        <v>142</v>
      </c>
      <c r="R117" s="101" t="s">
        <v>143</v>
      </c>
      <c r="S117" s="101" t="s">
        <v>144</v>
      </c>
      <c r="T117" s="102" t="s">
        <v>145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146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0.44911999999999996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108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74</v>
      </c>
      <c r="E119" s="206" t="s">
        <v>1459</v>
      </c>
      <c r="F119" s="206" t="s">
        <v>1460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0.44911999999999996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85</v>
      </c>
      <c r="AT119" s="215" t="s">
        <v>74</v>
      </c>
      <c r="AU119" s="215" t="s">
        <v>75</v>
      </c>
      <c r="AY119" s="214" t="s">
        <v>149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74</v>
      </c>
      <c r="E120" s="269" t="s">
        <v>2360</v>
      </c>
      <c r="F120" s="269" t="s">
        <v>2361</v>
      </c>
      <c r="G120" s="204"/>
      <c r="H120" s="204"/>
      <c r="I120" s="207"/>
      <c r="J120" s="270">
        <f>BK120</f>
        <v>0</v>
      </c>
      <c r="K120" s="204"/>
      <c r="L120" s="209"/>
      <c r="M120" s="210"/>
      <c r="N120" s="211"/>
      <c r="O120" s="211"/>
      <c r="P120" s="212">
        <f>SUM(P121:P250)</f>
        <v>0</v>
      </c>
      <c r="Q120" s="211"/>
      <c r="R120" s="212">
        <f>SUM(R121:R250)</f>
        <v>0.44911999999999996</v>
      </c>
      <c r="S120" s="211"/>
      <c r="T120" s="213">
        <f>SUM(T121:T250)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85</v>
      </c>
      <c r="AT120" s="215" t="s">
        <v>74</v>
      </c>
      <c r="AU120" s="215" t="s">
        <v>83</v>
      </c>
      <c r="AY120" s="214" t="s">
        <v>149</v>
      </c>
      <c r="BK120" s="216">
        <f>SUM(BK121:BK250)</f>
        <v>0</v>
      </c>
    </row>
    <row r="121" s="2" customFormat="1" ht="24.15" customHeight="1">
      <c r="A121" s="38"/>
      <c r="B121" s="39"/>
      <c r="C121" s="217" t="s">
        <v>83</v>
      </c>
      <c r="D121" s="217" t="s">
        <v>152</v>
      </c>
      <c r="E121" s="218" t="s">
        <v>2362</v>
      </c>
      <c r="F121" s="219" t="s">
        <v>2363</v>
      </c>
      <c r="G121" s="220" t="s">
        <v>394</v>
      </c>
      <c r="H121" s="221">
        <v>21</v>
      </c>
      <c r="I121" s="222"/>
      <c r="J121" s="223">
        <f>ROUND(I121*H121,2)</f>
        <v>0</v>
      </c>
      <c r="K121" s="224"/>
      <c r="L121" s="44"/>
      <c r="M121" s="225" t="s">
        <v>1</v>
      </c>
      <c r="N121" s="226" t="s">
        <v>40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370</v>
      </c>
      <c r="AT121" s="229" t="s">
        <v>152</v>
      </c>
      <c r="AU121" s="229" t="s">
        <v>85</v>
      </c>
      <c r="AY121" s="17" t="s">
        <v>149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83</v>
      </c>
      <c r="BK121" s="230">
        <f>ROUND(I121*H121,2)</f>
        <v>0</v>
      </c>
      <c r="BL121" s="17" t="s">
        <v>370</v>
      </c>
      <c r="BM121" s="229" t="s">
        <v>2364</v>
      </c>
    </row>
    <row r="122" s="13" customFormat="1">
      <c r="A122" s="13"/>
      <c r="B122" s="231"/>
      <c r="C122" s="232"/>
      <c r="D122" s="233" t="s">
        <v>158</v>
      </c>
      <c r="E122" s="234" t="s">
        <v>1</v>
      </c>
      <c r="F122" s="235" t="s">
        <v>1065</v>
      </c>
      <c r="G122" s="232"/>
      <c r="H122" s="236">
        <v>11</v>
      </c>
      <c r="I122" s="237"/>
      <c r="J122" s="232"/>
      <c r="K122" s="232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158</v>
      </c>
      <c r="AU122" s="242" t="s">
        <v>85</v>
      </c>
      <c r="AV122" s="13" t="s">
        <v>85</v>
      </c>
      <c r="AW122" s="13" t="s">
        <v>32</v>
      </c>
      <c r="AX122" s="13" t="s">
        <v>75</v>
      </c>
      <c r="AY122" s="242" t="s">
        <v>149</v>
      </c>
    </row>
    <row r="123" s="13" customFormat="1">
      <c r="A123" s="13"/>
      <c r="B123" s="231"/>
      <c r="C123" s="232"/>
      <c r="D123" s="233" t="s">
        <v>158</v>
      </c>
      <c r="E123" s="234" t="s">
        <v>1</v>
      </c>
      <c r="F123" s="235" t="s">
        <v>2365</v>
      </c>
      <c r="G123" s="232"/>
      <c r="H123" s="236">
        <v>10</v>
      </c>
      <c r="I123" s="237"/>
      <c r="J123" s="232"/>
      <c r="K123" s="232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158</v>
      </c>
      <c r="AU123" s="242" t="s">
        <v>85</v>
      </c>
      <c r="AV123" s="13" t="s">
        <v>85</v>
      </c>
      <c r="AW123" s="13" t="s">
        <v>32</v>
      </c>
      <c r="AX123" s="13" t="s">
        <v>75</v>
      </c>
      <c r="AY123" s="242" t="s">
        <v>149</v>
      </c>
    </row>
    <row r="124" s="14" customFormat="1">
      <c r="A124" s="14"/>
      <c r="B124" s="243"/>
      <c r="C124" s="244"/>
      <c r="D124" s="233" t="s">
        <v>158</v>
      </c>
      <c r="E124" s="245" t="s">
        <v>1</v>
      </c>
      <c r="F124" s="246" t="s">
        <v>212</v>
      </c>
      <c r="G124" s="244"/>
      <c r="H124" s="247">
        <v>21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158</v>
      </c>
      <c r="AU124" s="253" t="s">
        <v>85</v>
      </c>
      <c r="AV124" s="14" t="s">
        <v>156</v>
      </c>
      <c r="AW124" s="14" t="s">
        <v>32</v>
      </c>
      <c r="AX124" s="14" t="s">
        <v>83</v>
      </c>
      <c r="AY124" s="253" t="s">
        <v>149</v>
      </c>
    </row>
    <row r="125" s="2" customFormat="1" ht="24.15" customHeight="1">
      <c r="A125" s="38"/>
      <c r="B125" s="39"/>
      <c r="C125" s="258" t="s">
        <v>85</v>
      </c>
      <c r="D125" s="258" t="s">
        <v>401</v>
      </c>
      <c r="E125" s="259" t="s">
        <v>2366</v>
      </c>
      <c r="F125" s="260" t="s">
        <v>2367</v>
      </c>
      <c r="G125" s="261" t="s">
        <v>394</v>
      </c>
      <c r="H125" s="262">
        <v>21</v>
      </c>
      <c r="I125" s="263"/>
      <c r="J125" s="264">
        <f>ROUND(I125*H125,2)</f>
        <v>0</v>
      </c>
      <c r="K125" s="265"/>
      <c r="L125" s="266"/>
      <c r="M125" s="267" t="s">
        <v>1</v>
      </c>
      <c r="N125" s="268" t="s">
        <v>40</v>
      </c>
      <c r="O125" s="91"/>
      <c r="P125" s="227">
        <f>O125*H125</f>
        <v>0</v>
      </c>
      <c r="Q125" s="227">
        <v>0.0015</v>
      </c>
      <c r="R125" s="227">
        <f>Q125*H125</f>
        <v>0.0315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485</v>
      </c>
      <c r="AT125" s="229" t="s">
        <v>401</v>
      </c>
      <c r="AU125" s="229" t="s">
        <v>85</v>
      </c>
      <c r="AY125" s="17" t="s">
        <v>149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83</v>
      </c>
      <c r="BK125" s="230">
        <f>ROUND(I125*H125,2)</f>
        <v>0</v>
      </c>
      <c r="BL125" s="17" t="s">
        <v>370</v>
      </c>
      <c r="BM125" s="229" t="s">
        <v>2368</v>
      </c>
    </row>
    <row r="126" s="2" customFormat="1">
      <c r="A126" s="38"/>
      <c r="B126" s="39"/>
      <c r="C126" s="40"/>
      <c r="D126" s="233" t="s">
        <v>298</v>
      </c>
      <c r="E126" s="40"/>
      <c r="F126" s="254" t="s">
        <v>2369</v>
      </c>
      <c r="G126" s="40"/>
      <c r="H126" s="40"/>
      <c r="I126" s="255"/>
      <c r="J126" s="40"/>
      <c r="K126" s="40"/>
      <c r="L126" s="44"/>
      <c r="M126" s="256"/>
      <c r="N126" s="25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298</v>
      </c>
      <c r="AU126" s="17" t="s">
        <v>85</v>
      </c>
    </row>
    <row r="127" s="2" customFormat="1" ht="33" customHeight="1">
      <c r="A127" s="38"/>
      <c r="B127" s="39"/>
      <c r="C127" s="217" t="s">
        <v>234</v>
      </c>
      <c r="D127" s="217" t="s">
        <v>152</v>
      </c>
      <c r="E127" s="218" t="s">
        <v>2370</v>
      </c>
      <c r="F127" s="219" t="s">
        <v>2371</v>
      </c>
      <c r="G127" s="220" t="s">
        <v>394</v>
      </c>
      <c r="H127" s="221">
        <v>2</v>
      </c>
      <c r="I127" s="222"/>
      <c r="J127" s="223">
        <f>ROUND(I127*H127,2)</f>
        <v>0</v>
      </c>
      <c r="K127" s="224"/>
      <c r="L127" s="44"/>
      <c r="M127" s="225" t="s">
        <v>1</v>
      </c>
      <c r="N127" s="226" t="s">
        <v>40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370</v>
      </c>
      <c r="AT127" s="229" t="s">
        <v>152</v>
      </c>
      <c r="AU127" s="229" t="s">
        <v>85</v>
      </c>
      <c r="AY127" s="17" t="s">
        <v>149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83</v>
      </c>
      <c r="BK127" s="230">
        <f>ROUND(I127*H127,2)</f>
        <v>0</v>
      </c>
      <c r="BL127" s="17" t="s">
        <v>370</v>
      </c>
      <c r="BM127" s="229" t="s">
        <v>2372</v>
      </c>
    </row>
    <row r="128" s="13" customFormat="1">
      <c r="A128" s="13"/>
      <c r="B128" s="231"/>
      <c r="C128" s="232"/>
      <c r="D128" s="233" t="s">
        <v>158</v>
      </c>
      <c r="E128" s="234" t="s">
        <v>1</v>
      </c>
      <c r="F128" s="235" t="s">
        <v>1060</v>
      </c>
      <c r="G128" s="232"/>
      <c r="H128" s="236">
        <v>2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158</v>
      </c>
      <c r="AU128" s="242" t="s">
        <v>85</v>
      </c>
      <c r="AV128" s="13" t="s">
        <v>85</v>
      </c>
      <c r="AW128" s="13" t="s">
        <v>32</v>
      </c>
      <c r="AX128" s="13" t="s">
        <v>83</v>
      </c>
      <c r="AY128" s="242" t="s">
        <v>149</v>
      </c>
    </row>
    <row r="129" s="2" customFormat="1" ht="24.15" customHeight="1">
      <c r="A129" s="38"/>
      <c r="B129" s="39"/>
      <c r="C129" s="258" t="s">
        <v>156</v>
      </c>
      <c r="D129" s="258" t="s">
        <v>401</v>
      </c>
      <c r="E129" s="259" t="s">
        <v>2373</v>
      </c>
      <c r="F129" s="260" t="s">
        <v>2374</v>
      </c>
      <c r="G129" s="261" t="s">
        <v>394</v>
      </c>
      <c r="H129" s="262">
        <v>2</v>
      </c>
      <c r="I129" s="263"/>
      <c r="J129" s="264">
        <f>ROUND(I129*H129,2)</f>
        <v>0</v>
      </c>
      <c r="K129" s="265"/>
      <c r="L129" s="266"/>
      <c r="M129" s="267" t="s">
        <v>1</v>
      </c>
      <c r="N129" s="268" t="s">
        <v>40</v>
      </c>
      <c r="O129" s="91"/>
      <c r="P129" s="227">
        <f>O129*H129</f>
        <v>0</v>
      </c>
      <c r="Q129" s="227">
        <v>0.0040000000000000001</v>
      </c>
      <c r="R129" s="227">
        <f>Q129*H129</f>
        <v>0.0080000000000000002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485</v>
      </c>
      <c r="AT129" s="229" t="s">
        <v>401</v>
      </c>
      <c r="AU129" s="229" t="s">
        <v>85</v>
      </c>
      <c r="AY129" s="17" t="s">
        <v>149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83</v>
      </c>
      <c r="BK129" s="230">
        <f>ROUND(I129*H129,2)</f>
        <v>0</v>
      </c>
      <c r="BL129" s="17" t="s">
        <v>370</v>
      </c>
      <c r="BM129" s="229" t="s">
        <v>2375</v>
      </c>
    </row>
    <row r="130" s="2" customFormat="1">
      <c r="A130" s="38"/>
      <c r="B130" s="39"/>
      <c r="C130" s="40"/>
      <c r="D130" s="233" t="s">
        <v>298</v>
      </c>
      <c r="E130" s="40"/>
      <c r="F130" s="254" t="s">
        <v>2376</v>
      </c>
      <c r="G130" s="40"/>
      <c r="H130" s="40"/>
      <c r="I130" s="255"/>
      <c r="J130" s="40"/>
      <c r="K130" s="40"/>
      <c r="L130" s="44"/>
      <c r="M130" s="256"/>
      <c r="N130" s="25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298</v>
      </c>
      <c r="AU130" s="17" t="s">
        <v>85</v>
      </c>
    </row>
    <row r="131" s="2" customFormat="1" ht="37.8" customHeight="1">
      <c r="A131" s="38"/>
      <c r="B131" s="39"/>
      <c r="C131" s="217" t="s">
        <v>294</v>
      </c>
      <c r="D131" s="217" t="s">
        <v>152</v>
      </c>
      <c r="E131" s="218" t="s">
        <v>2377</v>
      </c>
      <c r="F131" s="219" t="s">
        <v>2378</v>
      </c>
      <c r="G131" s="220" t="s">
        <v>394</v>
      </c>
      <c r="H131" s="221">
        <v>9</v>
      </c>
      <c r="I131" s="222"/>
      <c r="J131" s="223">
        <f>ROUND(I131*H131,2)</f>
        <v>0</v>
      </c>
      <c r="K131" s="224"/>
      <c r="L131" s="44"/>
      <c r="M131" s="225" t="s">
        <v>1</v>
      </c>
      <c r="N131" s="226" t="s">
        <v>40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370</v>
      </c>
      <c r="AT131" s="229" t="s">
        <v>152</v>
      </c>
      <c r="AU131" s="229" t="s">
        <v>85</v>
      </c>
      <c r="AY131" s="17" t="s">
        <v>149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83</v>
      </c>
      <c r="BK131" s="230">
        <f>ROUND(I131*H131,2)</f>
        <v>0</v>
      </c>
      <c r="BL131" s="17" t="s">
        <v>370</v>
      </c>
      <c r="BM131" s="229" t="s">
        <v>2379</v>
      </c>
    </row>
    <row r="132" s="13" customFormat="1">
      <c r="A132" s="13"/>
      <c r="B132" s="231"/>
      <c r="C132" s="232"/>
      <c r="D132" s="233" t="s">
        <v>158</v>
      </c>
      <c r="E132" s="234" t="s">
        <v>1</v>
      </c>
      <c r="F132" s="235" t="s">
        <v>2380</v>
      </c>
      <c r="G132" s="232"/>
      <c r="H132" s="236">
        <v>7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158</v>
      </c>
      <c r="AU132" s="242" t="s">
        <v>85</v>
      </c>
      <c r="AV132" s="13" t="s">
        <v>85</v>
      </c>
      <c r="AW132" s="13" t="s">
        <v>32</v>
      </c>
      <c r="AX132" s="13" t="s">
        <v>75</v>
      </c>
      <c r="AY132" s="242" t="s">
        <v>149</v>
      </c>
    </row>
    <row r="133" s="13" customFormat="1">
      <c r="A133" s="13"/>
      <c r="B133" s="231"/>
      <c r="C133" s="232"/>
      <c r="D133" s="233" t="s">
        <v>158</v>
      </c>
      <c r="E133" s="234" t="s">
        <v>1</v>
      </c>
      <c r="F133" s="235" t="s">
        <v>1044</v>
      </c>
      <c r="G133" s="232"/>
      <c r="H133" s="236">
        <v>2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158</v>
      </c>
      <c r="AU133" s="242" t="s">
        <v>85</v>
      </c>
      <c r="AV133" s="13" t="s">
        <v>85</v>
      </c>
      <c r="AW133" s="13" t="s">
        <v>32</v>
      </c>
      <c r="AX133" s="13" t="s">
        <v>75</v>
      </c>
      <c r="AY133" s="242" t="s">
        <v>149</v>
      </c>
    </row>
    <row r="134" s="14" customFormat="1">
      <c r="A134" s="14"/>
      <c r="B134" s="243"/>
      <c r="C134" s="244"/>
      <c r="D134" s="233" t="s">
        <v>158</v>
      </c>
      <c r="E134" s="245" t="s">
        <v>1</v>
      </c>
      <c r="F134" s="246" t="s">
        <v>212</v>
      </c>
      <c r="G134" s="244"/>
      <c r="H134" s="247">
        <v>9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158</v>
      </c>
      <c r="AU134" s="253" t="s">
        <v>85</v>
      </c>
      <c r="AV134" s="14" t="s">
        <v>156</v>
      </c>
      <c r="AW134" s="14" t="s">
        <v>32</v>
      </c>
      <c r="AX134" s="14" t="s">
        <v>83</v>
      </c>
      <c r="AY134" s="253" t="s">
        <v>149</v>
      </c>
    </row>
    <row r="135" s="2" customFormat="1" ht="24.15" customHeight="1">
      <c r="A135" s="38"/>
      <c r="B135" s="39"/>
      <c r="C135" s="258" t="s">
        <v>308</v>
      </c>
      <c r="D135" s="258" t="s">
        <v>401</v>
      </c>
      <c r="E135" s="259" t="s">
        <v>2381</v>
      </c>
      <c r="F135" s="260" t="s">
        <v>2382</v>
      </c>
      <c r="G135" s="261" t="s">
        <v>394</v>
      </c>
      <c r="H135" s="262">
        <v>9</v>
      </c>
      <c r="I135" s="263"/>
      <c r="J135" s="264">
        <f>ROUND(I135*H135,2)</f>
        <v>0</v>
      </c>
      <c r="K135" s="265"/>
      <c r="L135" s="266"/>
      <c r="M135" s="267" t="s">
        <v>1</v>
      </c>
      <c r="N135" s="268" t="s">
        <v>40</v>
      </c>
      <c r="O135" s="91"/>
      <c r="P135" s="227">
        <f>O135*H135</f>
        <v>0</v>
      </c>
      <c r="Q135" s="227">
        <v>0.0040000000000000001</v>
      </c>
      <c r="R135" s="227">
        <f>Q135*H135</f>
        <v>0.036000000000000004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485</v>
      </c>
      <c r="AT135" s="229" t="s">
        <v>401</v>
      </c>
      <c r="AU135" s="229" t="s">
        <v>85</v>
      </c>
      <c r="AY135" s="17" t="s">
        <v>149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83</v>
      </c>
      <c r="BK135" s="230">
        <f>ROUND(I135*H135,2)</f>
        <v>0</v>
      </c>
      <c r="BL135" s="17" t="s">
        <v>370</v>
      </c>
      <c r="BM135" s="229" t="s">
        <v>2383</v>
      </c>
    </row>
    <row r="136" s="2" customFormat="1">
      <c r="A136" s="38"/>
      <c r="B136" s="39"/>
      <c r="C136" s="40"/>
      <c r="D136" s="233" t="s">
        <v>298</v>
      </c>
      <c r="E136" s="40"/>
      <c r="F136" s="254" t="s">
        <v>2384</v>
      </c>
      <c r="G136" s="40"/>
      <c r="H136" s="40"/>
      <c r="I136" s="255"/>
      <c r="J136" s="40"/>
      <c r="K136" s="40"/>
      <c r="L136" s="44"/>
      <c r="M136" s="256"/>
      <c r="N136" s="25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298</v>
      </c>
      <c r="AU136" s="17" t="s">
        <v>85</v>
      </c>
    </row>
    <row r="137" s="2" customFormat="1" ht="16.5" customHeight="1">
      <c r="A137" s="38"/>
      <c r="B137" s="39"/>
      <c r="C137" s="217" t="s">
        <v>312</v>
      </c>
      <c r="D137" s="217" t="s">
        <v>152</v>
      </c>
      <c r="E137" s="218" t="s">
        <v>2385</v>
      </c>
      <c r="F137" s="219" t="s">
        <v>2386</v>
      </c>
      <c r="G137" s="220" t="s">
        <v>394</v>
      </c>
      <c r="H137" s="221">
        <v>54</v>
      </c>
      <c r="I137" s="222"/>
      <c r="J137" s="223">
        <f>ROUND(I137*H137,2)</f>
        <v>0</v>
      </c>
      <c r="K137" s="224"/>
      <c r="L137" s="44"/>
      <c r="M137" s="225" t="s">
        <v>1</v>
      </c>
      <c r="N137" s="226" t="s">
        <v>40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370</v>
      </c>
      <c r="AT137" s="229" t="s">
        <v>152</v>
      </c>
      <c r="AU137" s="229" t="s">
        <v>85</v>
      </c>
      <c r="AY137" s="17" t="s">
        <v>149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83</v>
      </c>
      <c r="BK137" s="230">
        <f>ROUND(I137*H137,2)</f>
        <v>0</v>
      </c>
      <c r="BL137" s="17" t="s">
        <v>370</v>
      </c>
      <c r="BM137" s="229" t="s">
        <v>2387</v>
      </c>
    </row>
    <row r="138" s="2" customFormat="1" ht="24.15" customHeight="1">
      <c r="A138" s="38"/>
      <c r="B138" s="39"/>
      <c r="C138" s="258" t="s">
        <v>318</v>
      </c>
      <c r="D138" s="258" t="s">
        <v>401</v>
      </c>
      <c r="E138" s="259" t="s">
        <v>2388</v>
      </c>
      <c r="F138" s="260" t="s">
        <v>2389</v>
      </c>
      <c r="G138" s="261" t="s">
        <v>394</v>
      </c>
      <c r="H138" s="262">
        <v>54</v>
      </c>
      <c r="I138" s="263"/>
      <c r="J138" s="264">
        <f>ROUND(I138*H138,2)</f>
        <v>0</v>
      </c>
      <c r="K138" s="265"/>
      <c r="L138" s="266"/>
      <c r="M138" s="267" t="s">
        <v>1</v>
      </c>
      <c r="N138" s="268" t="s">
        <v>40</v>
      </c>
      <c r="O138" s="91"/>
      <c r="P138" s="227">
        <f>O138*H138</f>
        <v>0</v>
      </c>
      <c r="Q138" s="227">
        <v>0.00020000000000000001</v>
      </c>
      <c r="R138" s="227">
        <f>Q138*H138</f>
        <v>0.010800000000000001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485</v>
      </c>
      <c r="AT138" s="229" t="s">
        <v>401</v>
      </c>
      <c r="AU138" s="229" t="s">
        <v>85</v>
      </c>
      <c r="AY138" s="17" t="s">
        <v>149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83</v>
      </c>
      <c r="BK138" s="230">
        <f>ROUND(I138*H138,2)</f>
        <v>0</v>
      </c>
      <c r="BL138" s="17" t="s">
        <v>370</v>
      </c>
      <c r="BM138" s="229" t="s">
        <v>2390</v>
      </c>
    </row>
    <row r="139" s="2" customFormat="1" ht="24.15" customHeight="1">
      <c r="A139" s="38"/>
      <c r="B139" s="39"/>
      <c r="C139" s="217" t="s">
        <v>332</v>
      </c>
      <c r="D139" s="217" t="s">
        <v>152</v>
      </c>
      <c r="E139" s="218" t="s">
        <v>2391</v>
      </c>
      <c r="F139" s="219" t="s">
        <v>2392</v>
      </c>
      <c r="G139" s="220" t="s">
        <v>394</v>
      </c>
      <c r="H139" s="221">
        <v>2</v>
      </c>
      <c r="I139" s="222"/>
      <c r="J139" s="223">
        <f>ROUND(I139*H139,2)</f>
        <v>0</v>
      </c>
      <c r="K139" s="224"/>
      <c r="L139" s="44"/>
      <c r="M139" s="225" t="s">
        <v>1</v>
      </c>
      <c r="N139" s="226" t="s">
        <v>40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370</v>
      </c>
      <c r="AT139" s="229" t="s">
        <v>152</v>
      </c>
      <c r="AU139" s="229" t="s">
        <v>85</v>
      </c>
      <c r="AY139" s="17" t="s">
        <v>149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83</v>
      </c>
      <c r="BK139" s="230">
        <f>ROUND(I139*H139,2)</f>
        <v>0</v>
      </c>
      <c r="BL139" s="17" t="s">
        <v>370</v>
      </c>
      <c r="BM139" s="229" t="s">
        <v>2393</v>
      </c>
    </row>
    <row r="140" s="2" customFormat="1" ht="16.5" customHeight="1">
      <c r="A140" s="38"/>
      <c r="B140" s="39"/>
      <c r="C140" s="258" t="s">
        <v>339</v>
      </c>
      <c r="D140" s="258" t="s">
        <v>401</v>
      </c>
      <c r="E140" s="259" t="s">
        <v>2394</v>
      </c>
      <c r="F140" s="260" t="s">
        <v>2395</v>
      </c>
      <c r="G140" s="261" t="s">
        <v>394</v>
      </c>
      <c r="H140" s="262">
        <v>2</v>
      </c>
      <c r="I140" s="263"/>
      <c r="J140" s="264">
        <f>ROUND(I140*H140,2)</f>
        <v>0</v>
      </c>
      <c r="K140" s="265"/>
      <c r="L140" s="266"/>
      <c r="M140" s="267" t="s">
        <v>1</v>
      </c>
      <c r="N140" s="268" t="s">
        <v>40</v>
      </c>
      <c r="O140" s="91"/>
      <c r="P140" s="227">
        <f>O140*H140</f>
        <v>0</v>
      </c>
      <c r="Q140" s="227">
        <v>0.0025000000000000001</v>
      </c>
      <c r="R140" s="227">
        <f>Q140*H140</f>
        <v>0.0050000000000000001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485</v>
      </c>
      <c r="AT140" s="229" t="s">
        <v>401</v>
      </c>
      <c r="AU140" s="229" t="s">
        <v>85</v>
      </c>
      <c r="AY140" s="17" t="s">
        <v>149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83</v>
      </c>
      <c r="BK140" s="230">
        <f>ROUND(I140*H140,2)</f>
        <v>0</v>
      </c>
      <c r="BL140" s="17" t="s">
        <v>370</v>
      </c>
      <c r="BM140" s="229" t="s">
        <v>2396</v>
      </c>
    </row>
    <row r="141" s="2" customFormat="1" ht="24.15" customHeight="1">
      <c r="A141" s="38"/>
      <c r="B141" s="39"/>
      <c r="C141" s="217" t="s">
        <v>350</v>
      </c>
      <c r="D141" s="217" t="s">
        <v>152</v>
      </c>
      <c r="E141" s="218" t="s">
        <v>2397</v>
      </c>
      <c r="F141" s="219" t="s">
        <v>2398</v>
      </c>
      <c r="G141" s="220" t="s">
        <v>394</v>
      </c>
      <c r="H141" s="221">
        <v>9</v>
      </c>
      <c r="I141" s="222"/>
      <c r="J141" s="223">
        <f>ROUND(I141*H141,2)</f>
        <v>0</v>
      </c>
      <c r="K141" s="224"/>
      <c r="L141" s="44"/>
      <c r="M141" s="225" t="s">
        <v>1</v>
      </c>
      <c r="N141" s="226" t="s">
        <v>40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370</v>
      </c>
      <c r="AT141" s="229" t="s">
        <v>152</v>
      </c>
      <c r="AU141" s="229" t="s">
        <v>85</v>
      </c>
      <c r="AY141" s="17" t="s">
        <v>149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83</v>
      </c>
      <c r="BK141" s="230">
        <f>ROUND(I141*H141,2)</f>
        <v>0</v>
      </c>
      <c r="BL141" s="17" t="s">
        <v>370</v>
      </c>
      <c r="BM141" s="229" t="s">
        <v>2399</v>
      </c>
    </row>
    <row r="142" s="2" customFormat="1" ht="16.5" customHeight="1">
      <c r="A142" s="38"/>
      <c r="B142" s="39"/>
      <c r="C142" s="258" t="s">
        <v>8</v>
      </c>
      <c r="D142" s="258" t="s">
        <v>401</v>
      </c>
      <c r="E142" s="259" t="s">
        <v>2400</v>
      </c>
      <c r="F142" s="260" t="s">
        <v>2401</v>
      </c>
      <c r="G142" s="261" t="s">
        <v>394</v>
      </c>
      <c r="H142" s="262">
        <v>9</v>
      </c>
      <c r="I142" s="263"/>
      <c r="J142" s="264">
        <f>ROUND(I142*H142,2)</f>
        <v>0</v>
      </c>
      <c r="K142" s="265"/>
      <c r="L142" s="266"/>
      <c r="M142" s="267" t="s">
        <v>1</v>
      </c>
      <c r="N142" s="268" t="s">
        <v>40</v>
      </c>
      <c r="O142" s="91"/>
      <c r="P142" s="227">
        <f>O142*H142</f>
        <v>0</v>
      </c>
      <c r="Q142" s="227">
        <v>0.0028</v>
      </c>
      <c r="R142" s="227">
        <f>Q142*H142</f>
        <v>0.0252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485</v>
      </c>
      <c r="AT142" s="229" t="s">
        <v>401</v>
      </c>
      <c r="AU142" s="229" t="s">
        <v>85</v>
      </c>
      <c r="AY142" s="17" t="s">
        <v>149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83</v>
      </c>
      <c r="BK142" s="230">
        <f>ROUND(I142*H142,2)</f>
        <v>0</v>
      </c>
      <c r="BL142" s="17" t="s">
        <v>370</v>
      </c>
      <c r="BM142" s="229" t="s">
        <v>2402</v>
      </c>
    </row>
    <row r="143" s="2" customFormat="1" ht="24.15" customHeight="1">
      <c r="A143" s="38"/>
      <c r="B143" s="39"/>
      <c r="C143" s="217" t="s">
        <v>367</v>
      </c>
      <c r="D143" s="217" t="s">
        <v>152</v>
      </c>
      <c r="E143" s="218" t="s">
        <v>2403</v>
      </c>
      <c r="F143" s="219" t="s">
        <v>2404</v>
      </c>
      <c r="G143" s="220" t="s">
        <v>394</v>
      </c>
      <c r="H143" s="221">
        <v>3</v>
      </c>
      <c r="I143" s="222"/>
      <c r="J143" s="223">
        <f>ROUND(I143*H143,2)</f>
        <v>0</v>
      </c>
      <c r="K143" s="224"/>
      <c r="L143" s="44"/>
      <c r="M143" s="225" t="s">
        <v>1</v>
      </c>
      <c r="N143" s="226" t="s">
        <v>40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370</v>
      </c>
      <c r="AT143" s="229" t="s">
        <v>152</v>
      </c>
      <c r="AU143" s="229" t="s">
        <v>85</v>
      </c>
      <c r="AY143" s="17" t="s">
        <v>149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83</v>
      </c>
      <c r="BK143" s="230">
        <f>ROUND(I143*H143,2)</f>
        <v>0</v>
      </c>
      <c r="BL143" s="17" t="s">
        <v>370</v>
      </c>
      <c r="BM143" s="229" t="s">
        <v>2405</v>
      </c>
    </row>
    <row r="144" s="2" customFormat="1" ht="21.75" customHeight="1">
      <c r="A144" s="38"/>
      <c r="B144" s="39"/>
      <c r="C144" s="258" t="s">
        <v>377</v>
      </c>
      <c r="D144" s="258" t="s">
        <v>401</v>
      </c>
      <c r="E144" s="259" t="s">
        <v>2050</v>
      </c>
      <c r="F144" s="260" t="s">
        <v>2406</v>
      </c>
      <c r="G144" s="261" t="s">
        <v>394</v>
      </c>
      <c r="H144" s="262">
        <v>3</v>
      </c>
      <c r="I144" s="263"/>
      <c r="J144" s="264">
        <f>ROUND(I144*H144,2)</f>
        <v>0</v>
      </c>
      <c r="K144" s="265"/>
      <c r="L144" s="266"/>
      <c r="M144" s="267" t="s">
        <v>1</v>
      </c>
      <c r="N144" s="268" t="s">
        <v>40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485</v>
      </c>
      <c r="AT144" s="229" t="s">
        <v>401</v>
      </c>
      <c r="AU144" s="229" t="s">
        <v>85</v>
      </c>
      <c r="AY144" s="17" t="s">
        <v>149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370</v>
      </c>
      <c r="BM144" s="229" t="s">
        <v>2407</v>
      </c>
    </row>
    <row r="145" s="2" customFormat="1">
      <c r="A145" s="38"/>
      <c r="B145" s="39"/>
      <c r="C145" s="40"/>
      <c r="D145" s="233" t="s">
        <v>298</v>
      </c>
      <c r="E145" s="40"/>
      <c r="F145" s="254" t="s">
        <v>2408</v>
      </c>
      <c r="G145" s="40"/>
      <c r="H145" s="40"/>
      <c r="I145" s="255"/>
      <c r="J145" s="40"/>
      <c r="K145" s="40"/>
      <c r="L145" s="44"/>
      <c r="M145" s="256"/>
      <c r="N145" s="25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298</v>
      </c>
      <c r="AU145" s="17" t="s">
        <v>85</v>
      </c>
    </row>
    <row r="146" s="2" customFormat="1" ht="33" customHeight="1">
      <c r="A146" s="38"/>
      <c r="B146" s="39"/>
      <c r="C146" s="217" t="s">
        <v>381</v>
      </c>
      <c r="D146" s="217" t="s">
        <v>152</v>
      </c>
      <c r="E146" s="218" t="s">
        <v>2409</v>
      </c>
      <c r="F146" s="219" t="s">
        <v>2410</v>
      </c>
      <c r="G146" s="220" t="s">
        <v>250</v>
      </c>
      <c r="H146" s="221">
        <v>74</v>
      </c>
      <c r="I146" s="222"/>
      <c r="J146" s="223">
        <f>ROUND(I146*H146,2)</f>
        <v>0</v>
      </c>
      <c r="K146" s="224"/>
      <c r="L146" s="44"/>
      <c r="M146" s="225" t="s">
        <v>1</v>
      </c>
      <c r="N146" s="226" t="s">
        <v>40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370</v>
      </c>
      <c r="AT146" s="229" t="s">
        <v>152</v>
      </c>
      <c r="AU146" s="229" t="s">
        <v>85</v>
      </c>
      <c r="AY146" s="17" t="s">
        <v>149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83</v>
      </c>
      <c r="BK146" s="230">
        <f>ROUND(I146*H146,2)</f>
        <v>0</v>
      </c>
      <c r="BL146" s="17" t="s">
        <v>370</v>
      </c>
      <c r="BM146" s="229" t="s">
        <v>2411</v>
      </c>
    </row>
    <row r="147" s="13" customFormat="1">
      <c r="A147" s="13"/>
      <c r="B147" s="231"/>
      <c r="C147" s="232"/>
      <c r="D147" s="233" t="s">
        <v>158</v>
      </c>
      <c r="E147" s="234" t="s">
        <v>1</v>
      </c>
      <c r="F147" s="235" t="s">
        <v>2412</v>
      </c>
      <c r="G147" s="232"/>
      <c r="H147" s="236">
        <v>37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158</v>
      </c>
      <c r="AU147" s="242" t="s">
        <v>85</v>
      </c>
      <c r="AV147" s="13" t="s">
        <v>85</v>
      </c>
      <c r="AW147" s="13" t="s">
        <v>32</v>
      </c>
      <c r="AX147" s="13" t="s">
        <v>75</v>
      </c>
      <c r="AY147" s="242" t="s">
        <v>149</v>
      </c>
    </row>
    <row r="148" s="13" customFormat="1">
      <c r="A148" s="13"/>
      <c r="B148" s="231"/>
      <c r="C148" s="232"/>
      <c r="D148" s="233" t="s">
        <v>158</v>
      </c>
      <c r="E148" s="234" t="s">
        <v>1</v>
      </c>
      <c r="F148" s="235" t="s">
        <v>2413</v>
      </c>
      <c r="G148" s="232"/>
      <c r="H148" s="236">
        <v>8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158</v>
      </c>
      <c r="AU148" s="242" t="s">
        <v>85</v>
      </c>
      <c r="AV148" s="13" t="s">
        <v>85</v>
      </c>
      <c r="AW148" s="13" t="s">
        <v>32</v>
      </c>
      <c r="AX148" s="13" t="s">
        <v>75</v>
      </c>
      <c r="AY148" s="242" t="s">
        <v>149</v>
      </c>
    </row>
    <row r="149" s="13" customFormat="1">
      <c r="A149" s="13"/>
      <c r="B149" s="231"/>
      <c r="C149" s="232"/>
      <c r="D149" s="233" t="s">
        <v>158</v>
      </c>
      <c r="E149" s="234" t="s">
        <v>1</v>
      </c>
      <c r="F149" s="235" t="s">
        <v>2414</v>
      </c>
      <c r="G149" s="232"/>
      <c r="H149" s="236">
        <v>11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158</v>
      </c>
      <c r="AU149" s="242" t="s">
        <v>85</v>
      </c>
      <c r="AV149" s="13" t="s">
        <v>85</v>
      </c>
      <c r="AW149" s="13" t="s">
        <v>32</v>
      </c>
      <c r="AX149" s="13" t="s">
        <v>75</v>
      </c>
      <c r="AY149" s="242" t="s">
        <v>149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2415</v>
      </c>
      <c r="G150" s="232"/>
      <c r="H150" s="236">
        <v>18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85</v>
      </c>
      <c r="AV150" s="13" t="s">
        <v>85</v>
      </c>
      <c r="AW150" s="13" t="s">
        <v>32</v>
      </c>
      <c r="AX150" s="13" t="s">
        <v>75</v>
      </c>
      <c r="AY150" s="242" t="s">
        <v>149</v>
      </c>
    </row>
    <row r="151" s="14" customFormat="1">
      <c r="A151" s="14"/>
      <c r="B151" s="243"/>
      <c r="C151" s="244"/>
      <c r="D151" s="233" t="s">
        <v>158</v>
      </c>
      <c r="E151" s="245" t="s">
        <v>1</v>
      </c>
      <c r="F151" s="246" t="s">
        <v>212</v>
      </c>
      <c r="G151" s="244"/>
      <c r="H151" s="247">
        <v>74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158</v>
      </c>
      <c r="AU151" s="253" t="s">
        <v>85</v>
      </c>
      <c r="AV151" s="14" t="s">
        <v>156</v>
      </c>
      <c r="AW151" s="14" t="s">
        <v>32</v>
      </c>
      <c r="AX151" s="14" t="s">
        <v>83</v>
      </c>
      <c r="AY151" s="253" t="s">
        <v>149</v>
      </c>
    </row>
    <row r="152" s="2" customFormat="1" ht="16.5" customHeight="1">
      <c r="A152" s="38"/>
      <c r="B152" s="39"/>
      <c r="C152" s="258" t="s">
        <v>370</v>
      </c>
      <c r="D152" s="258" t="s">
        <v>401</v>
      </c>
      <c r="E152" s="259" t="s">
        <v>2416</v>
      </c>
      <c r="F152" s="260" t="s">
        <v>2417</v>
      </c>
      <c r="G152" s="261" t="s">
        <v>250</v>
      </c>
      <c r="H152" s="262">
        <v>88.799999999999997</v>
      </c>
      <c r="I152" s="263"/>
      <c r="J152" s="264">
        <f>ROUND(I152*H152,2)</f>
        <v>0</v>
      </c>
      <c r="K152" s="265"/>
      <c r="L152" s="266"/>
      <c r="M152" s="267" t="s">
        <v>1</v>
      </c>
      <c r="N152" s="268" t="s">
        <v>40</v>
      </c>
      <c r="O152" s="91"/>
      <c r="P152" s="227">
        <f>O152*H152</f>
        <v>0</v>
      </c>
      <c r="Q152" s="227">
        <v>0.0015</v>
      </c>
      <c r="R152" s="227">
        <f>Q152*H152</f>
        <v>0.13319999999999999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485</v>
      </c>
      <c r="AT152" s="229" t="s">
        <v>401</v>
      </c>
      <c r="AU152" s="229" t="s">
        <v>85</v>
      </c>
      <c r="AY152" s="17" t="s">
        <v>149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83</v>
      </c>
      <c r="BK152" s="230">
        <f>ROUND(I152*H152,2)</f>
        <v>0</v>
      </c>
      <c r="BL152" s="17" t="s">
        <v>370</v>
      </c>
      <c r="BM152" s="229" t="s">
        <v>2418</v>
      </c>
    </row>
    <row r="153" s="13" customFormat="1">
      <c r="A153" s="13"/>
      <c r="B153" s="231"/>
      <c r="C153" s="232"/>
      <c r="D153" s="233" t="s">
        <v>158</v>
      </c>
      <c r="E153" s="232"/>
      <c r="F153" s="235" t="s">
        <v>2419</v>
      </c>
      <c r="G153" s="232"/>
      <c r="H153" s="236">
        <v>88.799999999999997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158</v>
      </c>
      <c r="AU153" s="242" t="s">
        <v>85</v>
      </c>
      <c r="AV153" s="13" t="s">
        <v>85</v>
      </c>
      <c r="AW153" s="13" t="s">
        <v>4</v>
      </c>
      <c r="AX153" s="13" t="s">
        <v>83</v>
      </c>
      <c r="AY153" s="242" t="s">
        <v>149</v>
      </c>
    </row>
    <row r="154" s="2" customFormat="1" ht="33" customHeight="1">
      <c r="A154" s="38"/>
      <c r="B154" s="39"/>
      <c r="C154" s="217" t="s">
        <v>400</v>
      </c>
      <c r="D154" s="217" t="s">
        <v>152</v>
      </c>
      <c r="E154" s="218" t="s">
        <v>2420</v>
      </c>
      <c r="F154" s="219" t="s">
        <v>2421</v>
      </c>
      <c r="G154" s="220" t="s">
        <v>250</v>
      </c>
      <c r="H154" s="221">
        <v>66</v>
      </c>
      <c r="I154" s="222"/>
      <c r="J154" s="223">
        <f>ROUND(I154*H154,2)</f>
        <v>0</v>
      </c>
      <c r="K154" s="224"/>
      <c r="L154" s="44"/>
      <c r="M154" s="225" t="s">
        <v>1</v>
      </c>
      <c r="N154" s="226" t="s">
        <v>40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370</v>
      </c>
      <c r="AT154" s="229" t="s">
        <v>152</v>
      </c>
      <c r="AU154" s="229" t="s">
        <v>85</v>
      </c>
      <c r="AY154" s="17" t="s">
        <v>149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83</v>
      </c>
      <c r="BK154" s="230">
        <f>ROUND(I154*H154,2)</f>
        <v>0</v>
      </c>
      <c r="BL154" s="17" t="s">
        <v>370</v>
      </c>
      <c r="BM154" s="229" t="s">
        <v>2422</v>
      </c>
    </row>
    <row r="155" s="13" customFormat="1">
      <c r="A155" s="13"/>
      <c r="B155" s="231"/>
      <c r="C155" s="232"/>
      <c r="D155" s="233" t="s">
        <v>158</v>
      </c>
      <c r="E155" s="234" t="s">
        <v>1</v>
      </c>
      <c r="F155" s="235" t="s">
        <v>2423</v>
      </c>
      <c r="G155" s="232"/>
      <c r="H155" s="236">
        <v>34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158</v>
      </c>
      <c r="AU155" s="242" t="s">
        <v>85</v>
      </c>
      <c r="AV155" s="13" t="s">
        <v>85</v>
      </c>
      <c r="AW155" s="13" t="s">
        <v>32</v>
      </c>
      <c r="AX155" s="13" t="s">
        <v>75</v>
      </c>
      <c r="AY155" s="242" t="s">
        <v>149</v>
      </c>
    </row>
    <row r="156" s="13" customFormat="1">
      <c r="A156" s="13"/>
      <c r="B156" s="231"/>
      <c r="C156" s="232"/>
      <c r="D156" s="233" t="s">
        <v>158</v>
      </c>
      <c r="E156" s="234" t="s">
        <v>1</v>
      </c>
      <c r="F156" s="235" t="s">
        <v>2424</v>
      </c>
      <c r="G156" s="232"/>
      <c r="H156" s="236">
        <v>10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158</v>
      </c>
      <c r="AU156" s="242" t="s">
        <v>85</v>
      </c>
      <c r="AV156" s="13" t="s">
        <v>85</v>
      </c>
      <c r="AW156" s="13" t="s">
        <v>32</v>
      </c>
      <c r="AX156" s="13" t="s">
        <v>75</v>
      </c>
      <c r="AY156" s="242" t="s">
        <v>149</v>
      </c>
    </row>
    <row r="157" s="13" customFormat="1">
      <c r="A157" s="13"/>
      <c r="B157" s="231"/>
      <c r="C157" s="232"/>
      <c r="D157" s="233" t="s">
        <v>158</v>
      </c>
      <c r="E157" s="234" t="s">
        <v>1</v>
      </c>
      <c r="F157" s="235" t="s">
        <v>2425</v>
      </c>
      <c r="G157" s="232"/>
      <c r="H157" s="236">
        <v>11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158</v>
      </c>
      <c r="AU157" s="242" t="s">
        <v>85</v>
      </c>
      <c r="AV157" s="13" t="s">
        <v>85</v>
      </c>
      <c r="AW157" s="13" t="s">
        <v>32</v>
      </c>
      <c r="AX157" s="13" t="s">
        <v>75</v>
      </c>
      <c r="AY157" s="242" t="s">
        <v>149</v>
      </c>
    </row>
    <row r="158" s="13" customFormat="1">
      <c r="A158" s="13"/>
      <c r="B158" s="231"/>
      <c r="C158" s="232"/>
      <c r="D158" s="233" t="s">
        <v>158</v>
      </c>
      <c r="E158" s="234" t="s">
        <v>1</v>
      </c>
      <c r="F158" s="235" t="s">
        <v>2426</v>
      </c>
      <c r="G158" s="232"/>
      <c r="H158" s="236">
        <v>11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158</v>
      </c>
      <c r="AU158" s="242" t="s">
        <v>85</v>
      </c>
      <c r="AV158" s="13" t="s">
        <v>85</v>
      </c>
      <c r="AW158" s="13" t="s">
        <v>32</v>
      </c>
      <c r="AX158" s="13" t="s">
        <v>75</v>
      </c>
      <c r="AY158" s="242" t="s">
        <v>149</v>
      </c>
    </row>
    <row r="159" s="14" customFormat="1">
      <c r="A159" s="14"/>
      <c r="B159" s="243"/>
      <c r="C159" s="244"/>
      <c r="D159" s="233" t="s">
        <v>158</v>
      </c>
      <c r="E159" s="245" t="s">
        <v>1</v>
      </c>
      <c r="F159" s="246" t="s">
        <v>212</v>
      </c>
      <c r="G159" s="244"/>
      <c r="H159" s="247">
        <v>66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158</v>
      </c>
      <c r="AU159" s="253" t="s">
        <v>85</v>
      </c>
      <c r="AV159" s="14" t="s">
        <v>156</v>
      </c>
      <c r="AW159" s="14" t="s">
        <v>32</v>
      </c>
      <c r="AX159" s="14" t="s">
        <v>83</v>
      </c>
      <c r="AY159" s="253" t="s">
        <v>149</v>
      </c>
    </row>
    <row r="160" s="2" customFormat="1" ht="16.5" customHeight="1">
      <c r="A160" s="38"/>
      <c r="B160" s="39"/>
      <c r="C160" s="258" t="s">
        <v>407</v>
      </c>
      <c r="D160" s="258" t="s">
        <v>401</v>
      </c>
      <c r="E160" s="259" t="s">
        <v>2427</v>
      </c>
      <c r="F160" s="260" t="s">
        <v>2428</v>
      </c>
      <c r="G160" s="261" t="s">
        <v>250</v>
      </c>
      <c r="H160" s="262">
        <v>44</v>
      </c>
      <c r="I160" s="263"/>
      <c r="J160" s="264">
        <f>ROUND(I160*H160,2)</f>
        <v>0</v>
      </c>
      <c r="K160" s="265"/>
      <c r="L160" s="266"/>
      <c r="M160" s="267" t="s">
        <v>1</v>
      </c>
      <c r="N160" s="268" t="s">
        <v>40</v>
      </c>
      <c r="O160" s="91"/>
      <c r="P160" s="227">
        <f>O160*H160</f>
        <v>0</v>
      </c>
      <c r="Q160" s="227">
        <v>0.0018</v>
      </c>
      <c r="R160" s="227">
        <f>Q160*H160</f>
        <v>0.079199999999999993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485</v>
      </c>
      <c r="AT160" s="229" t="s">
        <v>401</v>
      </c>
      <c r="AU160" s="229" t="s">
        <v>85</v>
      </c>
      <c r="AY160" s="17" t="s">
        <v>149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83</v>
      </c>
      <c r="BK160" s="230">
        <f>ROUND(I160*H160,2)</f>
        <v>0</v>
      </c>
      <c r="BL160" s="17" t="s">
        <v>370</v>
      </c>
      <c r="BM160" s="229" t="s">
        <v>2429</v>
      </c>
    </row>
    <row r="161" s="13" customFormat="1">
      <c r="A161" s="13"/>
      <c r="B161" s="231"/>
      <c r="C161" s="232"/>
      <c r="D161" s="233" t="s">
        <v>158</v>
      </c>
      <c r="E161" s="232"/>
      <c r="F161" s="235" t="s">
        <v>2430</v>
      </c>
      <c r="G161" s="232"/>
      <c r="H161" s="236">
        <v>44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158</v>
      </c>
      <c r="AU161" s="242" t="s">
        <v>85</v>
      </c>
      <c r="AV161" s="13" t="s">
        <v>85</v>
      </c>
      <c r="AW161" s="13" t="s">
        <v>4</v>
      </c>
      <c r="AX161" s="13" t="s">
        <v>83</v>
      </c>
      <c r="AY161" s="242" t="s">
        <v>149</v>
      </c>
    </row>
    <row r="162" s="2" customFormat="1" ht="16.5" customHeight="1">
      <c r="A162" s="38"/>
      <c r="B162" s="39"/>
      <c r="C162" s="258" t="s">
        <v>414</v>
      </c>
      <c r="D162" s="258" t="s">
        <v>401</v>
      </c>
      <c r="E162" s="259" t="s">
        <v>2431</v>
      </c>
      <c r="F162" s="260" t="s">
        <v>2432</v>
      </c>
      <c r="G162" s="261" t="s">
        <v>250</v>
      </c>
      <c r="H162" s="262">
        <v>22</v>
      </c>
      <c r="I162" s="263"/>
      <c r="J162" s="264">
        <f>ROUND(I162*H162,2)</f>
        <v>0</v>
      </c>
      <c r="K162" s="265"/>
      <c r="L162" s="266"/>
      <c r="M162" s="267" t="s">
        <v>1</v>
      </c>
      <c r="N162" s="268" t="s">
        <v>40</v>
      </c>
      <c r="O162" s="91"/>
      <c r="P162" s="227">
        <f>O162*H162</f>
        <v>0</v>
      </c>
      <c r="Q162" s="227">
        <v>0.0019</v>
      </c>
      <c r="R162" s="227">
        <f>Q162*H162</f>
        <v>0.041799999999999997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485</v>
      </c>
      <c r="AT162" s="229" t="s">
        <v>401</v>
      </c>
      <c r="AU162" s="229" t="s">
        <v>85</v>
      </c>
      <c r="AY162" s="17" t="s">
        <v>149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83</v>
      </c>
      <c r="BK162" s="230">
        <f>ROUND(I162*H162,2)</f>
        <v>0</v>
      </c>
      <c r="BL162" s="17" t="s">
        <v>370</v>
      </c>
      <c r="BM162" s="229" t="s">
        <v>2433</v>
      </c>
    </row>
    <row r="163" s="13" customFormat="1">
      <c r="A163" s="13"/>
      <c r="B163" s="231"/>
      <c r="C163" s="232"/>
      <c r="D163" s="233" t="s">
        <v>158</v>
      </c>
      <c r="E163" s="234" t="s">
        <v>1</v>
      </c>
      <c r="F163" s="235" t="s">
        <v>2425</v>
      </c>
      <c r="G163" s="232"/>
      <c r="H163" s="236">
        <v>11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158</v>
      </c>
      <c r="AU163" s="242" t="s">
        <v>85</v>
      </c>
      <c r="AV163" s="13" t="s">
        <v>85</v>
      </c>
      <c r="AW163" s="13" t="s">
        <v>32</v>
      </c>
      <c r="AX163" s="13" t="s">
        <v>75</v>
      </c>
      <c r="AY163" s="242" t="s">
        <v>149</v>
      </c>
    </row>
    <row r="164" s="13" customFormat="1">
      <c r="A164" s="13"/>
      <c r="B164" s="231"/>
      <c r="C164" s="232"/>
      <c r="D164" s="233" t="s">
        <v>158</v>
      </c>
      <c r="E164" s="234" t="s">
        <v>1</v>
      </c>
      <c r="F164" s="235" t="s">
        <v>2426</v>
      </c>
      <c r="G164" s="232"/>
      <c r="H164" s="236">
        <v>11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158</v>
      </c>
      <c r="AU164" s="242" t="s">
        <v>85</v>
      </c>
      <c r="AV164" s="13" t="s">
        <v>85</v>
      </c>
      <c r="AW164" s="13" t="s">
        <v>32</v>
      </c>
      <c r="AX164" s="13" t="s">
        <v>75</v>
      </c>
      <c r="AY164" s="242" t="s">
        <v>149</v>
      </c>
    </row>
    <row r="165" s="14" customFormat="1">
      <c r="A165" s="14"/>
      <c r="B165" s="243"/>
      <c r="C165" s="244"/>
      <c r="D165" s="233" t="s">
        <v>158</v>
      </c>
      <c r="E165" s="245" t="s">
        <v>1</v>
      </c>
      <c r="F165" s="246" t="s">
        <v>212</v>
      </c>
      <c r="G165" s="244"/>
      <c r="H165" s="247">
        <v>22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158</v>
      </c>
      <c r="AU165" s="253" t="s">
        <v>85</v>
      </c>
      <c r="AV165" s="14" t="s">
        <v>156</v>
      </c>
      <c r="AW165" s="14" t="s">
        <v>32</v>
      </c>
      <c r="AX165" s="14" t="s">
        <v>83</v>
      </c>
      <c r="AY165" s="253" t="s">
        <v>149</v>
      </c>
    </row>
    <row r="166" s="2" customFormat="1" ht="24.15" customHeight="1">
      <c r="A166" s="38"/>
      <c r="B166" s="39"/>
      <c r="C166" s="217" t="s">
        <v>419</v>
      </c>
      <c r="D166" s="217" t="s">
        <v>152</v>
      </c>
      <c r="E166" s="218" t="s">
        <v>2434</v>
      </c>
      <c r="F166" s="219" t="s">
        <v>2435</v>
      </c>
      <c r="G166" s="220" t="s">
        <v>394</v>
      </c>
      <c r="H166" s="221">
        <v>27</v>
      </c>
      <c r="I166" s="222"/>
      <c r="J166" s="223">
        <f>ROUND(I166*H166,2)</f>
        <v>0</v>
      </c>
      <c r="K166" s="224"/>
      <c r="L166" s="44"/>
      <c r="M166" s="225" t="s">
        <v>1</v>
      </c>
      <c r="N166" s="226" t="s">
        <v>40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370</v>
      </c>
      <c r="AT166" s="229" t="s">
        <v>152</v>
      </c>
      <c r="AU166" s="229" t="s">
        <v>85</v>
      </c>
      <c r="AY166" s="17" t="s">
        <v>149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83</v>
      </c>
      <c r="BK166" s="230">
        <f>ROUND(I166*H166,2)</f>
        <v>0</v>
      </c>
      <c r="BL166" s="17" t="s">
        <v>370</v>
      </c>
      <c r="BM166" s="229" t="s">
        <v>2436</v>
      </c>
    </row>
    <row r="167" s="13" customFormat="1">
      <c r="A167" s="13"/>
      <c r="B167" s="231"/>
      <c r="C167" s="232"/>
      <c r="D167" s="233" t="s">
        <v>158</v>
      </c>
      <c r="E167" s="234" t="s">
        <v>1</v>
      </c>
      <c r="F167" s="235" t="s">
        <v>1799</v>
      </c>
      <c r="G167" s="232"/>
      <c r="H167" s="236">
        <v>15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158</v>
      </c>
      <c r="AU167" s="242" t="s">
        <v>85</v>
      </c>
      <c r="AV167" s="13" t="s">
        <v>85</v>
      </c>
      <c r="AW167" s="13" t="s">
        <v>32</v>
      </c>
      <c r="AX167" s="13" t="s">
        <v>75</v>
      </c>
      <c r="AY167" s="242" t="s">
        <v>149</v>
      </c>
    </row>
    <row r="168" s="13" customFormat="1">
      <c r="A168" s="13"/>
      <c r="B168" s="231"/>
      <c r="C168" s="232"/>
      <c r="D168" s="233" t="s">
        <v>158</v>
      </c>
      <c r="E168" s="234" t="s">
        <v>1</v>
      </c>
      <c r="F168" s="235" t="s">
        <v>2437</v>
      </c>
      <c r="G168" s="232"/>
      <c r="H168" s="236">
        <v>5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158</v>
      </c>
      <c r="AU168" s="242" t="s">
        <v>85</v>
      </c>
      <c r="AV168" s="13" t="s">
        <v>85</v>
      </c>
      <c r="AW168" s="13" t="s">
        <v>32</v>
      </c>
      <c r="AX168" s="13" t="s">
        <v>75</v>
      </c>
      <c r="AY168" s="242" t="s">
        <v>149</v>
      </c>
    </row>
    <row r="169" s="13" customFormat="1">
      <c r="A169" s="13"/>
      <c r="B169" s="231"/>
      <c r="C169" s="232"/>
      <c r="D169" s="233" t="s">
        <v>158</v>
      </c>
      <c r="E169" s="234" t="s">
        <v>1</v>
      </c>
      <c r="F169" s="235" t="s">
        <v>2438</v>
      </c>
      <c r="G169" s="232"/>
      <c r="H169" s="236">
        <v>7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158</v>
      </c>
      <c r="AU169" s="242" t="s">
        <v>85</v>
      </c>
      <c r="AV169" s="13" t="s">
        <v>85</v>
      </c>
      <c r="AW169" s="13" t="s">
        <v>32</v>
      </c>
      <c r="AX169" s="13" t="s">
        <v>75</v>
      </c>
      <c r="AY169" s="242" t="s">
        <v>149</v>
      </c>
    </row>
    <row r="170" s="14" customFormat="1">
      <c r="A170" s="14"/>
      <c r="B170" s="243"/>
      <c r="C170" s="244"/>
      <c r="D170" s="233" t="s">
        <v>158</v>
      </c>
      <c r="E170" s="245" t="s">
        <v>1</v>
      </c>
      <c r="F170" s="246" t="s">
        <v>212</v>
      </c>
      <c r="G170" s="244"/>
      <c r="H170" s="247">
        <v>27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158</v>
      </c>
      <c r="AU170" s="253" t="s">
        <v>85</v>
      </c>
      <c r="AV170" s="14" t="s">
        <v>156</v>
      </c>
      <c r="AW170" s="14" t="s">
        <v>32</v>
      </c>
      <c r="AX170" s="14" t="s">
        <v>83</v>
      </c>
      <c r="AY170" s="253" t="s">
        <v>149</v>
      </c>
    </row>
    <row r="171" s="2" customFormat="1" ht="16.5" customHeight="1">
      <c r="A171" s="38"/>
      <c r="B171" s="39"/>
      <c r="C171" s="258" t="s">
        <v>7</v>
      </c>
      <c r="D171" s="258" t="s">
        <v>401</v>
      </c>
      <c r="E171" s="259" t="s">
        <v>2439</v>
      </c>
      <c r="F171" s="260" t="s">
        <v>2440</v>
      </c>
      <c r="G171" s="261" t="s">
        <v>394</v>
      </c>
      <c r="H171" s="262">
        <v>27</v>
      </c>
      <c r="I171" s="263"/>
      <c r="J171" s="264">
        <f>ROUND(I171*H171,2)</f>
        <v>0</v>
      </c>
      <c r="K171" s="265"/>
      <c r="L171" s="266"/>
      <c r="M171" s="267" t="s">
        <v>1</v>
      </c>
      <c r="N171" s="268" t="s">
        <v>40</v>
      </c>
      <c r="O171" s="91"/>
      <c r="P171" s="227">
        <f>O171*H171</f>
        <v>0</v>
      </c>
      <c r="Q171" s="227">
        <v>0.00040000000000000002</v>
      </c>
      <c r="R171" s="227">
        <f>Q171*H171</f>
        <v>0.010800000000000001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485</v>
      </c>
      <c r="AT171" s="229" t="s">
        <v>401</v>
      </c>
      <c r="AU171" s="229" t="s">
        <v>85</v>
      </c>
      <c r="AY171" s="17" t="s">
        <v>149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83</v>
      </c>
      <c r="BK171" s="230">
        <f>ROUND(I171*H171,2)</f>
        <v>0</v>
      </c>
      <c r="BL171" s="17" t="s">
        <v>370</v>
      </c>
      <c r="BM171" s="229" t="s">
        <v>2441</v>
      </c>
    </row>
    <row r="172" s="2" customFormat="1" ht="24.15" customHeight="1">
      <c r="A172" s="38"/>
      <c r="B172" s="39"/>
      <c r="C172" s="217" t="s">
        <v>427</v>
      </c>
      <c r="D172" s="217" t="s">
        <v>152</v>
      </c>
      <c r="E172" s="218" t="s">
        <v>2442</v>
      </c>
      <c r="F172" s="219" t="s">
        <v>2443</v>
      </c>
      <c r="G172" s="220" t="s">
        <v>394</v>
      </c>
      <c r="H172" s="221">
        <v>8</v>
      </c>
      <c r="I172" s="222"/>
      <c r="J172" s="223">
        <f>ROUND(I172*H172,2)</f>
        <v>0</v>
      </c>
      <c r="K172" s="224"/>
      <c r="L172" s="44"/>
      <c r="M172" s="225" t="s">
        <v>1</v>
      </c>
      <c r="N172" s="226" t="s">
        <v>40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370</v>
      </c>
      <c r="AT172" s="229" t="s">
        <v>152</v>
      </c>
      <c r="AU172" s="229" t="s">
        <v>85</v>
      </c>
      <c r="AY172" s="17" t="s">
        <v>149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83</v>
      </c>
      <c r="BK172" s="230">
        <f>ROUND(I172*H172,2)</f>
        <v>0</v>
      </c>
      <c r="BL172" s="17" t="s">
        <v>370</v>
      </c>
      <c r="BM172" s="229" t="s">
        <v>2444</v>
      </c>
    </row>
    <row r="173" s="13" customFormat="1">
      <c r="A173" s="13"/>
      <c r="B173" s="231"/>
      <c r="C173" s="232"/>
      <c r="D173" s="233" t="s">
        <v>158</v>
      </c>
      <c r="E173" s="234" t="s">
        <v>1</v>
      </c>
      <c r="F173" s="235" t="s">
        <v>1060</v>
      </c>
      <c r="G173" s="232"/>
      <c r="H173" s="236">
        <v>2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158</v>
      </c>
      <c r="AU173" s="242" t="s">
        <v>85</v>
      </c>
      <c r="AV173" s="13" t="s">
        <v>85</v>
      </c>
      <c r="AW173" s="13" t="s">
        <v>32</v>
      </c>
      <c r="AX173" s="13" t="s">
        <v>75</v>
      </c>
      <c r="AY173" s="242" t="s">
        <v>149</v>
      </c>
    </row>
    <row r="174" s="13" customFormat="1">
      <c r="A174" s="13"/>
      <c r="B174" s="231"/>
      <c r="C174" s="232"/>
      <c r="D174" s="233" t="s">
        <v>158</v>
      </c>
      <c r="E174" s="234" t="s">
        <v>1</v>
      </c>
      <c r="F174" s="235" t="s">
        <v>2445</v>
      </c>
      <c r="G174" s="232"/>
      <c r="H174" s="236">
        <v>6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158</v>
      </c>
      <c r="AU174" s="242" t="s">
        <v>85</v>
      </c>
      <c r="AV174" s="13" t="s">
        <v>85</v>
      </c>
      <c r="AW174" s="13" t="s">
        <v>32</v>
      </c>
      <c r="AX174" s="13" t="s">
        <v>75</v>
      </c>
      <c r="AY174" s="242" t="s">
        <v>149</v>
      </c>
    </row>
    <row r="175" s="14" customFormat="1">
      <c r="A175" s="14"/>
      <c r="B175" s="243"/>
      <c r="C175" s="244"/>
      <c r="D175" s="233" t="s">
        <v>158</v>
      </c>
      <c r="E175" s="245" t="s">
        <v>1</v>
      </c>
      <c r="F175" s="246" t="s">
        <v>212</v>
      </c>
      <c r="G175" s="244"/>
      <c r="H175" s="247">
        <v>8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158</v>
      </c>
      <c r="AU175" s="253" t="s">
        <v>85</v>
      </c>
      <c r="AV175" s="14" t="s">
        <v>156</v>
      </c>
      <c r="AW175" s="14" t="s">
        <v>32</v>
      </c>
      <c r="AX175" s="14" t="s">
        <v>83</v>
      </c>
      <c r="AY175" s="253" t="s">
        <v>149</v>
      </c>
    </row>
    <row r="176" s="2" customFormat="1" ht="16.5" customHeight="1">
      <c r="A176" s="38"/>
      <c r="B176" s="39"/>
      <c r="C176" s="258" t="s">
        <v>431</v>
      </c>
      <c r="D176" s="258" t="s">
        <v>401</v>
      </c>
      <c r="E176" s="259" t="s">
        <v>2446</v>
      </c>
      <c r="F176" s="260" t="s">
        <v>2447</v>
      </c>
      <c r="G176" s="261" t="s">
        <v>394</v>
      </c>
      <c r="H176" s="262">
        <v>6</v>
      </c>
      <c r="I176" s="263"/>
      <c r="J176" s="264">
        <f>ROUND(I176*H176,2)</f>
        <v>0</v>
      </c>
      <c r="K176" s="265"/>
      <c r="L176" s="266"/>
      <c r="M176" s="267" t="s">
        <v>1</v>
      </c>
      <c r="N176" s="268" t="s">
        <v>40</v>
      </c>
      <c r="O176" s="91"/>
      <c r="P176" s="227">
        <f>O176*H176</f>
        <v>0</v>
      </c>
      <c r="Q176" s="227">
        <v>0.00050000000000000001</v>
      </c>
      <c r="R176" s="227">
        <f>Q176*H176</f>
        <v>0.0030000000000000001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485</v>
      </c>
      <c r="AT176" s="229" t="s">
        <v>401</v>
      </c>
      <c r="AU176" s="229" t="s">
        <v>85</v>
      </c>
      <c r="AY176" s="17" t="s">
        <v>149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83</v>
      </c>
      <c r="BK176" s="230">
        <f>ROUND(I176*H176,2)</f>
        <v>0</v>
      </c>
      <c r="BL176" s="17" t="s">
        <v>370</v>
      </c>
      <c r="BM176" s="229" t="s">
        <v>2448</v>
      </c>
    </row>
    <row r="177" s="2" customFormat="1" ht="16.5" customHeight="1">
      <c r="A177" s="38"/>
      <c r="B177" s="39"/>
      <c r="C177" s="258" t="s">
        <v>436</v>
      </c>
      <c r="D177" s="258" t="s">
        <v>401</v>
      </c>
      <c r="E177" s="259" t="s">
        <v>2449</v>
      </c>
      <c r="F177" s="260" t="s">
        <v>2450</v>
      </c>
      <c r="G177" s="261" t="s">
        <v>394</v>
      </c>
      <c r="H177" s="262">
        <v>2</v>
      </c>
      <c r="I177" s="263"/>
      <c r="J177" s="264">
        <f>ROUND(I177*H177,2)</f>
        <v>0</v>
      </c>
      <c r="K177" s="265"/>
      <c r="L177" s="266"/>
      <c r="M177" s="267" t="s">
        <v>1</v>
      </c>
      <c r="N177" s="268" t="s">
        <v>40</v>
      </c>
      <c r="O177" s="91"/>
      <c r="P177" s="227">
        <f>O177*H177</f>
        <v>0</v>
      </c>
      <c r="Q177" s="227">
        <v>0.00069999999999999999</v>
      </c>
      <c r="R177" s="227">
        <f>Q177*H177</f>
        <v>0.0014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485</v>
      </c>
      <c r="AT177" s="229" t="s">
        <v>401</v>
      </c>
      <c r="AU177" s="229" t="s">
        <v>85</v>
      </c>
      <c r="AY177" s="17" t="s">
        <v>149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83</v>
      </c>
      <c r="BK177" s="230">
        <f>ROUND(I177*H177,2)</f>
        <v>0</v>
      </c>
      <c r="BL177" s="17" t="s">
        <v>370</v>
      </c>
      <c r="BM177" s="229" t="s">
        <v>2451</v>
      </c>
    </row>
    <row r="178" s="2" customFormat="1" ht="37.8" customHeight="1">
      <c r="A178" s="38"/>
      <c r="B178" s="39"/>
      <c r="C178" s="217" t="s">
        <v>441</v>
      </c>
      <c r="D178" s="217" t="s">
        <v>152</v>
      </c>
      <c r="E178" s="218" t="s">
        <v>2452</v>
      </c>
      <c r="F178" s="219" t="s">
        <v>2453</v>
      </c>
      <c r="G178" s="220" t="s">
        <v>394</v>
      </c>
      <c r="H178" s="221">
        <v>27</v>
      </c>
      <c r="I178" s="222"/>
      <c r="J178" s="223">
        <f>ROUND(I178*H178,2)</f>
        <v>0</v>
      </c>
      <c r="K178" s="224"/>
      <c r="L178" s="44"/>
      <c r="M178" s="225" t="s">
        <v>1</v>
      </c>
      <c r="N178" s="226" t="s">
        <v>40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370</v>
      </c>
      <c r="AT178" s="229" t="s">
        <v>152</v>
      </c>
      <c r="AU178" s="229" t="s">
        <v>85</v>
      </c>
      <c r="AY178" s="17" t="s">
        <v>149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83</v>
      </c>
      <c r="BK178" s="230">
        <f>ROUND(I178*H178,2)</f>
        <v>0</v>
      </c>
      <c r="BL178" s="17" t="s">
        <v>370</v>
      </c>
      <c r="BM178" s="229" t="s">
        <v>2454</v>
      </c>
    </row>
    <row r="179" s="13" customFormat="1">
      <c r="A179" s="13"/>
      <c r="B179" s="231"/>
      <c r="C179" s="232"/>
      <c r="D179" s="233" t="s">
        <v>158</v>
      </c>
      <c r="E179" s="234" t="s">
        <v>1</v>
      </c>
      <c r="F179" s="235" t="s">
        <v>1029</v>
      </c>
      <c r="G179" s="232"/>
      <c r="H179" s="236">
        <v>10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158</v>
      </c>
      <c r="AU179" s="242" t="s">
        <v>85</v>
      </c>
      <c r="AV179" s="13" t="s">
        <v>85</v>
      </c>
      <c r="AW179" s="13" t="s">
        <v>32</v>
      </c>
      <c r="AX179" s="13" t="s">
        <v>75</v>
      </c>
      <c r="AY179" s="242" t="s">
        <v>149</v>
      </c>
    </row>
    <row r="180" s="13" customFormat="1">
      <c r="A180" s="13"/>
      <c r="B180" s="231"/>
      <c r="C180" s="232"/>
      <c r="D180" s="233" t="s">
        <v>158</v>
      </c>
      <c r="E180" s="234" t="s">
        <v>1</v>
      </c>
      <c r="F180" s="235" t="s">
        <v>2031</v>
      </c>
      <c r="G180" s="232"/>
      <c r="H180" s="236">
        <v>6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158</v>
      </c>
      <c r="AU180" s="242" t="s">
        <v>85</v>
      </c>
      <c r="AV180" s="13" t="s">
        <v>85</v>
      </c>
      <c r="AW180" s="13" t="s">
        <v>32</v>
      </c>
      <c r="AX180" s="13" t="s">
        <v>75</v>
      </c>
      <c r="AY180" s="242" t="s">
        <v>149</v>
      </c>
    </row>
    <row r="181" s="13" customFormat="1">
      <c r="A181" s="13"/>
      <c r="B181" s="231"/>
      <c r="C181" s="232"/>
      <c r="D181" s="233" t="s">
        <v>158</v>
      </c>
      <c r="E181" s="234" t="s">
        <v>1</v>
      </c>
      <c r="F181" s="235" t="s">
        <v>1772</v>
      </c>
      <c r="G181" s="232"/>
      <c r="H181" s="236">
        <v>4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158</v>
      </c>
      <c r="AU181" s="242" t="s">
        <v>85</v>
      </c>
      <c r="AV181" s="13" t="s">
        <v>85</v>
      </c>
      <c r="AW181" s="13" t="s">
        <v>32</v>
      </c>
      <c r="AX181" s="13" t="s">
        <v>75</v>
      </c>
      <c r="AY181" s="242" t="s">
        <v>149</v>
      </c>
    </row>
    <row r="182" s="13" customFormat="1">
      <c r="A182" s="13"/>
      <c r="B182" s="231"/>
      <c r="C182" s="232"/>
      <c r="D182" s="233" t="s">
        <v>158</v>
      </c>
      <c r="E182" s="234" t="s">
        <v>1</v>
      </c>
      <c r="F182" s="235" t="s">
        <v>2438</v>
      </c>
      <c r="G182" s="232"/>
      <c r="H182" s="236">
        <v>7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158</v>
      </c>
      <c r="AU182" s="242" t="s">
        <v>85</v>
      </c>
      <c r="AV182" s="13" t="s">
        <v>85</v>
      </c>
      <c r="AW182" s="13" t="s">
        <v>32</v>
      </c>
      <c r="AX182" s="13" t="s">
        <v>75</v>
      </c>
      <c r="AY182" s="242" t="s">
        <v>149</v>
      </c>
    </row>
    <row r="183" s="14" customFormat="1">
      <c r="A183" s="14"/>
      <c r="B183" s="243"/>
      <c r="C183" s="244"/>
      <c r="D183" s="233" t="s">
        <v>158</v>
      </c>
      <c r="E183" s="245" t="s">
        <v>1</v>
      </c>
      <c r="F183" s="246" t="s">
        <v>212</v>
      </c>
      <c r="G183" s="244"/>
      <c r="H183" s="247">
        <v>27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158</v>
      </c>
      <c r="AU183" s="253" t="s">
        <v>85</v>
      </c>
      <c r="AV183" s="14" t="s">
        <v>156</v>
      </c>
      <c r="AW183" s="14" t="s">
        <v>32</v>
      </c>
      <c r="AX183" s="14" t="s">
        <v>83</v>
      </c>
      <c r="AY183" s="253" t="s">
        <v>149</v>
      </c>
    </row>
    <row r="184" s="2" customFormat="1" ht="24.15" customHeight="1">
      <c r="A184" s="38"/>
      <c r="B184" s="39"/>
      <c r="C184" s="258" t="s">
        <v>445</v>
      </c>
      <c r="D184" s="258" t="s">
        <v>401</v>
      </c>
      <c r="E184" s="259" t="s">
        <v>2455</v>
      </c>
      <c r="F184" s="260" t="s">
        <v>2456</v>
      </c>
      <c r="G184" s="261" t="s">
        <v>394</v>
      </c>
      <c r="H184" s="262">
        <v>27</v>
      </c>
      <c r="I184" s="263"/>
      <c r="J184" s="264">
        <f>ROUND(I184*H184,2)</f>
        <v>0</v>
      </c>
      <c r="K184" s="265"/>
      <c r="L184" s="266"/>
      <c r="M184" s="267" t="s">
        <v>1</v>
      </c>
      <c r="N184" s="268" t="s">
        <v>40</v>
      </c>
      <c r="O184" s="91"/>
      <c r="P184" s="227">
        <f>O184*H184</f>
        <v>0</v>
      </c>
      <c r="Q184" s="227">
        <v>0.00059999999999999995</v>
      </c>
      <c r="R184" s="227">
        <f>Q184*H184</f>
        <v>0.016199999999999999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485</v>
      </c>
      <c r="AT184" s="229" t="s">
        <v>401</v>
      </c>
      <c r="AU184" s="229" t="s">
        <v>85</v>
      </c>
      <c r="AY184" s="17" t="s">
        <v>149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83</v>
      </c>
      <c r="BK184" s="230">
        <f>ROUND(I184*H184,2)</f>
        <v>0</v>
      </c>
      <c r="BL184" s="17" t="s">
        <v>370</v>
      </c>
      <c r="BM184" s="229" t="s">
        <v>2457</v>
      </c>
    </row>
    <row r="185" s="2" customFormat="1" ht="37.8" customHeight="1">
      <c r="A185" s="38"/>
      <c r="B185" s="39"/>
      <c r="C185" s="217" t="s">
        <v>449</v>
      </c>
      <c r="D185" s="217" t="s">
        <v>152</v>
      </c>
      <c r="E185" s="218" t="s">
        <v>2458</v>
      </c>
      <c r="F185" s="219" t="s">
        <v>2459</v>
      </c>
      <c r="G185" s="220" t="s">
        <v>394</v>
      </c>
      <c r="H185" s="221">
        <v>25</v>
      </c>
      <c r="I185" s="222"/>
      <c r="J185" s="223">
        <f>ROUND(I185*H185,2)</f>
        <v>0</v>
      </c>
      <c r="K185" s="224"/>
      <c r="L185" s="44"/>
      <c r="M185" s="225" t="s">
        <v>1</v>
      </c>
      <c r="N185" s="226" t="s">
        <v>40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370</v>
      </c>
      <c r="AT185" s="229" t="s">
        <v>152</v>
      </c>
      <c r="AU185" s="229" t="s">
        <v>85</v>
      </c>
      <c r="AY185" s="17" t="s">
        <v>149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83</v>
      </c>
      <c r="BK185" s="230">
        <f>ROUND(I185*H185,2)</f>
        <v>0</v>
      </c>
      <c r="BL185" s="17" t="s">
        <v>370</v>
      </c>
      <c r="BM185" s="229" t="s">
        <v>2460</v>
      </c>
    </row>
    <row r="186" s="13" customFormat="1">
      <c r="A186" s="13"/>
      <c r="B186" s="231"/>
      <c r="C186" s="232"/>
      <c r="D186" s="233" t="s">
        <v>158</v>
      </c>
      <c r="E186" s="234" t="s">
        <v>1</v>
      </c>
      <c r="F186" s="235" t="s">
        <v>2461</v>
      </c>
      <c r="G186" s="232"/>
      <c r="H186" s="236">
        <v>19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158</v>
      </c>
      <c r="AU186" s="242" t="s">
        <v>85</v>
      </c>
      <c r="AV186" s="13" t="s">
        <v>85</v>
      </c>
      <c r="AW186" s="13" t="s">
        <v>32</v>
      </c>
      <c r="AX186" s="13" t="s">
        <v>75</v>
      </c>
      <c r="AY186" s="242" t="s">
        <v>149</v>
      </c>
    </row>
    <row r="187" s="13" customFormat="1">
      <c r="A187" s="13"/>
      <c r="B187" s="231"/>
      <c r="C187" s="232"/>
      <c r="D187" s="233" t="s">
        <v>158</v>
      </c>
      <c r="E187" s="234" t="s">
        <v>1</v>
      </c>
      <c r="F187" s="235" t="s">
        <v>2462</v>
      </c>
      <c r="G187" s="232"/>
      <c r="H187" s="236">
        <v>6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158</v>
      </c>
      <c r="AU187" s="242" t="s">
        <v>85</v>
      </c>
      <c r="AV187" s="13" t="s">
        <v>85</v>
      </c>
      <c r="AW187" s="13" t="s">
        <v>32</v>
      </c>
      <c r="AX187" s="13" t="s">
        <v>75</v>
      </c>
      <c r="AY187" s="242" t="s">
        <v>149</v>
      </c>
    </row>
    <row r="188" s="14" customFormat="1">
      <c r="A188" s="14"/>
      <c r="B188" s="243"/>
      <c r="C188" s="244"/>
      <c r="D188" s="233" t="s">
        <v>158</v>
      </c>
      <c r="E188" s="245" t="s">
        <v>1</v>
      </c>
      <c r="F188" s="246" t="s">
        <v>212</v>
      </c>
      <c r="G188" s="244"/>
      <c r="H188" s="247">
        <v>25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158</v>
      </c>
      <c r="AU188" s="253" t="s">
        <v>85</v>
      </c>
      <c r="AV188" s="14" t="s">
        <v>156</v>
      </c>
      <c r="AW188" s="14" t="s">
        <v>32</v>
      </c>
      <c r="AX188" s="14" t="s">
        <v>83</v>
      </c>
      <c r="AY188" s="253" t="s">
        <v>149</v>
      </c>
    </row>
    <row r="189" s="2" customFormat="1" ht="24.15" customHeight="1">
      <c r="A189" s="38"/>
      <c r="B189" s="39"/>
      <c r="C189" s="258" t="s">
        <v>453</v>
      </c>
      <c r="D189" s="258" t="s">
        <v>401</v>
      </c>
      <c r="E189" s="259" t="s">
        <v>2463</v>
      </c>
      <c r="F189" s="260" t="s">
        <v>2464</v>
      </c>
      <c r="G189" s="261" t="s">
        <v>394</v>
      </c>
      <c r="H189" s="262">
        <v>22</v>
      </c>
      <c r="I189" s="263"/>
      <c r="J189" s="264">
        <f>ROUND(I189*H189,2)</f>
        <v>0</v>
      </c>
      <c r="K189" s="265"/>
      <c r="L189" s="266"/>
      <c r="M189" s="267" t="s">
        <v>1</v>
      </c>
      <c r="N189" s="268" t="s">
        <v>40</v>
      </c>
      <c r="O189" s="91"/>
      <c r="P189" s="227">
        <f>O189*H189</f>
        <v>0</v>
      </c>
      <c r="Q189" s="227">
        <v>0.00080000000000000004</v>
      </c>
      <c r="R189" s="227">
        <f>Q189*H189</f>
        <v>0.017600000000000001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485</v>
      </c>
      <c r="AT189" s="229" t="s">
        <v>401</v>
      </c>
      <c r="AU189" s="229" t="s">
        <v>85</v>
      </c>
      <c r="AY189" s="17" t="s">
        <v>149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83</v>
      </c>
      <c r="BK189" s="230">
        <f>ROUND(I189*H189,2)</f>
        <v>0</v>
      </c>
      <c r="BL189" s="17" t="s">
        <v>370</v>
      </c>
      <c r="BM189" s="229" t="s">
        <v>2465</v>
      </c>
    </row>
    <row r="190" s="2" customFormat="1" ht="24.15" customHeight="1">
      <c r="A190" s="38"/>
      <c r="B190" s="39"/>
      <c r="C190" s="258" t="s">
        <v>458</v>
      </c>
      <c r="D190" s="258" t="s">
        <v>401</v>
      </c>
      <c r="E190" s="259" t="s">
        <v>2466</v>
      </c>
      <c r="F190" s="260" t="s">
        <v>2467</v>
      </c>
      <c r="G190" s="261" t="s">
        <v>394</v>
      </c>
      <c r="H190" s="262">
        <v>1</v>
      </c>
      <c r="I190" s="263"/>
      <c r="J190" s="264">
        <f>ROUND(I190*H190,2)</f>
        <v>0</v>
      </c>
      <c r="K190" s="265"/>
      <c r="L190" s="266"/>
      <c r="M190" s="267" t="s">
        <v>1</v>
      </c>
      <c r="N190" s="268" t="s">
        <v>40</v>
      </c>
      <c r="O190" s="91"/>
      <c r="P190" s="227">
        <f>O190*H190</f>
        <v>0</v>
      </c>
      <c r="Q190" s="227">
        <v>0.00089999999999999998</v>
      </c>
      <c r="R190" s="227">
        <f>Q190*H190</f>
        <v>0.00089999999999999998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485</v>
      </c>
      <c r="AT190" s="229" t="s">
        <v>401</v>
      </c>
      <c r="AU190" s="229" t="s">
        <v>85</v>
      </c>
      <c r="AY190" s="17" t="s">
        <v>149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83</v>
      </c>
      <c r="BK190" s="230">
        <f>ROUND(I190*H190,2)</f>
        <v>0</v>
      </c>
      <c r="BL190" s="17" t="s">
        <v>370</v>
      </c>
      <c r="BM190" s="229" t="s">
        <v>2468</v>
      </c>
    </row>
    <row r="191" s="2" customFormat="1" ht="24.15" customHeight="1">
      <c r="A191" s="38"/>
      <c r="B191" s="39"/>
      <c r="C191" s="258" t="s">
        <v>465</v>
      </c>
      <c r="D191" s="258" t="s">
        <v>401</v>
      </c>
      <c r="E191" s="259" t="s">
        <v>2469</v>
      </c>
      <c r="F191" s="260" t="s">
        <v>2470</v>
      </c>
      <c r="G191" s="261" t="s">
        <v>394</v>
      </c>
      <c r="H191" s="262">
        <v>2</v>
      </c>
      <c r="I191" s="263"/>
      <c r="J191" s="264">
        <f>ROUND(I191*H191,2)</f>
        <v>0</v>
      </c>
      <c r="K191" s="265"/>
      <c r="L191" s="266"/>
      <c r="M191" s="267" t="s">
        <v>1</v>
      </c>
      <c r="N191" s="268" t="s">
        <v>40</v>
      </c>
      <c r="O191" s="91"/>
      <c r="P191" s="227">
        <f>O191*H191</f>
        <v>0</v>
      </c>
      <c r="Q191" s="227">
        <v>0.001</v>
      </c>
      <c r="R191" s="227">
        <f>Q191*H191</f>
        <v>0.002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485</v>
      </c>
      <c r="AT191" s="229" t="s">
        <v>401</v>
      </c>
      <c r="AU191" s="229" t="s">
        <v>85</v>
      </c>
      <c r="AY191" s="17" t="s">
        <v>149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83</v>
      </c>
      <c r="BK191" s="230">
        <f>ROUND(I191*H191,2)</f>
        <v>0</v>
      </c>
      <c r="BL191" s="17" t="s">
        <v>370</v>
      </c>
      <c r="BM191" s="229" t="s">
        <v>2471</v>
      </c>
    </row>
    <row r="192" s="2" customFormat="1" ht="37.8" customHeight="1">
      <c r="A192" s="38"/>
      <c r="B192" s="39"/>
      <c r="C192" s="217" t="s">
        <v>477</v>
      </c>
      <c r="D192" s="217" t="s">
        <v>152</v>
      </c>
      <c r="E192" s="218" t="s">
        <v>2472</v>
      </c>
      <c r="F192" s="219" t="s">
        <v>2473</v>
      </c>
      <c r="G192" s="220" t="s">
        <v>394</v>
      </c>
      <c r="H192" s="221">
        <v>3</v>
      </c>
      <c r="I192" s="222"/>
      <c r="J192" s="223">
        <f>ROUND(I192*H192,2)</f>
        <v>0</v>
      </c>
      <c r="K192" s="224"/>
      <c r="L192" s="44"/>
      <c r="M192" s="225" t="s">
        <v>1</v>
      </c>
      <c r="N192" s="226" t="s">
        <v>40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370</v>
      </c>
      <c r="AT192" s="229" t="s">
        <v>152</v>
      </c>
      <c r="AU192" s="229" t="s">
        <v>85</v>
      </c>
      <c r="AY192" s="17" t="s">
        <v>149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83</v>
      </c>
      <c r="BK192" s="230">
        <f>ROUND(I192*H192,2)</f>
        <v>0</v>
      </c>
      <c r="BL192" s="17" t="s">
        <v>370</v>
      </c>
      <c r="BM192" s="229" t="s">
        <v>2474</v>
      </c>
    </row>
    <row r="193" s="13" customFormat="1">
      <c r="A193" s="13"/>
      <c r="B193" s="231"/>
      <c r="C193" s="232"/>
      <c r="D193" s="233" t="s">
        <v>158</v>
      </c>
      <c r="E193" s="234" t="s">
        <v>1</v>
      </c>
      <c r="F193" s="235" t="s">
        <v>2380</v>
      </c>
      <c r="G193" s="232"/>
      <c r="H193" s="236">
        <v>7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158</v>
      </c>
      <c r="AU193" s="242" t="s">
        <v>85</v>
      </c>
      <c r="AV193" s="13" t="s">
        <v>85</v>
      </c>
      <c r="AW193" s="13" t="s">
        <v>32</v>
      </c>
      <c r="AX193" s="13" t="s">
        <v>75</v>
      </c>
      <c r="AY193" s="242" t="s">
        <v>149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1227</v>
      </c>
      <c r="G194" s="232"/>
      <c r="H194" s="236">
        <v>3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85</v>
      </c>
      <c r="AV194" s="13" t="s">
        <v>85</v>
      </c>
      <c r="AW194" s="13" t="s">
        <v>32</v>
      </c>
      <c r="AX194" s="13" t="s">
        <v>83</v>
      </c>
      <c r="AY194" s="242" t="s">
        <v>149</v>
      </c>
    </row>
    <row r="195" s="2" customFormat="1" ht="16.5" customHeight="1">
      <c r="A195" s="38"/>
      <c r="B195" s="39"/>
      <c r="C195" s="258" t="s">
        <v>485</v>
      </c>
      <c r="D195" s="258" t="s">
        <v>401</v>
      </c>
      <c r="E195" s="259" t="s">
        <v>2475</v>
      </c>
      <c r="F195" s="260" t="s">
        <v>2476</v>
      </c>
      <c r="G195" s="261" t="s">
        <v>394</v>
      </c>
      <c r="H195" s="262">
        <v>3</v>
      </c>
      <c r="I195" s="263"/>
      <c r="J195" s="264">
        <f>ROUND(I195*H195,2)</f>
        <v>0</v>
      </c>
      <c r="K195" s="265"/>
      <c r="L195" s="266"/>
      <c r="M195" s="267" t="s">
        <v>1</v>
      </c>
      <c r="N195" s="268" t="s">
        <v>40</v>
      </c>
      <c r="O195" s="91"/>
      <c r="P195" s="227">
        <f>O195*H195</f>
        <v>0</v>
      </c>
      <c r="Q195" s="227">
        <v>0.00029999999999999997</v>
      </c>
      <c r="R195" s="227">
        <f>Q195*H195</f>
        <v>0.00089999999999999998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485</v>
      </c>
      <c r="AT195" s="229" t="s">
        <v>401</v>
      </c>
      <c r="AU195" s="229" t="s">
        <v>85</v>
      </c>
      <c r="AY195" s="17" t="s">
        <v>149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83</v>
      </c>
      <c r="BK195" s="230">
        <f>ROUND(I195*H195,2)</f>
        <v>0</v>
      </c>
      <c r="BL195" s="17" t="s">
        <v>370</v>
      </c>
      <c r="BM195" s="229" t="s">
        <v>2477</v>
      </c>
    </row>
    <row r="196" s="2" customFormat="1" ht="33" customHeight="1">
      <c r="A196" s="38"/>
      <c r="B196" s="39"/>
      <c r="C196" s="217" t="s">
        <v>491</v>
      </c>
      <c r="D196" s="217" t="s">
        <v>152</v>
      </c>
      <c r="E196" s="218" t="s">
        <v>2478</v>
      </c>
      <c r="F196" s="219" t="s">
        <v>2479</v>
      </c>
      <c r="G196" s="220" t="s">
        <v>394</v>
      </c>
      <c r="H196" s="221">
        <v>2</v>
      </c>
      <c r="I196" s="222"/>
      <c r="J196" s="223">
        <f>ROUND(I196*H196,2)</f>
        <v>0</v>
      </c>
      <c r="K196" s="224"/>
      <c r="L196" s="44"/>
      <c r="M196" s="225" t="s">
        <v>1</v>
      </c>
      <c r="N196" s="226" t="s">
        <v>40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370</v>
      </c>
      <c r="AT196" s="229" t="s">
        <v>152</v>
      </c>
      <c r="AU196" s="229" t="s">
        <v>85</v>
      </c>
      <c r="AY196" s="17" t="s">
        <v>149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83</v>
      </c>
      <c r="BK196" s="230">
        <f>ROUND(I196*H196,2)</f>
        <v>0</v>
      </c>
      <c r="BL196" s="17" t="s">
        <v>370</v>
      </c>
      <c r="BM196" s="229" t="s">
        <v>2480</v>
      </c>
    </row>
    <row r="197" s="13" customFormat="1">
      <c r="A197" s="13"/>
      <c r="B197" s="231"/>
      <c r="C197" s="232"/>
      <c r="D197" s="233" t="s">
        <v>158</v>
      </c>
      <c r="E197" s="234" t="s">
        <v>1</v>
      </c>
      <c r="F197" s="235" t="s">
        <v>1044</v>
      </c>
      <c r="G197" s="232"/>
      <c r="H197" s="236">
        <v>2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158</v>
      </c>
      <c r="AU197" s="242" t="s">
        <v>85</v>
      </c>
      <c r="AV197" s="13" t="s">
        <v>85</v>
      </c>
      <c r="AW197" s="13" t="s">
        <v>32</v>
      </c>
      <c r="AX197" s="13" t="s">
        <v>83</v>
      </c>
      <c r="AY197" s="242" t="s">
        <v>149</v>
      </c>
    </row>
    <row r="198" s="2" customFormat="1" ht="16.5" customHeight="1">
      <c r="A198" s="38"/>
      <c r="B198" s="39"/>
      <c r="C198" s="258" t="s">
        <v>147</v>
      </c>
      <c r="D198" s="258" t="s">
        <v>401</v>
      </c>
      <c r="E198" s="259" t="s">
        <v>450</v>
      </c>
      <c r="F198" s="260" t="s">
        <v>2481</v>
      </c>
      <c r="G198" s="261" t="s">
        <v>394</v>
      </c>
      <c r="H198" s="262">
        <v>1</v>
      </c>
      <c r="I198" s="263"/>
      <c r="J198" s="264">
        <f>ROUND(I198*H198,2)</f>
        <v>0</v>
      </c>
      <c r="K198" s="265"/>
      <c r="L198" s="266"/>
      <c r="M198" s="267" t="s">
        <v>1</v>
      </c>
      <c r="N198" s="268" t="s">
        <v>40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485</v>
      </c>
      <c r="AT198" s="229" t="s">
        <v>401</v>
      </c>
      <c r="AU198" s="229" t="s">
        <v>85</v>
      </c>
      <c r="AY198" s="17" t="s">
        <v>149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83</v>
      </c>
      <c r="BK198" s="230">
        <f>ROUND(I198*H198,2)</f>
        <v>0</v>
      </c>
      <c r="BL198" s="17" t="s">
        <v>370</v>
      </c>
      <c r="BM198" s="229" t="s">
        <v>2482</v>
      </c>
    </row>
    <row r="199" s="2" customFormat="1" ht="16.5" customHeight="1">
      <c r="A199" s="38"/>
      <c r="B199" s="39"/>
      <c r="C199" s="258" t="s">
        <v>512</v>
      </c>
      <c r="D199" s="258" t="s">
        <v>401</v>
      </c>
      <c r="E199" s="259" t="s">
        <v>2006</v>
      </c>
      <c r="F199" s="260" t="s">
        <v>2483</v>
      </c>
      <c r="G199" s="261" t="s">
        <v>394</v>
      </c>
      <c r="H199" s="262">
        <v>1</v>
      </c>
      <c r="I199" s="263"/>
      <c r="J199" s="264">
        <f>ROUND(I199*H199,2)</f>
        <v>0</v>
      </c>
      <c r="K199" s="265"/>
      <c r="L199" s="266"/>
      <c r="M199" s="267" t="s">
        <v>1</v>
      </c>
      <c r="N199" s="268" t="s">
        <v>40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485</v>
      </c>
      <c r="AT199" s="229" t="s">
        <v>401</v>
      </c>
      <c r="AU199" s="229" t="s">
        <v>85</v>
      </c>
      <c r="AY199" s="17" t="s">
        <v>149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83</v>
      </c>
      <c r="BK199" s="230">
        <f>ROUND(I199*H199,2)</f>
        <v>0</v>
      </c>
      <c r="BL199" s="17" t="s">
        <v>370</v>
      </c>
      <c r="BM199" s="229" t="s">
        <v>2484</v>
      </c>
    </row>
    <row r="200" s="2" customFormat="1" ht="16.5" customHeight="1">
      <c r="A200" s="38"/>
      <c r="B200" s="39"/>
      <c r="C200" s="217" t="s">
        <v>516</v>
      </c>
      <c r="D200" s="217" t="s">
        <v>152</v>
      </c>
      <c r="E200" s="218" t="s">
        <v>2485</v>
      </c>
      <c r="F200" s="219" t="s">
        <v>2486</v>
      </c>
      <c r="G200" s="220" t="s">
        <v>394</v>
      </c>
      <c r="H200" s="221">
        <v>1</v>
      </c>
      <c r="I200" s="222"/>
      <c r="J200" s="223">
        <f>ROUND(I200*H200,2)</f>
        <v>0</v>
      </c>
      <c r="K200" s="224"/>
      <c r="L200" s="44"/>
      <c r="M200" s="225" t="s">
        <v>1</v>
      </c>
      <c r="N200" s="226" t="s">
        <v>40</v>
      </c>
      <c r="O200" s="91"/>
      <c r="P200" s="227">
        <f>O200*H200</f>
        <v>0</v>
      </c>
      <c r="Q200" s="227">
        <v>0.00010000000000000001</v>
      </c>
      <c r="R200" s="227">
        <f>Q200*H200</f>
        <v>0.00010000000000000001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370</v>
      </c>
      <c r="AT200" s="229" t="s">
        <v>152</v>
      </c>
      <c r="AU200" s="229" t="s">
        <v>85</v>
      </c>
      <c r="AY200" s="17" t="s">
        <v>149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83</v>
      </c>
      <c r="BK200" s="230">
        <f>ROUND(I200*H200,2)</f>
        <v>0</v>
      </c>
      <c r="BL200" s="17" t="s">
        <v>370</v>
      </c>
      <c r="BM200" s="229" t="s">
        <v>2487</v>
      </c>
    </row>
    <row r="201" s="2" customFormat="1">
      <c r="A201" s="38"/>
      <c r="B201" s="39"/>
      <c r="C201" s="40"/>
      <c r="D201" s="233" t="s">
        <v>298</v>
      </c>
      <c r="E201" s="40"/>
      <c r="F201" s="254" t="s">
        <v>1420</v>
      </c>
      <c r="G201" s="40"/>
      <c r="H201" s="40"/>
      <c r="I201" s="255"/>
      <c r="J201" s="40"/>
      <c r="K201" s="40"/>
      <c r="L201" s="44"/>
      <c r="M201" s="256"/>
      <c r="N201" s="25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298</v>
      </c>
      <c r="AU201" s="17" t="s">
        <v>85</v>
      </c>
    </row>
    <row r="202" s="13" customFormat="1">
      <c r="A202" s="13"/>
      <c r="B202" s="231"/>
      <c r="C202" s="232"/>
      <c r="D202" s="233" t="s">
        <v>158</v>
      </c>
      <c r="E202" s="234" t="s">
        <v>1</v>
      </c>
      <c r="F202" s="235" t="s">
        <v>1035</v>
      </c>
      <c r="G202" s="232"/>
      <c r="H202" s="236">
        <v>1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158</v>
      </c>
      <c r="AU202" s="242" t="s">
        <v>85</v>
      </c>
      <c r="AV202" s="13" t="s">
        <v>85</v>
      </c>
      <c r="AW202" s="13" t="s">
        <v>32</v>
      </c>
      <c r="AX202" s="13" t="s">
        <v>83</v>
      </c>
      <c r="AY202" s="242" t="s">
        <v>149</v>
      </c>
    </row>
    <row r="203" s="2" customFormat="1" ht="33" customHeight="1">
      <c r="A203" s="38"/>
      <c r="B203" s="39"/>
      <c r="C203" s="217" t="s">
        <v>520</v>
      </c>
      <c r="D203" s="217" t="s">
        <v>152</v>
      </c>
      <c r="E203" s="218" t="s">
        <v>2488</v>
      </c>
      <c r="F203" s="219" t="s">
        <v>2489</v>
      </c>
      <c r="G203" s="220" t="s">
        <v>394</v>
      </c>
      <c r="H203" s="221">
        <v>17</v>
      </c>
      <c r="I203" s="222"/>
      <c r="J203" s="223">
        <f>ROUND(I203*H203,2)</f>
        <v>0</v>
      </c>
      <c r="K203" s="224"/>
      <c r="L203" s="44"/>
      <c r="M203" s="225" t="s">
        <v>1</v>
      </c>
      <c r="N203" s="226" t="s">
        <v>40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370</v>
      </c>
      <c r="AT203" s="229" t="s">
        <v>152</v>
      </c>
      <c r="AU203" s="229" t="s">
        <v>85</v>
      </c>
      <c r="AY203" s="17" t="s">
        <v>149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83</v>
      </c>
      <c r="BK203" s="230">
        <f>ROUND(I203*H203,2)</f>
        <v>0</v>
      </c>
      <c r="BL203" s="17" t="s">
        <v>370</v>
      </c>
      <c r="BM203" s="229" t="s">
        <v>2490</v>
      </c>
    </row>
    <row r="204" s="13" customFormat="1">
      <c r="A204" s="13"/>
      <c r="B204" s="231"/>
      <c r="C204" s="232"/>
      <c r="D204" s="233" t="s">
        <v>158</v>
      </c>
      <c r="E204" s="234" t="s">
        <v>1</v>
      </c>
      <c r="F204" s="235" t="s">
        <v>2068</v>
      </c>
      <c r="G204" s="232"/>
      <c r="H204" s="236">
        <v>9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158</v>
      </c>
      <c r="AU204" s="242" t="s">
        <v>85</v>
      </c>
      <c r="AV204" s="13" t="s">
        <v>85</v>
      </c>
      <c r="AW204" s="13" t="s">
        <v>32</v>
      </c>
      <c r="AX204" s="13" t="s">
        <v>75</v>
      </c>
      <c r="AY204" s="242" t="s">
        <v>149</v>
      </c>
    </row>
    <row r="205" s="13" customFormat="1">
      <c r="A205" s="13"/>
      <c r="B205" s="231"/>
      <c r="C205" s="232"/>
      <c r="D205" s="233" t="s">
        <v>158</v>
      </c>
      <c r="E205" s="234" t="s">
        <v>1</v>
      </c>
      <c r="F205" s="235" t="s">
        <v>2031</v>
      </c>
      <c r="G205" s="232"/>
      <c r="H205" s="236">
        <v>6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158</v>
      </c>
      <c r="AU205" s="242" t="s">
        <v>85</v>
      </c>
      <c r="AV205" s="13" t="s">
        <v>85</v>
      </c>
      <c r="AW205" s="13" t="s">
        <v>32</v>
      </c>
      <c r="AX205" s="13" t="s">
        <v>75</v>
      </c>
      <c r="AY205" s="242" t="s">
        <v>149</v>
      </c>
    </row>
    <row r="206" s="13" customFormat="1">
      <c r="A206" s="13"/>
      <c r="B206" s="231"/>
      <c r="C206" s="232"/>
      <c r="D206" s="233" t="s">
        <v>158</v>
      </c>
      <c r="E206" s="234" t="s">
        <v>1</v>
      </c>
      <c r="F206" s="235" t="s">
        <v>1060</v>
      </c>
      <c r="G206" s="232"/>
      <c r="H206" s="236">
        <v>2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158</v>
      </c>
      <c r="AU206" s="242" t="s">
        <v>85</v>
      </c>
      <c r="AV206" s="13" t="s">
        <v>85</v>
      </c>
      <c r="AW206" s="13" t="s">
        <v>32</v>
      </c>
      <c r="AX206" s="13" t="s">
        <v>75</v>
      </c>
      <c r="AY206" s="242" t="s">
        <v>149</v>
      </c>
    </row>
    <row r="207" s="14" customFormat="1">
      <c r="A207" s="14"/>
      <c r="B207" s="243"/>
      <c r="C207" s="244"/>
      <c r="D207" s="233" t="s">
        <v>158</v>
      </c>
      <c r="E207" s="245" t="s">
        <v>1</v>
      </c>
      <c r="F207" s="246" t="s">
        <v>212</v>
      </c>
      <c r="G207" s="244"/>
      <c r="H207" s="247">
        <v>17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158</v>
      </c>
      <c r="AU207" s="253" t="s">
        <v>85</v>
      </c>
      <c r="AV207" s="14" t="s">
        <v>156</v>
      </c>
      <c r="AW207" s="14" t="s">
        <v>32</v>
      </c>
      <c r="AX207" s="14" t="s">
        <v>83</v>
      </c>
      <c r="AY207" s="253" t="s">
        <v>149</v>
      </c>
    </row>
    <row r="208" s="2" customFormat="1" ht="24.15" customHeight="1">
      <c r="A208" s="38"/>
      <c r="B208" s="39"/>
      <c r="C208" s="258" t="s">
        <v>524</v>
      </c>
      <c r="D208" s="258" t="s">
        <v>401</v>
      </c>
      <c r="E208" s="259" t="s">
        <v>2043</v>
      </c>
      <c r="F208" s="260" t="s">
        <v>2491</v>
      </c>
      <c r="G208" s="261" t="s">
        <v>394</v>
      </c>
      <c r="H208" s="262">
        <v>17</v>
      </c>
      <c r="I208" s="263"/>
      <c r="J208" s="264">
        <f>ROUND(I208*H208,2)</f>
        <v>0</v>
      </c>
      <c r="K208" s="265"/>
      <c r="L208" s="266"/>
      <c r="M208" s="267" t="s">
        <v>1</v>
      </c>
      <c r="N208" s="268" t="s">
        <v>40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485</v>
      </c>
      <c r="AT208" s="229" t="s">
        <v>401</v>
      </c>
      <c r="AU208" s="229" t="s">
        <v>85</v>
      </c>
      <c r="AY208" s="17" t="s">
        <v>149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83</v>
      </c>
      <c r="BK208" s="230">
        <f>ROUND(I208*H208,2)</f>
        <v>0</v>
      </c>
      <c r="BL208" s="17" t="s">
        <v>370</v>
      </c>
      <c r="BM208" s="229" t="s">
        <v>2492</v>
      </c>
    </row>
    <row r="209" s="2" customFormat="1" ht="37.8" customHeight="1">
      <c r="A209" s="38"/>
      <c r="B209" s="39"/>
      <c r="C209" s="217" t="s">
        <v>531</v>
      </c>
      <c r="D209" s="217" t="s">
        <v>152</v>
      </c>
      <c r="E209" s="218" t="s">
        <v>2493</v>
      </c>
      <c r="F209" s="219" t="s">
        <v>2494</v>
      </c>
      <c r="G209" s="220" t="s">
        <v>394</v>
      </c>
      <c r="H209" s="221">
        <v>12</v>
      </c>
      <c r="I209" s="222"/>
      <c r="J209" s="223">
        <f>ROUND(I209*H209,2)</f>
        <v>0</v>
      </c>
      <c r="K209" s="224"/>
      <c r="L209" s="44"/>
      <c r="M209" s="225" t="s">
        <v>1</v>
      </c>
      <c r="N209" s="226" t="s">
        <v>40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370</v>
      </c>
      <c r="AT209" s="229" t="s">
        <v>152</v>
      </c>
      <c r="AU209" s="229" t="s">
        <v>85</v>
      </c>
      <c r="AY209" s="17" t="s">
        <v>149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83</v>
      </c>
      <c r="BK209" s="230">
        <f>ROUND(I209*H209,2)</f>
        <v>0</v>
      </c>
      <c r="BL209" s="17" t="s">
        <v>370</v>
      </c>
      <c r="BM209" s="229" t="s">
        <v>2495</v>
      </c>
    </row>
    <row r="210" s="13" customFormat="1">
      <c r="A210" s="13"/>
      <c r="B210" s="231"/>
      <c r="C210" s="232"/>
      <c r="D210" s="233" t="s">
        <v>158</v>
      </c>
      <c r="E210" s="234" t="s">
        <v>1</v>
      </c>
      <c r="F210" s="235" t="s">
        <v>2496</v>
      </c>
      <c r="G210" s="232"/>
      <c r="H210" s="236">
        <v>8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158</v>
      </c>
      <c r="AU210" s="242" t="s">
        <v>85</v>
      </c>
      <c r="AV210" s="13" t="s">
        <v>85</v>
      </c>
      <c r="AW210" s="13" t="s">
        <v>32</v>
      </c>
      <c r="AX210" s="13" t="s">
        <v>75</v>
      </c>
      <c r="AY210" s="242" t="s">
        <v>149</v>
      </c>
    </row>
    <row r="211" s="13" customFormat="1">
      <c r="A211" s="13"/>
      <c r="B211" s="231"/>
      <c r="C211" s="232"/>
      <c r="D211" s="233" t="s">
        <v>158</v>
      </c>
      <c r="E211" s="234" t="s">
        <v>1</v>
      </c>
      <c r="F211" s="235" t="s">
        <v>1066</v>
      </c>
      <c r="G211" s="232"/>
      <c r="H211" s="236">
        <v>3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158</v>
      </c>
      <c r="AU211" s="242" t="s">
        <v>85</v>
      </c>
      <c r="AV211" s="13" t="s">
        <v>85</v>
      </c>
      <c r="AW211" s="13" t="s">
        <v>32</v>
      </c>
      <c r="AX211" s="13" t="s">
        <v>75</v>
      </c>
      <c r="AY211" s="242" t="s">
        <v>149</v>
      </c>
    </row>
    <row r="212" s="13" customFormat="1">
      <c r="A212" s="13"/>
      <c r="B212" s="231"/>
      <c r="C212" s="232"/>
      <c r="D212" s="233" t="s">
        <v>158</v>
      </c>
      <c r="E212" s="234" t="s">
        <v>1</v>
      </c>
      <c r="F212" s="235" t="s">
        <v>2084</v>
      </c>
      <c r="G212" s="232"/>
      <c r="H212" s="236">
        <v>1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158</v>
      </c>
      <c r="AU212" s="242" t="s">
        <v>85</v>
      </c>
      <c r="AV212" s="13" t="s">
        <v>85</v>
      </c>
      <c r="AW212" s="13" t="s">
        <v>32</v>
      </c>
      <c r="AX212" s="13" t="s">
        <v>75</v>
      </c>
      <c r="AY212" s="242" t="s">
        <v>149</v>
      </c>
    </row>
    <row r="213" s="14" customFormat="1">
      <c r="A213" s="14"/>
      <c r="B213" s="243"/>
      <c r="C213" s="244"/>
      <c r="D213" s="233" t="s">
        <v>158</v>
      </c>
      <c r="E213" s="245" t="s">
        <v>1</v>
      </c>
      <c r="F213" s="246" t="s">
        <v>212</v>
      </c>
      <c r="G213" s="244"/>
      <c r="H213" s="247">
        <v>12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158</v>
      </c>
      <c r="AU213" s="253" t="s">
        <v>85</v>
      </c>
      <c r="AV213" s="14" t="s">
        <v>156</v>
      </c>
      <c r="AW213" s="14" t="s">
        <v>32</v>
      </c>
      <c r="AX213" s="14" t="s">
        <v>83</v>
      </c>
      <c r="AY213" s="253" t="s">
        <v>149</v>
      </c>
    </row>
    <row r="214" s="2" customFormat="1" ht="24.15" customHeight="1">
      <c r="A214" s="38"/>
      <c r="B214" s="39"/>
      <c r="C214" s="258" t="s">
        <v>536</v>
      </c>
      <c r="D214" s="258" t="s">
        <v>401</v>
      </c>
      <c r="E214" s="259" t="s">
        <v>2047</v>
      </c>
      <c r="F214" s="260" t="s">
        <v>2497</v>
      </c>
      <c r="G214" s="261" t="s">
        <v>394</v>
      </c>
      <c r="H214" s="262">
        <v>8</v>
      </c>
      <c r="I214" s="263"/>
      <c r="J214" s="264">
        <f>ROUND(I214*H214,2)</f>
        <v>0</v>
      </c>
      <c r="K214" s="265"/>
      <c r="L214" s="266"/>
      <c r="M214" s="267" t="s">
        <v>1</v>
      </c>
      <c r="N214" s="268" t="s">
        <v>40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485</v>
      </c>
      <c r="AT214" s="229" t="s">
        <v>401</v>
      </c>
      <c r="AU214" s="229" t="s">
        <v>85</v>
      </c>
      <c r="AY214" s="17" t="s">
        <v>149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83</v>
      </c>
      <c r="BK214" s="230">
        <f>ROUND(I214*H214,2)</f>
        <v>0</v>
      </c>
      <c r="BL214" s="17" t="s">
        <v>370</v>
      </c>
      <c r="BM214" s="229" t="s">
        <v>2498</v>
      </c>
    </row>
    <row r="215" s="13" customFormat="1">
      <c r="A215" s="13"/>
      <c r="B215" s="231"/>
      <c r="C215" s="232"/>
      <c r="D215" s="233" t="s">
        <v>158</v>
      </c>
      <c r="E215" s="234" t="s">
        <v>1</v>
      </c>
      <c r="F215" s="235" t="s">
        <v>2496</v>
      </c>
      <c r="G215" s="232"/>
      <c r="H215" s="236">
        <v>8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158</v>
      </c>
      <c r="AU215" s="242" t="s">
        <v>85</v>
      </c>
      <c r="AV215" s="13" t="s">
        <v>85</v>
      </c>
      <c r="AW215" s="13" t="s">
        <v>32</v>
      </c>
      <c r="AX215" s="13" t="s">
        <v>83</v>
      </c>
      <c r="AY215" s="242" t="s">
        <v>149</v>
      </c>
    </row>
    <row r="216" s="2" customFormat="1" ht="24.15" customHeight="1">
      <c r="A216" s="38"/>
      <c r="B216" s="39"/>
      <c r="C216" s="258" t="s">
        <v>541</v>
      </c>
      <c r="D216" s="258" t="s">
        <v>401</v>
      </c>
      <c r="E216" s="259" t="s">
        <v>2499</v>
      </c>
      <c r="F216" s="260" t="s">
        <v>2500</v>
      </c>
      <c r="G216" s="261" t="s">
        <v>394</v>
      </c>
      <c r="H216" s="262">
        <v>4</v>
      </c>
      <c r="I216" s="263"/>
      <c r="J216" s="264">
        <f>ROUND(I216*H216,2)</f>
        <v>0</v>
      </c>
      <c r="K216" s="265"/>
      <c r="L216" s="266"/>
      <c r="M216" s="267" t="s">
        <v>1</v>
      </c>
      <c r="N216" s="268" t="s">
        <v>40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485</v>
      </c>
      <c r="AT216" s="229" t="s">
        <v>401</v>
      </c>
      <c r="AU216" s="229" t="s">
        <v>85</v>
      </c>
      <c r="AY216" s="17" t="s">
        <v>149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83</v>
      </c>
      <c r="BK216" s="230">
        <f>ROUND(I216*H216,2)</f>
        <v>0</v>
      </c>
      <c r="BL216" s="17" t="s">
        <v>370</v>
      </c>
      <c r="BM216" s="229" t="s">
        <v>2501</v>
      </c>
    </row>
    <row r="217" s="13" customFormat="1">
      <c r="A217" s="13"/>
      <c r="B217" s="231"/>
      <c r="C217" s="232"/>
      <c r="D217" s="233" t="s">
        <v>158</v>
      </c>
      <c r="E217" s="234" t="s">
        <v>1</v>
      </c>
      <c r="F217" s="235" t="s">
        <v>1035</v>
      </c>
      <c r="G217" s="232"/>
      <c r="H217" s="236">
        <v>1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158</v>
      </c>
      <c r="AU217" s="242" t="s">
        <v>85</v>
      </c>
      <c r="AV217" s="13" t="s">
        <v>85</v>
      </c>
      <c r="AW217" s="13" t="s">
        <v>32</v>
      </c>
      <c r="AX217" s="13" t="s">
        <v>75</v>
      </c>
      <c r="AY217" s="242" t="s">
        <v>149</v>
      </c>
    </row>
    <row r="218" s="13" customFormat="1">
      <c r="A218" s="13"/>
      <c r="B218" s="231"/>
      <c r="C218" s="232"/>
      <c r="D218" s="233" t="s">
        <v>158</v>
      </c>
      <c r="E218" s="234" t="s">
        <v>1</v>
      </c>
      <c r="F218" s="235" t="s">
        <v>1066</v>
      </c>
      <c r="G218" s="232"/>
      <c r="H218" s="236">
        <v>3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158</v>
      </c>
      <c r="AU218" s="242" t="s">
        <v>85</v>
      </c>
      <c r="AV218" s="13" t="s">
        <v>85</v>
      </c>
      <c r="AW218" s="13" t="s">
        <v>32</v>
      </c>
      <c r="AX218" s="13" t="s">
        <v>75</v>
      </c>
      <c r="AY218" s="242" t="s">
        <v>149</v>
      </c>
    </row>
    <row r="219" s="14" customFormat="1">
      <c r="A219" s="14"/>
      <c r="B219" s="243"/>
      <c r="C219" s="244"/>
      <c r="D219" s="233" t="s">
        <v>158</v>
      </c>
      <c r="E219" s="245" t="s">
        <v>1</v>
      </c>
      <c r="F219" s="246" t="s">
        <v>212</v>
      </c>
      <c r="G219" s="244"/>
      <c r="H219" s="247">
        <v>4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158</v>
      </c>
      <c r="AU219" s="253" t="s">
        <v>85</v>
      </c>
      <c r="AV219" s="14" t="s">
        <v>156</v>
      </c>
      <c r="AW219" s="14" t="s">
        <v>32</v>
      </c>
      <c r="AX219" s="14" t="s">
        <v>83</v>
      </c>
      <c r="AY219" s="253" t="s">
        <v>149</v>
      </c>
    </row>
    <row r="220" s="2" customFormat="1" ht="24.15" customHeight="1">
      <c r="A220" s="38"/>
      <c r="B220" s="39"/>
      <c r="C220" s="217" t="s">
        <v>546</v>
      </c>
      <c r="D220" s="217" t="s">
        <v>152</v>
      </c>
      <c r="E220" s="218" t="s">
        <v>2502</v>
      </c>
      <c r="F220" s="219" t="s">
        <v>2503</v>
      </c>
      <c r="G220" s="220" t="s">
        <v>250</v>
      </c>
      <c r="H220" s="221">
        <v>6</v>
      </c>
      <c r="I220" s="222"/>
      <c r="J220" s="223">
        <f>ROUND(I220*H220,2)</f>
        <v>0</v>
      </c>
      <c r="K220" s="224"/>
      <c r="L220" s="44"/>
      <c r="M220" s="225" t="s">
        <v>1</v>
      </c>
      <c r="N220" s="226" t="s">
        <v>40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370</v>
      </c>
      <c r="AT220" s="229" t="s">
        <v>152</v>
      </c>
      <c r="AU220" s="229" t="s">
        <v>85</v>
      </c>
      <c r="AY220" s="17" t="s">
        <v>149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83</v>
      </c>
      <c r="BK220" s="230">
        <f>ROUND(I220*H220,2)</f>
        <v>0</v>
      </c>
      <c r="BL220" s="17" t="s">
        <v>370</v>
      </c>
      <c r="BM220" s="229" t="s">
        <v>2504</v>
      </c>
    </row>
    <row r="221" s="13" customFormat="1">
      <c r="A221" s="13"/>
      <c r="B221" s="231"/>
      <c r="C221" s="232"/>
      <c r="D221" s="233" t="s">
        <v>158</v>
      </c>
      <c r="E221" s="234" t="s">
        <v>1</v>
      </c>
      <c r="F221" s="235" t="s">
        <v>1787</v>
      </c>
      <c r="G221" s="232"/>
      <c r="H221" s="236">
        <v>6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158</v>
      </c>
      <c r="AU221" s="242" t="s">
        <v>85</v>
      </c>
      <c r="AV221" s="13" t="s">
        <v>85</v>
      </c>
      <c r="AW221" s="13" t="s">
        <v>32</v>
      </c>
      <c r="AX221" s="13" t="s">
        <v>83</v>
      </c>
      <c r="AY221" s="242" t="s">
        <v>149</v>
      </c>
    </row>
    <row r="222" s="2" customFormat="1" ht="16.5" customHeight="1">
      <c r="A222" s="38"/>
      <c r="B222" s="39"/>
      <c r="C222" s="258" t="s">
        <v>551</v>
      </c>
      <c r="D222" s="258" t="s">
        <v>401</v>
      </c>
      <c r="E222" s="259" t="s">
        <v>2000</v>
      </c>
      <c r="F222" s="260" t="s">
        <v>2505</v>
      </c>
      <c r="G222" s="261" t="s">
        <v>250</v>
      </c>
      <c r="H222" s="262">
        <v>7.2000000000000002</v>
      </c>
      <c r="I222" s="263"/>
      <c r="J222" s="264">
        <f>ROUND(I222*H222,2)</f>
        <v>0</v>
      </c>
      <c r="K222" s="265"/>
      <c r="L222" s="266"/>
      <c r="M222" s="267" t="s">
        <v>1</v>
      </c>
      <c r="N222" s="268" t="s">
        <v>40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485</v>
      </c>
      <c r="AT222" s="229" t="s">
        <v>401</v>
      </c>
      <c r="AU222" s="229" t="s">
        <v>85</v>
      </c>
      <c r="AY222" s="17" t="s">
        <v>149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83</v>
      </c>
      <c r="BK222" s="230">
        <f>ROUND(I222*H222,2)</f>
        <v>0</v>
      </c>
      <c r="BL222" s="17" t="s">
        <v>370</v>
      </c>
      <c r="BM222" s="229" t="s">
        <v>2506</v>
      </c>
    </row>
    <row r="223" s="13" customFormat="1">
      <c r="A223" s="13"/>
      <c r="B223" s="231"/>
      <c r="C223" s="232"/>
      <c r="D223" s="233" t="s">
        <v>158</v>
      </c>
      <c r="E223" s="232"/>
      <c r="F223" s="235" t="s">
        <v>2507</v>
      </c>
      <c r="G223" s="232"/>
      <c r="H223" s="236">
        <v>7.2000000000000002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158</v>
      </c>
      <c r="AU223" s="242" t="s">
        <v>85</v>
      </c>
      <c r="AV223" s="13" t="s">
        <v>85</v>
      </c>
      <c r="AW223" s="13" t="s">
        <v>4</v>
      </c>
      <c r="AX223" s="13" t="s">
        <v>83</v>
      </c>
      <c r="AY223" s="242" t="s">
        <v>149</v>
      </c>
    </row>
    <row r="224" s="2" customFormat="1" ht="24.15" customHeight="1">
      <c r="A224" s="38"/>
      <c r="B224" s="39"/>
      <c r="C224" s="217" t="s">
        <v>555</v>
      </c>
      <c r="D224" s="217" t="s">
        <v>152</v>
      </c>
      <c r="E224" s="218" t="s">
        <v>2508</v>
      </c>
      <c r="F224" s="219" t="s">
        <v>2509</v>
      </c>
      <c r="G224" s="220" t="s">
        <v>394</v>
      </c>
      <c r="H224" s="221">
        <v>3</v>
      </c>
      <c r="I224" s="222"/>
      <c r="J224" s="223">
        <f>ROUND(I224*H224,2)</f>
        <v>0</v>
      </c>
      <c r="K224" s="224"/>
      <c r="L224" s="44"/>
      <c r="M224" s="225" t="s">
        <v>1</v>
      </c>
      <c r="N224" s="226" t="s">
        <v>40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370</v>
      </c>
      <c r="AT224" s="229" t="s">
        <v>152</v>
      </c>
      <c r="AU224" s="229" t="s">
        <v>85</v>
      </c>
      <c r="AY224" s="17" t="s">
        <v>149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83</v>
      </c>
      <c r="BK224" s="230">
        <f>ROUND(I224*H224,2)</f>
        <v>0</v>
      </c>
      <c r="BL224" s="17" t="s">
        <v>370</v>
      </c>
      <c r="BM224" s="229" t="s">
        <v>2510</v>
      </c>
    </row>
    <row r="225" s="2" customFormat="1" ht="16.5" customHeight="1">
      <c r="A225" s="38"/>
      <c r="B225" s="39"/>
      <c r="C225" s="258" t="s">
        <v>559</v>
      </c>
      <c r="D225" s="258" t="s">
        <v>401</v>
      </c>
      <c r="E225" s="259" t="s">
        <v>2075</v>
      </c>
      <c r="F225" s="260" t="s">
        <v>2511</v>
      </c>
      <c r="G225" s="261" t="s">
        <v>394</v>
      </c>
      <c r="H225" s="262">
        <v>3</v>
      </c>
      <c r="I225" s="263"/>
      <c r="J225" s="264">
        <f>ROUND(I225*H225,2)</f>
        <v>0</v>
      </c>
      <c r="K225" s="265"/>
      <c r="L225" s="266"/>
      <c r="M225" s="267" t="s">
        <v>1</v>
      </c>
      <c r="N225" s="268" t="s">
        <v>40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485</v>
      </c>
      <c r="AT225" s="229" t="s">
        <v>401</v>
      </c>
      <c r="AU225" s="229" t="s">
        <v>85</v>
      </c>
      <c r="AY225" s="17" t="s">
        <v>149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83</v>
      </c>
      <c r="BK225" s="230">
        <f>ROUND(I225*H225,2)</f>
        <v>0</v>
      </c>
      <c r="BL225" s="17" t="s">
        <v>370</v>
      </c>
      <c r="BM225" s="229" t="s">
        <v>2512</v>
      </c>
    </row>
    <row r="226" s="2" customFormat="1" ht="37.8" customHeight="1">
      <c r="A226" s="38"/>
      <c r="B226" s="39"/>
      <c r="C226" s="217" t="s">
        <v>565</v>
      </c>
      <c r="D226" s="217" t="s">
        <v>152</v>
      </c>
      <c r="E226" s="218" t="s">
        <v>2513</v>
      </c>
      <c r="F226" s="219" t="s">
        <v>2514</v>
      </c>
      <c r="G226" s="220" t="s">
        <v>394</v>
      </c>
      <c r="H226" s="221">
        <v>6</v>
      </c>
      <c r="I226" s="222"/>
      <c r="J226" s="223">
        <f>ROUND(I226*H226,2)</f>
        <v>0</v>
      </c>
      <c r="K226" s="224"/>
      <c r="L226" s="44"/>
      <c r="M226" s="225" t="s">
        <v>1</v>
      </c>
      <c r="N226" s="226" t="s">
        <v>40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370</v>
      </c>
      <c r="AT226" s="229" t="s">
        <v>152</v>
      </c>
      <c r="AU226" s="229" t="s">
        <v>85</v>
      </c>
      <c r="AY226" s="17" t="s">
        <v>149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83</v>
      </c>
      <c r="BK226" s="230">
        <f>ROUND(I226*H226,2)</f>
        <v>0</v>
      </c>
      <c r="BL226" s="17" t="s">
        <v>370</v>
      </c>
      <c r="BM226" s="229" t="s">
        <v>2515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1787</v>
      </c>
      <c r="G227" s="232"/>
      <c r="H227" s="236">
        <v>6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85</v>
      </c>
      <c r="AV227" s="13" t="s">
        <v>85</v>
      </c>
      <c r="AW227" s="13" t="s">
        <v>32</v>
      </c>
      <c r="AX227" s="13" t="s">
        <v>83</v>
      </c>
      <c r="AY227" s="242" t="s">
        <v>149</v>
      </c>
    </row>
    <row r="228" s="2" customFormat="1" ht="24.15" customHeight="1">
      <c r="A228" s="38"/>
      <c r="B228" s="39"/>
      <c r="C228" s="258" t="s">
        <v>572</v>
      </c>
      <c r="D228" s="258" t="s">
        <v>401</v>
      </c>
      <c r="E228" s="259" t="s">
        <v>2012</v>
      </c>
      <c r="F228" s="260" t="s">
        <v>2516</v>
      </c>
      <c r="G228" s="261" t="s">
        <v>394</v>
      </c>
      <c r="H228" s="262">
        <v>6</v>
      </c>
      <c r="I228" s="263"/>
      <c r="J228" s="264">
        <f>ROUND(I228*H228,2)</f>
        <v>0</v>
      </c>
      <c r="K228" s="265"/>
      <c r="L228" s="266"/>
      <c r="M228" s="267" t="s">
        <v>1</v>
      </c>
      <c r="N228" s="268" t="s">
        <v>40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485</v>
      </c>
      <c r="AT228" s="229" t="s">
        <v>401</v>
      </c>
      <c r="AU228" s="229" t="s">
        <v>85</v>
      </c>
      <c r="AY228" s="17" t="s">
        <v>149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83</v>
      </c>
      <c r="BK228" s="230">
        <f>ROUND(I228*H228,2)</f>
        <v>0</v>
      </c>
      <c r="BL228" s="17" t="s">
        <v>370</v>
      </c>
      <c r="BM228" s="229" t="s">
        <v>2517</v>
      </c>
    </row>
    <row r="229" s="2" customFormat="1" ht="33" customHeight="1">
      <c r="A229" s="38"/>
      <c r="B229" s="39"/>
      <c r="C229" s="217" t="s">
        <v>578</v>
      </c>
      <c r="D229" s="217" t="s">
        <v>152</v>
      </c>
      <c r="E229" s="218" t="s">
        <v>2518</v>
      </c>
      <c r="F229" s="219" t="s">
        <v>2519</v>
      </c>
      <c r="G229" s="220" t="s">
        <v>250</v>
      </c>
      <c r="H229" s="221">
        <v>12</v>
      </c>
      <c r="I229" s="222"/>
      <c r="J229" s="223">
        <f>ROUND(I229*H229,2)</f>
        <v>0</v>
      </c>
      <c r="K229" s="224"/>
      <c r="L229" s="44"/>
      <c r="M229" s="225" t="s">
        <v>1</v>
      </c>
      <c r="N229" s="226" t="s">
        <v>40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370</v>
      </c>
      <c r="AT229" s="229" t="s">
        <v>152</v>
      </c>
      <c r="AU229" s="229" t="s">
        <v>85</v>
      </c>
      <c r="AY229" s="17" t="s">
        <v>149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83</v>
      </c>
      <c r="BK229" s="230">
        <f>ROUND(I229*H229,2)</f>
        <v>0</v>
      </c>
      <c r="BL229" s="17" t="s">
        <v>370</v>
      </c>
      <c r="BM229" s="229" t="s">
        <v>2520</v>
      </c>
    </row>
    <row r="230" s="13" customFormat="1">
      <c r="A230" s="13"/>
      <c r="B230" s="231"/>
      <c r="C230" s="232"/>
      <c r="D230" s="233" t="s">
        <v>158</v>
      </c>
      <c r="E230" s="234" t="s">
        <v>1</v>
      </c>
      <c r="F230" s="235" t="s">
        <v>2031</v>
      </c>
      <c r="G230" s="232"/>
      <c r="H230" s="236">
        <v>6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158</v>
      </c>
      <c r="AU230" s="242" t="s">
        <v>85</v>
      </c>
      <c r="AV230" s="13" t="s">
        <v>85</v>
      </c>
      <c r="AW230" s="13" t="s">
        <v>32</v>
      </c>
      <c r="AX230" s="13" t="s">
        <v>75</v>
      </c>
      <c r="AY230" s="242" t="s">
        <v>149</v>
      </c>
    </row>
    <row r="231" s="13" customFormat="1">
      <c r="A231" s="13"/>
      <c r="B231" s="231"/>
      <c r="C231" s="232"/>
      <c r="D231" s="233" t="s">
        <v>158</v>
      </c>
      <c r="E231" s="234" t="s">
        <v>1</v>
      </c>
      <c r="F231" s="235" t="s">
        <v>2445</v>
      </c>
      <c r="G231" s="232"/>
      <c r="H231" s="236">
        <v>6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158</v>
      </c>
      <c r="AU231" s="242" t="s">
        <v>85</v>
      </c>
      <c r="AV231" s="13" t="s">
        <v>85</v>
      </c>
      <c r="AW231" s="13" t="s">
        <v>32</v>
      </c>
      <c r="AX231" s="13" t="s">
        <v>75</v>
      </c>
      <c r="AY231" s="242" t="s">
        <v>149</v>
      </c>
    </row>
    <row r="232" s="14" customFormat="1">
      <c r="A232" s="14"/>
      <c r="B232" s="243"/>
      <c r="C232" s="244"/>
      <c r="D232" s="233" t="s">
        <v>158</v>
      </c>
      <c r="E232" s="245" t="s">
        <v>1</v>
      </c>
      <c r="F232" s="246" t="s">
        <v>212</v>
      </c>
      <c r="G232" s="244"/>
      <c r="H232" s="247">
        <v>12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158</v>
      </c>
      <c r="AU232" s="253" t="s">
        <v>85</v>
      </c>
      <c r="AV232" s="14" t="s">
        <v>156</v>
      </c>
      <c r="AW232" s="14" t="s">
        <v>32</v>
      </c>
      <c r="AX232" s="14" t="s">
        <v>83</v>
      </c>
      <c r="AY232" s="253" t="s">
        <v>149</v>
      </c>
    </row>
    <row r="233" s="2" customFormat="1" ht="24.15" customHeight="1">
      <c r="A233" s="38"/>
      <c r="B233" s="39"/>
      <c r="C233" s="258" t="s">
        <v>585</v>
      </c>
      <c r="D233" s="258" t="s">
        <v>401</v>
      </c>
      <c r="E233" s="259" t="s">
        <v>2521</v>
      </c>
      <c r="F233" s="260" t="s">
        <v>2522</v>
      </c>
      <c r="G233" s="261" t="s">
        <v>250</v>
      </c>
      <c r="H233" s="262">
        <v>12</v>
      </c>
      <c r="I233" s="263"/>
      <c r="J233" s="264">
        <f>ROUND(I233*H233,2)</f>
        <v>0</v>
      </c>
      <c r="K233" s="265"/>
      <c r="L233" s="266"/>
      <c r="M233" s="267" t="s">
        <v>1</v>
      </c>
      <c r="N233" s="268" t="s">
        <v>40</v>
      </c>
      <c r="O233" s="91"/>
      <c r="P233" s="227">
        <f>O233*H233</f>
        <v>0</v>
      </c>
      <c r="Q233" s="227">
        <v>0.00029999999999999997</v>
      </c>
      <c r="R233" s="227">
        <f>Q233*H233</f>
        <v>0.0035999999999999999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485</v>
      </c>
      <c r="AT233" s="229" t="s">
        <v>401</v>
      </c>
      <c r="AU233" s="229" t="s">
        <v>85</v>
      </c>
      <c r="AY233" s="17" t="s">
        <v>149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83</v>
      </c>
      <c r="BK233" s="230">
        <f>ROUND(I233*H233,2)</f>
        <v>0</v>
      </c>
      <c r="BL233" s="17" t="s">
        <v>370</v>
      </c>
      <c r="BM233" s="229" t="s">
        <v>2523</v>
      </c>
    </row>
    <row r="234" s="2" customFormat="1">
      <c r="A234" s="38"/>
      <c r="B234" s="39"/>
      <c r="C234" s="40"/>
      <c r="D234" s="233" t="s">
        <v>298</v>
      </c>
      <c r="E234" s="40"/>
      <c r="F234" s="254" t="s">
        <v>2524</v>
      </c>
      <c r="G234" s="40"/>
      <c r="H234" s="40"/>
      <c r="I234" s="255"/>
      <c r="J234" s="40"/>
      <c r="K234" s="40"/>
      <c r="L234" s="44"/>
      <c r="M234" s="256"/>
      <c r="N234" s="25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298</v>
      </c>
      <c r="AU234" s="17" t="s">
        <v>85</v>
      </c>
    </row>
    <row r="235" s="13" customFormat="1">
      <c r="A235" s="13"/>
      <c r="B235" s="231"/>
      <c r="C235" s="232"/>
      <c r="D235" s="233" t="s">
        <v>158</v>
      </c>
      <c r="E235" s="234" t="s">
        <v>1</v>
      </c>
      <c r="F235" s="235" t="s">
        <v>2031</v>
      </c>
      <c r="G235" s="232"/>
      <c r="H235" s="236">
        <v>6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158</v>
      </c>
      <c r="AU235" s="242" t="s">
        <v>85</v>
      </c>
      <c r="AV235" s="13" t="s">
        <v>85</v>
      </c>
      <c r="AW235" s="13" t="s">
        <v>32</v>
      </c>
      <c r="AX235" s="13" t="s">
        <v>75</v>
      </c>
      <c r="AY235" s="242" t="s">
        <v>149</v>
      </c>
    </row>
    <row r="236" s="13" customFormat="1">
      <c r="A236" s="13"/>
      <c r="B236" s="231"/>
      <c r="C236" s="232"/>
      <c r="D236" s="233" t="s">
        <v>158</v>
      </c>
      <c r="E236" s="234" t="s">
        <v>1</v>
      </c>
      <c r="F236" s="235" t="s">
        <v>2445</v>
      </c>
      <c r="G236" s="232"/>
      <c r="H236" s="236">
        <v>6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158</v>
      </c>
      <c r="AU236" s="242" t="s">
        <v>85</v>
      </c>
      <c r="AV236" s="13" t="s">
        <v>85</v>
      </c>
      <c r="AW236" s="13" t="s">
        <v>32</v>
      </c>
      <c r="AX236" s="13" t="s">
        <v>75</v>
      </c>
      <c r="AY236" s="242" t="s">
        <v>149</v>
      </c>
    </row>
    <row r="237" s="14" customFormat="1">
      <c r="A237" s="14"/>
      <c r="B237" s="243"/>
      <c r="C237" s="244"/>
      <c r="D237" s="233" t="s">
        <v>158</v>
      </c>
      <c r="E237" s="245" t="s">
        <v>1</v>
      </c>
      <c r="F237" s="246" t="s">
        <v>212</v>
      </c>
      <c r="G237" s="244"/>
      <c r="H237" s="247">
        <v>12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158</v>
      </c>
      <c r="AU237" s="253" t="s">
        <v>85</v>
      </c>
      <c r="AV237" s="14" t="s">
        <v>156</v>
      </c>
      <c r="AW237" s="14" t="s">
        <v>32</v>
      </c>
      <c r="AX237" s="14" t="s">
        <v>83</v>
      </c>
      <c r="AY237" s="253" t="s">
        <v>149</v>
      </c>
    </row>
    <row r="238" s="2" customFormat="1" ht="24.15" customHeight="1">
      <c r="A238" s="38"/>
      <c r="B238" s="39"/>
      <c r="C238" s="217" t="s">
        <v>615</v>
      </c>
      <c r="D238" s="217" t="s">
        <v>152</v>
      </c>
      <c r="E238" s="218" t="s">
        <v>2525</v>
      </c>
      <c r="F238" s="219" t="s">
        <v>2526</v>
      </c>
      <c r="G238" s="220" t="s">
        <v>250</v>
      </c>
      <c r="H238" s="221">
        <v>74</v>
      </c>
      <c r="I238" s="222"/>
      <c r="J238" s="223">
        <f>ROUND(I238*H238,2)</f>
        <v>0</v>
      </c>
      <c r="K238" s="224"/>
      <c r="L238" s="44"/>
      <c r="M238" s="225" t="s">
        <v>1</v>
      </c>
      <c r="N238" s="226" t="s">
        <v>40</v>
      </c>
      <c r="O238" s="91"/>
      <c r="P238" s="227">
        <f>O238*H238</f>
        <v>0</v>
      </c>
      <c r="Q238" s="227">
        <v>0.00016000000000000001</v>
      </c>
      <c r="R238" s="227">
        <f>Q238*H238</f>
        <v>0.011840000000000002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370</v>
      </c>
      <c r="AT238" s="229" t="s">
        <v>152</v>
      </c>
      <c r="AU238" s="229" t="s">
        <v>85</v>
      </c>
      <c r="AY238" s="17" t="s">
        <v>149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83</v>
      </c>
      <c r="BK238" s="230">
        <f>ROUND(I238*H238,2)</f>
        <v>0</v>
      </c>
      <c r="BL238" s="17" t="s">
        <v>370</v>
      </c>
      <c r="BM238" s="229" t="s">
        <v>2527</v>
      </c>
    </row>
    <row r="239" s="13" customFormat="1">
      <c r="A239" s="13"/>
      <c r="B239" s="231"/>
      <c r="C239" s="232"/>
      <c r="D239" s="233" t="s">
        <v>158</v>
      </c>
      <c r="E239" s="234" t="s">
        <v>1</v>
      </c>
      <c r="F239" s="235" t="s">
        <v>2412</v>
      </c>
      <c r="G239" s="232"/>
      <c r="H239" s="236">
        <v>37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158</v>
      </c>
      <c r="AU239" s="242" t="s">
        <v>85</v>
      </c>
      <c r="AV239" s="13" t="s">
        <v>85</v>
      </c>
      <c r="AW239" s="13" t="s">
        <v>32</v>
      </c>
      <c r="AX239" s="13" t="s">
        <v>75</v>
      </c>
      <c r="AY239" s="242" t="s">
        <v>149</v>
      </c>
    </row>
    <row r="240" s="13" customFormat="1">
      <c r="A240" s="13"/>
      <c r="B240" s="231"/>
      <c r="C240" s="232"/>
      <c r="D240" s="233" t="s">
        <v>158</v>
      </c>
      <c r="E240" s="234" t="s">
        <v>1</v>
      </c>
      <c r="F240" s="235" t="s">
        <v>2413</v>
      </c>
      <c r="G240" s="232"/>
      <c r="H240" s="236">
        <v>8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158</v>
      </c>
      <c r="AU240" s="242" t="s">
        <v>85</v>
      </c>
      <c r="AV240" s="13" t="s">
        <v>85</v>
      </c>
      <c r="AW240" s="13" t="s">
        <v>32</v>
      </c>
      <c r="AX240" s="13" t="s">
        <v>75</v>
      </c>
      <c r="AY240" s="242" t="s">
        <v>149</v>
      </c>
    </row>
    <row r="241" s="13" customFormat="1">
      <c r="A241" s="13"/>
      <c r="B241" s="231"/>
      <c r="C241" s="232"/>
      <c r="D241" s="233" t="s">
        <v>158</v>
      </c>
      <c r="E241" s="234" t="s">
        <v>1</v>
      </c>
      <c r="F241" s="235" t="s">
        <v>2414</v>
      </c>
      <c r="G241" s="232"/>
      <c r="H241" s="236">
        <v>11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158</v>
      </c>
      <c r="AU241" s="242" t="s">
        <v>85</v>
      </c>
      <c r="AV241" s="13" t="s">
        <v>85</v>
      </c>
      <c r="AW241" s="13" t="s">
        <v>32</v>
      </c>
      <c r="AX241" s="13" t="s">
        <v>75</v>
      </c>
      <c r="AY241" s="242" t="s">
        <v>149</v>
      </c>
    </row>
    <row r="242" s="13" customFormat="1">
      <c r="A242" s="13"/>
      <c r="B242" s="231"/>
      <c r="C242" s="232"/>
      <c r="D242" s="233" t="s">
        <v>158</v>
      </c>
      <c r="E242" s="234" t="s">
        <v>1</v>
      </c>
      <c r="F242" s="235" t="s">
        <v>2415</v>
      </c>
      <c r="G242" s="232"/>
      <c r="H242" s="236">
        <v>18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158</v>
      </c>
      <c r="AU242" s="242" t="s">
        <v>85</v>
      </c>
      <c r="AV242" s="13" t="s">
        <v>85</v>
      </c>
      <c r="AW242" s="13" t="s">
        <v>32</v>
      </c>
      <c r="AX242" s="13" t="s">
        <v>75</v>
      </c>
      <c r="AY242" s="242" t="s">
        <v>149</v>
      </c>
    </row>
    <row r="243" s="14" customFormat="1">
      <c r="A243" s="14"/>
      <c r="B243" s="243"/>
      <c r="C243" s="244"/>
      <c r="D243" s="233" t="s">
        <v>158</v>
      </c>
      <c r="E243" s="245" t="s">
        <v>1</v>
      </c>
      <c r="F243" s="246" t="s">
        <v>212</v>
      </c>
      <c r="G243" s="244"/>
      <c r="H243" s="247">
        <v>74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158</v>
      </c>
      <c r="AU243" s="253" t="s">
        <v>85</v>
      </c>
      <c r="AV243" s="14" t="s">
        <v>156</v>
      </c>
      <c r="AW243" s="14" t="s">
        <v>32</v>
      </c>
      <c r="AX243" s="14" t="s">
        <v>83</v>
      </c>
      <c r="AY243" s="253" t="s">
        <v>149</v>
      </c>
    </row>
    <row r="244" s="2" customFormat="1" ht="24.15" customHeight="1">
      <c r="A244" s="38"/>
      <c r="B244" s="39"/>
      <c r="C244" s="217" t="s">
        <v>623</v>
      </c>
      <c r="D244" s="217" t="s">
        <v>152</v>
      </c>
      <c r="E244" s="218" t="s">
        <v>2528</v>
      </c>
      <c r="F244" s="219" t="s">
        <v>2529</v>
      </c>
      <c r="G244" s="220" t="s">
        <v>250</v>
      </c>
      <c r="H244" s="221">
        <v>48</v>
      </c>
      <c r="I244" s="222"/>
      <c r="J244" s="223">
        <f>ROUND(I244*H244,2)</f>
        <v>0</v>
      </c>
      <c r="K244" s="224"/>
      <c r="L244" s="44"/>
      <c r="M244" s="225" t="s">
        <v>1</v>
      </c>
      <c r="N244" s="226" t="s">
        <v>40</v>
      </c>
      <c r="O244" s="91"/>
      <c r="P244" s="227">
        <f>O244*H244</f>
        <v>0</v>
      </c>
      <c r="Q244" s="227">
        <v>0.00021000000000000001</v>
      </c>
      <c r="R244" s="227">
        <f>Q244*H244</f>
        <v>0.01008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370</v>
      </c>
      <c r="AT244" s="229" t="s">
        <v>152</v>
      </c>
      <c r="AU244" s="229" t="s">
        <v>85</v>
      </c>
      <c r="AY244" s="17" t="s">
        <v>149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83</v>
      </c>
      <c r="BK244" s="230">
        <f>ROUND(I244*H244,2)</f>
        <v>0</v>
      </c>
      <c r="BL244" s="17" t="s">
        <v>370</v>
      </c>
      <c r="BM244" s="229" t="s">
        <v>2530</v>
      </c>
    </row>
    <row r="245" s="13" customFormat="1">
      <c r="A245" s="13"/>
      <c r="B245" s="231"/>
      <c r="C245" s="232"/>
      <c r="D245" s="233" t="s">
        <v>158</v>
      </c>
      <c r="E245" s="234" t="s">
        <v>1</v>
      </c>
      <c r="F245" s="235" t="s">
        <v>2423</v>
      </c>
      <c r="G245" s="232"/>
      <c r="H245" s="236">
        <v>34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158</v>
      </c>
      <c r="AU245" s="242" t="s">
        <v>85</v>
      </c>
      <c r="AV245" s="13" t="s">
        <v>85</v>
      </c>
      <c r="AW245" s="13" t="s">
        <v>32</v>
      </c>
      <c r="AX245" s="13" t="s">
        <v>75</v>
      </c>
      <c r="AY245" s="242" t="s">
        <v>149</v>
      </c>
    </row>
    <row r="246" s="13" customFormat="1">
      <c r="A246" s="13"/>
      <c r="B246" s="231"/>
      <c r="C246" s="232"/>
      <c r="D246" s="233" t="s">
        <v>158</v>
      </c>
      <c r="E246" s="234" t="s">
        <v>1</v>
      </c>
      <c r="F246" s="235" t="s">
        <v>1035</v>
      </c>
      <c r="G246" s="232"/>
      <c r="H246" s="236">
        <v>1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158</v>
      </c>
      <c r="AU246" s="242" t="s">
        <v>85</v>
      </c>
      <c r="AV246" s="13" t="s">
        <v>85</v>
      </c>
      <c r="AW246" s="13" t="s">
        <v>32</v>
      </c>
      <c r="AX246" s="13" t="s">
        <v>75</v>
      </c>
      <c r="AY246" s="242" t="s">
        <v>149</v>
      </c>
    </row>
    <row r="247" s="13" customFormat="1">
      <c r="A247" s="13"/>
      <c r="B247" s="231"/>
      <c r="C247" s="232"/>
      <c r="D247" s="233" t="s">
        <v>158</v>
      </c>
      <c r="E247" s="234" t="s">
        <v>1</v>
      </c>
      <c r="F247" s="235" t="s">
        <v>1066</v>
      </c>
      <c r="G247" s="232"/>
      <c r="H247" s="236">
        <v>3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158</v>
      </c>
      <c r="AU247" s="242" t="s">
        <v>85</v>
      </c>
      <c r="AV247" s="13" t="s">
        <v>85</v>
      </c>
      <c r="AW247" s="13" t="s">
        <v>32</v>
      </c>
      <c r="AX247" s="13" t="s">
        <v>75</v>
      </c>
      <c r="AY247" s="242" t="s">
        <v>149</v>
      </c>
    </row>
    <row r="248" s="13" customFormat="1">
      <c r="A248" s="13"/>
      <c r="B248" s="231"/>
      <c r="C248" s="232"/>
      <c r="D248" s="233" t="s">
        <v>158</v>
      </c>
      <c r="E248" s="234" t="s">
        <v>1</v>
      </c>
      <c r="F248" s="235" t="s">
        <v>2424</v>
      </c>
      <c r="G248" s="232"/>
      <c r="H248" s="236">
        <v>10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158</v>
      </c>
      <c r="AU248" s="242" t="s">
        <v>85</v>
      </c>
      <c r="AV248" s="13" t="s">
        <v>85</v>
      </c>
      <c r="AW248" s="13" t="s">
        <v>32</v>
      </c>
      <c r="AX248" s="13" t="s">
        <v>75</v>
      </c>
      <c r="AY248" s="242" t="s">
        <v>149</v>
      </c>
    </row>
    <row r="249" s="14" customFormat="1">
      <c r="A249" s="14"/>
      <c r="B249" s="243"/>
      <c r="C249" s="244"/>
      <c r="D249" s="233" t="s">
        <v>158</v>
      </c>
      <c r="E249" s="245" t="s">
        <v>1</v>
      </c>
      <c r="F249" s="246" t="s">
        <v>212</v>
      </c>
      <c r="G249" s="244"/>
      <c r="H249" s="247">
        <v>48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158</v>
      </c>
      <c r="AU249" s="253" t="s">
        <v>85</v>
      </c>
      <c r="AV249" s="14" t="s">
        <v>156</v>
      </c>
      <c r="AW249" s="14" t="s">
        <v>32</v>
      </c>
      <c r="AX249" s="14" t="s">
        <v>83</v>
      </c>
      <c r="AY249" s="253" t="s">
        <v>149</v>
      </c>
    </row>
    <row r="250" s="2" customFormat="1" ht="24.15" customHeight="1">
      <c r="A250" s="38"/>
      <c r="B250" s="39"/>
      <c r="C250" s="217" t="s">
        <v>630</v>
      </c>
      <c r="D250" s="217" t="s">
        <v>152</v>
      </c>
      <c r="E250" s="218" t="s">
        <v>2531</v>
      </c>
      <c r="F250" s="219" t="s">
        <v>2532</v>
      </c>
      <c r="G250" s="220" t="s">
        <v>356</v>
      </c>
      <c r="H250" s="221">
        <v>0.44900000000000001</v>
      </c>
      <c r="I250" s="222"/>
      <c r="J250" s="223">
        <f>ROUND(I250*H250,2)</f>
        <v>0</v>
      </c>
      <c r="K250" s="224"/>
      <c r="L250" s="44"/>
      <c r="M250" s="274" t="s">
        <v>1</v>
      </c>
      <c r="N250" s="275" t="s">
        <v>40</v>
      </c>
      <c r="O250" s="276"/>
      <c r="P250" s="277">
        <f>O250*H250</f>
        <v>0</v>
      </c>
      <c r="Q250" s="277">
        <v>0</v>
      </c>
      <c r="R250" s="277">
        <f>Q250*H250</f>
        <v>0</v>
      </c>
      <c r="S250" s="277">
        <v>0</v>
      </c>
      <c r="T250" s="27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370</v>
      </c>
      <c r="AT250" s="229" t="s">
        <v>152</v>
      </c>
      <c r="AU250" s="229" t="s">
        <v>85</v>
      </c>
      <c r="AY250" s="17" t="s">
        <v>149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83</v>
      </c>
      <c r="BK250" s="230">
        <f>ROUND(I250*H250,2)</f>
        <v>0</v>
      </c>
      <c r="BL250" s="17" t="s">
        <v>370</v>
      </c>
      <c r="BM250" s="229" t="s">
        <v>2533</v>
      </c>
    </row>
    <row r="251" s="2" customFormat="1" ht="6.96" customHeight="1">
      <c r="A251" s="38"/>
      <c r="B251" s="66"/>
      <c r="C251" s="67"/>
      <c r="D251" s="67"/>
      <c r="E251" s="67"/>
      <c r="F251" s="67"/>
      <c r="G251" s="67"/>
      <c r="H251" s="67"/>
      <c r="I251" s="67"/>
      <c r="J251" s="67"/>
      <c r="K251" s="67"/>
      <c r="L251" s="44"/>
      <c r="M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</row>
  </sheetData>
  <sheetProtection sheet="1" autoFilter="0" formatColumns="0" formatRows="0" objects="1" scenarios="1" spinCount="100000" saltValue="Mb4NGAp2GQ7vglUc4cLxuDPKxxsvp5SOiX9HgA7kzp+nHsYUeqDmZE60iGJpRZyCQYld6tzidPar+d7u6AMW0w==" hashValue="9hgQEESjyz2FmMWSklMUP1TSyblAhJobUKw4IYFzGbY4/KEFcjtVOM1xZen0K7mUmL0ItSYj2GCRXSLZyNMpOQ==" algorithmName="SHA-512" password="CC35"/>
  <autoFilter ref="C117:K25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2534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ROUND((SUM(BE132:BE288)),  2)</f>
        <v>0</v>
      </c>
      <c r="G33" s="38"/>
      <c r="H33" s="38"/>
      <c r="I33" s="155">
        <v>0.20999999999999999</v>
      </c>
      <c r="J33" s="154">
        <f>ROUND(((SUM(BE132:BE288))*I33),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ROUND((SUM(BF132:BF288)),  2)</f>
        <v>0</v>
      </c>
      <c r="G34" s="38"/>
      <c r="H34" s="38"/>
      <c r="I34" s="155">
        <v>0.12</v>
      </c>
      <c r="J34" s="154">
        <f>ROUND(((SUM(BF132:BF288))*I34),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ROUND((SUM(BG132:BG288)),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ROUND((SUM(BH132:BH288)),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ROUND((SUM(BI132:BI288)),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D.1.4.4 - elektrické rozvody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2535</v>
      </c>
      <c r="E97" s="182"/>
      <c r="F97" s="182"/>
      <c r="G97" s="182"/>
      <c r="H97" s="182"/>
      <c r="I97" s="182"/>
      <c r="J97" s="183">
        <f>J133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2536</v>
      </c>
      <c r="E98" s="182"/>
      <c r="F98" s="182"/>
      <c r="G98" s="182"/>
      <c r="H98" s="182"/>
      <c r="I98" s="182"/>
      <c r="J98" s="183">
        <f>J154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2537</v>
      </c>
      <c r="E99" s="182"/>
      <c r="F99" s="182"/>
      <c r="G99" s="182"/>
      <c r="H99" s="182"/>
      <c r="I99" s="182"/>
      <c r="J99" s="183">
        <f>J181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2538</v>
      </c>
      <c r="E100" s="182"/>
      <c r="F100" s="182"/>
      <c r="G100" s="182"/>
      <c r="H100" s="182"/>
      <c r="I100" s="182"/>
      <c r="J100" s="183">
        <f>J186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2539</v>
      </c>
      <c r="E101" s="182"/>
      <c r="F101" s="182"/>
      <c r="G101" s="182"/>
      <c r="H101" s="182"/>
      <c r="I101" s="182"/>
      <c r="J101" s="183">
        <f>J215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2540</v>
      </c>
      <c r="E102" s="188"/>
      <c r="F102" s="188"/>
      <c r="G102" s="188"/>
      <c r="H102" s="188"/>
      <c r="I102" s="188"/>
      <c r="J102" s="189">
        <f>J229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5"/>
      <c r="C103" s="186"/>
      <c r="D103" s="187" t="s">
        <v>2541</v>
      </c>
      <c r="E103" s="188"/>
      <c r="F103" s="188"/>
      <c r="G103" s="188"/>
      <c r="H103" s="188"/>
      <c r="I103" s="188"/>
      <c r="J103" s="189">
        <f>J238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21.84" customHeight="1">
      <c r="A104" s="10"/>
      <c r="B104" s="185"/>
      <c r="C104" s="186"/>
      <c r="D104" s="187" t="s">
        <v>2542</v>
      </c>
      <c r="E104" s="188"/>
      <c r="F104" s="188"/>
      <c r="G104" s="188"/>
      <c r="H104" s="188"/>
      <c r="I104" s="188"/>
      <c r="J104" s="189">
        <f>J241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115</v>
      </c>
      <c r="E105" s="182"/>
      <c r="F105" s="182"/>
      <c r="G105" s="182"/>
      <c r="H105" s="182"/>
      <c r="I105" s="182"/>
      <c r="J105" s="183">
        <f>J244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118</v>
      </c>
      <c r="E106" s="188"/>
      <c r="F106" s="188"/>
      <c r="G106" s="188"/>
      <c r="H106" s="188"/>
      <c r="I106" s="188"/>
      <c r="J106" s="189">
        <f>J245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119</v>
      </c>
      <c r="E107" s="188"/>
      <c r="F107" s="188"/>
      <c r="G107" s="188"/>
      <c r="H107" s="188"/>
      <c r="I107" s="188"/>
      <c r="J107" s="189">
        <f>J255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127</v>
      </c>
      <c r="E108" s="182"/>
      <c r="F108" s="182"/>
      <c r="G108" s="182"/>
      <c r="H108" s="182"/>
      <c r="I108" s="182"/>
      <c r="J108" s="183">
        <f>J261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5"/>
      <c r="C109" s="186"/>
      <c r="D109" s="187" t="s">
        <v>2543</v>
      </c>
      <c r="E109" s="188"/>
      <c r="F109" s="188"/>
      <c r="G109" s="188"/>
      <c r="H109" s="188"/>
      <c r="I109" s="188"/>
      <c r="J109" s="189">
        <f>J262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9"/>
      <c r="C110" s="180"/>
      <c r="D110" s="181" t="s">
        <v>2544</v>
      </c>
      <c r="E110" s="182"/>
      <c r="F110" s="182"/>
      <c r="G110" s="182"/>
      <c r="H110" s="182"/>
      <c r="I110" s="182"/>
      <c r="J110" s="183">
        <f>J266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5"/>
      <c r="C111" s="186"/>
      <c r="D111" s="187" t="s">
        <v>2545</v>
      </c>
      <c r="E111" s="188"/>
      <c r="F111" s="188"/>
      <c r="G111" s="188"/>
      <c r="H111" s="188"/>
      <c r="I111" s="188"/>
      <c r="J111" s="189">
        <f>J267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79"/>
      <c r="C112" s="180"/>
      <c r="D112" s="181" t="s">
        <v>2546</v>
      </c>
      <c r="E112" s="182"/>
      <c r="F112" s="182"/>
      <c r="G112" s="182"/>
      <c r="H112" s="182"/>
      <c r="I112" s="182"/>
      <c r="J112" s="183">
        <f>J279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134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4" t="str">
        <f>E7</f>
        <v>HŠ a SOŠŘ Velké Meziříčí - Rekonstrukce ZTI Světlá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102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D.1.4.4 - elektrické rozvody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ga-te, Velké Meziříčí</v>
      </c>
      <c r="G126" s="40"/>
      <c r="H126" s="40"/>
      <c r="I126" s="32" t="s">
        <v>22</v>
      </c>
      <c r="J126" s="79" t="str">
        <f>IF(J12="","",J12)</f>
        <v>1. 3. 2025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40.05" customHeight="1">
      <c r="A128" s="38"/>
      <c r="B128" s="39"/>
      <c r="C128" s="32" t="s">
        <v>24</v>
      </c>
      <c r="D128" s="40"/>
      <c r="E128" s="40"/>
      <c r="F128" s="27" t="str">
        <f>E15</f>
        <v>Kraj Vysočina, Žižkova 1882/87, Jihlava</v>
      </c>
      <c r="G128" s="40"/>
      <c r="H128" s="40"/>
      <c r="I128" s="32" t="s">
        <v>30</v>
      </c>
      <c r="J128" s="36" t="str">
        <f>E21</f>
        <v>Filip Marek, Brněnská 326/34, Žďár nad Sázavou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40.0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Filip Marek, Brněnská 326/34, Žďár nad Sázavou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91"/>
      <c r="B131" s="192"/>
      <c r="C131" s="193" t="s">
        <v>135</v>
      </c>
      <c r="D131" s="194" t="s">
        <v>60</v>
      </c>
      <c r="E131" s="194" t="s">
        <v>56</v>
      </c>
      <c r="F131" s="194" t="s">
        <v>57</v>
      </c>
      <c r="G131" s="194" t="s">
        <v>136</v>
      </c>
      <c r="H131" s="194" t="s">
        <v>137</v>
      </c>
      <c r="I131" s="194" t="s">
        <v>138</v>
      </c>
      <c r="J131" s="195" t="s">
        <v>106</v>
      </c>
      <c r="K131" s="196" t="s">
        <v>139</v>
      </c>
      <c r="L131" s="197"/>
      <c r="M131" s="100" t="s">
        <v>1</v>
      </c>
      <c r="N131" s="101" t="s">
        <v>39</v>
      </c>
      <c r="O131" s="101" t="s">
        <v>140</v>
      </c>
      <c r="P131" s="101" t="s">
        <v>141</v>
      </c>
      <c r="Q131" s="101" t="s">
        <v>142</v>
      </c>
      <c r="R131" s="101" t="s">
        <v>143</v>
      </c>
      <c r="S131" s="101" t="s">
        <v>144</v>
      </c>
      <c r="T131" s="102" t="s">
        <v>145</v>
      </c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</row>
    <row r="132" s="2" customFormat="1" ht="22.8" customHeight="1">
      <c r="A132" s="38"/>
      <c r="B132" s="39"/>
      <c r="C132" s="107" t="s">
        <v>146</v>
      </c>
      <c r="D132" s="40"/>
      <c r="E132" s="40"/>
      <c r="F132" s="40"/>
      <c r="G132" s="40"/>
      <c r="H132" s="40"/>
      <c r="I132" s="40"/>
      <c r="J132" s="198">
        <f>BK132</f>
        <v>0</v>
      </c>
      <c r="K132" s="40"/>
      <c r="L132" s="44"/>
      <c r="M132" s="103"/>
      <c r="N132" s="199"/>
      <c r="O132" s="104"/>
      <c r="P132" s="200">
        <f>P133+P154+P181+P186+P215+P244+P261+P266+P279</f>
        <v>0</v>
      </c>
      <c r="Q132" s="104"/>
      <c r="R132" s="200">
        <f>R133+R154+R181+R186+R215+R244+R261+R266+R279</f>
        <v>0.18129000000000001</v>
      </c>
      <c r="S132" s="104"/>
      <c r="T132" s="201">
        <f>T133+T154+T181+T186+T215+T244+T261+T266+T279</f>
        <v>0.83151000000000008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74</v>
      </c>
      <c r="AU132" s="17" t="s">
        <v>108</v>
      </c>
      <c r="BK132" s="202">
        <f>BK133+BK154+BK181+BK186+BK215+BK244+BK261+BK266+BK279</f>
        <v>0</v>
      </c>
    </row>
    <row r="133" s="12" customFormat="1" ht="25.92" customHeight="1">
      <c r="A133" s="12"/>
      <c r="B133" s="203"/>
      <c r="C133" s="204"/>
      <c r="D133" s="205" t="s">
        <v>74</v>
      </c>
      <c r="E133" s="206" t="s">
        <v>2547</v>
      </c>
      <c r="F133" s="206" t="s">
        <v>2548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SUM(P134:P153)</f>
        <v>0</v>
      </c>
      <c r="Q133" s="211"/>
      <c r="R133" s="212">
        <f>SUM(R134:R153)</f>
        <v>0</v>
      </c>
      <c r="S133" s="211"/>
      <c r="T133" s="213">
        <f>SUM(T134:T153)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83</v>
      </c>
      <c r="AT133" s="215" t="s">
        <v>74</v>
      </c>
      <c r="AU133" s="215" t="s">
        <v>75</v>
      </c>
      <c r="AY133" s="214" t="s">
        <v>149</v>
      </c>
      <c r="BK133" s="216">
        <f>SUM(BK134:BK153)</f>
        <v>0</v>
      </c>
    </row>
    <row r="134" s="2" customFormat="1" ht="24.15" customHeight="1">
      <c r="A134" s="38"/>
      <c r="B134" s="39"/>
      <c r="C134" s="217" t="s">
        <v>83</v>
      </c>
      <c r="D134" s="217" t="s">
        <v>152</v>
      </c>
      <c r="E134" s="218" t="s">
        <v>2549</v>
      </c>
      <c r="F134" s="219" t="s">
        <v>2550</v>
      </c>
      <c r="G134" s="220" t="s">
        <v>394</v>
      </c>
      <c r="H134" s="221">
        <v>1</v>
      </c>
      <c r="I134" s="222"/>
      <c r="J134" s="223">
        <f>ROUND(I134*H134,2)</f>
        <v>0</v>
      </c>
      <c r="K134" s="224"/>
      <c r="L134" s="44"/>
      <c r="M134" s="225" t="s">
        <v>1</v>
      </c>
      <c r="N134" s="226" t="s">
        <v>40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156</v>
      </c>
      <c r="AT134" s="229" t="s">
        <v>152</v>
      </c>
      <c r="AU134" s="229" t="s">
        <v>83</v>
      </c>
      <c r="AY134" s="17" t="s">
        <v>149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83</v>
      </c>
      <c r="BK134" s="230">
        <f>ROUND(I134*H134,2)</f>
        <v>0</v>
      </c>
      <c r="BL134" s="17" t="s">
        <v>156</v>
      </c>
      <c r="BM134" s="229" t="s">
        <v>2551</v>
      </c>
    </row>
    <row r="135" s="2" customFormat="1">
      <c r="A135" s="38"/>
      <c r="B135" s="39"/>
      <c r="C135" s="40"/>
      <c r="D135" s="233" t="s">
        <v>298</v>
      </c>
      <c r="E135" s="40"/>
      <c r="F135" s="254" t="s">
        <v>1420</v>
      </c>
      <c r="G135" s="40"/>
      <c r="H135" s="40"/>
      <c r="I135" s="255"/>
      <c r="J135" s="40"/>
      <c r="K135" s="40"/>
      <c r="L135" s="44"/>
      <c r="M135" s="256"/>
      <c r="N135" s="25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298</v>
      </c>
      <c r="AU135" s="17" t="s">
        <v>83</v>
      </c>
    </row>
    <row r="136" s="2" customFormat="1" ht="24.15" customHeight="1">
      <c r="A136" s="38"/>
      <c r="B136" s="39"/>
      <c r="C136" s="217" t="s">
        <v>85</v>
      </c>
      <c r="D136" s="217" t="s">
        <v>152</v>
      </c>
      <c r="E136" s="218" t="s">
        <v>2552</v>
      </c>
      <c r="F136" s="219" t="s">
        <v>2553</v>
      </c>
      <c r="G136" s="220" t="s">
        <v>394</v>
      </c>
      <c r="H136" s="221">
        <v>1</v>
      </c>
      <c r="I136" s="222"/>
      <c r="J136" s="223">
        <f>ROUND(I136*H136,2)</f>
        <v>0</v>
      </c>
      <c r="K136" s="224"/>
      <c r="L136" s="44"/>
      <c r="M136" s="225" t="s">
        <v>1</v>
      </c>
      <c r="N136" s="226" t="s">
        <v>40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156</v>
      </c>
      <c r="AT136" s="229" t="s">
        <v>152</v>
      </c>
      <c r="AU136" s="229" t="s">
        <v>83</v>
      </c>
      <c r="AY136" s="17" t="s">
        <v>149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83</v>
      </c>
      <c r="BK136" s="230">
        <f>ROUND(I136*H136,2)</f>
        <v>0</v>
      </c>
      <c r="BL136" s="17" t="s">
        <v>156</v>
      </c>
      <c r="BM136" s="229" t="s">
        <v>2554</v>
      </c>
    </row>
    <row r="137" s="2" customFormat="1">
      <c r="A137" s="38"/>
      <c r="B137" s="39"/>
      <c r="C137" s="40"/>
      <c r="D137" s="233" t="s">
        <v>298</v>
      </c>
      <c r="E137" s="40"/>
      <c r="F137" s="254" t="s">
        <v>1420</v>
      </c>
      <c r="G137" s="40"/>
      <c r="H137" s="40"/>
      <c r="I137" s="255"/>
      <c r="J137" s="40"/>
      <c r="K137" s="40"/>
      <c r="L137" s="44"/>
      <c r="M137" s="256"/>
      <c r="N137" s="25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298</v>
      </c>
      <c r="AU137" s="17" t="s">
        <v>83</v>
      </c>
    </row>
    <row r="138" s="2" customFormat="1" ht="24.15" customHeight="1">
      <c r="A138" s="38"/>
      <c r="B138" s="39"/>
      <c r="C138" s="217" t="s">
        <v>234</v>
      </c>
      <c r="D138" s="217" t="s">
        <v>152</v>
      </c>
      <c r="E138" s="218" t="s">
        <v>2555</v>
      </c>
      <c r="F138" s="219" t="s">
        <v>2556</v>
      </c>
      <c r="G138" s="220" t="s">
        <v>394</v>
      </c>
      <c r="H138" s="221">
        <v>1</v>
      </c>
      <c r="I138" s="222"/>
      <c r="J138" s="223">
        <f>ROUND(I138*H138,2)</f>
        <v>0</v>
      </c>
      <c r="K138" s="224"/>
      <c r="L138" s="44"/>
      <c r="M138" s="225" t="s">
        <v>1</v>
      </c>
      <c r="N138" s="226" t="s">
        <v>40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156</v>
      </c>
      <c r="AT138" s="229" t="s">
        <v>152</v>
      </c>
      <c r="AU138" s="229" t="s">
        <v>83</v>
      </c>
      <c r="AY138" s="17" t="s">
        <v>149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83</v>
      </c>
      <c r="BK138" s="230">
        <f>ROUND(I138*H138,2)</f>
        <v>0</v>
      </c>
      <c r="BL138" s="17" t="s">
        <v>156</v>
      </c>
      <c r="BM138" s="229" t="s">
        <v>2557</v>
      </c>
    </row>
    <row r="139" s="2" customFormat="1">
      <c r="A139" s="38"/>
      <c r="B139" s="39"/>
      <c r="C139" s="40"/>
      <c r="D139" s="233" t="s">
        <v>298</v>
      </c>
      <c r="E139" s="40"/>
      <c r="F139" s="254" t="s">
        <v>1420</v>
      </c>
      <c r="G139" s="40"/>
      <c r="H139" s="40"/>
      <c r="I139" s="255"/>
      <c r="J139" s="40"/>
      <c r="K139" s="40"/>
      <c r="L139" s="44"/>
      <c r="M139" s="256"/>
      <c r="N139" s="25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298</v>
      </c>
      <c r="AU139" s="17" t="s">
        <v>83</v>
      </c>
    </row>
    <row r="140" s="2" customFormat="1" ht="24.15" customHeight="1">
      <c r="A140" s="38"/>
      <c r="B140" s="39"/>
      <c r="C140" s="217" t="s">
        <v>156</v>
      </c>
      <c r="D140" s="217" t="s">
        <v>152</v>
      </c>
      <c r="E140" s="218" t="s">
        <v>2558</v>
      </c>
      <c r="F140" s="219" t="s">
        <v>2559</v>
      </c>
      <c r="G140" s="220" t="s">
        <v>394</v>
      </c>
      <c r="H140" s="221">
        <v>1</v>
      </c>
      <c r="I140" s="222"/>
      <c r="J140" s="223">
        <f>ROUND(I140*H140,2)</f>
        <v>0</v>
      </c>
      <c r="K140" s="224"/>
      <c r="L140" s="44"/>
      <c r="M140" s="225" t="s">
        <v>1</v>
      </c>
      <c r="N140" s="226" t="s">
        <v>40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156</v>
      </c>
      <c r="AT140" s="229" t="s">
        <v>152</v>
      </c>
      <c r="AU140" s="229" t="s">
        <v>83</v>
      </c>
      <c r="AY140" s="17" t="s">
        <v>149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83</v>
      </c>
      <c r="BK140" s="230">
        <f>ROUND(I140*H140,2)</f>
        <v>0</v>
      </c>
      <c r="BL140" s="17" t="s">
        <v>156</v>
      </c>
      <c r="BM140" s="229" t="s">
        <v>2560</v>
      </c>
    </row>
    <row r="141" s="2" customFormat="1">
      <c r="A141" s="38"/>
      <c r="B141" s="39"/>
      <c r="C141" s="40"/>
      <c r="D141" s="233" t="s">
        <v>298</v>
      </c>
      <c r="E141" s="40"/>
      <c r="F141" s="254" t="s">
        <v>1420</v>
      </c>
      <c r="G141" s="40"/>
      <c r="H141" s="40"/>
      <c r="I141" s="255"/>
      <c r="J141" s="40"/>
      <c r="K141" s="40"/>
      <c r="L141" s="44"/>
      <c r="M141" s="256"/>
      <c r="N141" s="25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298</v>
      </c>
      <c r="AU141" s="17" t="s">
        <v>83</v>
      </c>
    </row>
    <row r="142" s="2" customFormat="1" ht="24.15" customHeight="1">
      <c r="A142" s="38"/>
      <c r="B142" s="39"/>
      <c r="C142" s="217" t="s">
        <v>294</v>
      </c>
      <c r="D142" s="217" t="s">
        <v>152</v>
      </c>
      <c r="E142" s="218" t="s">
        <v>2561</v>
      </c>
      <c r="F142" s="219" t="s">
        <v>2562</v>
      </c>
      <c r="G142" s="220" t="s">
        <v>394</v>
      </c>
      <c r="H142" s="221">
        <v>1</v>
      </c>
      <c r="I142" s="222"/>
      <c r="J142" s="223">
        <f>ROUND(I142*H142,2)</f>
        <v>0</v>
      </c>
      <c r="K142" s="224"/>
      <c r="L142" s="44"/>
      <c r="M142" s="225" t="s">
        <v>1</v>
      </c>
      <c r="N142" s="226" t="s">
        <v>40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156</v>
      </c>
      <c r="AT142" s="229" t="s">
        <v>152</v>
      </c>
      <c r="AU142" s="229" t="s">
        <v>83</v>
      </c>
      <c r="AY142" s="17" t="s">
        <v>149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83</v>
      </c>
      <c r="BK142" s="230">
        <f>ROUND(I142*H142,2)</f>
        <v>0</v>
      </c>
      <c r="BL142" s="17" t="s">
        <v>156</v>
      </c>
      <c r="BM142" s="229" t="s">
        <v>2563</v>
      </c>
    </row>
    <row r="143" s="2" customFormat="1">
      <c r="A143" s="38"/>
      <c r="B143" s="39"/>
      <c r="C143" s="40"/>
      <c r="D143" s="233" t="s">
        <v>298</v>
      </c>
      <c r="E143" s="40"/>
      <c r="F143" s="254" t="s">
        <v>1420</v>
      </c>
      <c r="G143" s="40"/>
      <c r="H143" s="40"/>
      <c r="I143" s="255"/>
      <c r="J143" s="40"/>
      <c r="K143" s="40"/>
      <c r="L143" s="44"/>
      <c r="M143" s="256"/>
      <c r="N143" s="25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298</v>
      </c>
      <c r="AU143" s="17" t="s">
        <v>83</v>
      </c>
    </row>
    <row r="144" s="2" customFormat="1" ht="24.15" customHeight="1">
      <c r="A144" s="38"/>
      <c r="B144" s="39"/>
      <c r="C144" s="217" t="s">
        <v>308</v>
      </c>
      <c r="D144" s="217" t="s">
        <v>152</v>
      </c>
      <c r="E144" s="218" t="s">
        <v>2564</v>
      </c>
      <c r="F144" s="219" t="s">
        <v>2565</v>
      </c>
      <c r="G144" s="220" t="s">
        <v>394</v>
      </c>
      <c r="H144" s="221">
        <v>1</v>
      </c>
      <c r="I144" s="222"/>
      <c r="J144" s="223">
        <f>ROUND(I144*H144,2)</f>
        <v>0</v>
      </c>
      <c r="K144" s="224"/>
      <c r="L144" s="44"/>
      <c r="M144" s="225" t="s">
        <v>1</v>
      </c>
      <c r="N144" s="226" t="s">
        <v>40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156</v>
      </c>
      <c r="AT144" s="229" t="s">
        <v>152</v>
      </c>
      <c r="AU144" s="229" t="s">
        <v>83</v>
      </c>
      <c r="AY144" s="17" t="s">
        <v>149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156</v>
      </c>
      <c r="BM144" s="229" t="s">
        <v>2566</v>
      </c>
    </row>
    <row r="145" s="2" customFormat="1">
      <c r="A145" s="38"/>
      <c r="B145" s="39"/>
      <c r="C145" s="40"/>
      <c r="D145" s="233" t="s">
        <v>298</v>
      </c>
      <c r="E145" s="40"/>
      <c r="F145" s="254" t="s">
        <v>1420</v>
      </c>
      <c r="G145" s="40"/>
      <c r="H145" s="40"/>
      <c r="I145" s="255"/>
      <c r="J145" s="40"/>
      <c r="K145" s="40"/>
      <c r="L145" s="44"/>
      <c r="M145" s="256"/>
      <c r="N145" s="25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298</v>
      </c>
      <c r="AU145" s="17" t="s">
        <v>83</v>
      </c>
    </row>
    <row r="146" s="2" customFormat="1" ht="24.15" customHeight="1">
      <c r="A146" s="38"/>
      <c r="B146" s="39"/>
      <c r="C146" s="217" t="s">
        <v>312</v>
      </c>
      <c r="D146" s="217" t="s">
        <v>152</v>
      </c>
      <c r="E146" s="218" t="s">
        <v>2567</v>
      </c>
      <c r="F146" s="219" t="s">
        <v>2568</v>
      </c>
      <c r="G146" s="220" t="s">
        <v>394</v>
      </c>
      <c r="H146" s="221">
        <v>1</v>
      </c>
      <c r="I146" s="222"/>
      <c r="J146" s="223">
        <f>ROUND(I146*H146,2)</f>
        <v>0</v>
      </c>
      <c r="K146" s="224"/>
      <c r="L146" s="44"/>
      <c r="M146" s="225" t="s">
        <v>1</v>
      </c>
      <c r="N146" s="226" t="s">
        <v>40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156</v>
      </c>
      <c r="AT146" s="229" t="s">
        <v>152</v>
      </c>
      <c r="AU146" s="229" t="s">
        <v>83</v>
      </c>
      <c r="AY146" s="17" t="s">
        <v>149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83</v>
      </c>
      <c r="BK146" s="230">
        <f>ROUND(I146*H146,2)</f>
        <v>0</v>
      </c>
      <c r="BL146" s="17" t="s">
        <v>156</v>
      </c>
      <c r="BM146" s="229" t="s">
        <v>2569</v>
      </c>
    </row>
    <row r="147" s="2" customFormat="1">
      <c r="A147" s="38"/>
      <c r="B147" s="39"/>
      <c r="C147" s="40"/>
      <c r="D147" s="233" t="s">
        <v>298</v>
      </c>
      <c r="E147" s="40"/>
      <c r="F147" s="254" t="s">
        <v>1420</v>
      </c>
      <c r="G147" s="40"/>
      <c r="H147" s="40"/>
      <c r="I147" s="255"/>
      <c r="J147" s="40"/>
      <c r="K147" s="40"/>
      <c r="L147" s="44"/>
      <c r="M147" s="256"/>
      <c r="N147" s="25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298</v>
      </c>
      <c r="AU147" s="17" t="s">
        <v>83</v>
      </c>
    </row>
    <row r="148" s="2" customFormat="1" ht="24.15" customHeight="1">
      <c r="A148" s="38"/>
      <c r="B148" s="39"/>
      <c r="C148" s="217" t="s">
        <v>318</v>
      </c>
      <c r="D148" s="217" t="s">
        <v>152</v>
      </c>
      <c r="E148" s="218" t="s">
        <v>2570</v>
      </c>
      <c r="F148" s="219" t="s">
        <v>2571</v>
      </c>
      <c r="G148" s="220" t="s">
        <v>394</v>
      </c>
      <c r="H148" s="221">
        <v>1</v>
      </c>
      <c r="I148" s="222"/>
      <c r="J148" s="223">
        <f>ROUND(I148*H148,2)</f>
        <v>0</v>
      </c>
      <c r="K148" s="224"/>
      <c r="L148" s="44"/>
      <c r="M148" s="225" t="s">
        <v>1</v>
      </c>
      <c r="N148" s="226" t="s">
        <v>40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156</v>
      </c>
      <c r="AT148" s="229" t="s">
        <v>152</v>
      </c>
      <c r="AU148" s="229" t="s">
        <v>83</v>
      </c>
      <c r="AY148" s="17" t="s">
        <v>149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83</v>
      </c>
      <c r="BK148" s="230">
        <f>ROUND(I148*H148,2)</f>
        <v>0</v>
      </c>
      <c r="BL148" s="17" t="s">
        <v>156</v>
      </c>
      <c r="BM148" s="229" t="s">
        <v>2572</v>
      </c>
    </row>
    <row r="149" s="2" customFormat="1">
      <c r="A149" s="38"/>
      <c r="B149" s="39"/>
      <c r="C149" s="40"/>
      <c r="D149" s="233" t="s">
        <v>298</v>
      </c>
      <c r="E149" s="40"/>
      <c r="F149" s="254" t="s">
        <v>1420</v>
      </c>
      <c r="G149" s="40"/>
      <c r="H149" s="40"/>
      <c r="I149" s="255"/>
      <c r="J149" s="40"/>
      <c r="K149" s="40"/>
      <c r="L149" s="44"/>
      <c r="M149" s="256"/>
      <c r="N149" s="25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298</v>
      </c>
      <c r="AU149" s="17" t="s">
        <v>83</v>
      </c>
    </row>
    <row r="150" s="2" customFormat="1" ht="24.15" customHeight="1">
      <c r="A150" s="38"/>
      <c r="B150" s="39"/>
      <c r="C150" s="217" t="s">
        <v>332</v>
      </c>
      <c r="D150" s="217" t="s">
        <v>152</v>
      </c>
      <c r="E150" s="218" t="s">
        <v>2573</v>
      </c>
      <c r="F150" s="219" t="s">
        <v>2574</v>
      </c>
      <c r="G150" s="220" t="s">
        <v>394</v>
      </c>
      <c r="H150" s="221">
        <v>1</v>
      </c>
      <c r="I150" s="222"/>
      <c r="J150" s="223">
        <f>ROUND(I150*H150,2)</f>
        <v>0</v>
      </c>
      <c r="K150" s="224"/>
      <c r="L150" s="44"/>
      <c r="M150" s="225" t="s">
        <v>1</v>
      </c>
      <c r="N150" s="226" t="s">
        <v>40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156</v>
      </c>
      <c r="AT150" s="229" t="s">
        <v>152</v>
      </c>
      <c r="AU150" s="229" t="s">
        <v>83</v>
      </c>
      <c r="AY150" s="17" t="s">
        <v>149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83</v>
      </c>
      <c r="BK150" s="230">
        <f>ROUND(I150*H150,2)</f>
        <v>0</v>
      </c>
      <c r="BL150" s="17" t="s">
        <v>156</v>
      </c>
      <c r="BM150" s="229" t="s">
        <v>2575</v>
      </c>
    </row>
    <row r="151" s="2" customFormat="1">
      <c r="A151" s="38"/>
      <c r="B151" s="39"/>
      <c r="C151" s="40"/>
      <c r="D151" s="233" t="s">
        <v>298</v>
      </c>
      <c r="E151" s="40"/>
      <c r="F151" s="254" t="s">
        <v>1420</v>
      </c>
      <c r="G151" s="40"/>
      <c r="H151" s="40"/>
      <c r="I151" s="255"/>
      <c r="J151" s="40"/>
      <c r="K151" s="40"/>
      <c r="L151" s="44"/>
      <c r="M151" s="256"/>
      <c r="N151" s="25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298</v>
      </c>
      <c r="AU151" s="17" t="s">
        <v>83</v>
      </c>
    </row>
    <row r="152" s="2" customFormat="1" ht="24.15" customHeight="1">
      <c r="A152" s="38"/>
      <c r="B152" s="39"/>
      <c r="C152" s="217" t="s">
        <v>339</v>
      </c>
      <c r="D152" s="217" t="s">
        <v>152</v>
      </c>
      <c r="E152" s="218" t="s">
        <v>2576</v>
      </c>
      <c r="F152" s="219" t="s">
        <v>2577</v>
      </c>
      <c r="G152" s="220" t="s">
        <v>394</v>
      </c>
      <c r="H152" s="221">
        <v>1</v>
      </c>
      <c r="I152" s="222"/>
      <c r="J152" s="223">
        <f>ROUND(I152*H152,2)</f>
        <v>0</v>
      </c>
      <c r="K152" s="224"/>
      <c r="L152" s="44"/>
      <c r="M152" s="225" t="s">
        <v>1</v>
      </c>
      <c r="N152" s="226" t="s">
        <v>40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156</v>
      </c>
      <c r="AT152" s="229" t="s">
        <v>152</v>
      </c>
      <c r="AU152" s="229" t="s">
        <v>83</v>
      </c>
      <c r="AY152" s="17" t="s">
        <v>149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83</v>
      </c>
      <c r="BK152" s="230">
        <f>ROUND(I152*H152,2)</f>
        <v>0</v>
      </c>
      <c r="BL152" s="17" t="s">
        <v>156</v>
      </c>
      <c r="BM152" s="229" t="s">
        <v>2578</v>
      </c>
    </row>
    <row r="153" s="2" customFormat="1">
      <c r="A153" s="38"/>
      <c r="B153" s="39"/>
      <c r="C153" s="40"/>
      <c r="D153" s="233" t="s">
        <v>298</v>
      </c>
      <c r="E153" s="40"/>
      <c r="F153" s="254" t="s">
        <v>1420</v>
      </c>
      <c r="G153" s="40"/>
      <c r="H153" s="40"/>
      <c r="I153" s="255"/>
      <c r="J153" s="40"/>
      <c r="K153" s="40"/>
      <c r="L153" s="44"/>
      <c r="M153" s="256"/>
      <c r="N153" s="25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298</v>
      </c>
      <c r="AU153" s="17" t="s">
        <v>83</v>
      </c>
    </row>
    <row r="154" s="12" customFormat="1" ht="25.92" customHeight="1">
      <c r="A154" s="12"/>
      <c r="B154" s="203"/>
      <c r="C154" s="204"/>
      <c r="D154" s="205" t="s">
        <v>74</v>
      </c>
      <c r="E154" s="206" t="s">
        <v>2579</v>
      </c>
      <c r="F154" s="206" t="s">
        <v>2580</v>
      </c>
      <c r="G154" s="204"/>
      <c r="H154" s="204"/>
      <c r="I154" s="207"/>
      <c r="J154" s="208">
        <f>BK154</f>
        <v>0</v>
      </c>
      <c r="K154" s="204"/>
      <c r="L154" s="209"/>
      <c r="M154" s="210"/>
      <c r="N154" s="211"/>
      <c r="O154" s="211"/>
      <c r="P154" s="212">
        <f>SUM(P155:P180)</f>
        <v>0</v>
      </c>
      <c r="Q154" s="211"/>
      <c r="R154" s="212">
        <f>SUM(R155:R180)</f>
        <v>0</v>
      </c>
      <c r="S154" s="211"/>
      <c r="T154" s="213">
        <f>SUM(T155:T180)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83</v>
      </c>
      <c r="AT154" s="215" t="s">
        <v>74</v>
      </c>
      <c r="AU154" s="215" t="s">
        <v>75</v>
      </c>
      <c r="AY154" s="214" t="s">
        <v>149</v>
      </c>
      <c r="BK154" s="216">
        <f>SUM(BK155:BK180)</f>
        <v>0</v>
      </c>
    </row>
    <row r="155" s="2" customFormat="1" ht="49.05" customHeight="1">
      <c r="A155" s="38"/>
      <c r="B155" s="39"/>
      <c r="C155" s="217" t="s">
        <v>350</v>
      </c>
      <c r="D155" s="217" t="s">
        <v>152</v>
      </c>
      <c r="E155" s="218" t="s">
        <v>2581</v>
      </c>
      <c r="F155" s="219" t="s">
        <v>2582</v>
      </c>
      <c r="G155" s="220" t="s">
        <v>394</v>
      </c>
      <c r="H155" s="221">
        <v>5</v>
      </c>
      <c r="I155" s="222"/>
      <c r="J155" s="223">
        <f>ROUND(I155*H155,2)</f>
        <v>0</v>
      </c>
      <c r="K155" s="224"/>
      <c r="L155" s="44"/>
      <c r="M155" s="225" t="s">
        <v>1</v>
      </c>
      <c r="N155" s="226" t="s">
        <v>40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156</v>
      </c>
      <c r="AT155" s="229" t="s">
        <v>152</v>
      </c>
      <c r="AU155" s="229" t="s">
        <v>83</v>
      </c>
      <c r="AY155" s="17" t="s">
        <v>149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83</v>
      </c>
      <c r="BK155" s="230">
        <f>ROUND(I155*H155,2)</f>
        <v>0</v>
      </c>
      <c r="BL155" s="17" t="s">
        <v>156</v>
      </c>
      <c r="BM155" s="229" t="s">
        <v>2583</v>
      </c>
    </row>
    <row r="156" s="2" customFormat="1" ht="21.75" customHeight="1">
      <c r="A156" s="38"/>
      <c r="B156" s="39"/>
      <c r="C156" s="258" t="s">
        <v>8</v>
      </c>
      <c r="D156" s="258" t="s">
        <v>401</v>
      </c>
      <c r="E156" s="259" t="s">
        <v>2584</v>
      </c>
      <c r="F156" s="260" t="s">
        <v>2585</v>
      </c>
      <c r="G156" s="261" t="s">
        <v>394</v>
      </c>
      <c r="H156" s="262">
        <v>5</v>
      </c>
      <c r="I156" s="263"/>
      <c r="J156" s="264">
        <f>ROUND(I156*H156,2)</f>
        <v>0</v>
      </c>
      <c r="K156" s="265"/>
      <c r="L156" s="266"/>
      <c r="M156" s="267" t="s">
        <v>1</v>
      </c>
      <c r="N156" s="268" t="s">
        <v>40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318</v>
      </c>
      <c r="AT156" s="229" t="s">
        <v>401</v>
      </c>
      <c r="AU156" s="229" t="s">
        <v>83</v>
      </c>
      <c r="AY156" s="17" t="s">
        <v>149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83</v>
      </c>
      <c r="BK156" s="230">
        <f>ROUND(I156*H156,2)</f>
        <v>0</v>
      </c>
      <c r="BL156" s="17" t="s">
        <v>156</v>
      </c>
      <c r="BM156" s="229" t="s">
        <v>2586</v>
      </c>
    </row>
    <row r="157" s="2" customFormat="1" ht="49.05" customHeight="1">
      <c r="A157" s="38"/>
      <c r="B157" s="39"/>
      <c r="C157" s="217" t="s">
        <v>367</v>
      </c>
      <c r="D157" s="217" t="s">
        <v>152</v>
      </c>
      <c r="E157" s="218" t="s">
        <v>2587</v>
      </c>
      <c r="F157" s="219" t="s">
        <v>2588</v>
      </c>
      <c r="G157" s="220" t="s">
        <v>394</v>
      </c>
      <c r="H157" s="221">
        <v>8</v>
      </c>
      <c r="I157" s="222"/>
      <c r="J157" s="223">
        <f>ROUND(I157*H157,2)</f>
        <v>0</v>
      </c>
      <c r="K157" s="224"/>
      <c r="L157" s="44"/>
      <c r="M157" s="225" t="s">
        <v>1</v>
      </c>
      <c r="N157" s="226" t="s">
        <v>40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156</v>
      </c>
      <c r="AT157" s="229" t="s">
        <v>152</v>
      </c>
      <c r="AU157" s="229" t="s">
        <v>83</v>
      </c>
      <c r="AY157" s="17" t="s">
        <v>149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83</v>
      </c>
      <c r="BK157" s="230">
        <f>ROUND(I157*H157,2)</f>
        <v>0</v>
      </c>
      <c r="BL157" s="17" t="s">
        <v>156</v>
      </c>
      <c r="BM157" s="229" t="s">
        <v>2589</v>
      </c>
    </row>
    <row r="158" s="2" customFormat="1" ht="24.15" customHeight="1">
      <c r="A158" s="38"/>
      <c r="B158" s="39"/>
      <c r="C158" s="258" t="s">
        <v>377</v>
      </c>
      <c r="D158" s="258" t="s">
        <v>401</v>
      </c>
      <c r="E158" s="259" t="s">
        <v>2590</v>
      </c>
      <c r="F158" s="260" t="s">
        <v>2591</v>
      </c>
      <c r="G158" s="261" t="s">
        <v>394</v>
      </c>
      <c r="H158" s="262">
        <v>8</v>
      </c>
      <c r="I158" s="263"/>
      <c r="J158" s="264">
        <f>ROUND(I158*H158,2)</f>
        <v>0</v>
      </c>
      <c r="K158" s="265"/>
      <c r="L158" s="266"/>
      <c r="M158" s="267" t="s">
        <v>1</v>
      </c>
      <c r="N158" s="268" t="s">
        <v>40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318</v>
      </c>
      <c r="AT158" s="229" t="s">
        <v>401</v>
      </c>
      <c r="AU158" s="229" t="s">
        <v>83</v>
      </c>
      <c r="AY158" s="17" t="s">
        <v>149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83</v>
      </c>
      <c r="BK158" s="230">
        <f>ROUND(I158*H158,2)</f>
        <v>0</v>
      </c>
      <c r="BL158" s="17" t="s">
        <v>156</v>
      </c>
      <c r="BM158" s="229" t="s">
        <v>2592</v>
      </c>
    </row>
    <row r="159" s="2" customFormat="1" ht="49.05" customHeight="1">
      <c r="A159" s="38"/>
      <c r="B159" s="39"/>
      <c r="C159" s="217" t="s">
        <v>381</v>
      </c>
      <c r="D159" s="217" t="s">
        <v>152</v>
      </c>
      <c r="E159" s="218" t="s">
        <v>2593</v>
      </c>
      <c r="F159" s="219" t="s">
        <v>2594</v>
      </c>
      <c r="G159" s="220" t="s">
        <v>394</v>
      </c>
      <c r="H159" s="221">
        <v>4</v>
      </c>
      <c r="I159" s="222"/>
      <c r="J159" s="223">
        <f>ROUND(I159*H159,2)</f>
        <v>0</v>
      </c>
      <c r="K159" s="224"/>
      <c r="L159" s="44"/>
      <c r="M159" s="225" t="s">
        <v>1</v>
      </c>
      <c r="N159" s="226" t="s">
        <v>40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156</v>
      </c>
      <c r="AT159" s="229" t="s">
        <v>152</v>
      </c>
      <c r="AU159" s="229" t="s">
        <v>83</v>
      </c>
      <c r="AY159" s="17" t="s">
        <v>149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83</v>
      </c>
      <c r="BK159" s="230">
        <f>ROUND(I159*H159,2)</f>
        <v>0</v>
      </c>
      <c r="BL159" s="17" t="s">
        <v>156</v>
      </c>
      <c r="BM159" s="229" t="s">
        <v>2595</v>
      </c>
    </row>
    <row r="160" s="2" customFormat="1" ht="16.5" customHeight="1">
      <c r="A160" s="38"/>
      <c r="B160" s="39"/>
      <c r="C160" s="258" t="s">
        <v>370</v>
      </c>
      <c r="D160" s="258" t="s">
        <v>401</v>
      </c>
      <c r="E160" s="259" t="s">
        <v>2596</v>
      </c>
      <c r="F160" s="260" t="s">
        <v>2597</v>
      </c>
      <c r="G160" s="261" t="s">
        <v>394</v>
      </c>
      <c r="H160" s="262">
        <v>4</v>
      </c>
      <c r="I160" s="263"/>
      <c r="J160" s="264">
        <f>ROUND(I160*H160,2)</f>
        <v>0</v>
      </c>
      <c r="K160" s="265"/>
      <c r="L160" s="266"/>
      <c r="M160" s="267" t="s">
        <v>1</v>
      </c>
      <c r="N160" s="268" t="s">
        <v>40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318</v>
      </c>
      <c r="AT160" s="229" t="s">
        <v>401</v>
      </c>
      <c r="AU160" s="229" t="s">
        <v>83</v>
      </c>
      <c r="AY160" s="17" t="s">
        <v>149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83</v>
      </c>
      <c r="BK160" s="230">
        <f>ROUND(I160*H160,2)</f>
        <v>0</v>
      </c>
      <c r="BL160" s="17" t="s">
        <v>156</v>
      </c>
      <c r="BM160" s="229" t="s">
        <v>2598</v>
      </c>
    </row>
    <row r="161" s="2" customFormat="1" ht="24.15" customHeight="1">
      <c r="A161" s="38"/>
      <c r="B161" s="39"/>
      <c r="C161" s="217" t="s">
        <v>400</v>
      </c>
      <c r="D161" s="217" t="s">
        <v>152</v>
      </c>
      <c r="E161" s="218" t="s">
        <v>2599</v>
      </c>
      <c r="F161" s="219" t="s">
        <v>2600</v>
      </c>
      <c r="G161" s="220" t="s">
        <v>394</v>
      </c>
      <c r="H161" s="221">
        <v>3</v>
      </c>
      <c r="I161" s="222"/>
      <c r="J161" s="223">
        <f>ROUND(I161*H161,2)</f>
        <v>0</v>
      </c>
      <c r="K161" s="224"/>
      <c r="L161" s="44"/>
      <c r="M161" s="225" t="s">
        <v>1</v>
      </c>
      <c r="N161" s="226" t="s">
        <v>40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156</v>
      </c>
      <c r="AT161" s="229" t="s">
        <v>152</v>
      </c>
      <c r="AU161" s="229" t="s">
        <v>83</v>
      </c>
      <c r="AY161" s="17" t="s">
        <v>149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83</v>
      </c>
      <c r="BK161" s="230">
        <f>ROUND(I161*H161,2)</f>
        <v>0</v>
      </c>
      <c r="BL161" s="17" t="s">
        <v>156</v>
      </c>
      <c r="BM161" s="229" t="s">
        <v>2601</v>
      </c>
    </row>
    <row r="162" s="2" customFormat="1" ht="24.15" customHeight="1">
      <c r="A162" s="38"/>
      <c r="B162" s="39"/>
      <c r="C162" s="258" t="s">
        <v>407</v>
      </c>
      <c r="D162" s="258" t="s">
        <v>401</v>
      </c>
      <c r="E162" s="259" t="s">
        <v>2602</v>
      </c>
      <c r="F162" s="260" t="s">
        <v>2603</v>
      </c>
      <c r="G162" s="261" t="s">
        <v>394</v>
      </c>
      <c r="H162" s="262">
        <v>3</v>
      </c>
      <c r="I162" s="263"/>
      <c r="J162" s="264">
        <f>ROUND(I162*H162,2)</f>
        <v>0</v>
      </c>
      <c r="K162" s="265"/>
      <c r="L162" s="266"/>
      <c r="M162" s="267" t="s">
        <v>1</v>
      </c>
      <c r="N162" s="268" t="s">
        <v>40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318</v>
      </c>
      <c r="AT162" s="229" t="s">
        <v>401</v>
      </c>
      <c r="AU162" s="229" t="s">
        <v>83</v>
      </c>
      <c r="AY162" s="17" t="s">
        <v>149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83</v>
      </c>
      <c r="BK162" s="230">
        <f>ROUND(I162*H162,2)</f>
        <v>0</v>
      </c>
      <c r="BL162" s="17" t="s">
        <v>156</v>
      </c>
      <c r="BM162" s="229" t="s">
        <v>2604</v>
      </c>
    </row>
    <row r="163" s="2" customFormat="1" ht="24.15" customHeight="1">
      <c r="A163" s="38"/>
      <c r="B163" s="39"/>
      <c r="C163" s="217" t="s">
        <v>414</v>
      </c>
      <c r="D163" s="217" t="s">
        <v>152</v>
      </c>
      <c r="E163" s="218" t="s">
        <v>2605</v>
      </c>
      <c r="F163" s="219" t="s">
        <v>2606</v>
      </c>
      <c r="G163" s="220" t="s">
        <v>394</v>
      </c>
      <c r="H163" s="221">
        <v>29</v>
      </c>
      <c r="I163" s="222"/>
      <c r="J163" s="223">
        <f>ROUND(I163*H163,2)</f>
        <v>0</v>
      </c>
      <c r="K163" s="224"/>
      <c r="L163" s="44"/>
      <c r="M163" s="225" t="s">
        <v>1</v>
      </c>
      <c r="N163" s="226" t="s">
        <v>40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156</v>
      </c>
      <c r="AT163" s="229" t="s">
        <v>152</v>
      </c>
      <c r="AU163" s="229" t="s">
        <v>83</v>
      </c>
      <c r="AY163" s="17" t="s">
        <v>149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83</v>
      </c>
      <c r="BK163" s="230">
        <f>ROUND(I163*H163,2)</f>
        <v>0</v>
      </c>
      <c r="BL163" s="17" t="s">
        <v>156</v>
      </c>
      <c r="BM163" s="229" t="s">
        <v>2607</v>
      </c>
    </row>
    <row r="164" s="2" customFormat="1" ht="24.15" customHeight="1">
      <c r="A164" s="38"/>
      <c r="B164" s="39"/>
      <c r="C164" s="258" t="s">
        <v>419</v>
      </c>
      <c r="D164" s="258" t="s">
        <v>401</v>
      </c>
      <c r="E164" s="259" t="s">
        <v>2608</v>
      </c>
      <c r="F164" s="260" t="s">
        <v>2609</v>
      </c>
      <c r="G164" s="261" t="s">
        <v>394</v>
      </c>
      <c r="H164" s="262">
        <v>29</v>
      </c>
      <c r="I164" s="263"/>
      <c r="J164" s="264">
        <f>ROUND(I164*H164,2)</f>
        <v>0</v>
      </c>
      <c r="K164" s="265"/>
      <c r="L164" s="266"/>
      <c r="M164" s="267" t="s">
        <v>1</v>
      </c>
      <c r="N164" s="268" t="s">
        <v>40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318</v>
      </c>
      <c r="AT164" s="229" t="s">
        <v>401</v>
      </c>
      <c r="AU164" s="229" t="s">
        <v>83</v>
      </c>
      <c r="AY164" s="17" t="s">
        <v>149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83</v>
      </c>
      <c r="BK164" s="230">
        <f>ROUND(I164*H164,2)</f>
        <v>0</v>
      </c>
      <c r="BL164" s="17" t="s">
        <v>156</v>
      </c>
      <c r="BM164" s="229" t="s">
        <v>2610</v>
      </c>
    </row>
    <row r="165" s="2" customFormat="1" ht="24.15" customHeight="1">
      <c r="A165" s="38"/>
      <c r="B165" s="39"/>
      <c r="C165" s="217" t="s">
        <v>7</v>
      </c>
      <c r="D165" s="217" t="s">
        <v>152</v>
      </c>
      <c r="E165" s="218" t="s">
        <v>2611</v>
      </c>
      <c r="F165" s="219" t="s">
        <v>2612</v>
      </c>
      <c r="G165" s="220" t="s">
        <v>394</v>
      </c>
      <c r="H165" s="221">
        <v>5</v>
      </c>
      <c r="I165" s="222"/>
      <c r="J165" s="223">
        <f>ROUND(I165*H165,2)</f>
        <v>0</v>
      </c>
      <c r="K165" s="224"/>
      <c r="L165" s="44"/>
      <c r="M165" s="225" t="s">
        <v>1</v>
      </c>
      <c r="N165" s="226" t="s">
        <v>40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156</v>
      </c>
      <c r="AT165" s="229" t="s">
        <v>152</v>
      </c>
      <c r="AU165" s="229" t="s">
        <v>83</v>
      </c>
      <c r="AY165" s="17" t="s">
        <v>149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83</v>
      </c>
      <c r="BK165" s="230">
        <f>ROUND(I165*H165,2)</f>
        <v>0</v>
      </c>
      <c r="BL165" s="17" t="s">
        <v>156</v>
      </c>
      <c r="BM165" s="229" t="s">
        <v>2613</v>
      </c>
    </row>
    <row r="166" s="2" customFormat="1" ht="16.5" customHeight="1">
      <c r="A166" s="38"/>
      <c r="B166" s="39"/>
      <c r="C166" s="258" t="s">
        <v>427</v>
      </c>
      <c r="D166" s="258" t="s">
        <v>401</v>
      </c>
      <c r="E166" s="259" t="s">
        <v>2614</v>
      </c>
      <c r="F166" s="260" t="s">
        <v>2615</v>
      </c>
      <c r="G166" s="261" t="s">
        <v>394</v>
      </c>
      <c r="H166" s="262">
        <v>5</v>
      </c>
      <c r="I166" s="263"/>
      <c r="J166" s="264">
        <f>ROUND(I166*H166,2)</f>
        <v>0</v>
      </c>
      <c r="K166" s="265"/>
      <c r="L166" s="266"/>
      <c r="M166" s="267" t="s">
        <v>1</v>
      </c>
      <c r="N166" s="268" t="s">
        <v>40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318</v>
      </c>
      <c r="AT166" s="229" t="s">
        <v>401</v>
      </c>
      <c r="AU166" s="229" t="s">
        <v>83</v>
      </c>
      <c r="AY166" s="17" t="s">
        <v>149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83</v>
      </c>
      <c r="BK166" s="230">
        <f>ROUND(I166*H166,2)</f>
        <v>0</v>
      </c>
      <c r="BL166" s="17" t="s">
        <v>156</v>
      </c>
      <c r="BM166" s="229" t="s">
        <v>2616</v>
      </c>
    </row>
    <row r="167" s="2" customFormat="1" ht="21.75" customHeight="1">
      <c r="A167" s="38"/>
      <c r="B167" s="39"/>
      <c r="C167" s="217" t="s">
        <v>431</v>
      </c>
      <c r="D167" s="217" t="s">
        <v>152</v>
      </c>
      <c r="E167" s="218" t="s">
        <v>2617</v>
      </c>
      <c r="F167" s="219" t="s">
        <v>2618</v>
      </c>
      <c r="G167" s="220" t="s">
        <v>394</v>
      </c>
      <c r="H167" s="221">
        <v>72</v>
      </c>
      <c r="I167" s="222"/>
      <c r="J167" s="223">
        <f>ROUND(I167*H167,2)</f>
        <v>0</v>
      </c>
      <c r="K167" s="224"/>
      <c r="L167" s="44"/>
      <c r="M167" s="225" t="s">
        <v>1</v>
      </c>
      <c r="N167" s="226" t="s">
        <v>40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370</v>
      </c>
      <c r="AT167" s="229" t="s">
        <v>152</v>
      </c>
      <c r="AU167" s="229" t="s">
        <v>83</v>
      </c>
      <c r="AY167" s="17" t="s">
        <v>149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83</v>
      </c>
      <c r="BK167" s="230">
        <f>ROUND(I167*H167,2)</f>
        <v>0</v>
      </c>
      <c r="BL167" s="17" t="s">
        <v>370</v>
      </c>
      <c r="BM167" s="229" t="s">
        <v>2619</v>
      </c>
    </row>
    <row r="168" s="2" customFormat="1">
      <c r="A168" s="38"/>
      <c r="B168" s="39"/>
      <c r="C168" s="40"/>
      <c r="D168" s="233" t="s">
        <v>298</v>
      </c>
      <c r="E168" s="40"/>
      <c r="F168" s="254" t="s">
        <v>2620</v>
      </c>
      <c r="G168" s="40"/>
      <c r="H168" s="40"/>
      <c r="I168" s="255"/>
      <c r="J168" s="40"/>
      <c r="K168" s="40"/>
      <c r="L168" s="44"/>
      <c r="M168" s="256"/>
      <c r="N168" s="25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298</v>
      </c>
      <c r="AU168" s="17" t="s">
        <v>83</v>
      </c>
    </row>
    <row r="169" s="2" customFormat="1" ht="16.5" customHeight="1">
      <c r="A169" s="38"/>
      <c r="B169" s="39"/>
      <c r="C169" s="258" t="s">
        <v>436</v>
      </c>
      <c r="D169" s="258" t="s">
        <v>401</v>
      </c>
      <c r="E169" s="259" t="s">
        <v>2621</v>
      </c>
      <c r="F169" s="260" t="s">
        <v>2622</v>
      </c>
      <c r="G169" s="261" t="s">
        <v>394</v>
      </c>
      <c r="H169" s="262">
        <v>65</v>
      </c>
      <c r="I169" s="263"/>
      <c r="J169" s="264">
        <f>ROUND(I169*H169,2)</f>
        <v>0</v>
      </c>
      <c r="K169" s="265"/>
      <c r="L169" s="266"/>
      <c r="M169" s="267" t="s">
        <v>1</v>
      </c>
      <c r="N169" s="268" t="s">
        <v>40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485</v>
      </c>
      <c r="AT169" s="229" t="s">
        <v>401</v>
      </c>
      <c r="AU169" s="229" t="s">
        <v>83</v>
      </c>
      <c r="AY169" s="17" t="s">
        <v>149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83</v>
      </c>
      <c r="BK169" s="230">
        <f>ROUND(I169*H169,2)</f>
        <v>0</v>
      </c>
      <c r="BL169" s="17" t="s">
        <v>370</v>
      </c>
      <c r="BM169" s="229" t="s">
        <v>2623</v>
      </c>
    </row>
    <row r="170" s="2" customFormat="1">
      <c r="A170" s="38"/>
      <c r="B170" s="39"/>
      <c r="C170" s="40"/>
      <c r="D170" s="233" t="s">
        <v>298</v>
      </c>
      <c r="E170" s="40"/>
      <c r="F170" s="254" t="s">
        <v>2624</v>
      </c>
      <c r="G170" s="40"/>
      <c r="H170" s="40"/>
      <c r="I170" s="255"/>
      <c r="J170" s="40"/>
      <c r="K170" s="40"/>
      <c r="L170" s="44"/>
      <c r="M170" s="256"/>
      <c r="N170" s="25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298</v>
      </c>
      <c r="AU170" s="17" t="s">
        <v>83</v>
      </c>
    </row>
    <row r="171" s="2" customFormat="1" ht="16.5" customHeight="1">
      <c r="A171" s="38"/>
      <c r="B171" s="39"/>
      <c r="C171" s="258" t="s">
        <v>441</v>
      </c>
      <c r="D171" s="258" t="s">
        <v>401</v>
      </c>
      <c r="E171" s="259" t="s">
        <v>2625</v>
      </c>
      <c r="F171" s="260" t="s">
        <v>2626</v>
      </c>
      <c r="G171" s="261" t="s">
        <v>394</v>
      </c>
      <c r="H171" s="262">
        <v>7</v>
      </c>
      <c r="I171" s="263"/>
      <c r="J171" s="264">
        <f>ROUND(I171*H171,2)</f>
        <v>0</v>
      </c>
      <c r="K171" s="265"/>
      <c r="L171" s="266"/>
      <c r="M171" s="267" t="s">
        <v>1</v>
      </c>
      <c r="N171" s="268" t="s">
        <v>40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485</v>
      </c>
      <c r="AT171" s="229" t="s">
        <v>401</v>
      </c>
      <c r="AU171" s="229" t="s">
        <v>83</v>
      </c>
      <c r="AY171" s="17" t="s">
        <v>149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83</v>
      </c>
      <c r="BK171" s="230">
        <f>ROUND(I171*H171,2)</f>
        <v>0</v>
      </c>
      <c r="BL171" s="17" t="s">
        <v>370</v>
      </c>
      <c r="BM171" s="229" t="s">
        <v>2627</v>
      </c>
    </row>
    <row r="172" s="2" customFormat="1">
      <c r="A172" s="38"/>
      <c r="B172" s="39"/>
      <c r="C172" s="40"/>
      <c r="D172" s="233" t="s">
        <v>298</v>
      </c>
      <c r="E172" s="40"/>
      <c r="F172" s="254" t="s">
        <v>2624</v>
      </c>
      <c r="G172" s="40"/>
      <c r="H172" s="40"/>
      <c r="I172" s="255"/>
      <c r="J172" s="40"/>
      <c r="K172" s="40"/>
      <c r="L172" s="44"/>
      <c r="M172" s="256"/>
      <c r="N172" s="25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298</v>
      </c>
      <c r="AU172" s="17" t="s">
        <v>83</v>
      </c>
    </row>
    <row r="173" s="13" customFormat="1">
      <c r="A173" s="13"/>
      <c r="B173" s="231"/>
      <c r="C173" s="232"/>
      <c r="D173" s="233" t="s">
        <v>158</v>
      </c>
      <c r="E173" s="232"/>
      <c r="F173" s="235" t="s">
        <v>2628</v>
      </c>
      <c r="G173" s="232"/>
      <c r="H173" s="236">
        <v>7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158</v>
      </c>
      <c r="AU173" s="242" t="s">
        <v>83</v>
      </c>
      <c r="AV173" s="13" t="s">
        <v>85</v>
      </c>
      <c r="AW173" s="13" t="s">
        <v>4</v>
      </c>
      <c r="AX173" s="13" t="s">
        <v>83</v>
      </c>
      <c r="AY173" s="242" t="s">
        <v>149</v>
      </c>
    </row>
    <row r="174" s="2" customFormat="1" ht="21.75" customHeight="1">
      <c r="A174" s="38"/>
      <c r="B174" s="39"/>
      <c r="C174" s="217" t="s">
        <v>445</v>
      </c>
      <c r="D174" s="217" t="s">
        <v>152</v>
      </c>
      <c r="E174" s="218" t="s">
        <v>2629</v>
      </c>
      <c r="F174" s="219" t="s">
        <v>2630</v>
      </c>
      <c r="G174" s="220" t="s">
        <v>394</v>
      </c>
      <c r="H174" s="221">
        <v>5</v>
      </c>
      <c r="I174" s="222"/>
      <c r="J174" s="223">
        <f>ROUND(I174*H174,2)</f>
        <v>0</v>
      </c>
      <c r="K174" s="224"/>
      <c r="L174" s="44"/>
      <c r="M174" s="225" t="s">
        <v>1</v>
      </c>
      <c r="N174" s="226" t="s">
        <v>40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370</v>
      </c>
      <c r="AT174" s="229" t="s">
        <v>152</v>
      </c>
      <c r="AU174" s="229" t="s">
        <v>83</v>
      </c>
      <c r="AY174" s="17" t="s">
        <v>149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83</v>
      </c>
      <c r="BK174" s="230">
        <f>ROUND(I174*H174,2)</f>
        <v>0</v>
      </c>
      <c r="BL174" s="17" t="s">
        <v>370</v>
      </c>
      <c r="BM174" s="229" t="s">
        <v>2631</v>
      </c>
    </row>
    <row r="175" s="2" customFormat="1">
      <c r="A175" s="38"/>
      <c r="B175" s="39"/>
      <c r="C175" s="40"/>
      <c r="D175" s="233" t="s">
        <v>298</v>
      </c>
      <c r="E175" s="40"/>
      <c r="F175" s="254" t="s">
        <v>2632</v>
      </c>
      <c r="G175" s="40"/>
      <c r="H175" s="40"/>
      <c r="I175" s="255"/>
      <c r="J175" s="40"/>
      <c r="K175" s="40"/>
      <c r="L175" s="44"/>
      <c r="M175" s="256"/>
      <c r="N175" s="25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298</v>
      </c>
      <c r="AU175" s="17" t="s">
        <v>83</v>
      </c>
    </row>
    <row r="176" s="2" customFormat="1" ht="16.5" customHeight="1">
      <c r="A176" s="38"/>
      <c r="B176" s="39"/>
      <c r="C176" s="258" t="s">
        <v>449</v>
      </c>
      <c r="D176" s="258" t="s">
        <v>401</v>
      </c>
      <c r="E176" s="259" t="s">
        <v>2633</v>
      </c>
      <c r="F176" s="260" t="s">
        <v>2634</v>
      </c>
      <c r="G176" s="261" t="s">
        <v>394</v>
      </c>
      <c r="H176" s="262">
        <v>5</v>
      </c>
      <c r="I176" s="263"/>
      <c r="J176" s="264">
        <f>ROUND(I176*H176,2)</f>
        <v>0</v>
      </c>
      <c r="K176" s="265"/>
      <c r="L176" s="266"/>
      <c r="M176" s="267" t="s">
        <v>1</v>
      </c>
      <c r="N176" s="268" t="s">
        <v>40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485</v>
      </c>
      <c r="AT176" s="229" t="s">
        <v>401</v>
      </c>
      <c r="AU176" s="229" t="s">
        <v>83</v>
      </c>
      <c r="AY176" s="17" t="s">
        <v>149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83</v>
      </c>
      <c r="BK176" s="230">
        <f>ROUND(I176*H176,2)</f>
        <v>0</v>
      </c>
      <c r="BL176" s="17" t="s">
        <v>370</v>
      </c>
      <c r="BM176" s="229" t="s">
        <v>2635</v>
      </c>
    </row>
    <row r="177" s="2" customFormat="1" ht="44.25" customHeight="1">
      <c r="A177" s="38"/>
      <c r="B177" s="39"/>
      <c r="C177" s="217" t="s">
        <v>453</v>
      </c>
      <c r="D177" s="217" t="s">
        <v>152</v>
      </c>
      <c r="E177" s="218" t="s">
        <v>2636</v>
      </c>
      <c r="F177" s="219" t="s">
        <v>2637</v>
      </c>
      <c r="G177" s="220" t="s">
        <v>394</v>
      </c>
      <c r="H177" s="221">
        <v>72</v>
      </c>
      <c r="I177" s="222"/>
      <c r="J177" s="223">
        <f>ROUND(I177*H177,2)</f>
        <v>0</v>
      </c>
      <c r="K177" s="224"/>
      <c r="L177" s="44"/>
      <c r="M177" s="225" t="s">
        <v>1</v>
      </c>
      <c r="N177" s="226" t="s">
        <v>40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156</v>
      </c>
      <c r="AT177" s="229" t="s">
        <v>152</v>
      </c>
      <c r="AU177" s="229" t="s">
        <v>83</v>
      </c>
      <c r="AY177" s="17" t="s">
        <v>149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83</v>
      </c>
      <c r="BK177" s="230">
        <f>ROUND(I177*H177,2)</f>
        <v>0</v>
      </c>
      <c r="BL177" s="17" t="s">
        <v>156</v>
      </c>
      <c r="BM177" s="229" t="s">
        <v>2638</v>
      </c>
    </row>
    <row r="178" s="2" customFormat="1" ht="24.15" customHeight="1">
      <c r="A178" s="38"/>
      <c r="B178" s="39"/>
      <c r="C178" s="258" t="s">
        <v>458</v>
      </c>
      <c r="D178" s="258" t="s">
        <v>401</v>
      </c>
      <c r="E178" s="259" t="s">
        <v>2639</v>
      </c>
      <c r="F178" s="260" t="s">
        <v>2640</v>
      </c>
      <c r="G178" s="261" t="s">
        <v>394</v>
      </c>
      <c r="H178" s="262">
        <v>72</v>
      </c>
      <c r="I178" s="263"/>
      <c r="J178" s="264">
        <f>ROUND(I178*H178,2)</f>
        <v>0</v>
      </c>
      <c r="K178" s="265"/>
      <c r="L178" s="266"/>
      <c r="M178" s="267" t="s">
        <v>1</v>
      </c>
      <c r="N178" s="268" t="s">
        <v>40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318</v>
      </c>
      <c r="AT178" s="229" t="s">
        <v>401</v>
      </c>
      <c r="AU178" s="229" t="s">
        <v>83</v>
      </c>
      <c r="AY178" s="17" t="s">
        <v>149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83</v>
      </c>
      <c r="BK178" s="230">
        <f>ROUND(I178*H178,2)</f>
        <v>0</v>
      </c>
      <c r="BL178" s="17" t="s">
        <v>156</v>
      </c>
      <c r="BM178" s="229" t="s">
        <v>2641</v>
      </c>
    </row>
    <row r="179" s="2" customFormat="1" ht="24.15" customHeight="1">
      <c r="A179" s="38"/>
      <c r="B179" s="39"/>
      <c r="C179" s="217" t="s">
        <v>465</v>
      </c>
      <c r="D179" s="217" t="s">
        <v>152</v>
      </c>
      <c r="E179" s="218" t="s">
        <v>2642</v>
      </c>
      <c r="F179" s="219" t="s">
        <v>2643</v>
      </c>
      <c r="G179" s="220" t="s">
        <v>394</v>
      </c>
      <c r="H179" s="221">
        <v>1</v>
      </c>
      <c r="I179" s="222"/>
      <c r="J179" s="223">
        <f>ROUND(I179*H179,2)</f>
        <v>0</v>
      </c>
      <c r="K179" s="224"/>
      <c r="L179" s="44"/>
      <c r="M179" s="225" t="s">
        <v>1</v>
      </c>
      <c r="N179" s="226" t="s">
        <v>40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370</v>
      </c>
      <c r="AT179" s="229" t="s">
        <v>152</v>
      </c>
      <c r="AU179" s="229" t="s">
        <v>83</v>
      </c>
      <c r="AY179" s="17" t="s">
        <v>149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83</v>
      </c>
      <c r="BK179" s="230">
        <f>ROUND(I179*H179,2)</f>
        <v>0</v>
      </c>
      <c r="BL179" s="17" t="s">
        <v>370</v>
      </c>
      <c r="BM179" s="229" t="s">
        <v>2644</v>
      </c>
    </row>
    <row r="180" s="2" customFormat="1" ht="24.15" customHeight="1">
      <c r="A180" s="38"/>
      <c r="B180" s="39"/>
      <c r="C180" s="258" t="s">
        <v>477</v>
      </c>
      <c r="D180" s="258" t="s">
        <v>401</v>
      </c>
      <c r="E180" s="259" t="s">
        <v>2645</v>
      </c>
      <c r="F180" s="260" t="s">
        <v>2646</v>
      </c>
      <c r="G180" s="261" t="s">
        <v>394</v>
      </c>
      <c r="H180" s="262">
        <v>1</v>
      </c>
      <c r="I180" s="263"/>
      <c r="J180" s="264">
        <f>ROUND(I180*H180,2)</f>
        <v>0</v>
      </c>
      <c r="K180" s="265"/>
      <c r="L180" s="266"/>
      <c r="M180" s="267" t="s">
        <v>1</v>
      </c>
      <c r="N180" s="268" t="s">
        <v>40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485</v>
      </c>
      <c r="AT180" s="229" t="s">
        <v>401</v>
      </c>
      <c r="AU180" s="229" t="s">
        <v>83</v>
      </c>
      <c r="AY180" s="17" t="s">
        <v>149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83</v>
      </c>
      <c r="BK180" s="230">
        <f>ROUND(I180*H180,2)</f>
        <v>0</v>
      </c>
      <c r="BL180" s="17" t="s">
        <v>370</v>
      </c>
      <c r="BM180" s="229" t="s">
        <v>2647</v>
      </c>
    </row>
    <row r="181" s="12" customFormat="1" ht="25.92" customHeight="1">
      <c r="A181" s="12"/>
      <c r="B181" s="203"/>
      <c r="C181" s="204"/>
      <c r="D181" s="205" t="s">
        <v>74</v>
      </c>
      <c r="E181" s="206" t="s">
        <v>2648</v>
      </c>
      <c r="F181" s="206" t="s">
        <v>2649</v>
      </c>
      <c r="G181" s="204"/>
      <c r="H181" s="204"/>
      <c r="I181" s="207"/>
      <c r="J181" s="208">
        <f>BK181</f>
        <v>0</v>
      </c>
      <c r="K181" s="204"/>
      <c r="L181" s="209"/>
      <c r="M181" s="210"/>
      <c r="N181" s="211"/>
      <c r="O181" s="211"/>
      <c r="P181" s="212">
        <f>SUM(P182:P185)</f>
        <v>0</v>
      </c>
      <c r="Q181" s="211"/>
      <c r="R181" s="212">
        <f>SUM(R182:R185)</f>
        <v>0.10189000000000001</v>
      </c>
      <c r="S181" s="211"/>
      <c r="T181" s="213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83</v>
      </c>
      <c r="AT181" s="215" t="s">
        <v>74</v>
      </c>
      <c r="AU181" s="215" t="s">
        <v>75</v>
      </c>
      <c r="AY181" s="214" t="s">
        <v>149</v>
      </c>
      <c r="BK181" s="216">
        <f>SUM(BK182:BK185)</f>
        <v>0</v>
      </c>
    </row>
    <row r="182" s="2" customFormat="1" ht="49.05" customHeight="1">
      <c r="A182" s="38"/>
      <c r="B182" s="39"/>
      <c r="C182" s="217" t="s">
        <v>485</v>
      </c>
      <c r="D182" s="217" t="s">
        <v>152</v>
      </c>
      <c r="E182" s="218" t="s">
        <v>2650</v>
      </c>
      <c r="F182" s="219" t="s">
        <v>2651</v>
      </c>
      <c r="G182" s="220" t="s">
        <v>394</v>
      </c>
      <c r="H182" s="221">
        <v>443</v>
      </c>
      <c r="I182" s="222"/>
      <c r="J182" s="223">
        <f>ROUND(I182*H182,2)</f>
        <v>0</v>
      </c>
      <c r="K182" s="224"/>
      <c r="L182" s="44"/>
      <c r="M182" s="225" t="s">
        <v>1</v>
      </c>
      <c r="N182" s="226" t="s">
        <v>40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156</v>
      </c>
      <c r="AT182" s="229" t="s">
        <v>152</v>
      </c>
      <c r="AU182" s="229" t="s">
        <v>83</v>
      </c>
      <c r="AY182" s="17" t="s">
        <v>149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83</v>
      </c>
      <c r="BK182" s="230">
        <f>ROUND(I182*H182,2)</f>
        <v>0</v>
      </c>
      <c r="BL182" s="17" t="s">
        <v>156</v>
      </c>
      <c r="BM182" s="229" t="s">
        <v>2652</v>
      </c>
    </row>
    <row r="183" s="2" customFormat="1" ht="16.5" customHeight="1">
      <c r="A183" s="38"/>
      <c r="B183" s="39"/>
      <c r="C183" s="258" t="s">
        <v>491</v>
      </c>
      <c r="D183" s="258" t="s">
        <v>401</v>
      </c>
      <c r="E183" s="259" t="s">
        <v>2653</v>
      </c>
      <c r="F183" s="260" t="s">
        <v>2654</v>
      </c>
      <c r="G183" s="261" t="s">
        <v>394</v>
      </c>
      <c r="H183" s="262">
        <v>33</v>
      </c>
      <c r="I183" s="263"/>
      <c r="J183" s="264">
        <f>ROUND(I183*H183,2)</f>
        <v>0</v>
      </c>
      <c r="K183" s="265"/>
      <c r="L183" s="266"/>
      <c r="M183" s="267" t="s">
        <v>1</v>
      </c>
      <c r="N183" s="268" t="s">
        <v>40</v>
      </c>
      <c r="O183" s="91"/>
      <c r="P183" s="227">
        <f>O183*H183</f>
        <v>0</v>
      </c>
      <c r="Q183" s="227">
        <v>0.00023000000000000001</v>
      </c>
      <c r="R183" s="227">
        <f>Q183*H183</f>
        <v>0.0075900000000000004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318</v>
      </c>
      <c r="AT183" s="229" t="s">
        <v>401</v>
      </c>
      <c r="AU183" s="229" t="s">
        <v>83</v>
      </c>
      <c r="AY183" s="17" t="s">
        <v>149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83</v>
      </c>
      <c r="BK183" s="230">
        <f>ROUND(I183*H183,2)</f>
        <v>0</v>
      </c>
      <c r="BL183" s="17" t="s">
        <v>156</v>
      </c>
      <c r="BM183" s="229" t="s">
        <v>2655</v>
      </c>
    </row>
    <row r="184" s="2" customFormat="1" ht="16.5" customHeight="1">
      <c r="A184" s="38"/>
      <c r="B184" s="39"/>
      <c r="C184" s="258" t="s">
        <v>147</v>
      </c>
      <c r="D184" s="258" t="s">
        <v>401</v>
      </c>
      <c r="E184" s="259" t="s">
        <v>2656</v>
      </c>
      <c r="F184" s="260" t="s">
        <v>2657</v>
      </c>
      <c r="G184" s="261" t="s">
        <v>394</v>
      </c>
      <c r="H184" s="262">
        <v>175</v>
      </c>
      <c r="I184" s="263"/>
      <c r="J184" s="264">
        <f>ROUND(I184*H184,2)</f>
        <v>0</v>
      </c>
      <c r="K184" s="265"/>
      <c r="L184" s="266"/>
      <c r="M184" s="267" t="s">
        <v>1</v>
      </c>
      <c r="N184" s="268" t="s">
        <v>40</v>
      </c>
      <c r="O184" s="91"/>
      <c r="P184" s="227">
        <f>O184*H184</f>
        <v>0</v>
      </c>
      <c r="Q184" s="227">
        <v>0.00023000000000000001</v>
      </c>
      <c r="R184" s="227">
        <f>Q184*H184</f>
        <v>0.040250000000000001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318</v>
      </c>
      <c r="AT184" s="229" t="s">
        <v>401</v>
      </c>
      <c r="AU184" s="229" t="s">
        <v>83</v>
      </c>
      <c r="AY184" s="17" t="s">
        <v>149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83</v>
      </c>
      <c r="BK184" s="230">
        <f>ROUND(I184*H184,2)</f>
        <v>0</v>
      </c>
      <c r="BL184" s="17" t="s">
        <v>156</v>
      </c>
      <c r="BM184" s="229" t="s">
        <v>2658</v>
      </c>
    </row>
    <row r="185" s="2" customFormat="1" ht="16.5" customHeight="1">
      <c r="A185" s="38"/>
      <c r="B185" s="39"/>
      <c r="C185" s="258" t="s">
        <v>512</v>
      </c>
      <c r="D185" s="258" t="s">
        <v>401</v>
      </c>
      <c r="E185" s="259" t="s">
        <v>2659</v>
      </c>
      <c r="F185" s="260" t="s">
        <v>2660</v>
      </c>
      <c r="G185" s="261" t="s">
        <v>394</v>
      </c>
      <c r="H185" s="262">
        <v>235</v>
      </c>
      <c r="I185" s="263"/>
      <c r="J185" s="264">
        <f>ROUND(I185*H185,2)</f>
        <v>0</v>
      </c>
      <c r="K185" s="265"/>
      <c r="L185" s="266"/>
      <c r="M185" s="267" t="s">
        <v>1</v>
      </c>
      <c r="N185" s="268" t="s">
        <v>40</v>
      </c>
      <c r="O185" s="91"/>
      <c r="P185" s="227">
        <f>O185*H185</f>
        <v>0</v>
      </c>
      <c r="Q185" s="227">
        <v>0.00023000000000000001</v>
      </c>
      <c r="R185" s="227">
        <f>Q185*H185</f>
        <v>0.054050000000000001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318</v>
      </c>
      <c r="AT185" s="229" t="s">
        <v>401</v>
      </c>
      <c r="AU185" s="229" t="s">
        <v>83</v>
      </c>
      <c r="AY185" s="17" t="s">
        <v>149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83</v>
      </c>
      <c r="BK185" s="230">
        <f>ROUND(I185*H185,2)</f>
        <v>0</v>
      </c>
      <c r="BL185" s="17" t="s">
        <v>156</v>
      </c>
      <c r="BM185" s="229" t="s">
        <v>2661</v>
      </c>
    </row>
    <row r="186" s="12" customFormat="1" ht="25.92" customHeight="1">
      <c r="A186" s="12"/>
      <c r="B186" s="203"/>
      <c r="C186" s="204"/>
      <c r="D186" s="205" t="s">
        <v>74</v>
      </c>
      <c r="E186" s="206" t="s">
        <v>2662</v>
      </c>
      <c r="F186" s="206" t="s">
        <v>2663</v>
      </c>
      <c r="G186" s="204"/>
      <c r="H186" s="204"/>
      <c r="I186" s="207"/>
      <c r="J186" s="208">
        <f>BK186</f>
        <v>0</v>
      </c>
      <c r="K186" s="204"/>
      <c r="L186" s="209"/>
      <c r="M186" s="210"/>
      <c r="N186" s="211"/>
      <c r="O186" s="211"/>
      <c r="P186" s="212">
        <f>SUM(P187:P214)</f>
        <v>0</v>
      </c>
      <c r="Q186" s="211"/>
      <c r="R186" s="212">
        <f>SUM(R187:R214)</f>
        <v>0.078899999999999998</v>
      </c>
      <c r="S186" s="211"/>
      <c r="T186" s="213">
        <f>SUM(T187:T214)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83</v>
      </c>
      <c r="AT186" s="215" t="s">
        <v>74</v>
      </c>
      <c r="AU186" s="215" t="s">
        <v>75</v>
      </c>
      <c r="AY186" s="214" t="s">
        <v>149</v>
      </c>
      <c r="BK186" s="216">
        <f>SUM(BK187:BK214)</f>
        <v>0</v>
      </c>
    </row>
    <row r="187" s="2" customFormat="1" ht="24.15" customHeight="1">
      <c r="A187" s="38"/>
      <c r="B187" s="39"/>
      <c r="C187" s="217" t="s">
        <v>516</v>
      </c>
      <c r="D187" s="217" t="s">
        <v>152</v>
      </c>
      <c r="E187" s="218" t="s">
        <v>2664</v>
      </c>
      <c r="F187" s="219" t="s">
        <v>2665</v>
      </c>
      <c r="G187" s="220" t="s">
        <v>250</v>
      </c>
      <c r="H187" s="221">
        <v>35</v>
      </c>
      <c r="I187" s="222"/>
      <c r="J187" s="223">
        <f>ROUND(I187*H187,2)</f>
        <v>0</v>
      </c>
      <c r="K187" s="224"/>
      <c r="L187" s="44"/>
      <c r="M187" s="225" t="s">
        <v>1</v>
      </c>
      <c r="N187" s="226" t="s">
        <v>40</v>
      </c>
      <c r="O187" s="91"/>
      <c r="P187" s="227">
        <f>O187*H187</f>
        <v>0</v>
      </c>
      <c r="Q187" s="227">
        <v>6.9999999999999994E-05</v>
      </c>
      <c r="R187" s="227">
        <f>Q187*H187</f>
        <v>0.0024499999999999999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156</v>
      </c>
      <c r="AT187" s="229" t="s">
        <v>152</v>
      </c>
      <c r="AU187" s="229" t="s">
        <v>83</v>
      </c>
      <c r="AY187" s="17" t="s">
        <v>149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83</v>
      </c>
      <c r="BK187" s="230">
        <f>ROUND(I187*H187,2)</f>
        <v>0</v>
      </c>
      <c r="BL187" s="17" t="s">
        <v>156</v>
      </c>
      <c r="BM187" s="229" t="s">
        <v>2666</v>
      </c>
    </row>
    <row r="188" s="2" customFormat="1">
      <c r="A188" s="38"/>
      <c r="B188" s="39"/>
      <c r="C188" s="40"/>
      <c r="D188" s="233" t="s">
        <v>298</v>
      </c>
      <c r="E188" s="40"/>
      <c r="F188" s="254" t="s">
        <v>1420</v>
      </c>
      <c r="G188" s="40"/>
      <c r="H188" s="40"/>
      <c r="I188" s="255"/>
      <c r="J188" s="40"/>
      <c r="K188" s="40"/>
      <c r="L188" s="44"/>
      <c r="M188" s="256"/>
      <c r="N188" s="25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298</v>
      </c>
      <c r="AU188" s="17" t="s">
        <v>83</v>
      </c>
    </row>
    <row r="189" s="2" customFormat="1" ht="24.15" customHeight="1">
      <c r="A189" s="38"/>
      <c r="B189" s="39"/>
      <c r="C189" s="217" t="s">
        <v>520</v>
      </c>
      <c r="D189" s="217" t="s">
        <v>152</v>
      </c>
      <c r="E189" s="218" t="s">
        <v>2667</v>
      </c>
      <c r="F189" s="219" t="s">
        <v>2668</v>
      </c>
      <c r="G189" s="220" t="s">
        <v>250</v>
      </c>
      <c r="H189" s="221">
        <v>100</v>
      </c>
      <c r="I189" s="222"/>
      <c r="J189" s="223">
        <f>ROUND(I189*H189,2)</f>
        <v>0</v>
      </c>
      <c r="K189" s="224"/>
      <c r="L189" s="44"/>
      <c r="M189" s="225" t="s">
        <v>1</v>
      </c>
      <c r="N189" s="226" t="s">
        <v>40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370</v>
      </c>
      <c r="AT189" s="229" t="s">
        <v>152</v>
      </c>
      <c r="AU189" s="229" t="s">
        <v>83</v>
      </c>
      <c r="AY189" s="17" t="s">
        <v>149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83</v>
      </c>
      <c r="BK189" s="230">
        <f>ROUND(I189*H189,2)</f>
        <v>0</v>
      </c>
      <c r="BL189" s="17" t="s">
        <v>370</v>
      </c>
      <c r="BM189" s="229" t="s">
        <v>2669</v>
      </c>
    </row>
    <row r="190" s="2" customFormat="1" ht="21.75" customHeight="1">
      <c r="A190" s="38"/>
      <c r="B190" s="39"/>
      <c r="C190" s="258" t="s">
        <v>524</v>
      </c>
      <c r="D190" s="258" t="s">
        <v>401</v>
      </c>
      <c r="E190" s="259" t="s">
        <v>2670</v>
      </c>
      <c r="F190" s="260" t="s">
        <v>2671</v>
      </c>
      <c r="G190" s="261" t="s">
        <v>250</v>
      </c>
      <c r="H190" s="262">
        <v>75</v>
      </c>
      <c r="I190" s="263"/>
      <c r="J190" s="264">
        <f>ROUND(I190*H190,2)</f>
        <v>0</v>
      </c>
      <c r="K190" s="265"/>
      <c r="L190" s="266"/>
      <c r="M190" s="267" t="s">
        <v>1</v>
      </c>
      <c r="N190" s="268" t="s">
        <v>40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485</v>
      </c>
      <c r="AT190" s="229" t="s">
        <v>401</v>
      </c>
      <c r="AU190" s="229" t="s">
        <v>83</v>
      </c>
      <c r="AY190" s="17" t="s">
        <v>149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83</v>
      </c>
      <c r="BK190" s="230">
        <f>ROUND(I190*H190,2)</f>
        <v>0</v>
      </c>
      <c r="BL190" s="17" t="s">
        <v>370</v>
      </c>
      <c r="BM190" s="229" t="s">
        <v>2672</v>
      </c>
    </row>
    <row r="191" s="2" customFormat="1" ht="21.75" customHeight="1">
      <c r="A191" s="38"/>
      <c r="B191" s="39"/>
      <c r="C191" s="258" t="s">
        <v>531</v>
      </c>
      <c r="D191" s="258" t="s">
        <v>401</v>
      </c>
      <c r="E191" s="259" t="s">
        <v>2673</v>
      </c>
      <c r="F191" s="260" t="s">
        <v>2674</v>
      </c>
      <c r="G191" s="261" t="s">
        <v>250</v>
      </c>
      <c r="H191" s="262">
        <v>25</v>
      </c>
      <c r="I191" s="263"/>
      <c r="J191" s="264">
        <f>ROUND(I191*H191,2)</f>
        <v>0</v>
      </c>
      <c r="K191" s="265"/>
      <c r="L191" s="266"/>
      <c r="M191" s="267" t="s">
        <v>1</v>
      </c>
      <c r="N191" s="268" t="s">
        <v>40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318</v>
      </c>
      <c r="AT191" s="229" t="s">
        <v>401</v>
      </c>
      <c r="AU191" s="229" t="s">
        <v>83</v>
      </c>
      <c r="AY191" s="17" t="s">
        <v>149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83</v>
      </c>
      <c r="BK191" s="230">
        <f>ROUND(I191*H191,2)</f>
        <v>0</v>
      </c>
      <c r="BL191" s="17" t="s">
        <v>156</v>
      </c>
      <c r="BM191" s="229" t="s">
        <v>2675</v>
      </c>
    </row>
    <row r="192" s="2" customFormat="1" ht="24.15" customHeight="1">
      <c r="A192" s="38"/>
      <c r="B192" s="39"/>
      <c r="C192" s="217" t="s">
        <v>536</v>
      </c>
      <c r="D192" s="217" t="s">
        <v>152</v>
      </c>
      <c r="E192" s="218" t="s">
        <v>2676</v>
      </c>
      <c r="F192" s="219" t="s">
        <v>2677</v>
      </c>
      <c r="G192" s="220" t="s">
        <v>250</v>
      </c>
      <c r="H192" s="221">
        <v>13</v>
      </c>
      <c r="I192" s="222"/>
      <c r="J192" s="223">
        <f>ROUND(I192*H192,2)</f>
        <v>0</v>
      </c>
      <c r="K192" s="224"/>
      <c r="L192" s="44"/>
      <c r="M192" s="225" t="s">
        <v>1</v>
      </c>
      <c r="N192" s="226" t="s">
        <v>40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370</v>
      </c>
      <c r="AT192" s="229" t="s">
        <v>152</v>
      </c>
      <c r="AU192" s="229" t="s">
        <v>83</v>
      </c>
      <c r="AY192" s="17" t="s">
        <v>149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83</v>
      </c>
      <c r="BK192" s="230">
        <f>ROUND(I192*H192,2)</f>
        <v>0</v>
      </c>
      <c r="BL192" s="17" t="s">
        <v>370</v>
      </c>
      <c r="BM192" s="229" t="s">
        <v>2678</v>
      </c>
    </row>
    <row r="193" s="2" customFormat="1" ht="21.75" customHeight="1">
      <c r="A193" s="38"/>
      <c r="B193" s="39"/>
      <c r="C193" s="258" t="s">
        <v>541</v>
      </c>
      <c r="D193" s="258" t="s">
        <v>401</v>
      </c>
      <c r="E193" s="259" t="s">
        <v>2679</v>
      </c>
      <c r="F193" s="260" t="s">
        <v>2680</v>
      </c>
      <c r="G193" s="261" t="s">
        <v>250</v>
      </c>
      <c r="H193" s="262">
        <v>13</v>
      </c>
      <c r="I193" s="263"/>
      <c r="J193" s="264">
        <f>ROUND(I193*H193,2)</f>
        <v>0</v>
      </c>
      <c r="K193" s="265"/>
      <c r="L193" s="266"/>
      <c r="M193" s="267" t="s">
        <v>1</v>
      </c>
      <c r="N193" s="268" t="s">
        <v>40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485</v>
      </c>
      <c r="AT193" s="229" t="s">
        <v>401</v>
      </c>
      <c r="AU193" s="229" t="s">
        <v>83</v>
      </c>
      <c r="AY193" s="17" t="s">
        <v>149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83</v>
      </c>
      <c r="BK193" s="230">
        <f>ROUND(I193*H193,2)</f>
        <v>0</v>
      </c>
      <c r="BL193" s="17" t="s">
        <v>370</v>
      </c>
      <c r="BM193" s="229" t="s">
        <v>2681</v>
      </c>
    </row>
    <row r="194" s="2" customFormat="1" ht="37.8" customHeight="1">
      <c r="A194" s="38"/>
      <c r="B194" s="39"/>
      <c r="C194" s="217" t="s">
        <v>546</v>
      </c>
      <c r="D194" s="217" t="s">
        <v>152</v>
      </c>
      <c r="E194" s="218" t="s">
        <v>2682</v>
      </c>
      <c r="F194" s="219" t="s">
        <v>2683</v>
      </c>
      <c r="G194" s="220" t="s">
        <v>250</v>
      </c>
      <c r="H194" s="221">
        <v>125</v>
      </c>
      <c r="I194" s="222"/>
      <c r="J194" s="223">
        <f>ROUND(I194*H194,2)</f>
        <v>0</v>
      </c>
      <c r="K194" s="224"/>
      <c r="L194" s="44"/>
      <c r="M194" s="225" t="s">
        <v>1</v>
      </c>
      <c r="N194" s="226" t="s">
        <v>40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156</v>
      </c>
      <c r="AT194" s="229" t="s">
        <v>152</v>
      </c>
      <c r="AU194" s="229" t="s">
        <v>83</v>
      </c>
      <c r="AY194" s="17" t="s">
        <v>149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83</v>
      </c>
      <c r="BK194" s="230">
        <f>ROUND(I194*H194,2)</f>
        <v>0</v>
      </c>
      <c r="BL194" s="17" t="s">
        <v>156</v>
      </c>
      <c r="BM194" s="229" t="s">
        <v>2684</v>
      </c>
    </row>
    <row r="195" s="2" customFormat="1" ht="16.5" customHeight="1">
      <c r="A195" s="38"/>
      <c r="B195" s="39"/>
      <c r="C195" s="258" t="s">
        <v>551</v>
      </c>
      <c r="D195" s="258" t="s">
        <v>401</v>
      </c>
      <c r="E195" s="259" t="s">
        <v>2685</v>
      </c>
      <c r="F195" s="260" t="s">
        <v>2686</v>
      </c>
      <c r="G195" s="261" t="s">
        <v>250</v>
      </c>
      <c r="H195" s="262">
        <v>25</v>
      </c>
      <c r="I195" s="263"/>
      <c r="J195" s="264">
        <f>ROUND(I195*H195,2)</f>
        <v>0</v>
      </c>
      <c r="K195" s="265"/>
      <c r="L195" s="266"/>
      <c r="M195" s="267" t="s">
        <v>1</v>
      </c>
      <c r="N195" s="268" t="s">
        <v>40</v>
      </c>
      <c r="O195" s="91"/>
      <c r="P195" s="227">
        <f>O195*H195</f>
        <v>0</v>
      </c>
      <c r="Q195" s="227">
        <v>0.00014999999999999999</v>
      </c>
      <c r="R195" s="227">
        <f>Q195*H195</f>
        <v>0.0037499999999999999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318</v>
      </c>
      <c r="AT195" s="229" t="s">
        <v>401</v>
      </c>
      <c r="AU195" s="229" t="s">
        <v>83</v>
      </c>
      <c r="AY195" s="17" t="s">
        <v>149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83</v>
      </c>
      <c r="BK195" s="230">
        <f>ROUND(I195*H195,2)</f>
        <v>0</v>
      </c>
      <c r="BL195" s="17" t="s">
        <v>156</v>
      </c>
      <c r="BM195" s="229" t="s">
        <v>2687</v>
      </c>
    </row>
    <row r="196" s="2" customFormat="1">
      <c r="A196" s="38"/>
      <c r="B196" s="39"/>
      <c r="C196" s="40"/>
      <c r="D196" s="233" t="s">
        <v>298</v>
      </c>
      <c r="E196" s="40"/>
      <c r="F196" s="254" t="s">
        <v>2688</v>
      </c>
      <c r="G196" s="40"/>
      <c r="H196" s="40"/>
      <c r="I196" s="255"/>
      <c r="J196" s="40"/>
      <c r="K196" s="40"/>
      <c r="L196" s="44"/>
      <c r="M196" s="256"/>
      <c r="N196" s="25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298</v>
      </c>
      <c r="AU196" s="17" t="s">
        <v>83</v>
      </c>
    </row>
    <row r="197" s="2" customFormat="1" ht="24.15" customHeight="1">
      <c r="A197" s="38"/>
      <c r="B197" s="39"/>
      <c r="C197" s="258" t="s">
        <v>555</v>
      </c>
      <c r="D197" s="258" t="s">
        <v>401</v>
      </c>
      <c r="E197" s="259" t="s">
        <v>2689</v>
      </c>
      <c r="F197" s="260" t="s">
        <v>2690</v>
      </c>
      <c r="G197" s="261" t="s">
        <v>250</v>
      </c>
      <c r="H197" s="262">
        <v>90</v>
      </c>
      <c r="I197" s="263"/>
      <c r="J197" s="264">
        <f>ROUND(I197*H197,2)</f>
        <v>0</v>
      </c>
      <c r="K197" s="265"/>
      <c r="L197" s="266"/>
      <c r="M197" s="267" t="s">
        <v>1</v>
      </c>
      <c r="N197" s="268" t="s">
        <v>40</v>
      </c>
      <c r="O197" s="91"/>
      <c r="P197" s="227">
        <f>O197*H197</f>
        <v>0</v>
      </c>
      <c r="Q197" s="227">
        <v>0.00034000000000000002</v>
      </c>
      <c r="R197" s="227">
        <f>Q197*H197</f>
        <v>0.030600000000000002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318</v>
      </c>
      <c r="AT197" s="229" t="s">
        <v>401</v>
      </c>
      <c r="AU197" s="229" t="s">
        <v>83</v>
      </c>
      <c r="AY197" s="17" t="s">
        <v>149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83</v>
      </c>
      <c r="BK197" s="230">
        <f>ROUND(I197*H197,2)</f>
        <v>0</v>
      </c>
      <c r="BL197" s="17" t="s">
        <v>156</v>
      </c>
      <c r="BM197" s="229" t="s">
        <v>2691</v>
      </c>
    </row>
    <row r="198" s="2" customFormat="1">
      <c r="A198" s="38"/>
      <c r="B198" s="39"/>
      <c r="C198" s="40"/>
      <c r="D198" s="233" t="s">
        <v>298</v>
      </c>
      <c r="E198" s="40"/>
      <c r="F198" s="254" t="s">
        <v>2688</v>
      </c>
      <c r="G198" s="40"/>
      <c r="H198" s="40"/>
      <c r="I198" s="255"/>
      <c r="J198" s="40"/>
      <c r="K198" s="40"/>
      <c r="L198" s="44"/>
      <c r="M198" s="256"/>
      <c r="N198" s="25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298</v>
      </c>
      <c r="AU198" s="17" t="s">
        <v>83</v>
      </c>
    </row>
    <row r="199" s="2" customFormat="1" ht="24.15" customHeight="1">
      <c r="A199" s="38"/>
      <c r="B199" s="39"/>
      <c r="C199" s="258" t="s">
        <v>559</v>
      </c>
      <c r="D199" s="258" t="s">
        <v>401</v>
      </c>
      <c r="E199" s="259" t="s">
        <v>2692</v>
      </c>
      <c r="F199" s="260" t="s">
        <v>2693</v>
      </c>
      <c r="G199" s="261" t="s">
        <v>250</v>
      </c>
      <c r="H199" s="262">
        <v>10</v>
      </c>
      <c r="I199" s="263"/>
      <c r="J199" s="264">
        <f>ROUND(I199*H199,2)</f>
        <v>0</v>
      </c>
      <c r="K199" s="265"/>
      <c r="L199" s="266"/>
      <c r="M199" s="267" t="s">
        <v>1</v>
      </c>
      <c r="N199" s="268" t="s">
        <v>40</v>
      </c>
      <c r="O199" s="91"/>
      <c r="P199" s="227">
        <f>O199*H199</f>
        <v>0</v>
      </c>
      <c r="Q199" s="227">
        <v>0.00056999999999999998</v>
      </c>
      <c r="R199" s="227">
        <f>Q199*H199</f>
        <v>0.0057000000000000002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318</v>
      </c>
      <c r="AT199" s="229" t="s">
        <v>401</v>
      </c>
      <c r="AU199" s="229" t="s">
        <v>83</v>
      </c>
      <c r="AY199" s="17" t="s">
        <v>149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83</v>
      </c>
      <c r="BK199" s="230">
        <f>ROUND(I199*H199,2)</f>
        <v>0</v>
      </c>
      <c r="BL199" s="17" t="s">
        <v>156</v>
      </c>
      <c r="BM199" s="229" t="s">
        <v>2694</v>
      </c>
    </row>
    <row r="200" s="2" customFormat="1">
      <c r="A200" s="38"/>
      <c r="B200" s="39"/>
      <c r="C200" s="40"/>
      <c r="D200" s="233" t="s">
        <v>298</v>
      </c>
      <c r="E200" s="40"/>
      <c r="F200" s="254" t="s">
        <v>2688</v>
      </c>
      <c r="G200" s="40"/>
      <c r="H200" s="40"/>
      <c r="I200" s="255"/>
      <c r="J200" s="40"/>
      <c r="K200" s="40"/>
      <c r="L200" s="44"/>
      <c r="M200" s="256"/>
      <c r="N200" s="25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298</v>
      </c>
      <c r="AU200" s="17" t="s">
        <v>83</v>
      </c>
    </row>
    <row r="201" s="2" customFormat="1" ht="37.8" customHeight="1">
      <c r="A201" s="38"/>
      <c r="B201" s="39"/>
      <c r="C201" s="217" t="s">
        <v>565</v>
      </c>
      <c r="D201" s="217" t="s">
        <v>152</v>
      </c>
      <c r="E201" s="218" t="s">
        <v>2695</v>
      </c>
      <c r="F201" s="219" t="s">
        <v>2696</v>
      </c>
      <c r="G201" s="220" t="s">
        <v>250</v>
      </c>
      <c r="H201" s="221">
        <v>2840</v>
      </c>
      <c r="I201" s="222"/>
      <c r="J201" s="223">
        <f>ROUND(I201*H201,2)</f>
        <v>0</v>
      </c>
      <c r="K201" s="224"/>
      <c r="L201" s="44"/>
      <c r="M201" s="225" t="s">
        <v>1</v>
      </c>
      <c r="N201" s="226" t="s">
        <v>40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156</v>
      </c>
      <c r="AT201" s="229" t="s">
        <v>152</v>
      </c>
      <c r="AU201" s="229" t="s">
        <v>83</v>
      </c>
      <c r="AY201" s="17" t="s">
        <v>149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83</v>
      </c>
      <c r="BK201" s="230">
        <f>ROUND(I201*H201,2)</f>
        <v>0</v>
      </c>
      <c r="BL201" s="17" t="s">
        <v>156</v>
      </c>
      <c r="BM201" s="229" t="s">
        <v>2697</v>
      </c>
    </row>
    <row r="202" s="2" customFormat="1" ht="16.5" customHeight="1">
      <c r="A202" s="38"/>
      <c r="B202" s="39"/>
      <c r="C202" s="258" t="s">
        <v>572</v>
      </c>
      <c r="D202" s="258" t="s">
        <v>401</v>
      </c>
      <c r="E202" s="259" t="s">
        <v>2698</v>
      </c>
      <c r="F202" s="260" t="s">
        <v>2699</v>
      </c>
      <c r="G202" s="261" t="s">
        <v>250</v>
      </c>
      <c r="H202" s="262">
        <v>1130</v>
      </c>
      <c r="I202" s="263"/>
      <c r="J202" s="264">
        <f>ROUND(I202*H202,2)</f>
        <v>0</v>
      </c>
      <c r="K202" s="265"/>
      <c r="L202" s="266"/>
      <c r="M202" s="267" t="s">
        <v>1</v>
      </c>
      <c r="N202" s="268" t="s">
        <v>40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318</v>
      </c>
      <c r="AT202" s="229" t="s">
        <v>401</v>
      </c>
      <c r="AU202" s="229" t="s">
        <v>83</v>
      </c>
      <c r="AY202" s="17" t="s">
        <v>149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83</v>
      </c>
      <c r="BK202" s="230">
        <f>ROUND(I202*H202,2)</f>
        <v>0</v>
      </c>
      <c r="BL202" s="17" t="s">
        <v>156</v>
      </c>
      <c r="BM202" s="229" t="s">
        <v>2700</v>
      </c>
    </row>
    <row r="203" s="2" customFormat="1" ht="24.15" customHeight="1">
      <c r="A203" s="38"/>
      <c r="B203" s="39"/>
      <c r="C203" s="258" t="s">
        <v>578</v>
      </c>
      <c r="D203" s="258" t="s">
        <v>401</v>
      </c>
      <c r="E203" s="259" t="s">
        <v>2701</v>
      </c>
      <c r="F203" s="260" t="s">
        <v>2702</v>
      </c>
      <c r="G203" s="261" t="s">
        <v>250</v>
      </c>
      <c r="H203" s="262">
        <v>360</v>
      </c>
      <c r="I203" s="263"/>
      <c r="J203" s="264">
        <f>ROUND(I203*H203,2)</f>
        <v>0</v>
      </c>
      <c r="K203" s="265"/>
      <c r="L203" s="266"/>
      <c r="M203" s="267" t="s">
        <v>1</v>
      </c>
      <c r="N203" s="268" t="s">
        <v>40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318</v>
      </c>
      <c r="AT203" s="229" t="s">
        <v>401</v>
      </c>
      <c r="AU203" s="229" t="s">
        <v>83</v>
      </c>
      <c r="AY203" s="17" t="s">
        <v>149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83</v>
      </c>
      <c r="BK203" s="230">
        <f>ROUND(I203*H203,2)</f>
        <v>0</v>
      </c>
      <c r="BL203" s="17" t="s">
        <v>156</v>
      </c>
      <c r="BM203" s="229" t="s">
        <v>2703</v>
      </c>
    </row>
    <row r="204" s="2" customFormat="1">
      <c r="A204" s="38"/>
      <c r="B204" s="39"/>
      <c r="C204" s="40"/>
      <c r="D204" s="233" t="s">
        <v>298</v>
      </c>
      <c r="E204" s="40"/>
      <c r="F204" s="254" t="s">
        <v>1420</v>
      </c>
      <c r="G204" s="40"/>
      <c r="H204" s="40"/>
      <c r="I204" s="255"/>
      <c r="J204" s="40"/>
      <c r="K204" s="40"/>
      <c r="L204" s="44"/>
      <c r="M204" s="256"/>
      <c r="N204" s="25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298</v>
      </c>
      <c r="AU204" s="17" t="s">
        <v>83</v>
      </c>
    </row>
    <row r="205" s="2" customFormat="1" ht="16.5" customHeight="1">
      <c r="A205" s="38"/>
      <c r="B205" s="39"/>
      <c r="C205" s="258" t="s">
        <v>585</v>
      </c>
      <c r="D205" s="258" t="s">
        <v>401</v>
      </c>
      <c r="E205" s="259" t="s">
        <v>2704</v>
      </c>
      <c r="F205" s="260" t="s">
        <v>2705</v>
      </c>
      <c r="G205" s="261" t="s">
        <v>250</v>
      </c>
      <c r="H205" s="262">
        <v>1120</v>
      </c>
      <c r="I205" s="263"/>
      <c r="J205" s="264">
        <f>ROUND(I205*H205,2)</f>
        <v>0</v>
      </c>
      <c r="K205" s="265"/>
      <c r="L205" s="266"/>
      <c r="M205" s="267" t="s">
        <v>1</v>
      </c>
      <c r="N205" s="268" t="s">
        <v>40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318</v>
      </c>
      <c r="AT205" s="229" t="s">
        <v>401</v>
      </c>
      <c r="AU205" s="229" t="s">
        <v>83</v>
      </c>
      <c r="AY205" s="17" t="s">
        <v>149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83</v>
      </c>
      <c r="BK205" s="230">
        <f>ROUND(I205*H205,2)</f>
        <v>0</v>
      </c>
      <c r="BL205" s="17" t="s">
        <v>156</v>
      </c>
      <c r="BM205" s="229" t="s">
        <v>2706</v>
      </c>
    </row>
    <row r="206" s="2" customFormat="1" ht="33" customHeight="1">
      <c r="A206" s="38"/>
      <c r="B206" s="39"/>
      <c r="C206" s="258" t="s">
        <v>615</v>
      </c>
      <c r="D206" s="258" t="s">
        <v>401</v>
      </c>
      <c r="E206" s="259" t="s">
        <v>2707</v>
      </c>
      <c r="F206" s="260" t="s">
        <v>2708</v>
      </c>
      <c r="G206" s="261" t="s">
        <v>250</v>
      </c>
      <c r="H206" s="262">
        <v>230</v>
      </c>
      <c r="I206" s="263"/>
      <c r="J206" s="264">
        <f>ROUND(I206*H206,2)</f>
        <v>0</v>
      </c>
      <c r="K206" s="265"/>
      <c r="L206" s="266"/>
      <c r="M206" s="267" t="s">
        <v>1</v>
      </c>
      <c r="N206" s="268" t="s">
        <v>40</v>
      </c>
      <c r="O206" s="91"/>
      <c r="P206" s="227">
        <f>O206*H206</f>
        <v>0</v>
      </c>
      <c r="Q206" s="227">
        <v>0.00012</v>
      </c>
      <c r="R206" s="227">
        <f>Q206*H206</f>
        <v>0.0276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318</v>
      </c>
      <c r="AT206" s="229" t="s">
        <v>401</v>
      </c>
      <c r="AU206" s="229" t="s">
        <v>83</v>
      </c>
      <c r="AY206" s="17" t="s">
        <v>149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83</v>
      </c>
      <c r="BK206" s="230">
        <f>ROUND(I206*H206,2)</f>
        <v>0</v>
      </c>
      <c r="BL206" s="17" t="s">
        <v>156</v>
      </c>
      <c r="BM206" s="229" t="s">
        <v>2709</v>
      </c>
    </row>
    <row r="207" s="2" customFormat="1">
      <c r="A207" s="38"/>
      <c r="B207" s="39"/>
      <c r="C207" s="40"/>
      <c r="D207" s="233" t="s">
        <v>298</v>
      </c>
      <c r="E207" s="40"/>
      <c r="F207" s="254" t="s">
        <v>2710</v>
      </c>
      <c r="G207" s="40"/>
      <c r="H207" s="40"/>
      <c r="I207" s="255"/>
      <c r="J207" s="40"/>
      <c r="K207" s="40"/>
      <c r="L207" s="44"/>
      <c r="M207" s="256"/>
      <c r="N207" s="257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298</v>
      </c>
      <c r="AU207" s="17" t="s">
        <v>83</v>
      </c>
    </row>
    <row r="208" s="2" customFormat="1" ht="37.8" customHeight="1">
      <c r="A208" s="38"/>
      <c r="B208" s="39"/>
      <c r="C208" s="217" t="s">
        <v>623</v>
      </c>
      <c r="D208" s="217" t="s">
        <v>152</v>
      </c>
      <c r="E208" s="218" t="s">
        <v>2711</v>
      </c>
      <c r="F208" s="219" t="s">
        <v>2712</v>
      </c>
      <c r="G208" s="220" t="s">
        <v>250</v>
      </c>
      <c r="H208" s="221">
        <v>250</v>
      </c>
      <c r="I208" s="222"/>
      <c r="J208" s="223">
        <f>ROUND(I208*H208,2)</f>
        <v>0</v>
      </c>
      <c r="K208" s="224"/>
      <c r="L208" s="44"/>
      <c r="M208" s="225" t="s">
        <v>1</v>
      </c>
      <c r="N208" s="226" t="s">
        <v>40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156</v>
      </c>
      <c r="AT208" s="229" t="s">
        <v>152</v>
      </c>
      <c r="AU208" s="229" t="s">
        <v>83</v>
      </c>
      <c r="AY208" s="17" t="s">
        <v>149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83</v>
      </c>
      <c r="BK208" s="230">
        <f>ROUND(I208*H208,2)</f>
        <v>0</v>
      </c>
      <c r="BL208" s="17" t="s">
        <v>156</v>
      </c>
      <c r="BM208" s="229" t="s">
        <v>2713</v>
      </c>
    </row>
    <row r="209" s="2" customFormat="1" ht="16.5" customHeight="1">
      <c r="A209" s="38"/>
      <c r="B209" s="39"/>
      <c r="C209" s="258" t="s">
        <v>630</v>
      </c>
      <c r="D209" s="258" t="s">
        <v>401</v>
      </c>
      <c r="E209" s="259" t="s">
        <v>2714</v>
      </c>
      <c r="F209" s="260" t="s">
        <v>2715</v>
      </c>
      <c r="G209" s="261" t="s">
        <v>250</v>
      </c>
      <c r="H209" s="262">
        <v>180</v>
      </c>
      <c r="I209" s="263"/>
      <c r="J209" s="264">
        <f>ROUND(I209*H209,2)</f>
        <v>0</v>
      </c>
      <c r="K209" s="265"/>
      <c r="L209" s="266"/>
      <c r="M209" s="267" t="s">
        <v>1</v>
      </c>
      <c r="N209" s="268" t="s">
        <v>40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318</v>
      </c>
      <c r="AT209" s="229" t="s">
        <v>401</v>
      </c>
      <c r="AU209" s="229" t="s">
        <v>83</v>
      </c>
      <c r="AY209" s="17" t="s">
        <v>149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83</v>
      </c>
      <c r="BK209" s="230">
        <f>ROUND(I209*H209,2)</f>
        <v>0</v>
      </c>
      <c r="BL209" s="17" t="s">
        <v>156</v>
      </c>
      <c r="BM209" s="229" t="s">
        <v>2716</v>
      </c>
    </row>
    <row r="210" s="2" customFormat="1" ht="16.5" customHeight="1">
      <c r="A210" s="38"/>
      <c r="B210" s="39"/>
      <c r="C210" s="258" t="s">
        <v>638</v>
      </c>
      <c r="D210" s="258" t="s">
        <v>401</v>
      </c>
      <c r="E210" s="259" t="s">
        <v>2717</v>
      </c>
      <c r="F210" s="260" t="s">
        <v>2718</v>
      </c>
      <c r="G210" s="261" t="s">
        <v>250</v>
      </c>
      <c r="H210" s="262">
        <v>70</v>
      </c>
      <c r="I210" s="263"/>
      <c r="J210" s="264">
        <f>ROUND(I210*H210,2)</f>
        <v>0</v>
      </c>
      <c r="K210" s="265"/>
      <c r="L210" s="266"/>
      <c r="M210" s="267" t="s">
        <v>1</v>
      </c>
      <c r="N210" s="268" t="s">
        <v>40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318</v>
      </c>
      <c r="AT210" s="229" t="s">
        <v>401</v>
      </c>
      <c r="AU210" s="229" t="s">
        <v>83</v>
      </c>
      <c r="AY210" s="17" t="s">
        <v>149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83</v>
      </c>
      <c r="BK210" s="230">
        <f>ROUND(I210*H210,2)</f>
        <v>0</v>
      </c>
      <c r="BL210" s="17" t="s">
        <v>156</v>
      </c>
      <c r="BM210" s="229" t="s">
        <v>2719</v>
      </c>
    </row>
    <row r="211" s="2" customFormat="1" ht="37.8" customHeight="1">
      <c r="A211" s="38"/>
      <c r="B211" s="39"/>
      <c r="C211" s="217" t="s">
        <v>667</v>
      </c>
      <c r="D211" s="217" t="s">
        <v>152</v>
      </c>
      <c r="E211" s="218" t="s">
        <v>2720</v>
      </c>
      <c r="F211" s="219" t="s">
        <v>2721</v>
      </c>
      <c r="G211" s="220" t="s">
        <v>250</v>
      </c>
      <c r="H211" s="221">
        <v>40</v>
      </c>
      <c r="I211" s="222"/>
      <c r="J211" s="223">
        <f>ROUND(I211*H211,2)</f>
        <v>0</v>
      </c>
      <c r="K211" s="224"/>
      <c r="L211" s="44"/>
      <c r="M211" s="225" t="s">
        <v>1</v>
      </c>
      <c r="N211" s="226" t="s">
        <v>40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156</v>
      </c>
      <c r="AT211" s="229" t="s">
        <v>152</v>
      </c>
      <c r="AU211" s="229" t="s">
        <v>83</v>
      </c>
      <c r="AY211" s="17" t="s">
        <v>149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83</v>
      </c>
      <c r="BK211" s="230">
        <f>ROUND(I211*H211,2)</f>
        <v>0</v>
      </c>
      <c r="BL211" s="17" t="s">
        <v>156</v>
      </c>
      <c r="BM211" s="229" t="s">
        <v>2722</v>
      </c>
    </row>
    <row r="212" s="2" customFormat="1" ht="16.5" customHeight="1">
      <c r="A212" s="38"/>
      <c r="B212" s="39"/>
      <c r="C212" s="258" t="s">
        <v>674</v>
      </c>
      <c r="D212" s="258" t="s">
        <v>401</v>
      </c>
      <c r="E212" s="259" t="s">
        <v>2723</v>
      </c>
      <c r="F212" s="260" t="s">
        <v>2724</v>
      </c>
      <c r="G212" s="261" t="s">
        <v>250</v>
      </c>
      <c r="H212" s="262">
        <v>20</v>
      </c>
      <c r="I212" s="263"/>
      <c r="J212" s="264">
        <f>ROUND(I212*H212,2)</f>
        <v>0</v>
      </c>
      <c r="K212" s="265"/>
      <c r="L212" s="266"/>
      <c r="M212" s="267" t="s">
        <v>1</v>
      </c>
      <c r="N212" s="268" t="s">
        <v>40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318</v>
      </c>
      <c r="AT212" s="229" t="s">
        <v>401</v>
      </c>
      <c r="AU212" s="229" t="s">
        <v>83</v>
      </c>
      <c r="AY212" s="17" t="s">
        <v>149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83</v>
      </c>
      <c r="BK212" s="230">
        <f>ROUND(I212*H212,2)</f>
        <v>0</v>
      </c>
      <c r="BL212" s="17" t="s">
        <v>156</v>
      </c>
      <c r="BM212" s="229" t="s">
        <v>2725</v>
      </c>
    </row>
    <row r="213" s="2" customFormat="1" ht="33" customHeight="1">
      <c r="A213" s="38"/>
      <c r="B213" s="39"/>
      <c r="C213" s="258" t="s">
        <v>686</v>
      </c>
      <c r="D213" s="258" t="s">
        <v>401</v>
      </c>
      <c r="E213" s="259" t="s">
        <v>2726</v>
      </c>
      <c r="F213" s="260" t="s">
        <v>2727</v>
      </c>
      <c r="G213" s="261" t="s">
        <v>250</v>
      </c>
      <c r="H213" s="262">
        <v>20</v>
      </c>
      <c r="I213" s="263"/>
      <c r="J213" s="264">
        <f>ROUND(I213*H213,2)</f>
        <v>0</v>
      </c>
      <c r="K213" s="265"/>
      <c r="L213" s="266"/>
      <c r="M213" s="267" t="s">
        <v>1</v>
      </c>
      <c r="N213" s="268" t="s">
        <v>40</v>
      </c>
      <c r="O213" s="91"/>
      <c r="P213" s="227">
        <f>O213*H213</f>
        <v>0</v>
      </c>
      <c r="Q213" s="227">
        <v>0.00044000000000000002</v>
      </c>
      <c r="R213" s="227">
        <f>Q213*H213</f>
        <v>0.0088000000000000005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318</v>
      </c>
      <c r="AT213" s="229" t="s">
        <v>401</v>
      </c>
      <c r="AU213" s="229" t="s">
        <v>83</v>
      </c>
      <c r="AY213" s="17" t="s">
        <v>149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83</v>
      </c>
      <c r="BK213" s="230">
        <f>ROUND(I213*H213,2)</f>
        <v>0</v>
      </c>
      <c r="BL213" s="17" t="s">
        <v>156</v>
      </c>
      <c r="BM213" s="229" t="s">
        <v>2728</v>
      </c>
    </row>
    <row r="214" s="2" customFormat="1">
      <c r="A214" s="38"/>
      <c r="B214" s="39"/>
      <c r="C214" s="40"/>
      <c r="D214" s="233" t="s">
        <v>298</v>
      </c>
      <c r="E214" s="40"/>
      <c r="F214" s="254" t="s">
        <v>2729</v>
      </c>
      <c r="G214" s="40"/>
      <c r="H214" s="40"/>
      <c r="I214" s="255"/>
      <c r="J214" s="40"/>
      <c r="K214" s="40"/>
      <c r="L214" s="44"/>
      <c r="M214" s="256"/>
      <c r="N214" s="25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298</v>
      </c>
      <c r="AU214" s="17" t="s">
        <v>83</v>
      </c>
    </row>
    <row r="215" s="12" customFormat="1" ht="25.92" customHeight="1">
      <c r="A215" s="12"/>
      <c r="B215" s="203"/>
      <c r="C215" s="204"/>
      <c r="D215" s="205" t="s">
        <v>74</v>
      </c>
      <c r="E215" s="206" t="s">
        <v>2730</v>
      </c>
      <c r="F215" s="206" t="s">
        <v>2731</v>
      </c>
      <c r="G215" s="204"/>
      <c r="H215" s="204"/>
      <c r="I215" s="207"/>
      <c r="J215" s="208">
        <f>BK215</f>
        <v>0</v>
      </c>
      <c r="K215" s="204"/>
      <c r="L215" s="209"/>
      <c r="M215" s="210"/>
      <c r="N215" s="211"/>
      <c r="O215" s="211"/>
      <c r="P215" s="212">
        <f>P216+SUM(P217:P229)</f>
        <v>0</v>
      </c>
      <c r="Q215" s="211"/>
      <c r="R215" s="212">
        <f>R216+SUM(R217:R229)</f>
        <v>0.00050000000000000001</v>
      </c>
      <c r="S215" s="211"/>
      <c r="T215" s="213">
        <f>T216+SUM(T217:T229)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83</v>
      </c>
      <c r="AT215" s="215" t="s">
        <v>74</v>
      </c>
      <c r="AU215" s="215" t="s">
        <v>75</v>
      </c>
      <c r="AY215" s="214" t="s">
        <v>149</v>
      </c>
      <c r="BK215" s="216">
        <f>BK216+SUM(BK217:BK229)</f>
        <v>0</v>
      </c>
    </row>
    <row r="216" s="2" customFormat="1" ht="37.8" customHeight="1">
      <c r="A216" s="38"/>
      <c r="B216" s="39"/>
      <c r="C216" s="217" t="s">
        <v>694</v>
      </c>
      <c r="D216" s="217" t="s">
        <v>152</v>
      </c>
      <c r="E216" s="218" t="s">
        <v>2732</v>
      </c>
      <c r="F216" s="219" t="s">
        <v>2733</v>
      </c>
      <c r="G216" s="220" t="s">
        <v>394</v>
      </c>
      <c r="H216" s="221">
        <v>112</v>
      </c>
      <c r="I216" s="222"/>
      <c r="J216" s="223">
        <f>ROUND(I216*H216,2)</f>
        <v>0</v>
      </c>
      <c r="K216" s="224"/>
      <c r="L216" s="44"/>
      <c r="M216" s="225" t="s">
        <v>1</v>
      </c>
      <c r="N216" s="226" t="s">
        <v>40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156</v>
      </c>
      <c r="AT216" s="229" t="s">
        <v>152</v>
      </c>
      <c r="AU216" s="229" t="s">
        <v>83</v>
      </c>
      <c r="AY216" s="17" t="s">
        <v>149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83</v>
      </c>
      <c r="BK216" s="230">
        <f>ROUND(I216*H216,2)</f>
        <v>0</v>
      </c>
      <c r="BL216" s="17" t="s">
        <v>156</v>
      </c>
      <c r="BM216" s="229" t="s">
        <v>2734</v>
      </c>
    </row>
    <row r="217" s="2" customFormat="1" ht="16.5" customHeight="1">
      <c r="A217" s="38"/>
      <c r="B217" s="39"/>
      <c r="C217" s="258" t="s">
        <v>700</v>
      </c>
      <c r="D217" s="258" t="s">
        <v>401</v>
      </c>
      <c r="E217" s="259" t="s">
        <v>2735</v>
      </c>
      <c r="F217" s="260" t="s">
        <v>2736</v>
      </c>
      <c r="G217" s="261" t="s">
        <v>394</v>
      </c>
      <c r="H217" s="262">
        <v>71</v>
      </c>
      <c r="I217" s="263"/>
      <c r="J217" s="264">
        <f>ROUND(I217*H217,2)</f>
        <v>0</v>
      </c>
      <c r="K217" s="265"/>
      <c r="L217" s="266"/>
      <c r="M217" s="267" t="s">
        <v>1</v>
      </c>
      <c r="N217" s="268" t="s">
        <v>40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318</v>
      </c>
      <c r="AT217" s="229" t="s">
        <v>401</v>
      </c>
      <c r="AU217" s="229" t="s">
        <v>83</v>
      </c>
      <c r="AY217" s="17" t="s">
        <v>149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83</v>
      </c>
      <c r="BK217" s="230">
        <f>ROUND(I217*H217,2)</f>
        <v>0</v>
      </c>
      <c r="BL217" s="17" t="s">
        <v>156</v>
      </c>
      <c r="BM217" s="229" t="s">
        <v>2737</v>
      </c>
    </row>
    <row r="218" s="2" customFormat="1" ht="16.5" customHeight="1">
      <c r="A218" s="38"/>
      <c r="B218" s="39"/>
      <c r="C218" s="258" t="s">
        <v>709</v>
      </c>
      <c r="D218" s="258" t="s">
        <v>401</v>
      </c>
      <c r="E218" s="259" t="s">
        <v>2738</v>
      </c>
      <c r="F218" s="260" t="s">
        <v>2739</v>
      </c>
      <c r="G218" s="261" t="s">
        <v>394</v>
      </c>
      <c r="H218" s="262">
        <v>9</v>
      </c>
      <c r="I218" s="263"/>
      <c r="J218" s="264">
        <f>ROUND(I218*H218,2)</f>
        <v>0</v>
      </c>
      <c r="K218" s="265"/>
      <c r="L218" s="266"/>
      <c r="M218" s="267" t="s">
        <v>1</v>
      </c>
      <c r="N218" s="268" t="s">
        <v>40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318</v>
      </c>
      <c r="AT218" s="229" t="s">
        <v>401</v>
      </c>
      <c r="AU218" s="229" t="s">
        <v>83</v>
      </c>
      <c r="AY218" s="17" t="s">
        <v>149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83</v>
      </c>
      <c r="BK218" s="230">
        <f>ROUND(I218*H218,2)</f>
        <v>0</v>
      </c>
      <c r="BL218" s="17" t="s">
        <v>156</v>
      </c>
      <c r="BM218" s="229" t="s">
        <v>2740</v>
      </c>
    </row>
    <row r="219" s="2" customFormat="1" ht="16.5" customHeight="1">
      <c r="A219" s="38"/>
      <c r="B219" s="39"/>
      <c r="C219" s="258" t="s">
        <v>721</v>
      </c>
      <c r="D219" s="258" t="s">
        <v>401</v>
      </c>
      <c r="E219" s="259" t="s">
        <v>2741</v>
      </c>
      <c r="F219" s="260" t="s">
        <v>2742</v>
      </c>
      <c r="G219" s="261" t="s">
        <v>394</v>
      </c>
      <c r="H219" s="262">
        <v>5</v>
      </c>
      <c r="I219" s="263"/>
      <c r="J219" s="264">
        <f>ROUND(I219*H219,2)</f>
        <v>0</v>
      </c>
      <c r="K219" s="265"/>
      <c r="L219" s="266"/>
      <c r="M219" s="267" t="s">
        <v>1</v>
      </c>
      <c r="N219" s="268" t="s">
        <v>40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318</v>
      </c>
      <c r="AT219" s="229" t="s">
        <v>401</v>
      </c>
      <c r="AU219" s="229" t="s">
        <v>83</v>
      </c>
      <c r="AY219" s="17" t="s">
        <v>149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83</v>
      </c>
      <c r="BK219" s="230">
        <f>ROUND(I219*H219,2)</f>
        <v>0</v>
      </c>
      <c r="BL219" s="17" t="s">
        <v>156</v>
      </c>
      <c r="BM219" s="229" t="s">
        <v>2743</v>
      </c>
    </row>
    <row r="220" s="2" customFormat="1" ht="16.5" customHeight="1">
      <c r="A220" s="38"/>
      <c r="B220" s="39"/>
      <c r="C220" s="258" t="s">
        <v>150</v>
      </c>
      <c r="D220" s="258" t="s">
        <v>401</v>
      </c>
      <c r="E220" s="259" t="s">
        <v>2744</v>
      </c>
      <c r="F220" s="260" t="s">
        <v>2745</v>
      </c>
      <c r="G220" s="261" t="s">
        <v>394</v>
      </c>
      <c r="H220" s="262">
        <v>17</v>
      </c>
      <c r="I220" s="263"/>
      <c r="J220" s="264">
        <f>ROUND(I220*H220,2)</f>
        <v>0</v>
      </c>
      <c r="K220" s="265"/>
      <c r="L220" s="266"/>
      <c r="M220" s="267" t="s">
        <v>1</v>
      </c>
      <c r="N220" s="268" t="s">
        <v>40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318</v>
      </c>
      <c r="AT220" s="229" t="s">
        <v>401</v>
      </c>
      <c r="AU220" s="229" t="s">
        <v>83</v>
      </c>
      <c r="AY220" s="17" t="s">
        <v>149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83</v>
      </c>
      <c r="BK220" s="230">
        <f>ROUND(I220*H220,2)</f>
        <v>0</v>
      </c>
      <c r="BL220" s="17" t="s">
        <v>156</v>
      </c>
      <c r="BM220" s="229" t="s">
        <v>2746</v>
      </c>
    </row>
    <row r="221" s="2" customFormat="1" ht="16.5" customHeight="1">
      <c r="A221" s="38"/>
      <c r="B221" s="39"/>
      <c r="C221" s="258" t="s">
        <v>732</v>
      </c>
      <c r="D221" s="258" t="s">
        <v>401</v>
      </c>
      <c r="E221" s="259" t="s">
        <v>2747</v>
      </c>
      <c r="F221" s="260" t="s">
        <v>2748</v>
      </c>
      <c r="G221" s="261" t="s">
        <v>394</v>
      </c>
      <c r="H221" s="262">
        <v>4</v>
      </c>
      <c r="I221" s="263"/>
      <c r="J221" s="264">
        <f>ROUND(I221*H221,2)</f>
        <v>0</v>
      </c>
      <c r="K221" s="265"/>
      <c r="L221" s="266"/>
      <c r="M221" s="267" t="s">
        <v>1</v>
      </c>
      <c r="N221" s="268" t="s">
        <v>40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318</v>
      </c>
      <c r="AT221" s="229" t="s">
        <v>401</v>
      </c>
      <c r="AU221" s="229" t="s">
        <v>83</v>
      </c>
      <c r="AY221" s="17" t="s">
        <v>149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83</v>
      </c>
      <c r="BK221" s="230">
        <f>ROUND(I221*H221,2)</f>
        <v>0</v>
      </c>
      <c r="BL221" s="17" t="s">
        <v>156</v>
      </c>
      <c r="BM221" s="229" t="s">
        <v>2749</v>
      </c>
    </row>
    <row r="222" s="2" customFormat="1" ht="16.5" customHeight="1">
      <c r="A222" s="38"/>
      <c r="B222" s="39"/>
      <c r="C222" s="258" t="s">
        <v>330</v>
      </c>
      <c r="D222" s="258" t="s">
        <v>401</v>
      </c>
      <c r="E222" s="259" t="s">
        <v>2750</v>
      </c>
      <c r="F222" s="260" t="s">
        <v>2751</v>
      </c>
      <c r="G222" s="261" t="s">
        <v>394</v>
      </c>
      <c r="H222" s="262">
        <v>3</v>
      </c>
      <c r="I222" s="263"/>
      <c r="J222" s="264">
        <f>ROUND(I222*H222,2)</f>
        <v>0</v>
      </c>
      <c r="K222" s="265"/>
      <c r="L222" s="266"/>
      <c r="M222" s="267" t="s">
        <v>1</v>
      </c>
      <c r="N222" s="268" t="s">
        <v>40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318</v>
      </c>
      <c r="AT222" s="229" t="s">
        <v>401</v>
      </c>
      <c r="AU222" s="229" t="s">
        <v>83</v>
      </c>
      <c r="AY222" s="17" t="s">
        <v>149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83</v>
      </c>
      <c r="BK222" s="230">
        <f>ROUND(I222*H222,2)</f>
        <v>0</v>
      </c>
      <c r="BL222" s="17" t="s">
        <v>156</v>
      </c>
      <c r="BM222" s="229" t="s">
        <v>2752</v>
      </c>
    </row>
    <row r="223" s="2" customFormat="1" ht="16.5" customHeight="1">
      <c r="A223" s="38"/>
      <c r="B223" s="39"/>
      <c r="C223" s="258" t="s">
        <v>412</v>
      </c>
      <c r="D223" s="258" t="s">
        <v>401</v>
      </c>
      <c r="E223" s="259" t="s">
        <v>2753</v>
      </c>
      <c r="F223" s="260" t="s">
        <v>2754</v>
      </c>
      <c r="G223" s="261" t="s">
        <v>394</v>
      </c>
      <c r="H223" s="262">
        <v>3</v>
      </c>
      <c r="I223" s="263"/>
      <c r="J223" s="264">
        <f>ROUND(I223*H223,2)</f>
        <v>0</v>
      </c>
      <c r="K223" s="265"/>
      <c r="L223" s="266"/>
      <c r="M223" s="267" t="s">
        <v>1</v>
      </c>
      <c r="N223" s="268" t="s">
        <v>40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318</v>
      </c>
      <c r="AT223" s="229" t="s">
        <v>401</v>
      </c>
      <c r="AU223" s="229" t="s">
        <v>83</v>
      </c>
      <c r="AY223" s="17" t="s">
        <v>149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83</v>
      </c>
      <c r="BK223" s="230">
        <f>ROUND(I223*H223,2)</f>
        <v>0</v>
      </c>
      <c r="BL223" s="17" t="s">
        <v>156</v>
      </c>
      <c r="BM223" s="229" t="s">
        <v>2755</v>
      </c>
    </row>
    <row r="224" s="2" customFormat="1" ht="33" customHeight="1">
      <c r="A224" s="38"/>
      <c r="B224" s="39"/>
      <c r="C224" s="217" t="s">
        <v>744</v>
      </c>
      <c r="D224" s="217" t="s">
        <v>152</v>
      </c>
      <c r="E224" s="218" t="s">
        <v>2756</v>
      </c>
      <c r="F224" s="219" t="s">
        <v>2757</v>
      </c>
      <c r="G224" s="220" t="s">
        <v>394</v>
      </c>
      <c r="H224" s="221">
        <v>20</v>
      </c>
      <c r="I224" s="222"/>
      <c r="J224" s="223">
        <f>ROUND(I224*H224,2)</f>
        <v>0</v>
      </c>
      <c r="K224" s="224"/>
      <c r="L224" s="44"/>
      <c r="M224" s="225" t="s">
        <v>1</v>
      </c>
      <c r="N224" s="226" t="s">
        <v>40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156</v>
      </c>
      <c r="AT224" s="229" t="s">
        <v>152</v>
      </c>
      <c r="AU224" s="229" t="s">
        <v>83</v>
      </c>
      <c r="AY224" s="17" t="s">
        <v>149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83</v>
      </c>
      <c r="BK224" s="230">
        <f>ROUND(I224*H224,2)</f>
        <v>0</v>
      </c>
      <c r="BL224" s="17" t="s">
        <v>156</v>
      </c>
      <c r="BM224" s="229" t="s">
        <v>2758</v>
      </c>
    </row>
    <row r="225" s="2" customFormat="1" ht="16.5" customHeight="1">
      <c r="A225" s="38"/>
      <c r="B225" s="39"/>
      <c r="C225" s="258" t="s">
        <v>764</v>
      </c>
      <c r="D225" s="258" t="s">
        <v>401</v>
      </c>
      <c r="E225" s="259" t="s">
        <v>2759</v>
      </c>
      <c r="F225" s="260" t="s">
        <v>2760</v>
      </c>
      <c r="G225" s="261" t="s">
        <v>394</v>
      </c>
      <c r="H225" s="262">
        <v>14</v>
      </c>
      <c r="I225" s="263"/>
      <c r="J225" s="264">
        <f>ROUND(I225*H225,2)</f>
        <v>0</v>
      </c>
      <c r="K225" s="265"/>
      <c r="L225" s="266"/>
      <c r="M225" s="267" t="s">
        <v>1</v>
      </c>
      <c r="N225" s="268" t="s">
        <v>40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318</v>
      </c>
      <c r="AT225" s="229" t="s">
        <v>401</v>
      </c>
      <c r="AU225" s="229" t="s">
        <v>83</v>
      </c>
      <c r="AY225" s="17" t="s">
        <v>149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83</v>
      </c>
      <c r="BK225" s="230">
        <f>ROUND(I225*H225,2)</f>
        <v>0</v>
      </c>
      <c r="BL225" s="17" t="s">
        <v>156</v>
      </c>
      <c r="BM225" s="229" t="s">
        <v>2761</v>
      </c>
    </row>
    <row r="226" s="2" customFormat="1" ht="16.5" customHeight="1">
      <c r="A226" s="38"/>
      <c r="B226" s="39"/>
      <c r="C226" s="258" t="s">
        <v>770</v>
      </c>
      <c r="D226" s="258" t="s">
        <v>401</v>
      </c>
      <c r="E226" s="259" t="s">
        <v>2762</v>
      </c>
      <c r="F226" s="260" t="s">
        <v>2763</v>
      </c>
      <c r="G226" s="261" t="s">
        <v>394</v>
      </c>
      <c r="H226" s="262">
        <v>6</v>
      </c>
      <c r="I226" s="263"/>
      <c r="J226" s="264">
        <f>ROUND(I226*H226,2)</f>
        <v>0</v>
      </c>
      <c r="K226" s="265"/>
      <c r="L226" s="266"/>
      <c r="M226" s="267" t="s">
        <v>1</v>
      </c>
      <c r="N226" s="268" t="s">
        <v>40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318</v>
      </c>
      <c r="AT226" s="229" t="s">
        <v>401</v>
      </c>
      <c r="AU226" s="229" t="s">
        <v>83</v>
      </c>
      <c r="AY226" s="17" t="s">
        <v>149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83</v>
      </c>
      <c r="BK226" s="230">
        <f>ROUND(I226*H226,2)</f>
        <v>0</v>
      </c>
      <c r="BL226" s="17" t="s">
        <v>156</v>
      </c>
      <c r="BM226" s="229" t="s">
        <v>2764</v>
      </c>
    </row>
    <row r="227" s="2" customFormat="1" ht="16.5" customHeight="1">
      <c r="A227" s="38"/>
      <c r="B227" s="39"/>
      <c r="C227" s="217" t="s">
        <v>777</v>
      </c>
      <c r="D227" s="217" t="s">
        <v>152</v>
      </c>
      <c r="E227" s="218" t="s">
        <v>2765</v>
      </c>
      <c r="F227" s="219" t="s">
        <v>2766</v>
      </c>
      <c r="G227" s="220" t="s">
        <v>394</v>
      </c>
      <c r="H227" s="221">
        <v>20</v>
      </c>
      <c r="I227" s="222"/>
      <c r="J227" s="223">
        <f>ROUND(I227*H227,2)</f>
        <v>0</v>
      </c>
      <c r="K227" s="224"/>
      <c r="L227" s="44"/>
      <c r="M227" s="225" t="s">
        <v>1</v>
      </c>
      <c r="N227" s="226" t="s">
        <v>40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156</v>
      </c>
      <c r="AT227" s="229" t="s">
        <v>152</v>
      </c>
      <c r="AU227" s="229" t="s">
        <v>83</v>
      </c>
      <c r="AY227" s="17" t="s">
        <v>149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83</v>
      </c>
      <c r="BK227" s="230">
        <f>ROUND(I227*H227,2)</f>
        <v>0</v>
      </c>
      <c r="BL227" s="17" t="s">
        <v>156</v>
      </c>
      <c r="BM227" s="229" t="s">
        <v>2767</v>
      </c>
    </row>
    <row r="228" s="2" customFormat="1">
      <c r="A228" s="38"/>
      <c r="B228" s="39"/>
      <c r="C228" s="40"/>
      <c r="D228" s="233" t="s">
        <v>298</v>
      </c>
      <c r="E228" s="40"/>
      <c r="F228" s="254" t="s">
        <v>2768</v>
      </c>
      <c r="G228" s="40"/>
      <c r="H228" s="40"/>
      <c r="I228" s="255"/>
      <c r="J228" s="40"/>
      <c r="K228" s="40"/>
      <c r="L228" s="44"/>
      <c r="M228" s="256"/>
      <c r="N228" s="257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298</v>
      </c>
      <c r="AU228" s="17" t="s">
        <v>83</v>
      </c>
    </row>
    <row r="229" s="12" customFormat="1" ht="22.8" customHeight="1">
      <c r="A229" s="12"/>
      <c r="B229" s="203"/>
      <c r="C229" s="204"/>
      <c r="D229" s="205" t="s">
        <v>74</v>
      </c>
      <c r="E229" s="269" t="s">
        <v>2769</v>
      </c>
      <c r="F229" s="269" t="s">
        <v>2770</v>
      </c>
      <c r="G229" s="204"/>
      <c r="H229" s="204"/>
      <c r="I229" s="207"/>
      <c r="J229" s="270">
        <f>BK229</f>
        <v>0</v>
      </c>
      <c r="K229" s="204"/>
      <c r="L229" s="209"/>
      <c r="M229" s="210"/>
      <c r="N229" s="211"/>
      <c r="O229" s="211"/>
      <c r="P229" s="212">
        <f>P230+SUM(P231:P238)</f>
        <v>0</v>
      </c>
      <c r="Q229" s="211"/>
      <c r="R229" s="212">
        <f>R230+SUM(R231:R238)</f>
        <v>0.00050000000000000001</v>
      </c>
      <c r="S229" s="211"/>
      <c r="T229" s="213">
        <f>T230+SUM(T231:T238)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83</v>
      </c>
      <c r="AT229" s="215" t="s">
        <v>74</v>
      </c>
      <c r="AU229" s="215" t="s">
        <v>83</v>
      </c>
      <c r="AY229" s="214" t="s">
        <v>149</v>
      </c>
      <c r="BK229" s="216">
        <f>BK230+SUM(BK231:BK238)</f>
        <v>0</v>
      </c>
    </row>
    <row r="230" s="2" customFormat="1" ht="24.15" customHeight="1">
      <c r="A230" s="38"/>
      <c r="B230" s="39"/>
      <c r="C230" s="217" t="s">
        <v>783</v>
      </c>
      <c r="D230" s="217" t="s">
        <v>152</v>
      </c>
      <c r="E230" s="218" t="s">
        <v>2771</v>
      </c>
      <c r="F230" s="219" t="s">
        <v>2772</v>
      </c>
      <c r="G230" s="220" t="s">
        <v>250</v>
      </c>
      <c r="H230" s="221">
        <v>40</v>
      </c>
      <c r="I230" s="222"/>
      <c r="J230" s="223">
        <f>ROUND(I230*H230,2)</f>
        <v>0</v>
      </c>
      <c r="K230" s="224"/>
      <c r="L230" s="44"/>
      <c r="M230" s="225" t="s">
        <v>1</v>
      </c>
      <c r="N230" s="226" t="s">
        <v>40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156</v>
      </c>
      <c r="AT230" s="229" t="s">
        <v>152</v>
      </c>
      <c r="AU230" s="229" t="s">
        <v>85</v>
      </c>
      <c r="AY230" s="17" t="s">
        <v>149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83</v>
      </c>
      <c r="BK230" s="230">
        <f>ROUND(I230*H230,2)</f>
        <v>0</v>
      </c>
      <c r="BL230" s="17" t="s">
        <v>156</v>
      </c>
      <c r="BM230" s="229" t="s">
        <v>2773</v>
      </c>
    </row>
    <row r="231" s="2" customFormat="1" ht="16.5" customHeight="1">
      <c r="A231" s="38"/>
      <c r="B231" s="39"/>
      <c r="C231" s="258" t="s">
        <v>814</v>
      </c>
      <c r="D231" s="258" t="s">
        <v>401</v>
      </c>
      <c r="E231" s="259" t="s">
        <v>2774</v>
      </c>
      <c r="F231" s="260" t="s">
        <v>2775</v>
      </c>
      <c r="G231" s="261" t="s">
        <v>250</v>
      </c>
      <c r="H231" s="262">
        <v>40</v>
      </c>
      <c r="I231" s="263"/>
      <c r="J231" s="264">
        <f>ROUND(I231*H231,2)</f>
        <v>0</v>
      </c>
      <c r="K231" s="265"/>
      <c r="L231" s="266"/>
      <c r="M231" s="267" t="s">
        <v>1</v>
      </c>
      <c r="N231" s="268" t="s">
        <v>40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318</v>
      </c>
      <c r="AT231" s="229" t="s">
        <v>401</v>
      </c>
      <c r="AU231" s="229" t="s">
        <v>85</v>
      </c>
      <c r="AY231" s="17" t="s">
        <v>149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83</v>
      </c>
      <c r="BK231" s="230">
        <f>ROUND(I231*H231,2)</f>
        <v>0</v>
      </c>
      <c r="BL231" s="17" t="s">
        <v>156</v>
      </c>
      <c r="BM231" s="229" t="s">
        <v>2776</v>
      </c>
    </row>
    <row r="232" s="2" customFormat="1">
      <c r="A232" s="38"/>
      <c r="B232" s="39"/>
      <c r="C232" s="40"/>
      <c r="D232" s="233" t="s">
        <v>298</v>
      </c>
      <c r="E232" s="40"/>
      <c r="F232" s="254" t="s">
        <v>2777</v>
      </c>
      <c r="G232" s="40"/>
      <c r="H232" s="40"/>
      <c r="I232" s="255"/>
      <c r="J232" s="40"/>
      <c r="K232" s="40"/>
      <c r="L232" s="44"/>
      <c r="M232" s="256"/>
      <c r="N232" s="25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298</v>
      </c>
      <c r="AU232" s="17" t="s">
        <v>85</v>
      </c>
    </row>
    <row r="233" s="2" customFormat="1" ht="24.15" customHeight="1">
      <c r="A233" s="38"/>
      <c r="B233" s="39"/>
      <c r="C233" s="217" t="s">
        <v>822</v>
      </c>
      <c r="D233" s="217" t="s">
        <v>152</v>
      </c>
      <c r="E233" s="218" t="s">
        <v>2778</v>
      </c>
      <c r="F233" s="219" t="s">
        <v>2779</v>
      </c>
      <c r="G233" s="220" t="s">
        <v>394</v>
      </c>
      <c r="H233" s="221">
        <v>6</v>
      </c>
      <c r="I233" s="222"/>
      <c r="J233" s="223">
        <f>ROUND(I233*H233,2)</f>
        <v>0</v>
      </c>
      <c r="K233" s="224"/>
      <c r="L233" s="44"/>
      <c r="M233" s="225" t="s">
        <v>1</v>
      </c>
      <c r="N233" s="226" t="s">
        <v>40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156</v>
      </c>
      <c r="AT233" s="229" t="s">
        <v>152</v>
      </c>
      <c r="AU233" s="229" t="s">
        <v>85</v>
      </c>
      <c r="AY233" s="17" t="s">
        <v>149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83</v>
      </c>
      <c r="BK233" s="230">
        <f>ROUND(I233*H233,2)</f>
        <v>0</v>
      </c>
      <c r="BL233" s="17" t="s">
        <v>156</v>
      </c>
      <c r="BM233" s="229" t="s">
        <v>2780</v>
      </c>
    </row>
    <row r="234" s="2" customFormat="1" ht="33" customHeight="1">
      <c r="A234" s="38"/>
      <c r="B234" s="39"/>
      <c r="C234" s="258" t="s">
        <v>833</v>
      </c>
      <c r="D234" s="258" t="s">
        <v>401</v>
      </c>
      <c r="E234" s="259" t="s">
        <v>2781</v>
      </c>
      <c r="F234" s="260" t="s">
        <v>2782</v>
      </c>
      <c r="G234" s="261" t="s">
        <v>394</v>
      </c>
      <c r="H234" s="262">
        <v>1</v>
      </c>
      <c r="I234" s="263"/>
      <c r="J234" s="264">
        <f>ROUND(I234*H234,2)</f>
        <v>0</v>
      </c>
      <c r="K234" s="265"/>
      <c r="L234" s="266"/>
      <c r="M234" s="267" t="s">
        <v>1</v>
      </c>
      <c r="N234" s="268" t="s">
        <v>40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318</v>
      </c>
      <c r="AT234" s="229" t="s">
        <v>401</v>
      </c>
      <c r="AU234" s="229" t="s">
        <v>85</v>
      </c>
      <c r="AY234" s="17" t="s">
        <v>149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83</v>
      </c>
      <c r="BK234" s="230">
        <f>ROUND(I234*H234,2)</f>
        <v>0</v>
      </c>
      <c r="BL234" s="17" t="s">
        <v>156</v>
      </c>
      <c r="BM234" s="229" t="s">
        <v>2783</v>
      </c>
    </row>
    <row r="235" s="2" customFormat="1">
      <c r="A235" s="38"/>
      <c r="B235" s="39"/>
      <c r="C235" s="40"/>
      <c r="D235" s="233" t="s">
        <v>298</v>
      </c>
      <c r="E235" s="40"/>
      <c r="F235" s="254" t="s">
        <v>2784</v>
      </c>
      <c r="G235" s="40"/>
      <c r="H235" s="40"/>
      <c r="I235" s="255"/>
      <c r="J235" s="40"/>
      <c r="K235" s="40"/>
      <c r="L235" s="44"/>
      <c r="M235" s="256"/>
      <c r="N235" s="25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298</v>
      </c>
      <c r="AU235" s="17" t="s">
        <v>85</v>
      </c>
    </row>
    <row r="236" s="2" customFormat="1" ht="24.15" customHeight="1">
      <c r="A236" s="38"/>
      <c r="B236" s="39"/>
      <c r="C236" s="258" t="s">
        <v>841</v>
      </c>
      <c r="D236" s="258" t="s">
        <v>401</v>
      </c>
      <c r="E236" s="259" t="s">
        <v>2785</v>
      </c>
      <c r="F236" s="260" t="s">
        <v>2786</v>
      </c>
      <c r="G236" s="261" t="s">
        <v>394</v>
      </c>
      <c r="H236" s="262">
        <v>4</v>
      </c>
      <c r="I236" s="263"/>
      <c r="J236" s="264">
        <f>ROUND(I236*H236,2)</f>
        <v>0</v>
      </c>
      <c r="K236" s="265"/>
      <c r="L236" s="266"/>
      <c r="M236" s="267" t="s">
        <v>1</v>
      </c>
      <c r="N236" s="268" t="s">
        <v>40</v>
      </c>
      <c r="O236" s="91"/>
      <c r="P236" s="227">
        <f>O236*H236</f>
        <v>0</v>
      </c>
      <c r="Q236" s="227">
        <v>0.00010000000000000001</v>
      </c>
      <c r="R236" s="227">
        <f>Q236*H236</f>
        <v>0.00040000000000000002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1160</v>
      </c>
      <c r="AT236" s="229" t="s">
        <v>401</v>
      </c>
      <c r="AU236" s="229" t="s">
        <v>85</v>
      </c>
      <c r="AY236" s="17" t="s">
        <v>149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83</v>
      </c>
      <c r="BK236" s="230">
        <f>ROUND(I236*H236,2)</f>
        <v>0</v>
      </c>
      <c r="BL236" s="17" t="s">
        <v>1160</v>
      </c>
      <c r="BM236" s="229" t="s">
        <v>2787</v>
      </c>
    </row>
    <row r="237" s="2" customFormat="1" ht="24.15" customHeight="1">
      <c r="A237" s="38"/>
      <c r="B237" s="39"/>
      <c r="C237" s="258" t="s">
        <v>847</v>
      </c>
      <c r="D237" s="258" t="s">
        <v>401</v>
      </c>
      <c r="E237" s="259" t="s">
        <v>2788</v>
      </c>
      <c r="F237" s="260" t="s">
        <v>2789</v>
      </c>
      <c r="G237" s="261" t="s">
        <v>394</v>
      </c>
      <c r="H237" s="262">
        <v>1</v>
      </c>
      <c r="I237" s="263"/>
      <c r="J237" s="264">
        <f>ROUND(I237*H237,2)</f>
        <v>0</v>
      </c>
      <c r="K237" s="265"/>
      <c r="L237" s="266"/>
      <c r="M237" s="267" t="s">
        <v>1</v>
      </c>
      <c r="N237" s="268" t="s">
        <v>40</v>
      </c>
      <c r="O237" s="91"/>
      <c r="P237" s="227">
        <f>O237*H237</f>
        <v>0</v>
      </c>
      <c r="Q237" s="227">
        <v>0.00010000000000000001</v>
      </c>
      <c r="R237" s="227">
        <f>Q237*H237</f>
        <v>0.00010000000000000001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318</v>
      </c>
      <c r="AT237" s="229" t="s">
        <v>401</v>
      </c>
      <c r="AU237" s="229" t="s">
        <v>85</v>
      </c>
      <c r="AY237" s="17" t="s">
        <v>149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83</v>
      </c>
      <c r="BK237" s="230">
        <f>ROUND(I237*H237,2)</f>
        <v>0</v>
      </c>
      <c r="BL237" s="17" t="s">
        <v>156</v>
      </c>
      <c r="BM237" s="229" t="s">
        <v>2790</v>
      </c>
    </row>
    <row r="238" s="12" customFormat="1" ht="20.88" customHeight="1">
      <c r="A238" s="12"/>
      <c r="B238" s="203"/>
      <c r="C238" s="204"/>
      <c r="D238" s="205" t="s">
        <v>74</v>
      </c>
      <c r="E238" s="269" t="s">
        <v>2791</v>
      </c>
      <c r="F238" s="269" t="s">
        <v>2792</v>
      </c>
      <c r="G238" s="204"/>
      <c r="H238" s="204"/>
      <c r="I238" s="207"/>
      <c r="J238" s="270">
        <f>BK238</f>
        <v>0</v>
      </c>
      <c r="K238" s="204"/>
      <c r="L238" s="209"/>
      <c r="M238" s="210"/>
      <c r="N238" s="211"/>
      <c r="O238" s="211"/>
      <c r="P238" s="212">
        <f>P239+P240+P241</f>
        <v>0</v>
      </c>
      <c r="Q238" s="211"/>
      <c r="R238" s="212">
        <f>R239+R240+R241</f>
        <v>0</v>
      </c>
      <c r="S238" s="211"/>
      <c r="T238" s="213">
        <f>T239+T240+T241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83</v>
      </c>
      <c r="AT238" s="215" t="s">
        <v>74</v>
      </c>
      <c r="AU238" s="215" t="s">
        <v>85</v>
      </c>
      <c r="AY238" s="214" t="s">
        <v>149</v>
      </c>
      <c r="BK238" s="216">
        <f>BK239+BK240+BK241</f>
        <v>0</v>
      </c>
    </row>
    <row r="239" s="2" customFormat="1" ht="16.5" customHeight="1">
      <c r="A239" s="38"/>
      <c r="B239" s="39"/>
      <c r="C239" s="258" t="s">
        <v>853</v>
      </c>
      <c r="D239" s="258" t="s">
        <v>401</v>
      </c>
      <c r="E239" s="259" t="s">
        <v>2793</v>
      </c>
      <c r="F239" s="260" t="s">
        <v>2794</v>
      </c>
      <c r="G239" s="261" t="s">
        <v>394</v>
      </c>
      <c r="H239" s="262">
        <v>1</v>
      </c>
      <c r="I239" s="263"/>
      <c r="J239" s="264">
        <f>ROUND(I239*H239,2)</f>
        <v>0</v>
      </c>
      <c r="K239" s="265"/>
      <c r="L239" s="266"/>
      <c r="M239" s="267" t="s">
        <v>1</v>
      </c>
      <c r="N239" s="268" t="s">
        <v>40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318</v>
      </c>
      <c r="AT239" s="229" t="s">
        <v>401</v>
      </c>
      <c r="AU239" s="229" t="s">
        <v>234</v>
      </c>
      <c r="AY239" s="17" t="s">
        <v>149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83</v>
      </c>
      <c r="BK239" s="230">
        <f>ROUND(I239*H239,2)</f>
        <v>0</v>
      </c>
      <c r="BL239" s="17" t="s">
        <v>156</v>
      </c>
      <c r="BM239" s="229" t="s">
        <v>2795</v>
      </c>
    </row>
    <row r="240" s="2" customFormat="1">
      <c r="A240" s="38"/>
      <c r="B240" s="39"/>
      <c r="C240" s="40"/>
      <c r="D240" s="233" t="s">
        <v>298</v>
      </c>
      <c r="E240" s="40"/>
      <c r="F240" s="254" t="s">
        <v>2796</v>
      </c>
      <c r="G240" s="40"/>
      <c r="H240" s="40"/>
      <c r="I240" s="255"/>
      <c r="J240" s="40"/>
      <c r="K240" s="40"/>
      <c r="L240" s="44"/>
      <c r="M240" s="256"/>
      <c r="N240" s="257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298</v>
      </c>
      <c r="AU240" s="17" t="s">
        <v>234</v>
      </c>
    </row>
    <row r="241" s="15" customFormat="1" ht="20.88" customHeight="1">
      <c r="A241" s="15"/>
      <c r="B241" s="282"/>
      <c r="C241" s="283"/>
      <c r="D241" s="284" t="s">
        <v>74</v>
      </c>
      <c r="E241" s="284" t="s">
        <v>2797</v>
      </c>
      <c r="F241" s="284" t="s">
        <v>2798</v>
      </c>
      <c r="G241" s="283"/>
      <c r="H241" s="283"/>
      <c r="I241" s="285"/>
      <c r="J241" s="286">
        <f>BK241</f>
        <v>0</v>
      </c>
      <c r="K241" s="283"/>
      <c r="L241" s="287"/>
      <c r="M241" s="288"/>
      <c r="N241" s="289"/>
      <c r="O241" s="289"/>
      <c r="P241" s="290">
        <f>SUM(P242:P243)</f>
        <v>0</v>
      </c>
      <c r="Q241" s="289"/>
      <c r="R241" s="290">
        <f>SUM(R242:R243)</f>
        <v>0</v>
      </c>
      <c r="S241" s="289"/>
      <c r="T241" s="291">
        <f>SUM(T242:T243)</f>
        <v>0</v>
      </c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R241" s="292" t="s">
        <v>83</v>
      </c>
      <c r="AT241" s="293" t="s">
        <v>74</v>
      </c>
      <c r="AU241" s="293" t="s">
        <v>234</v>
      </c>
      <c r="AY241" s="292" t="s">
        <v>149</v>
      </c>
      <c r="BK241" s="294">
        <f>SUM(BK242:BK243)</f>
        <v>0</v>
      </c>
    </row>
    <row r="242" s="2" customFormat="1" ht="16.5" customHeight="1">
      <c r="A242" s="38"/>
      <c r="B242" s="39"/>
      <c r="C242" s="217" t="s">
        <v>861</v>
      </c>
      <c r="D242" s="217" t="s">
        <v>152</v>
      </c>
      <c r="E242" s="218" t="s">
        <v>2799</v>
      </c>
      <c r="F242" s="219" t="s">
        <v>2800</v>
      </c>
      <c r="G242" s="220" t="s">
        <v>2801</v>
      </c>
      <c r="H242" s="221">
        <v>1</v>
      </c>
      <c r="I242" s="222"/>
      <c r="J242" s="223">
        <f>ROUND(I242*H242,2)</f>
        <v>0</v>
      </c>
      <c r="K242" s="224"/>
      <c r="L242" s="44"/>
      <c r="M242" s="225" t="s">
        <v>1</v>
      </c>
      <c r="N242" s="226" t="s">
        <v>40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156</v>
      </c>
      <c r="AT242" s="229" t="s">
        <v>152</v>
      </c>
      <c r="AU242" s="229" t="s">
        <v>156</v>
      </c>
      <c r="AY242" s="17" t="s">
        <v>149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83</v>
      </c>
      <c r="BK242" s="230">
        <f>ROUND(I242*H242,2)</f>
        <v>0</v>
      </c>
      <c r="BL242" s="17" t="s">
        <v>156</v>
      </c>
      <c r="BM242" s="229" t="s">
        <v>2802</v>
      </c>
    </row>
    <row r="243" s="2" customFormat="1">
      <c r="A243" s="38"/>
      <c r="B243" s="39"/>
      <c r="C243" s="40"/>
      <c r="D243" s="233" t="s">
        <v>298</v>
      </c>
      <c r="E243" s="40"/>
      <c r="F243" s="254" t="s">
        <v>2803</v>
      </c>
      <c r="G243" s="40"/>
      <c r="H243" s="40"/>
      <c r="I243" s="255"/>
      <c r="J243" s="40"/>
      <c r="K243" s="40"/>
      <c r="L243" s="44"/>
      <c r="M243" s="256"/>
      <c r="N243" s="257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298</v>
      </c>
      <c r="AU243" s="17" t="s">
        <v>156</v>
      </c>
    </row>
    <row r="244" s="12" customFormat="1" ht="25.92" customHeight="1">
      <c r="A244" s="12"/>
      <c r="B244" s="203"/>
      <c r="C244" s="204"/>
      <c r="D244" s="205" t="s">
        <v>74</v>
      </c>
      <c r="E244" s="206" t="s">
        <v>504</v>
      </c>
      <c r="F244" s="206" t="s">
        <v>505</v>
      </c>
      <c r="G244" s="204"/>
      <c r="H244" s="204"/>
      <c r="I244" s="207"/>
      <c r="J244" s="208">
        <f>BK244</f>
        <v>0</v>
      </c>
      <c r="K244" s="204"/>
      <c r="L244" s="209"/>
      <c r="M244" s="210"/>
      <c r="N244" s="211"/>
      <c r="O244" s="211"/>
      <c r="P244" s="212">
        <f>P245+P255</f>
        <v>0</v>
      </c>
      <c r="Q244" s="211"/>
      <c r="R244" s="212">
        <f>R245+R255</f>
        <v>0</v>
      </c>
      <c r="S244" s="211"/>
      <c r="T244" s="213">
        <f>T245+T255</f>
        <v>0.83151000000000008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83</v>
      </c>
      <c r="AT244" s="215" t="s">
        <v>74</v>
      </c>
      <c r="AU244" s="215" t="s">
        <v>75</v>
      </c>
      <c r="AY244" s="214" t="s">
        <v>149</v>
      </c>
      <c r="BK244" s="216">
        <f>BK245+BK255</f>
        <v>0</v>
      </c>
    </row>
    <row r="245" s="12" customFormat="1" ht="22.8" customHeight="1">
      <c r="A245" s="12"/>
      <c r="B245" s="203"/>
      <c r="C245" s="204"/>
      <c r="D245" s="205" t="s">
        <v>74</v>
      </c>
      <c r="E245" s="269" t="s">
        <v>332</v>
      </c>
      <c r="F245" s="269" t="s">
        <v>743</v>
      </c>
      <c r="G245" s="204"/>
      <c r="H245" s="204"/>
      <c r="I245" s="207"/>
      <c r="J245" s="270">
        <f>BK245</f>
        <v>0</v>
      </c>
      <c r="K245" s="204"/>
      <c r="L245" s="209"/>
      <c r="M245" s="210"/>
      <c r="N245" s="211"/>
      <c r="O245" s="211"/>
      <c r="P245" s="212">
        <f>SUM(P246:P254)</f>
        <v>0</v>
      </c>
      <c r="Q245" s="211"/>
      <c r="R245" s="212">
        <f>SUM(R246:R254)</f>
        <v>0</v>
      </c>
      <c r="S245" s="211"/>
      <c r="T245" s="213">
        <f>SUM(T246:T254)</f>
        <v>0.83151000000000008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83</v>
      </c>
      <c r="AT245" s="215" t="s">
        <v>74</v>
      </c>
      <c r="AU245" s="215" t="s">
        <v>83</v>
      </c>
      <c r="AY245" s="214" t="s">
        <v>149</v>
      </c>
      <c r="BK245" s="216">
        <f>SUM(BK246:BK254)</f>
        <v>0</v>
      </c>
    </row>
    <row r="246" s="2" customFormat="1" ht="24.15" customHeight="1">
      <c r="A246" s="38"/>
      <c r="B246" s="39"/>
      <c r="C246" s="217" t="s">
        <v>869</v>
      </c>
      <c r="D246" s="217" t="s">
        <v>152</v>
      </c>
      <c r="E246" s="218" t="s">
        <v>2804</v>
      </c>
      <c r="F246" s="219" t="s">
        <v>2805</v>
      </c>
      <c r="G246" s="220" t="s">
        <v>394</v>
      </c>
      <c r="H246" s="221">
        <v>24</v>
      </c>
      <c r="I246" s="222"/>
      <c r="J246" s="223">
        <f>ROUND(I246*H246,2)</f>
        <v>0</v>
      </c>
      <c r="K246" s="224"/>
      <c r="L246" s="44"/>
      <c r="M246" s="225" t="s">
        <v>1</v>
      </c>
      <c r="N246" s="226" t="s">
        <v>40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0.0040000000000000001</v>
      </c>
      <c r="T246" s="228">
        <f>S246*H246</f>
        <v>0.096000000000000002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156</v>
      </c>
      <c r="AT246" s="229" t="s">
        <v>152</v>
      </c>
      <c r="AU246" s="229" t="s">
        <v>85</v>
      </c>
      <c r="AY246" s="17" t="s">
        <v>149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83</v>
      </c>
      <c r="BK246" s="230">
        <f>ROUND(I246*H246,2)</f>
        <v>0</v>
      </c>
      <c r="BL246" s="17" t="s">
        <v>156</v>
      </c>
      <c r="BM246" s="229" t="s">
        <v>2806</v>
      </c>
    </row>
    <row r="247" s="13" customFormat="1">
      <c r="A247" s="13"/>
      <c r="B247" s="231"/>
      <c r="C247" s="232"/>
      <c r="D247" s="233" t="s">
        <v>158</v>
      </c>
      <c r="E247" s="234" t="s">
        <v>1</v>
      </c>
      <c r="F247" s="235" t="s">
        <v>2807</v>
      </c>
      <c r="G247" s="232"/>
      <c r="H247" s="236">
        <v>24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158</v>
      </c>
      <c r="AU247" s="242" t="s">
        <v>85</v>
      </c>
      <c r="AV247" s="13" t="s">
        <v>85</v>
      </c>
      <c r="AW247" s="13" t="s">
        <v>32</v>
      </c>
      <c r="AX247" s="13" t="s">
        <v>83</v>
      </c>
      <c r="AY247" s="242" t="s">
        <v>149</v>
      </c>
    </row>
    <row r="248" s="2" customFormat="1" ht="24.15" customHeight="1">
      <c r="A248" s="38"/>
      <c r="B248" s="39"/>
      <c r="C248" s="217" t="s">
        <v>873</v>
      </c>
      <c r="D248" s="217" t="s">
        <v>152</v>
      </c>
      <c r="E248" s="218" t="s">
        <v>2808</v>
      </c>
      <c r="F248" s="219" t="s">
        <v>2809</v>
      </c>
      <c r="G248" s="220" t="s">
        <v>394</v>
      </c>
      <c r="H248" s="221">
        <v>1</v>
      </c>
      <c r="I248" s="222"/>
      <c r="J248" s="223">
        <f>ROUND(I248*H248,2)</f>
        <v>0</v>
      </c>
      <c r="K248" s="224"/>
      <c r="L248" s="44"/>
      <c r="M248" s="225" t="s">
        <v>1</v>
      </c>
      <c r="N248" s="226" t="s">
        <v>40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0.069000000000000006</v>
      </c>
      <c r="T248" s="228">
        <f>S248*H248</f>
        <v>0.069000000000000006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156</v>
      </c>
      <c r="AT248" s="229" t="s">
        <v>152</v>
      </c>
      <c r="AU248" s="229" t="s">
        <v>85</v>
      </c>
      <c r="AY248" s="17" t="s">
        <v>149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83</v>
      </c>
      <c r="BK248" s="230">
        <f>ROUND(I248*H248,2)</f>
        <v>0</v>
      </c>
      <c r="BL248" s="17" t="s">
        <v>156</v>
      </c>
      <c r="BM248" s="229" t="s">
        <v>2810</v>
      </c>
    </row>
    <row r="249" s="13" customFormat="1">
      <c r="A249" s="13"/>
      <c r="B249" s="231"/>
      <c r="C249" s="232"/>
      <c r="D249" s="233" t="s">
        <v>158</v>
      </c>
      <c r="E249" s="234" t="s">
        <v>1</v>
      </c>
      <c r="F249" s="235" t="s">
        <v>2811</v>
      </c>
      <c r="G249" s="232"/>
      <c r="H249" s="236">
        <v>1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158</v>
      </c>
      <c r="AU249" s="242" t="s">
        <v>85</v>
      </c>
      <c r="AV249" s="13" t="s">
        <v>85</v>
      </c>
      <c r="AW249" s="13" t="s">
        <v>32</v>
      </c>
      <c r="AX249" s="13" t="s">
        <v>83</v>
      </c>
      <c r="AY249" s="242" t="s">
        <v>149</v>
      </c>
    </row>
    <row r="250" s="2" customFormat="1" ht="24.15" customHeight="1">
      <c r="A250" s="38"/>
      <c r="B250" s="39"/>
      <c r="C250" s="217" t="s">
        <v>884</v>
      </c>
      <c r="D250" s="217" t="s">
        <v>152</v>
      </c>
      <c r="E250" s="218" t="s">
        <v>2812</v>
      </c>
      <c r="F250" s="219" t="s">
        <v>2813</v>
      </c>
      <c r="G250" s="220" t="s">
        <v>394</v>
      </c>
      <c r="H250" s="221">
        <v>3</v>
      </c>
      <c r="I250" s="222"/>
      <c r="J250" s="223">
        <f>ROUND(I250*H250,2)</f>
        <v>0</v>
      </c>
      <c r="K250" s="224"/>
      <c r="L250" s="44"/>
      <c r="M250" s="225" t="s">
        <v>1</v>
      </c>
      <c r="N250" s="226" t="s">
        <v>40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0.13800000000000001</v>
      </c>
      <c r="T250" s="228">
        <f>S250*H250</f>
        <v>0.41400000000000003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156</v>
      </c>
      <c r="AT250" s="229" t="s">
        <v>152</v>
      </c>
      <c r="AU250" s="229" t="s">
        <v>85</v>
      </c>
      <c r="AY250" s="17" t="s">
        <v>149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83</v>
      </c>
      <c r="BK250" s="230">
        <f>ROUND(I250*H250,2)</f>
        <v>0</v>
      </c>
      <c r="BL250" s="17" t="s">
        <v>156</v>
      </c>
      <c r="BM250" s="229" t="s">
        <v>2814</v>
      </c>
    </row>
    <row r="251" s="13" customFormat="1">
      <c r="A251" s="13"/>
      <c r="B251" s="231"/>
      <c r="C251" s="232"/>
      <c r="D251" s="233" t="s">
        <v>158</v>
      </c>
      <c r="E251" s="234" t="s">
        <v>1</v>
      </c>
      <c r="F251" s="235" t="s">
        <v>2815</v>
      </c>
      <c r="G251" s="232"/>
      <c r="H251" s="236">
        <v>2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158</v>
      </c>
      <c r="AU251" s="242" t="s">
        <v>85</v>
      </c>
      <c r="AV251" s="13" t="s">
        <v>85</v>
      </c>
      <c r="AW251" s="13" t="s">
        <v>32</v>
      </c>
      <c r="AX251" s="13" t="s">
        <v>75</v>
      </c>
      <c r="AY251" s="242" t="s">
        <v>149</v>
      </c>
    </row>
    <row r="252" s="13" customFormat="1">
      <c r="A252" s="13"/>
      <c r="B252" s="231"/>
      <c r="C252" s="232"/>
      <c r="D252" s="233" t="s">
        <v>158</v>
      </c>
      <c r="E252" s="234" t="s">
        <v>1</v>
      </c>
      <c r="F252" s="235" t="s">
        <v>2816</v>
      </c>
      <c r="G252" s="232"/>
      <c r="H252" s="236">
        <v>1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158</v>
      </c>
      <c r="AU252" s="242" t="s">
        <v>85</v>
      </c>
      <c r="AV252" s="13" t="s">
        <v>85</v>
      </c>
      <c r="AW252" s="13" t="s">
        <v>32</v>
      </c>
      <c r="AX252" s="13" t="s">
        <v>75</v>
      </c>
      <c r="AY252" s="242" t="s">
        <v>149</v>
      </c>
    </row>
    <row r="253" s="14" customFormat="1">
      <c r="A253" s="14"/>
      <c r="B253" s="243"/>
      <c r="C253" s="244"/>
      <c r="D253" s="233" t="s">
        <v>158</v>
      </c>
      <c r="E253" s="245" t="s">
        <v>1</v>
      </c>
      <c r="F253" s="246" t="s">
        <v>212</v>
      </c>
      <c r="G253" s="244"/>
      <c r="H253" s="247">
        <v>3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158</v>
      </c>
      <c r="AU253" s="253" t="s">
        <v>85</v>
      </c>
      <c r="AV253" s="14" t="s">
        <v>156</v>
      </c>
      <c r="AW253" s="14" t="s">
        <v>32</v>
      </c>
      <c r="AX253" s="14" t="s">
        <v>83</v>
      </c>
      <c r="AY253" s="253" t="s">
        <v>149</v>
      </c>
    </row>
    <row r="254" s="2" customFormat="1" ht="24.15" customHeight="1">
      <c r="A254" s="38"/>
      <c r="B254" s="39"/>
      <c r="C254" s="217" t="s">
        <v>890</v>
      </c>
      <c r="D254" s="217" t="s">
        <v>152</v>
      </c>
      <c r="E254" s="218" t="s">
        <v>2817</v>
      </c>
      <c r="F254" s="219" t="s">
        <v>2818</v>
      </c>
      <c r="G254" s="220" t="s">
        <v>394</v>
      </c>
      <c r="H254" s="221">
        <v>443</v>
      </c>
      <c r="I254" s="222"/>
      <c r="J254" s="223">
        <f>ROUND(I254*H254,2)</f>
        <v>0</v>
      </c>
      <c r="K254" s="224"/>
      <c r="L254" s="44"/>
      <c r="M254" s="225" t="s">
        <v>1</v>
      </c>
      <c r="N254" s="226" t="s">
        <v>40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0.00056999999999999998</v>
      </c>
      <c r="T254" s="228">
        <f>S254*H254</f>
        <v>0.25251000000000001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156</v>
      </c>
      <c r="AT254" s="229" t="s">
        <v>152</v>
      </c>
      <c r="AU254" s="229" t="s">
        <v>85</v>
      </c>
      <c r="AY254" s="17" t="s">
        <v>149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83</v>
      </c>
      <c r="BK254" s="230">
        <f>ROUND(I254*H254,2)</f>
        <v>0</v>
      </c>
      <c r="BL254" s="17" t="s">
        <v>156</v>
      </c>
      <c r="BM254" s="229" t="s">
        <v>2819</v>
      </c>
    </row>
    <row r="255" s="12" customFormat="1" ht="22.8" customHeight="1">
      <c r="A255" s="12"/>
      <c r="B255" s="203"/>
      <c r="C255" s="204"/>
      <c r="D255" s="205" t="s">
        <v>74</v>
      </c>
      <c r="E255" s="269" t="s">
        <v>926</v>
      </c>
      <c r="F255" s="269" t="s">
        <v>927</v>
      </c>
      <c r="G255" s="204"/>
      <c r="H255" s="204"/>
      <c r="I255" s="207"/>
      <c r="J255" s="270">
        <f>BK255</f>
        <v>0</v>
      </c>
      <c r="K255" s="204"/>
      <c r="L255" s="209"/>
      <c r="M255" s="210"/>
      <c r="N255" s="211"/>
      <c r="O255" s="211"/>
      <c r="P255" s="212">
        <f>SUM(P256:P260)</f>
        <v>0</v>
      </c>
      <c r="Q255" s="211"/>
      <c r="R255" s="212">
        <f>SUM(R256:R260)</f>
        <v>0</v>
      </c>
      <c r="S255" s="211"/>
      <c r="T255" s="213">
        <f>SUM(T256:T260)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83</v>
      </c>
      <c r="AT255" s="215" t="s">
        <v>74</v>
      </c>
      <c r="AU255" s="215" t="s">
        <v>83</v>
      </c>
      <c r="AY255" s="214" t="s">
        <v>149</v>
      </c>
      <c r="BK255" s="216">
        <f>SUM(BK256:BK260)</f>
        <v>0</v>
      </c>
    </row>
    <row r="256" s="2" customFormat="1" ht="24.15" customHeight="1">
      <c r="A256" s="38"/>
      <c r="B256" s="39"/>
      <c r="C256" s="217" t="s">
        <v>895</v>
      </c>
      <c r="D256" s="217" t="s">
        <v>152</v>
      </c>
      <c r="E256" s="218" t="s">
        <v>929</v>
      </c>
      <c r="F256" s="219" t="s">
        <v>930</v>
      </c>
      <c r="G256" s="220" t="s">
        <v>356</v>
      </c>
      <c r="H256" s="221">
        <v>0.83199999999999996</v>
      </c>
      <c r="I256" s="222"/>
      <c r="J256" s="223">
        <f>ROUND(I256*H256,2)</f>
        <v>0</v>
      </c>
      <c r="K256" s="224"/>
      <c r="L256" s="44"/>
      <c r="M256" s="225" t="s">
        <v>1</v>
      </c>
      <c r="N256" s="226" t="s">
        <v>40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156</v>
      </c>
      <c r="AT256" s="229" t="s">
        <v>152</v>
      </c>
      <c r="AU256" s="229" t="s">
        <v>85</v>
      </c>
      <c r="AY256" s="17" t="s">
        <v>149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83</v>
      </c>
      <c r="BK256" s="230">
        <f>ROUND(I256*H256,2)</f>
        <v>0</v>
      </c>
      <c r="BL256" s="17" t="s">
        <v>156</v>
      </c>
      <c r="BM256" s="229" t="s">
        <v>2820</v>
      </c>
    </row>
    <row r="257" s="2" customFormat="1" ht="24.15" customHeight="1">
      <c r="A257" s="38"/>
      <c r="B257" s="39"/>
      <c r="C257" s="217" t="s">
        <v>928</v>
      </c>
      <c r="D257" s="217" t="s">
        <v>152</v>
      </c>
      <c r="E257" s="218" t="s">
        <v>949</v>
      </c>
      <c r="F257" s="219" t="s">
        <v>950</v>
      </c>
      <c r="G257" s="220" t="s">
        <v>356</v>
      </c>
      <c r="H257" s="221">
        <v>0.83199999999999996</v>
      </c>
      <c r="I257" s="222"/>
      <c r="J257" s="223">
        <f>ROUND(I257*H257,2)</f>
        <v>0</v>
      </c>
      <c r="K257" s="224"/>
      <c r="L257" s="44"/>
      <c r="M257" s="225" t="s">
        <v>1</v>
      </c>
      <c r="N257" s="226" t="s">
        <v>40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156</v>
      </c>
      <c r="AT257" s="229" t="s">
        <v>152</v>
      </c>
      <c r="AU257" s="229" t="s">
        <v>85</v>
      </c>
      <c r="AY257" s="17" t="s">
        <v>149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83</v>
      </c>
      <c r="BK257" s="230">
        <f>ROUND(I257*H257,2)</f>
        <v>0</v>
      </c>
      <c r="BL257" s="17" t="s">
        <v>156</v>
      </c>
      <c r="BM257" s="229" t="s">
        <v>2821</v>
      </c>
    </row>
    <row r="258" s="2" customFormat="1" ht="24.15" customHeight="1">
      <c r="A258" s="38"/>
      <c r="B258" s="39"/>
      <c r="C258" s="217" t="s">
        <v>932</v>
      </c>
      <c r="D258" s="217" t="s">
        <v>152</v>
      </c>
      <c r="E258" s="218" t="s">
        <v>953</v>
      </c>
      <c r="F258" s="219" t="s">
        <v>954</v>
      </c>
      <c r="G258" s="220" t="s">
        <v>356</v>
      </c>
      <c r="H258" s="221">
        <v>12.48</v>
      </c>
      <c r="I258" s="222"/>
      <c r="J258" s="223">
        <f>ROUND(I258*H258,2)</f>
        <v>0</v>
      </c>
      <c r="K258" s="224"/>
      <c r="L258" s="44"/>
      <c r="M258" s="225" t="s">
        <v>1</v>
      </c>
      <c r="N258" s="226" t="s">
        <v>40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156</v>
      </c>
      <c r="AT258" s="229" t="s">
        <v>152</v>
      </c>
      <c r="AU258" s="229" t="s">
        <v>85</v>
      </c>
      <c r="AY258" s="17" t="s">
        <v>149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83</v>
      </c>
      <c r="BK258" s="230">
        <f>ROUND(I258*H258,2)</f>
        <v>0</v>
      </c>
      <c r="BL258" s="17" t="s">
        <v>156</v>
      </c>
      <c r="BM258" s="229" t="s">
        <v>2822</v>
      </c>
    </row>
    <row r="259" s="13" customFormat="1">
      <c r="A259" s="13"/>
      <c r="B259" s="231"/>
      <c r="C259" s="232"/>
      <c r="D259" s="233" t="s">
        <v>158</v>
      </c>
      <c r="E259" s="232"/>
      <c r="F259" s="235" t="s">
        <v>2823</v>
      </c>
      <c r="G259" s="232"/>
      <c r="H259" s="236">
        <v>12.48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158</v>
      </c>
      <c r="AU259" s="242" t="s">
        <v>85</v>
      </c>
      <c r="AV259" s="13" t="s">
        <v>85</v>
      </c>
      <c r="AW259" s="13" t="s">
        <v>4</v>
      </c>
      <c r="AX259" s="13" t="s">
        <v>83</v>
      </c>
      <c r="AY259" s="242" t="s">
        <v>149</v>
      </c>
    </row>
    <row r="260" s="2" customFormat="1" ht="33" customHeight="1">
      <c r="A260" s="38"/>
      <c r="B260" s="39"/>
      <c r="C260" s="217" t="s">
        <v>940</v>
      </c>
      <c r="D260" s="217" t="s">
        <v>152</v>
      </c>
      <c r="E260" s="218" t="s">
        <v>958</v>
      </c>
      <c r="F260" s="219" t="s">
        <v>959</v>
      </c>
      <c r="G260" s="220" t="s">
        <v>356</v>
      </c>
      <c r="H260" s="221">
        <v>0.83199999999999996</v>
      </c>
      <c r="I260" s="222"/>
      <c r="J260" s="223">
        <f>ROUND(I260*H260,2)</f>
        <v>0</v>
      </c>
      <c r="K260" s="224"/>
      <c r="L260" s="44"/>
      <c r="M260" s="225" t="s">
        <v>1</v>
      </c>
      <c r="N260" s="226" t="s">
        <v>40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156</v>
      </c>
      <c r="AT260" s="229" t="s">
        <v>152</v>
      </c>
      <c r="AU260" s="229" t="s">
        <v>85</v>
      </c>
      <c r="AY260" s="17" t="s">
        <v>149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83</v>
      </c>
      <c r="BK260" s="230">
        <f>ROUND(I260*H260,2)</f>
        <v>0</v>
      </c>
      <c r="BL260" s="17" t="s">
        <v>156</v>
      </c>
      <c r="BM260" s="229" t="s">
        <v>2824</v>
      </c>
    </row>
    <row r="261" s="12" customFormat="1" ht="25.92" customHeight="1">
      <c r="A261" s="12"/>
      <c r="B261" s="203"/>
      <c r="C261" s="204"/>
      <c r="D261" s="205" t="s">
        <v>74</v>
      </c>
      <c r="E261" s="206" t="s">
        <v>1459</v>
      </c>
      <c r="F261" s="206" t="s">
        <v>1460</v>
      </c>
      <c r="G261" s="204"/>
      <c r="H261" s="204"/>
      <c r="I261" s="207"/>
      <c r="J261" s="208">
        <f>BK261</f>
        <v>0</v>
      </c>
      <c r="K261" s="204"/>
      <c r="L261" s="209"/>
      <c r="M261" s="210"/>
      <c r="N261" s="211"/>
      <c r="O261" s="211"/>
      <c r="P261" s="212">
        <f>P262</f>
        <v>0</v>
      </c>
      <c r="Q261" s="211"/>
      <c r="R261" s="212">
        <f>R262</f>
        <v>0</v>
      </c>
      <c r="S261" s="211"/>
      <c r="T261" s="213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83</v>
      </c>
      <c r="AT261" s="215" t="s">
        <v>74</v>
      </c>
      <c r="AU261" s="215" t="s">
        <v>75</v>
      </c>
      <c r="AY261" s="214" t="s">
        <v>149</v>
      </c>
      <c r="BK261" s="216">
        <f>BK262</f>
        <v>0</v>
      </c>
    </row>
    <row r="262" s="12" customFormat="1" ht="22.8" customHeight="1">
      <c r="A262" s="12"/>
      <c r="B262" s="203"/>
      <c r="C262" s="204"/>
      <c r="D262" s="205" t="s">
        <v>74</v>
      </c>
      <c r="E262" s="269" t="s">
        <v>2825</v>
      </c>
      <c r="F262" s="269" t="s">
        <v>2826</v>
      </c>
      <c r="G262" s="204"/>
      <c r="H262" s="204"/>
      <c r="I262" s="207"/>
      <c r="J262" s="270">
        <f>BK262</f>
        <v>0</v>
      </c>
      <c r="K262" s="204"/>
      <c r="L262" s="209"/>
      <c r="M262" s="210"/>
      <c r="N262" s="211"/>
      <c r="O262" s="211"/>
      <c r="P262" s="212">
        <f>SUM(P263:P265)</f>
        <v>0</v>
      </c>
      <c r="Q262" s="211"/>
      <c r="R262" s="212">
        <f>SUM(R263:R265)</f>
        <v>0</v>
      </c>
      <c r="S262" s="211"/>
      <c r="T262" s="213">
        <f>SUM(T263:T265)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83</v>
      </c>
      <c r="AT262" s="215" t="s">
        <v>74</v>
      </c>
      <c r="AU262" s="215" t="s">
        <v>83</v>
      </c>
      <c r="AY262" s="214" t="s">
        <v>149</v>
      </c>
      <c r="BK262" s="216">
        <f>SUM(BK263:BK265)</f>
        <v>0</v>
      </c>
    </row>
    <row r="263" s="2" customFormat="1" ht="16.5" customHeight="1">
      <c r="A263" s="38"/>
      <c r="B263" s="39"/>
      <c r="C263" s="217" t="s">
        <v>948</v>
      </c>
      <c r="D263" s="217" t="s">
        <v>152</v>
      </c>
      <c r="E263" s="218" t="s">
        <v>2827</v>
      </c>
      <c r="F263" s="219" t="s">
        <v>2828</v>
      </c>
      <c r="G263" s="220" t="s">
        <v>155</v>
      </c>
      <c r="H263" s="221">
        <v>483</v>
      </c>
      <c r="I263" s="222"/>
      <c r="J263" s="223">
        <f>ROUND(I263*H263,2)</f>
        <v>0</v>
      </c>
      <c r="K263" s="224"/>
      <c r="L263" s="44"/>
      <c r="M263" s="225" t="s">
        <v>1</v>
      </c>
      <c r="N263" s="226" t="s">
        <v>40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156</v>
      </c>
      <c r="AT263" s="229" t="s">
        <v>152</v>
      </c>
      <c r="AU263" s="229" t="s">
        <v>85</v>
      </c>
      <c r="AY263" s="17" t="s">
        <v>149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83</v>
      </c>
      <c r="BK263" s="230">
        <f>ROUND(I263*H263,2)</f>
        <v>0</v>
      </c>
      <c r="BL263" s="17" t="s">
        <v>156</v>
      </c>
      <c r="BM263" s="229" t="s">
        <v>2829</v>
      </c>
    </row>
    <row r="264" s="2" customFormat="1" ht="37.8" customHeight="1">
      <c r="A264" s="38"/>
      <c r="B264" s="39"/>
      <c r="C264" s="217" t="s">
        <v>952</v>
      </c>
      <c r="D264" s="217" t="s">
        <v>152</v>
      </c>
      <c r="E264" s="218" t="s">
        <v>2830</v>
      </c>
      <c r="F264" s="219" t="s">
        <v>2831</v>
      </c>
      <c r="G264" s="220" t="s">
        <v>394</v>
      </c>
      <c r="H264" s="221">
        <v>98</v>
      </c>
      <c r="I264" s="222"/>
      <c r="J264" s="223">
        <f>ROUND(I264*H264,2)</f>
        <v>0</v>
      </c>
      <c r="K264" s="224"/>
      <c r="L264" s="44"/>
      <c r="M264" s="225" t="s">
        <v>1</v>
      </c>
      <c r="N264" s="226" t="s">
        <v>40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156</v>
      </c>
      <c r="AT264" s="229" t="s">
        <v>152</v>
      </c>
      <c r="AU264" s="229" t="s">
        <v>85</v>
      </c>
      <c r="AY264" s="17" t="s">
        <v>149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83</v>
      </c>
      <c r="BK264" s="230">
        <f>ROUND(I264*H264,2)</f>
        <v>0</v>
      </c>
      <c r="BL264" s="17" t="s">
        <v>156</v>
      </c>
      <c r="BM264" s="229" t="s">
        <v>2832</v>
      </c>
    </row>
    <row r="265" s="2" customFormat="1" ht="24.15" customHeight="1">
      <c r="A265" s="38"/>
      <c r="B265" s="39"/>
      <c r="C265" s="217" t="s">
        <v>957</v>
      </c>
      <c r="D265" s="217" t="s">
        <v>152</v>
      </c>
      <c r="E265" s="218" t="s">
        <v>2833</v>
      </c>
      <c r="F265" s="219" t="s">
        <v>2834</v>
      </c>
      <c r="G265" s="220" t="s">
        <v>394</v>
      </c>
      <c r="H265" s="221">
        <v>2</v>
      </c>
      <c r="I265" s="222"/>
      <c r="J265" s="223">
        <f>ROUND(I265*H265,2)</f>
        <v>0</v>
      </c>
      <c r="K265" s="224"/>
      <c r="L265" s="44"/>
      <c r="M265" s="225" t="s">
        <v>1</v>
      </c>
      <c r="N265" s="226" t="s">
        <v>40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156</v>
      </c>
      <c r="AT265" s="229" t="s">
        <v>152</v>
      </c>
      <c r="AU265" s="229" t="s">
        <v>85</v>
      </c>
      <c r="AY265" s="17" t="s">
        <v>149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83</v>
      </c>
      <c r="BK265" s="230">
        <f>ROUND(I265*H265,2)</f>
        <v>0</v>
      </c>
      <c r="BL265" s="17" t="s">
        <v>156</v>
      </c>
      <c r="BM265" s="229" t="s">
        <v>2835</v>
      </c>
    </row>
    <row r="266" s="12" customFormat="1" ht="25.92" customHeight="1">
      <c r="A266" s="12"/>
      <c r="B266" s="203"/>
      <c r="C266" s="204"/>
      <c r="D266" s="205" t="s">
        <v>74</v>
      </c>
      <c r="E266" s="206" t="s">
        <v>401</v>
      </c>
      <c r="F266" s="206" t="s">
        <v>2836</v>
      </c>
      <c r="G266" s="204"/>
      <c r="H266" s="204"/>
      <c r="I266" s="207"/>
      <c r="J266" s="208">
        <f>BK266</f>
        <v>0</v>
      </c>
      <c r="K266" s="204"/>
      <c r="L266" s="209"/>
      <c r="M266" s="210"/>
      <c r="N266" s="211"/>
      <c r="O266" s="211"/>
      <c r="P266" s="212">
        <f>P267</f>
        <v>0</v>
      </c>
      <c r="Q266" s="211"/>
      <c r="R266" s="212">
        <f>R267</f>
        <v>0</v>
      </c>
      <c r="S266" s="211"/>
      <c r="T266" s="213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4" t="s">
        <v>234</v>
      </c>
      <c r="AT266" s="215" t="s">
        <v>74</v>
      </c>
      <c r="AU266" s="215" t="s">
        <v>75</v>
      </c>
      <c r="AY266" s="214" t="s">
        <v>149</v>
      </c>
      <c r="BK266" s="216">
        <f>BK267</f>
        <v>0</v>
      </c>
    </row>
    <row r="267" s="12" customFormat="1" ht="22.8" customHeight="1">
      <c r="A267" s="12"/>
      <c r="B267" s="203"/>
      <c r="C267" s="204"/>
      <c r="D267" s="205" t="s">
        <v>74</v>
      </c>
      <c r="E267" s="269" t="s">
        <v>2837</v>
      </c>
      <c r="F267" s="269" t="s">
        <v>2838</v>
      </c>
      <c r="G267" s="204"/>
      <c r="H267" s="204"/>
      <c r="I267" s="207"/>
      <c r="J267" s="270">
        <f>BK267</f>
        <v>0</v>
      </c>
      <c r="K267" s="204"/>
      <c r="L267" s="209"/>
      <c r="M267" s="210"/>
      <c r="N267" s="211"/>
      <c r="O267" s="211"/>
      <c r="P267" s="212">
        <f>SUM(P268:P278)</f>
        <v>0</v>
      </c>
      <c r="Q267" s="211"/>
      <c r="R267" s="212">
        <f>SUM(R268:R278)</f>
        <v>0</v>
      </c>
      <c r="S267" s="211"/>
      <c r="T267" s="213">
        <f>SUM(T268:T278)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4" t="s">
        <v>234</v>
      </c>
      <c r="AT267" s="215" t="s">
        <v>74</v>
      </c>
      <c r="AU267" s="215" t="s">
        <v>83</v>
      </c>
      <c r="AY267" s="214" t="s">
        <v>149</v>
      </c>
      <c r="BK267" s="216">
        <f>SUM(BK268:BK278)</f>
        <v>0</v>
      </c>
    </row>
    <row r="268" s="2" customFormat="1" ht="33" customHeight="1">
      <c r="A268" s="38"/>
      <c r="B268" s="39"/>
      <c r="C268" s="217" t="s">
        <v>963</v>
      </c>
      <c r="D268" s="217" t="s">
        <v>152</v>
      </c>
      <c r="E268" s="218" t="s">
        <v>2839</v>
      </c>
      <c r="F268" s="219" t="s">
        <v>2840</v>
      </c>
      <c r="G268" s="220" t="s">
        <v>250</v>
      </c>
      <c r="H268" s="221">
        <v>182</v>
      </c>
      <c r="I268" s="222"/>
      <c r="J268" s="223">
        <f>ROUND(I268*H268,2)</f>
        <v>0</v>
      </c>
      <c r="K268" s="224"/>
      <c r="L268" s="44"/>
      <c r="M268" s="225" t="s">
        <v>1</v>
      </c>
      <c r="N268" s="226" t="s">
        <v>40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412</v>
      </c>
      <c r="AT268" s="229" t="s">
        <v>152</v>
      </c>
      <c r="AU268" s="229" t="s">
        <v>85</v>
      </c>
      <c r="AY268" s="17" t="s">
        <v>149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83</v>
      </c>
      <c r="BK268" s="230">
        <f>ROUND(I268*H268,2)</f>
        <v>0</v>
      </c>
      <c r="BL268" s="17" t="s">
        <v>412</v>
      </c>
      <c r="BM268" s="229" t="s">
        <v>2841</v>
      </c>
    </row>
    <row r="269" s="13" customFormat="1">
      <c r="A269" s="13"/>
      <c r="B269" s="231"/>
      <c r="C269" s="232"/>
      <c r="D269" s="233" t="s">
        <v>158</v>
      </c>
      <c r="E269" s="234" t="s">
        <v>1</v>
      </c>
      <c r="F269" s="235" t="s">
        <v>2842</v>
      </c>
      <c r="G269" s="232"/>
      <c r="H269" s="236">
        <v>10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158</v>
      </c>
      <c r="AU269" s="242" t="s">
        <v>85</v>
      </c>
      <c r="AV269" s="13" t="s">
        <v>85</v>
      </c>
      <c r="AW269" s="13" t="s">
        <v>32</v>
      </c>
      <c r="AX269" s="13" t="s">
        <v>75</v>
      </c>
      <c r="AY269" s="242" t="s">
        <v>149</v>
      </c>
    </row>
    <row r="270" s="13" customFormat="1">
      <c r="A270" s="13"/>
      <c r="B270" s="231"/>
      <c r="C270" s="232"/>
      <c r="D270" s="233" t="s">
        <v>158</v>
      </c>
      <c r="E270" s="234" t="s">
        <v>1</v>
      </c>
      <c r="F270" s="235" t="s">
        <v>2843</v>
      </c>
      <c r="G270" s="232"/>
      <c r="H270" s="236">
        <v>136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158</v>
      </c>
      <c r="AU270" s="242" t="s">
        <v>85</v>
      </c>
      <c r="AV270" s="13" t="s">
        <v>85</v>
      </c>
      <c r="AW270" s="13" t="s">
        <v>32</v>
      </c>
      <c r="AX270" s="13" t="s">
        <v>75</v>
      </c>
      <c r="AY270" s="242" t="s">
        <v>149</v>
      </c>
    </row>
    <row r="271" s="13" customFormat="1">
      <c r="A271" s="13"/>
      <c r="B271" s="231"/>
      <c r="C271" s="232"/>
      <c r="D271" s="233" t="s">
        <v>158</v>
      </c>
      <c r="E271" s="234" t="s">
        <v>1</v>
      </c>
      <c r="F271" s="235" t="s">
        <v>2844</v>
      </c>
      <c r="G271" s="232"/>
      <c r="H271" s="236">
        <v>10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158</v>
      </c>
      <c r="AU271" s="242" t="s">
        <v>85</v>
      </c>
      <c r="AV271" s="13" t="s">
        <v>85</v>
      </c>
      <c r="AW271" s="13" t="s">
        <v>32</v>
      </c>
      <c r="AX271" s="13" t="s">
        <v>75</v>
      </c>
      <c r="AY271" s="242" t="s">
        <v>149</v>
      </c>
    </row>
    <row r="272" s="13" customFormat="1">
      <c r="A272" s="13"/>
      <c r="B272" s="231"/>
      <c r="C272" s="232"/>
      <c r="D272" s="233" t="s">
        <v>158</v>
      </c>
      <c r="E272" s="234" t="s">
        <v>1</v>
      </c>
      <c r="F272" s="235" t="s">
        <v>2845</v>
      </c>
      <c r="G272" s="232"/>
      <c r="H272" s="236">
        <v>20</v>
      </c>
      <c r="I272" s="237"/>
      <c r="J272" s="232"/>
      <c r="K272" s="232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158</v>
      </c>
      <c r="AU272" s="242" t="s">
        <v>85</v>
      </c>
      <c r="AV272" s="13" t="s">
        <v>85</v>
      </c>
      <c r="AW272" s="13" t="s">
        <v>32</v>
      </c>
      <c r="AX272" s="13" t="s">
        <v>75</v>
      </c>
      <c r="AY272" s="242" t="s">
        <v>149</v>
      </c>
    </row>
    <row r="273" s="13" customFormat="1">
      <c r="A273" s="13"/>
      <c r="B273" s="231"/>
      <c r="C273" s="232"/>
      <c r="D273" s="233" t="s">
        <v>158</v>
      </c>
      <c r="E273" s="234" t="s">
        <v>1</v>
      </c>
      <c r="F273" s="235" t="s">
        <v>2846</v>
      </c>
      <c r="G273" s="232"/>
      <c r="H273" s="236">
        <v>6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158</v>
      </c>
      <c r="AU273" s="242" t="s">
        <v>85</v>
      </c>
      <c r="AV273" s="13" t="s">
        <v>85</v>
      </c>
      <c r="AW273" s="13" t="s">
        <v>32</v>
      </c>
      <c r="AX273" s="13" t="s">
        <v>75</v>
      </c>
      <c r="AY273" s="242" t="s">
        <v>149</v>
      </c>
    </row>
    <row r="274" s="14" customFormat="1">
      <c r="A274" s="14"/>
      <c r="B274" s="243"/>
      <c r="C274" s="244"/>
      <c r="D274" s="233" t="s">
        <v>158</v>
      </c>
      <c r="E274" s="245" t="s">
        <v>1</v>
      </c>
      <c r="F274" s="246" t="s">
        <v>212</v>
      </c>
      <c r="G274" s="244"/>
      <c r="H274" s="247">
        <v>182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158</v>
      </c>
      <c r="AU274" s="253" t="s">
        <v>85</v>
      </c>
      <c r="AV274" s="14" t="s">
        <v>156</v>
      </c>
      <c r="AW274" s="14" t="s">
        <v>32</v>
      </c>
      <c r="AX274" s="14" t="s">
        <v>83</v>
      </c>
      <c r="AY274" s="253" t="s">
        <v>149</v>
      </c>
    </row>
    <row r="275" s="2" customFormat="1" ht="33" customHeight="1">
      <c r="A275" s="38"/>
      <c r="B275" s="39"/>
      <c r="C275" s="217" t="s">
        <v>969</v>
      </c>
      <c r="D275" s="217" t="s">
        <v>152</v>
      </c>
      <c r="E275" s="218" t="s">
        <v>2847</v>
      </c>
      <c r="F275" s="219" t="s">
        <v>2848</v>
      </c>
      <c r="G275" s="220" t="s">
        <v>250</v>
      </c>
      <c r="H275" s="221">
        <v>26</v>
      </c>
      <c r="I275" s="222"/>
      <c r="J275" s="223">
        <f>ROUND(I275*H275,2)</f>
        <v>0</v>
      </c>
      <c r="K275" s="224"/>
      <c r="L275" s="44"/>
      <c r="M275" s="225" t="s">
        <v>1</v>
      </c>
      <c r="N275" s="226" t="s">
        <v>40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412</v>
      </c>
      <c r="AT275" s="229" t="s">
        <v>152</v>
      </c>
      <c r="AU275" s="229" t="s">
        <v>85</v>
      </c>
      <c r="AY275" s="17" t="s">
        <v>149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83</v>
      </c>
      <c r="BK275" s="230">
        <f>ROUND(I275*H275,2)</f>
        <v>0</v>
      </c>
      <c r="BL275" s="17" t="s">
        <v>412</v>
      </c>
      <c r="BM275" s="229" t="s">
        <v>2849</v>
      </c>
    </row>
    <row r="276" s="13" customFormat="1">
      <c r="A276" s="13"/>
      <c r="B276" s="231"/>
      <c r="C276" s="232"/>
      <c r="D276" s="233" t="s">
        <v>158</v>
      </c>
      <c r="E276" s="234" t="s">
        <v>1</v>
      </c>
      <c r="F276" s="235" t="s">
        <v>2850</v>
      </c>
      <c r="G276" s="232"/>
      <c r="H276" s="236">
        <v>20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158</v>
      </c>
      <c r="AU276" s="242" t="s">
        <v>85</v>
      </c>
      <c r="AV276" s="13" t="s">
        <v>85</v>
      </c>
      <c r="AW276" s="13" t="s">
        <v>32</v>
      </c>
      <c r="AX276" s="13" t="s">
        <v>75</v>
      </c>
      <c r="AY276" s="242" t="s">
        <v>149</v>
      </c>
    </row>
    <row r="277" s="13" customFormat="1">
      <c r="A277" s="13"/>
      <c r="B277" s="231"/>
      <c r="C277" s="232"/>
      <c r="D277" s="233" t="s">
        <v>158</v>
      </c>
      <c r="E277" s="234" t="s">
        <v>1</v>
      </c>
      <c r="F277" s="235" t="s">
        <v>2851</v>
      </c>
      <c r="G277" s="232"/>
      <c r="H277" s="236">
        <v>6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158</v>
      </c>
      <c r="AU277" s="242" t="s">
        <v>85</v>
      </c>
      <c r="AV277" s="13" t="s">
        <v>85</v>
      </c>
      <c r="AW277" s="13" t="s">
        <v>32</v>
      </c>
      <c r="AX277" s="13" t="s">
        <v>75</v>
      </c>
      <c r="AY277" s="242" t="s">
        <v>149</v>
      </c>
    </row>
    <row r="278" s="14" customFormat="1">
      <c r="A278" s="14"/>
      <c r="B278" s="243"/>
      <c r="C278" s="244"/>
      <c r="D278" s="233" t="s">
        <v>158</v>
      </c>
      <c r="E278" s="245" t="s">
        <v>1</v>
      </c>
      <c r="F278" s="246" t="s">
        <v>212</v>
      </c>
      <c r="G278" s="244"/>
      <c r="H278" s="247">
        <v>26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158</v>
      </c>
      <c r="AU278" s="253" t="s">
        <v>85</v>
      </c>
      <c r="AV278" s="14" t="s">
        <v>156</v>
      </c>
      <c r="AW278" s="14" t="s">
        <v>32</v>
      </c>
      <c r="AX278" s="14" t="s">
        <v>83</v>
      </c>
      <c r="AY278" s="253" t="s">
        <v>149</v>
      </c>
    </row>
    <row r="279" s="12" customFormat="1" ht="25.92" customHeight="1">
      <c r="A279" s="12"/>
      <c r="B279" s="203"/>
      <c r="C279" s="204"/>
      <c r="D279" s="205" t="s">
        <v>74</v>
      </c>
      <c r="E279" s="206" t="s">
        <v>2852</v>
      </c>
      <c r="F279" s="206" t="s">
        <v>2853</v>
      </c>
      <c r="G279" s="204"/>
      <c r="H279" s="204"/>
      <c r="I279" s="207"/>
      <c r="J279" s="208">
        <f>BK279</f>
        <v>0</v>
      </c>
      <c r="K279" s="204"/>
      <c r="L279" s="209"/>
      <c r="M279" s="210"/>
      <c r="N279" s="211"/>
      <c r="O279" s="211"/>
      <c r="P279" s="212">
        <f>SUM(P280:P288)</f>
        <v>0</v>
      </c>
      <c r="Q279" s="211"/>
      <c r="R279" s="212">
        <f>SUM(R280:R288)</f>
        <v>0</v>
      </c>
      <c r="S279" s="211"/>
      <c r="T279" s="213">
        <f>SUM(T280:T288)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156</v>
      </c>
      <c r="AT279" s="215" t="s">
        <v>74</v>
      </c>
      <c r="AU279" s="215" t="s">
        <v>75</v>
      </c>
      <c r="AY279" s="214" t="s">
        <v>149</v>
      </c>
      <c r="BK279" s="216">
        <f>SUM(BK280:BK288)</f>
        <v>0</v>
      </c>
    </row>
    <row r="280" s="2" customFormat="1" ht="24.15" customHeight="1">
      <c r="A280" s="38"/>
      <c r="B280" s="39"/>
      <c r="C280" s="217" t="s">
        <v>974</v>
      </c>
      <c r="D280" s="217" t="s">
        <v>152</v>
      </c>
      <c r="E280" s="218" t="s">
        <v>2854</v>
      </c>
      <c r="F280" s="219" t="s">
        <v>2855</v>
      </c>
      <c r="G280" s="220" t="s">
        <v>2856</v>
      </c>
      <c r="H280" s="221">
        <v>6</v>
      </c>
      <c r="I280" s="222"/>
      <c r="J280" s="223">
        <f>ROUND(I280*H280,2)</f>
        <v>0</v>
      </c>
      <c r="K280" s="224"/>
      <c r="L280" s="44"/>
      <c r="M280" s="225" t="s">
        <v>1</v>
      </c>
      <c r="N280" s="226" t="s">
        <v>40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2857</v>
      </c>
      <c r="AT280" s="229" t="s">
        <v>152</v>
      </c>
      <c r="AU280" s="229" t="s">
        <v>83</v>
      </c>
      <c r="AY280" s="17" t="s">
        <v>149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83</v>
      </c>
      <c r="BK280" s="230">
        <f>ROUND(I280*H280,2)</f>
        <v>0</v>
      </c>
      <c r="BL280" s="17" t="s">
        <v>2857</v>
      </c>
      <c r="BM280" s="229" t="s">
        <v>2858</v>
      </c>
    </row>
    <row r="281" s="2" customFormat="1" ht="21.75" customHeight="1">
      <c r="A281" s="38"/>
      <c r="B281" s="39"/>
      <c r="C281" s="217" t="s">
        <v>978</v>
      </c>
      <c r="D281" s="217" t="s">
        <v>152</v>
      </c>
      <c r="E281" s="218" t="s">
        <v>2859</v>
      </c>
      <c r="F281" s="219" t="s">
        <v>2860</v>
      </c>
      <c r="G281" s="220" t="s">
        <v>2856</v>
      </c>
      <c r="H281" s="221">
        <v>20</v>
      </c>
      <c r="I281" s="222"/>
      <c r="J281" s="223">
        <f>ROUND(I281*H281,2)</f>
        <v>0</v>
      </c>
      <c r="K281" s="224"/>
      <c r="L281" s="44"/>
      <c r="M281" s="225" t="s">
        <v>1</v>
      </c>
      <c r="N281" s="226" t="s">
        <v>40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2857</v>
      </c>
      <c r="AT281" s="229" t="s">
        <v>152</v>
      </c>
      <c r="AU281" s="229" t="s">
        <v>83</v>
      </c>
      <c r="AY281" s="17" t="s">
        <v>149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83</v>
      </c>
      <c r="BK281" s="230">
        <f>ROUND(I281*H281,2)</f>
        <v>0</v>
      </c>
      <c r="BL281" s="17" t="s">
        <v>2857</v>
      </c>
      <c r="BM281" s="229" t="s">
        <v>2861</v>
      </c>
    </row>
    <row r="282" s="2" customFormat="1" ht="16.5" customHeight="1">
      <c r="A282" s="38"/>
      <c r="B282" s="39"/>
      <c r="C282" s="217" t="s">
        <v>983</v>
      </c>
      <c r="D282" s="217" t="s">
        <v>152</v>
      </c>
      <c r="E282" s="218" t="s">
        <v>2862</v>
      </c>
      <c r="F282" s="219" t="s">
        <v>2863</v>
      </c>
      <c r="G282" s="220" t="s">
        <v>2856</v>
      </c>
      <c r="H282" s="221">
        <v>12</v>
      </c>
      <c r="I282" s="222"/>
      <c r="J282" s="223">
        <f>ROUND(I282*H282,2)</f>
        <v>0</v>
      </c>
      <c r="K282" s="224"/>
      <c r="L282" s="44"/>
      <c r="M282" s="225" t="s">
        <v>1</v>
      </c>
      <c r="N282" s="226" t="s">
        <v>40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2857</v>
      </c>
      <c r="AT282" s="229" t="s">
        <v>152</v>
      </c>
      <c r="AU282" s="229" t="s">
        <v>83</v>
      </c>
      <c r="AY282" s="17" t="s">
        <v>149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83</v>
      </c>
      <c r="BK282" s="230">
        <f>ROUND(I282*H282,2)</f>
        <v>0</v>
      </c>
      <c r="BL282" s="17" t="s">
        <v>2857</v>
      </c>
      <c r="BM282" s="229" t="s">
        <v>2864</v>
      </c>
    </row>
    <row r="283" s="2" customFormat="1" ht="24.15" customHeight="1">
      <c r="A283" s="38"/>
      <c r="B283" s="39"/>
      <c r="C283" s="217" t="s">
        <v>988</v>
      </c>
      <c r="D283" s="217" t="s">
        <v>152</v>
      </c>
      <c r="E283" s="218" t="s">
        <v>2865</v>
      </c>
      <c r="F283" s="219" t="s">
        <v>2866</v>
      </c>
      <c r="G283" s="220" t="s">
        <v>2856</v>
      </c>
      <c r="H283" s="221">
        <v>50</v>
      </c>
      <c r="I283" s="222"/>
      <c r="J283" s="223">
        <f>ROUND(I283*H283,2)</f>
        <v>0</v>
      </c>
      <c r="K283" s="224"/>
      <c r="L283" s="44"/>
      <c r="M283" s="225" t="s">
        <v>1</v>
      </c>
      <c r="N283" s="226" t="s">
        <v>40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2857</v>
      </c>
      <c r="AT283" s="229" t="s">
        <v>152</v>
      </c>
      <c r="AU283" s="229" t="s">
        <v>83</v>
      </c>
      <c r="AY283" s="17" t="s">
        <v>149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83</v>
      </c>
      <c r="BK283" s="230">
        <f>ROUND(I283*H283,2)</f>
        <v>0</v>
      </c>
      <c r="BL283" s="17" t="s">
        <v>2857</v>
      </c>
      <c r="BM283" s="229" t="s">
        <v>2867</v>
      </c>
    </row>
    <row r="284" s="2" customFormat="1">
      <c r="A284" s="38"/>
      <c r="B284" s="39"/>
      <c r="C284" s="40"/>
      <c r="D284" s="233" t="s">
        <v>298</v>
      </c>
      <c r="E284" s="40"/>
      <c r="F284" s="254" t="s">
        <v>2868</v>
      </c>
      <c r="G284" s="40"/>
      <c r="H284" s="40"/>
      <c r="I284" s="255"/>
      <c r="J284" s="40"/>
      <c r="K284" s="40"/>
      <c r="L284" s="44"/>
      <c r="M284" s="256"/>
      <c r="N284" s="25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298</v>
      </c>
      <c r="AU284" s="17" t="s">
        <v>83</v>
      </c>
    </row>
    <row r="285" s="2" customFormat="1" ht="16.5" customHeight="1">
      <c r="A285" s="38"/>
      <c r="B285" s="39"/>
      <c r="C285" s="217" t="s">
        <v>463</v>
      </c>
      <c r="D285" s="217" t="s">
        <v>152</v>
      </c>
      <c r="E285" s="218" t="s">
        <v>2869</v>
      </c>
      <c r="F285" s="219" t="s">
        <v>2870</v>
      </c>
      <c r="G285" s="220" t="s">
        <v>2856</v>
      </c>
      <c r="H285" s="221">
        <v>50</v>
      </c>
      <c r="I285" s="222"/>
      <c r="J285" s="223">
        <f>ROUND(I285*H285,2)</f>
        <v>0</v>
      </c>
      <c r="K285" s="224"/>
      <c r="L285" s="44"/>
      <c r="M285" s="225" t="s">
        <v>1</v>
      </c>
      <c r="N285" s="226" t="s">
        <v>40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2857</v>
      </c>
      <c r="AT285" s="229" t="s">
        <v>152</v>
      </c>
      <c r="AU285" s="229" t="s">
        <v>83</v>
      </c>
      <c r="AY285" s="17" t="s">
        <v>149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83</v>
      </c>
      <c r="BK285" s="230">
        <f>ROUND(I285*H285,2)</f>
        <v>0</v>
      </c>
      <c r="BL285" s="17" t="s">
        <v>2857</v>
      </c>
      <c r="BM285" s="229" t="s">
        <v>2871</v>
      </c>
    </row>
    <row r="286" s="2" customFormat="1">
      <c r="A286" s="38"/>
      <c r="B286" s="39"/>
      <c r="C286" s="40"/>
      <c r="D286" s="233" t="s">
        <v>298</v>
      </c>
      <c r="E286" s="40"/>
      <c r="F286" s="254" t="s">
        <v>2872</v>
      </c>
      <c r="G286" s="40"/>
      <c r="H286" s="40"/>
      <c r="I286" s="255"/>
      <c r="J286" s="40"/>
      <c r="K286" s="40"/>
      <c r="L286" s="44"/>
      <c r="M286" s="256"/>
      <c r="N286" s="25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298</v>
      </c>
      <c r="AU286" s="17" t="s">
        <v>83</v>
      </c>
    </row>
    <row r="287" s="2" customFormat="1" ht="16.5" customHeight="1">
      <c r="A287" s="38"/>
      <c r="B287" s="39"/>
      <c r="C287" s="217" t="s">
        <v>483</v>
      </c>
      <c r="D287" s="217" t="s">
        <v>152</v>
      </c>
      <c r="E287" s="218" t="s">
        <v>2873</v>
      </c>
      <c r="F287" s="219" t="s">
        <v>2874</v>
      </c>
      <c r="G287" s="220" t="s">
        <v>2856</v>
      </c>
      <c r="H287" s="221">
        <v>18</v>
      </c>
      <c r="I287" s="222"/>
      <c r="J287" s="223">
        <f>ROUND(I287*H287,2)</f>
        <v>0</v>
      </c>
      <c r="K287" s="224"/>
      <c r="L287" s="44"/>
      <c r="M287" s="225" t="s">
        <v>1</v>
      </c>
      <c r="N287" s="226" t="s">
        <v>40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2857</v>
      </c>
      <c r="AT287" s="229" t="s">
        <v>152</v>
      </c>
      <c r="AU287" s="229" t="s">
        <v>83</v>
      </c>
      <c r="AY287" s="17" t="s">
        <v>149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83</v>
      </c>
      <c r="BK287" s="230">
        <f>ROUND(I287*H287,2)</f>
        <v>0</v>
      </c>
      <c r="BL287" s="17" t="s">
        <v>2857</v>
      </c>
      <c r="BM287" s="229" t="s">
        <v>2875</v>
      </c>
    </row>
    <row r="288" s="2" customFormat="1">
      <c r="A288" s="38"/>
      <c r="B288" s="39"/>
      <c r="C288" s="40"/>
      <c r="D288" s="233" t="s">
        <v>298</v>
      </c>
      <c r="E288" s="40"/>
      <c r="F288" s="254" t="s">
        <v>2876</v>
      </c>
      <c r="G288" s="40"/>
      <c r="H288" s="40"/>
      <c r="I288" s="255"/>
      <c r="J288" s="40"/>
      <c r="K288" s="40"/>
      <c r="L288" s="44"/>
      <c r="M288" s="295"/>
      <c r="N288" s="296"/>
      <c r="O288" s="276"/>
      <c r="P288" s="276"/>
      <c r="Q288" s="276"/>
      <c r="R288" s="276"/>
      <c r="S288" s="276"/>
      <c r="T288" s="297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298</v>
      </c>
      <c r="AU288" s="17" t="s">
        <v>83</v>
      </c>
    </row>
    <row r="289" s="2" customFormat="1" ht="6.96" customHeight="1">
      <c r="A289" s="38"/>
      <c r="B289" s="66"/>
      <c r="C289" s="67"/>
      <c r="D289" s="67"/>
      <c r="E289" s="67"/>
      <c r="F289" s="67"/>
      <c r="G289" s="67"/>
      <c r="H289" s="67"/>
      <c r="I289" s="67"/>
      <c r="J289" s="67"/>
      <c r="K289" s="67"/>
      <c r="L289" s="44"/>
      <c r="M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</row>
  </sheetData>
  <sheetProtection sheet="1" autoFilter="0" formatColumns="0" formatRows="0" objects="1" scenarios="1" spinCount="100000" saltValue="WbLHkhYlEl9wmFK2jEFxmpPGcJJ2MIrYcqNq/8kt5XZmNzabvH0EVwUvKDOEPV2+X2jErVKW72TieOQFD0oRZw==" hashValue="htz4aT/9kJNwsuU17aUoUjjJ/NsyZYOiqs7GmNAEmF57nsykqtKeEzOpT5mZcJvNn7DIjH9KEQ34rN5R42hN2A==" algorithmName="SHA-512" password="CC35"/>
  <autoFilter ref="C131:K288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HŠ a SOŠŘ Velké Meziříčí - Rekonstrukce ZTI Světlá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2877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ROUND((SUM(BE119:BE140)),  2)</f>
        <v>0</v>
      </c>
      <c r="G33" s="38"/>
      <c r="H33" s="38"/>
      <c r="I33" s="155">
        <v>0.20999999999999999</v>
      </c>
      <c r="J33" s="154">
        <f>ROUND(((SUM(BE119:BE140))*I33),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ROUND((SUM(BF119:BF140)),  2)</f>
        <v>0</v>
      </c>
      <c r="G34" s="38"/>
      <c r="H34" s="38"/>
      <c r="I34" s="155">
        <v>0.12</v>
      </c>
      <c r="J34" s="154">
        <f>ROUND(((SUM(BF119:BF140))*I34),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ROUND((SUM(BG119:BG140)),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ROUND((SUM(BH119:BH140)),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ROUND((SUM(BI119:BI140)),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HŠ a SOŠŘ Velké Meziříčí - Rekonstrukce ZTI Světlá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D.1.4 - ostatní a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ga-te, Velké Meziříčí</v>
      </c>
      <c r="G89" s="40"/>
      <c r="H89" s="40"/>
      <c r="I89" s="32" t="s">
        <v>22</v>
      </c>
      <c r="J89" s="79" t="str">
        <f>IF(J12="","",J12)</f>
        <v>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Kraj Vysočina, Žižkova 1882/87, Jihlava</v>
      </c>
      <c r="G91" s="40"/>
      <c r="H91" s="40"/>
      <c r="I91" s="32" t="s">
        <v>30</v>
      </c>
      <c r="J91" s="36" t="str">
        <f>E21</f>
        <v>Filip Marek, Brněnská 326/34, Žďár nad Sázavou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Filip Marek, Brněnská 326/34, Žďár nad Sázavou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2878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2879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2880</v>
      </c>
      <c r="E99" s="188"/>
      <c r="F99" s="188"/>
      <c r="G99" s="188"/>
      <c r="H99" s="188"/>
      <c r="I99" s="188"/>
      <c r="J99" s="189">
        <f>J124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134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HŠ a SOŠŘ Velké Meziříčí - Rekonstrukce ZTI Světlá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D.1.4 - ostatní a vedlejší náklady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ga-te, Velké Meziříčí</v>
      </c>
      <c r="G113" s="40"/>
      <c r="H113" s="40"/>
      <c r="I113" s="32" t="s">
        <v>22</v>
      </c>
      <c r="J113" s="79" t="str">
        <f>IF(J12="","",J12)</f>
        <v>1. 3. 2025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40.05" customHeight="1">
      <c r="A115" s="38"/>
      <c r="B115" s="39"/>
      <c r="C115" s="32" t="s">
        <v>24</v>
      </c>
      <c r="D115" s="40"/>
      <c r="E115" s="40"/>
      <c r="F115" s="27" t="str">
        <f>E15</f>
        <v>Kraj Vysočina, Žižkova 1882/87, Jihlava</v>
      </c>
      <c r="G115" s="40"/>
      <c r="H115" s="40"/>
      <c r="I115" s="32" t="s">
        <v>30</v>
      </c>
      <c r="J115" s="36" t="str">
        <f>E21</f>
        <v>Filip Marek, Brněnská 326/34, Žďár nad Sázavou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40.0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Filip Marek, Brněnská 326/34, Žďár nad Sázavou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135</v>
      </c>
      <c r="D118" s="194" t="s">
        <v>60</v>
      </c>
      <c r="E118" s="194" t="s">
        <v>56</v>
      </c>
      <c r="F118" s="194" t="s">
        <v>57</v>
      </c>
      <c r="G118" s="194" t="s">
        <v>136</v>
      </c>
      <c r="H118" s="194" t="s">
        <v>137</v>
      </c>
      <c r="I118" s="194" t="s">
        <v>138</v>
      </c>
      <c r="J118" s="195" t="s">
        <v>106</v>
      </c>
      <c r="K118" s="196" t="s">
        <v>139</v>
      </c>
      <c r="L118" s="197"/>
      <c r="M118" s="100" t="s">
        <v>1</v>
      </c>
      <c r="N118" s="101" t="s">
        <v>39</v>
      </c>
      <c r="O118" s="101" t="s">
        <v>140</v>
      </c>
      <c r="P118" s="101" t="s">
        <v>141</v>
      </c>
      <c r="Q118" s="101" t="s">
        <v>142</v>
      </c>
      <c r="R118" s="101" t="s">
        <v>143</v>
      </c>
      <c r="S118" s="101" t="s">
        <v>144</v>
      </c>
      <c r="T118" s="102" t="s">
        <v>145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146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</f>
        <v>0</v>
      </c>
      <c r="Q119" s="104"/>
      <c r="R119" s="200">
        <f>R120</f>
        <v>0</v>
      </c>
      <c r="S119" s="104"/>
      <c r="T119" s="201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108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74</v>
      </c>
      <c r="E120" s="206" t="s">
        <v>2881</v>
      </c>
      <c r="F120" s="206" t="s">
        <v>2882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P121+P124</f>
        <v>0</v>
      </c>
      <c r="Q120" s="211"/>
      <c r="R120" s="212">
        <f>R121+R124</f>
        <v>0</v>
      </c>
      <c r="S120" s="211"/>
      <c r="T120" s="213">
        <f>T121+T124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294</v>
      </c>
      <c r="AT120" s="215" t="s">
        <v>74</v>
      </c>
      <c r="AU120" s="215" t="s">
        <v>75</v>
      </c>
      <c r="AY120" s="214" t="s">
        <v>149</v>
      </c>
      <c r="BK120" s="216">
        <f>BK121+BK124</f>
        <v>0</v>
      </c>
    </row>
    <row r="121" s="12" customFormat="1" ht="22.8" customHeight="1">
      <c r="A121" s="12"/>
      <c r="B121" s="203"/>
      <c r="C121" s="204"/>
      <c r="D121" s="205" t="s">
        <v>74</v>
      </c>
      <c r="E121" s="269" t="s">
        <v>2883</v>
      </c>
      <c r="F121" s="269" t="s">
        <v>2884</v>
      </c>
      <c r="G121" s="204"/>
      <c r="H121" s="204"/>
      <c r="I121" s="207"/>
      <c r="J121" s="270">
        <f>BK121</f>
        <v>0</v>
      </c>
      <c r="K121" s="204"/>
      <c r="L121" s="209"/>
      <c r="M121" s="210"/>
      <c r="N121" s="211"/>
      <c r="O121" s="211"/>
      <c r="P121" s="212">
        <f>SUM(P122:P123)</f>
        <v>0</v>
      </c>
      <c r="Q121" s="211"/>
      <c r="R121" s="212">
        <f>SUM(R122:R123)</f>
        <v>0</v>
      </c>
      <c r="S121" s="211"/>
      <c r="T121" s="213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294</v>
      </c>
      <c r="AT121" s="215" t="s">
        <v>74</v>
      </c>
      <c r="AU121" s="215" t="s">
        <v>83</v>
      </c>
      <c r="AY121" s="214" t="s">
        <v>149</v>
      </c>
      <c r="BK121" s="216">
        <f>SUM(BK122:BK123)</f>
        <v>0</v>
      </c>
    </row>
    <row r="122" s="2" customFormat="1" ht="16.5" customHeight="1">
      <c r="A122" s="38"/>
      <c r="B122" s="39"/>
      <c r="C122" s="217" t="s">
        <v>83</v>
      </c>
      <c r="D122" s="217" t="s">
        <v>152</v>
      </c>
      <c r="E122" s="218" t="s">
        <v>2885</v>
      </c>
      <c r="F122" s="219" t="s">
        <v>2884</v>
      </c>
      <c r="G122" s="220" t="s">
        <v>1921</v>
      </c>
      <c r="H122" s="221">
        <v>1</v>
      </c>
      <c r="I122" s="222"/>
      <c r="J122" s="223">
        <f>ROUND(I122*H122,2)</f>
        <v>0</v>
      </c>
      <c r="K122" s="224"/>
      <c r="L122" s="44"/>
      <c r="M122" s="225" t="s">
        <v>1</v>
      </c>
      <c r="N122" s="226" t="s">
        <v>40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2886</v>
      </c>
      <c r="AT122" s="229" t="s">
        <v>152</v>
      </c>
      <c r="AU122" s="229" t="s">
        <v>85</v>
      </c>
      <c r="AY122" s="17" t="s">
        <v>149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83</v>
      </c>
      <c r="BK122" s="230">
        <f>ROUND(I122*H122,2)</f>
        <v>0</v>
      </c>
      <c r="BL122" s="17" t="s">
        <v>2886</v>
      </c>
      <c r="BM122" s="229" t="s">
        <v>2887</v>
      </c>
    </row>
    <row r="123" s="2" customFormat="1">
      <c r="A123" s="38"/>
      <c r="B123" s="39"/>
      <c r="C123" s="40"/>
      <c r="D123" s="233" t="s">
        <v>298</v>
      </c>
      <c r="E123" s="40"/>
      <c r="F123" s="254" t="s">
        <v>2888</v>
      </c>
      <c r="G123" s="40"/>
      <c r="H123" s="40"/>
      <c r="I123" s="255"/>
      <c r="J123" s="40"/>
      <c r="K123" s="40"/>
      <c r="L123" s="44"/>
      <c r="M123" s="256"/>
      <c r="N123" s="25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298</v>
      </c>
      <c r="AU123" s="17" t="s">
        <v>85</v>
      </c>
    </row>
    <row r="124" s="12" customFormat="1" ht="22.8" customHeight="1">
      <c r="A124" s="12"/>
      <c r="B124" s="203"/>
      <c r="C124" s="204"/>
      <c r="D124" s="205" t="s">
        <v>74</v>
      </c>
      <c r="E124" s="269" t="s">
        <v>2889</v>
      </c>
      <c r="F124" s="269" t="s">
        <v>2890</v>
      </c>
      <c r="G124" s="204"/>
      <c r="H124" s="204"/>
      <c r="I124" s="207"/>
      <c r="J124" s="270">
        <f>BK124</f>
        <v>0</v>
      </c>
      <c r="K124" s="204"/>
      <c r="L124" s="209"/>
      <c r="M124" s="210"/>
      <c r="N124" s="211"/>
      <c r="O124" s="211"/>
      <c r="P124" s="212">
        <f>SUM(P125:P140)</f>
        <v>0</v>
      </c>
      <c r="Q124" s="211"/>
      <c r="R124" s="212">
        <f>SUM(R125:R140)</f>
        <v>0</v>
      </c>
      <c r="S124" s="211"/>
      <c r="T124" s="21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294</v>
      </c>
      <c r="AT124" s="215" t="s">
        <v>74</v>
      </c>
      <c r="AU124" s="215" t="s">
        <v>83</v>
      </c>
      <c r="AY124" s="214" t="s">
        <v>149</v>
      </c>
      <c r="BK124" s="216">
        <f>SUM(BK125:BK140)</f>
        <v>0</v>
      </c>
    </row>
    <row r="125" s="2" customFormat="1" ht="21.75" customHeight="1">
      <c r="A125" s="38"/>
      <c r="B125" s="39"/>
      <c r="C125" s="217" t="s">
        <v>85</v>
      </c>
      <c r="D125" s="217" t="s">
        <v>152</v>
      </c>
      <c r="E125" s="218" t="s">
        <v>2891</v>
      </c>
      <c r="F125" s="219" t="s">
        <v>2892</v>
      </c>
      <c r="G125" s="220" t="s">
        <v>1921</v>
      </c>
      <c r="H125" s="221">
        <v>1</v>
      </c>
      <c r="I125" s="222"/>
      <c r="J125" s="223">
        <f>ROUND(I125*H125,2)</f>
        <v>0</v>
      </c>
      <c r="K125" s="224"/>
      <c r="L125" s="44"/>
      <c r="M125" s="225" t="s">
        <v>1</v>
      </c>
      <c r="N125" s="226" t="s">
        <v>40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2886</v>
      </c>
      <c r="AT125" s="229" t="s">
        <v>152</v>
      </c>
      <c r="AU125" s="229" t="s">
        <v>85</v>
      </c>
      <c r="AY125" s="17" t="s">
        <v>149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83</v>
      </c>
      <c r="BK125" s="230">
        <f>ROUND(I125*H125,2)</f>
        <v>0</v>
      </c>
      <c r="BL125" s="17" t="s">
        <v>2886</v>
      </c>
      <c r="BM125" s="229" t="s">
        <v>2893</v>
      </c>
    </row>
    <row r="126" s="2" customFormat="1">
      <c r="A126" s="38"/>
      <c r="B126" s="39"/>
      <c r="C126" s="40"/>
      <c r="D126" s="233" t="s">
        <v>298</v>
      </c>
      <c r="E126" s="40"/>
      <c r="F126" s="254" t="s">
        <v>2894</v>
      </c>
      <c r="G126" s="40"/>
      <c r="H126" s="40"/>
      <c r="I126" s="255"/>
      <c r="J126" s="40"/>
      <c r="K126" s="40"/>
      <c r="L126" s="44"/>
      <c r="M126" s="256"/>
      <c r="N126" s="25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298</v>
      </c>
      <c r="AU126" s="17" t="s">
        <v>85</v>
      </c>
    </row>
    <row r="127" s="2" customFormat="1" ht="16.5" customHeight="1">
      <c r="A127" s="38"/>
      <c r="B127" s="39"/>
      <c r="C127" s="217" t="s">
        <v>234</v>
      </c>
      <c r="D127" s="217" t="s">
        <v>152</v>
      </c>
      <c r="E127" s="218" t="s">
        <v>2895</v>
      </c>
      <c r="F127" s="219" t="s">
        <v>2896</v>
      </c>
      <c r="G127" s="220" t="s">
        <v>1921</v>
      </c>
      <c r="H127" s="221">
        <v>1</v>
      </c>
      <c r="I127" s="222"/>
      <c r="J127" s="223">
        <f>ROUND(I127*H127,2)</f>
        <v>0</v>
      </c>
      <c r="K127" s="224"/>
      <c r="L127" s="44"/>
      <c r="M127" s="225" t="s">
        <v>1</v>
      </c>
      <c r="N127" s="226" t="s">
        <v>40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2886</v>
      </c>
      <c r="AT127" s="229" t="s">
        <v>152</v>
      </c>
      <c r="AU127" s="229" t="s">
        <v>85</v>
      </c>
      <c r="AY127" s="17" t="s">
        <v>149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83</v>
      </c>
      <c r="BK127" s="230">
        <f>ROUND(I127*H127,2)</f>
        <v>0</v>
      </c>
      <c r="BL127" s="17" t="s">
        <v>2886</v>
      </c>
      <c r="BM127" s="229" t="s">
        <v>2897</v>
      </c>
    </row>
    <row r="128" s="2" customFormat="1">
      <c r="A128" s="38"/>
      <c r="B128" s="39"/>
      <c r="C128" s="40"/>
      <c r="D128" s="233" t="s">
        <v>298</v>
      </c>
      <c r="E128" s="40"/>
      <c r="F128" s="254" t="s">
        <v>2898</v>
      </c>
      <c r="G128" s="40"/>
      <c r="H128" s="40"/>
      <c r="I128" s="255"/>
      <c r="J128" s="40"/>
      <c r="K128" s="40"/>
      <c r="L128" s="44"/>
      <c r="M128" s="256"/>
      <c r="N128" s="25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298</v>
      </c>
      <c r="AU128" s="17" t="s">
        <v>85</v>
      </c>
    </row>
    <row r="129" s="2" customFormat="1" ht="21.75" customHeight="1">
      <c r="A129" s="38"/>
      <c r="B129" s="39"/>
      <c r="C129" s="217" t="s">
        <v>156</v>
      </c>
      <c r="D129" s="217" t="s">
        <v>152</v>
      </c>
      <c r="E129" s="218" t="s">
        <v>2899</v>
      </c>
      <c r="F129" s="219" t="s">
        <v>2900</v>
      </c>
      <c r="G129" s="220" t="s">
        <v>2856</v>
      </c>
      <c r="H129" s="221">
        <v>20</v>
      </c>
      <c r="I129" s="222"/>
      <c r="J129" s="223">
        <f>ROUND(I129*H129,2)</f>
        <v>0</v>
      </c>
      <c r="K129" s="224"/>
      <c r="L129" s="44"/>
      <c r="M129" s="225" t="s">
        <v>1</v>
      </c>
      <c r="N129" s="226" t="s">
        <v>40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2857</v>
      </c>
      <c r="AT129" s="229" t="s">
        <v>152</v>
      </c>
      <c r="AU129" s="229" t="s">
        <v>85</v>
      </c>
      <c r="AY129" s="17" t="s">
        <v>149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83</v>
      </c>
      <c r="BK129" s="230">
        <f>ROUND(I129*H129,2)</f>
        <v>0</v>
      </c>
      <c r="BL129" s="17" t="s">
        <v>2857</v>
      </c>
      <c r="BM129" s="229" t="s">
        <v>2901</v>
      </c>
    </row>
    <row r="130" s="2" customFormat="1">
      <c r="A130" s="38"/>
      <c r="B130" s="39"/>
      <c r="C130" s="40"/>
      <c r="D130" s="233" t="s">
        <v>298</v>
      </c>
      <c r="E130" s="40"/>
      <c r="F130" s="254" t="s">
        <v>2902</v>
      </c>
      <c r="G130" s="40"/>
      <c r="H130" s="40"/>
      <c r="I130" s="255"/>
      <c r="J130" s="40"/>
      <c r="K130" s="40"/>
      <c r="L130" s="44"/>
      <c r="M130" s="256"/>
      <c r="N130" s="25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298</v>
      </c>
      <c r="AU130" s="17" t="s">
        <v>85</v>
      </c>
    </row>
    <row r="131" s="2" customFormat="1" ht="16.5" customHeight="1">
      <c r="A131" s="38"/>
      <c r="B131" s="39"/>
      <c r="C131" s="217" t="s">
        <v>294</v>
      </c>
      <c r="D131" s="217" t="s">
        <v>152</v>
      </c>
      <c r="E131" s="218" t="s">
        <v>2903</v>
      </c>
      <c r="F131" s="219" t="s">
        <v>2904</v>
      </c>
      <c r="G131" s="220" t="s">
        <v>2856</v>
      </c>
      <c r="H131" s="221">
        <v>5</v>
      </c>
      <c r="I131" s="222"/>
      <c r="J131" s="223">
        <f>ROUND(I131*H131,2)</f>
        <v>0</v>
      </c>
      <c r="K131" s="224"/>
      <c r="L131" s="44"/>
      <c r="M131" s="225" t="s">
        <v>1</v>
      </c>
      <c r="N131" s="226" t="s">
        <v>40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2857</v>
      </c>
      <c r="AT131" s="229" t="s">
        <v>152</v>
      </c>
      <c r="AU131" s="229" t="s">
        <v>85</v>
      </c>
      <c r="AY131" s="17" t="s">
        <v>149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83</v>
      </c>
      <c r="BK131" s="230">
        <f>ROUND(I131*H131,2)</f>
        <v>0</v>
      </c>
      <c r="BL131" s="17" t="s">
        <v>2857</v>
      </c>
      <c r="BM131" s="229" t="s">
        <v>2905</v>
      </c>
    </row>
    <row r="132" s="2" customFormat="1">
      <c r="A132" s="38"/>
      <c r="B132" s="39"/>
      <c r="C132" s="40"/>
      <c r="D132" s="233" t="s">
        <v>298</v>
      </c>
      <c r="E132" s="40"/>
      <c r="F132" s="254" t="s">
        <v>2906</v>
      </c>
      <c r="G132" s="40"/>
      <c r="H132" s="40"/>
      <c r="I132" s="255"/>
      <c r="J132" s="40"/>
      <c r="K132" s="40"/>
      <c r="L132" s="44"/>
      <c r="M132" s="256"/>
      <c r="N132" s="25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298</v>
      </c>
      <c r="AU132" s="17" t="s">
        <v>85</v>
      </c>
    </row>
    <row r="133" s="13" customFormat="1">
      <c r="A133" s="13"/>
      <c r="B133" s="231"/>
      <c r="C133" s="232"/>
      <c r="D133" s="233" t="s">
        <v>158</v>
      </c>
      <c r="E133" s="234" t="s">
        <v>1</v>
      </c>
      <c r="F133" s="235" t="s">
        <v>2907</v>
      </c>
      <c r="G133" s="232"/>
      <c r="H133" s="236">
        <v>5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158</v>
      </c>
      <c r="AU133" s="242" t="s">
        <v>85</v>
      </c>
      <c r="AV133" s="13" t="s">
        <v>85</v>
      </c>
      <c r="AW133" s="13" t="s">
        <v>32</v>
      </c>
      <c r="AX133" s="13" t="s">
        <v>83</v>
      </c>
      <c r="AY133" s="242" t="s">
        <v>149</v>
      </c>
    </row>
    <row r="134" s="2" customFormat="1" ht="16.5" customHeight="1">
      <c r="A134" s="38"/>
      <c r="B134" s="39"/>
      <c r="C134" s="217" t="s">
        <v>308</v>
      </c>
      <c r="D134" s="217" t="s">
        <v>152</v>
      </c>
      <c r="E134" s="218" t="s">
        <v>2908</v>
      </c>
      <c r="F134" s="219" t="s">
        <v>2909</v>
      </c>
      <c r="G134" s="220" t="s">
        <v>2856</v>
      </c>
      <c r="H134" s="221">
        <v>25</v>
      </c>
      <c r="I134" s="222"/>
      <c r="J134" s="223">
        <f>ROUND(I134*H134,2)</f>
        <v>0</v>
      </c>
      <c r="K134" s="224"/>
      <c r="L134" s="44"/>
      <c r="M134" s="225" t="s">
        <v>1</v>
      </c>
      <c r="N134" s="226" t="s">
        <v>40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2910</v>
      </c>
      <c r="AT134" s="229" t="s">
        <v>152</v>
      </c>
      <c r="AU134" s="229" t="s">
        <v>85</v>
      </c>
      <c r="AY134" s="17" t="s">
        <v>149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83</v>
      </c>
      <c r="BK134" s="230">
        <f>ROUND(I134*H134,2)</f>
        <v>0</v>
      </c>
      <c r="BL134" s="17" t="s">
        <v>2910</v>
      </c>
      <c r="BM134" s="229" t="s">
        <v>2911</v>
      </c>
    </row>
    <row r="135" s="2" customFormat="1">
      <c r="A135" s="38"/>
      <c r="B135" s="39"/>
      <c r="C135" s="40"/>
      <c r="D135" s="233" t="s">
        <v>298</v>
      </c>
      <c r="E135" s="40"/>
      <c r="F135" s="254" t="s">
        <v>2912</v>
      </c>
      <c r="G135" s="40"/>
      <c r="H135" s="40"/>
      <c r="I135" s="255"/>
      <c r="J135" s="40"/>
      <c r="K135" s="40"/>
      <c r="L135" s="44"/>
      <c r="M135" s="256"/>
      <c r="N135" s="25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298</v>
      </c>
      <c r="AU135" s="17" t="s">
        <v>85</v>
      </c>
    </row>
    <row r="136" s="2" customFormat="1" ht="16.5" customHeight="1">
      <c r="A136" s="38"/>
      <c r="B136" s="39"/>
      <c r="C136" s="217" t="s">
        <v>312</v>
      </c>
      <c r="D136" s="217" t="s">
        <v>152</v>
      </c>
      <c r="E136" s="218" t="s">
        <v>2913</v>
      </c>
      <c r="F136" s="219" t="s">
        <v>2914</v>
      </c>
      <c r="G136" s="220" t="s">
        <v>2856</v>
      </c>
      <c r="H136" s="221">
        <v>1</v>
      </c>
      <c r="I136" s="222"/>
      <c r="J136" s="223">
        <f>ROUND(I136*H136,2)</f>
        <v>0</v>
      </c>
      <c r="K136" s="224"/>
      <c r="L136" s="44"/>
      <c r="M136" s="225" t="s">
        <v>1</v>
      </c>
      <c r="N136" s="226" t="s">
        <v>40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2857</v>
      </c>
      <c r="AT136" s="229" t="s">
        <v>152</v>
      </c>
      <c r="AU136" s="229" t="s">
        <v>85</v>
      </c>
      <c r="AY136" s="17" t="s">
        <v>149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83</v>
      </c>
      <c r="BK136" s="230">
        <f>ROUND(I136*H136,2)</f>
        <v>0</v>
      </c>
      <c r="BL136" s="17" t="s">
        <v>2857</v>
      </c>
      <c r="BM136" s="229" t="s">
        <v>2915</v>
      </c>
    </row>
    <row r="137" s="2" customFormat="1">
      <c r="A137" s="38"/>
      <c r="B137" s="39"/>
      <c r="C137" s="40"/>
      <c r="D137" s="233" t="s">
        <v>298</v>
      </c>
      <c r="E137" s="40"/>
      <c r="F137" s="254" t="s">
        <v>2916</v>
      </c>
      <c r="G137" s="40"/>
      <c r="H137" s="40"/>
      <c r="I137" s="255"/>
      <c r="J137" s="40"/>
      <c r="K137" s="40"/>
      <c r="L137" s="44"/>
      <c r="M137" s="256"/>
      <c r="N137" s="25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298</v>
      </c>
      <c r="AU137" s="17" t="s">
        <v>85</v>
      </c>
    </row>
    <row r="138" s="13" customFormat="1">
      <c r="A138" s="13"/>
      <c r="B138" s="231"/>
      <c r="C138" s="232"/>
      <c r="D138" s="233" t="s">
        <v>158</v>
      </c>
      <c r="E138" s="234" t="s">
        <v>1</v>
      </c>
      <c r="F138" s="235" t="s">
        <v>2917</v>
      </c>
      <c r="G138" s="232"/>
      <c r="H138" s="236">
        <v>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158</v>
      </c>
      <c r="AU138" s="242" t="s">
        <v>85</v>
      </c>
      <c r="AV138" s="13" t="s">
        <v>85</v>
      </c>
      <c r="AW138" s="13" t="s">
        <v>32</v>
      </c>
      <c r="AX138" s="13" t="s">
        <v>83</v>
      </c>
      <c r="AY138" s="242" t="s">
        <v>149</v>
      </c>
    </row>
    <row r="139" s="2" customFormat="1" ht="24.15" customHeight="1">
      <c r="A139" s="38"/>
      <c r="B139" s="39"/>
      <c r="C139" s="217" t="s">
        <v>318</v>
      </c>
      <c r="D139" s="217" t="s">
        <v>152</v>
      </c>
      <c r="E139" s="218" t="s">
        <v>2918</v>
      </c>
      <c r="F139" s="219" t="s">
        <v>2919</v>
      </c>
      <c r="G139" s="220" t="s">
        <v>2856</v>
      </c>
      <c r="H139" s="221">
        <v>9</v>
      </c>
      <c r="I139" s="222"/>
      <c r="J139" s="223">
        <f>ROUND(I139*H139,2)</f>
        <v>0</v>
      </c>
      <c r="K139" s="224"/>
      <c r="L139" s="44"/>
      <c r="M139" s="225" t="s">
        <v>1</v>
      </c>
      <c r="N139" s="226" t="s">
        <v>40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2857</v>
      </c>
      <c r="AT139" s="229" t="s">
        <v>152</v>
      </c>
      <c r="AU139" s="229" t="s">
        <v>85</v>
      </c>
      <c r="AY139" s="17" t="s">
        <v>149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83</v>
      </c>
      <c r="BK139" s="230">
        <f>ROUND(I139*H139,2)</f>
        <v>0</v>
      </c>
      <c r="BL139" s="17" t="s">
        <v>2857</v>
      </c>
      <c r="BM139" s="229" t="s">
        <v>2920</v>
      </c>
    </row>
    <row r="140" s="2" customFormat="1">
      <c r="A140" s="38"/>
      <c r="B140" s="39"/>
      <c r="C140" s="40"/>
      <c r="D140" s="233" t="s">
        <v>298</v>
      </c>
      <c r="E140" s="40"/>
      <c r="F140" s="254" t="s">
        <v>2921</v>
      </c>
      <c r="G140" s="40"/>
      <c r="H140" s="40"/>
      <c r="I140" s="255"/>
      <c r="J140" s="40"/>
      <c r="K140" s="40"/>
      <c r="L140" s="44"/>
      <c r="M140" s="295"/>
      <c r="N140" s="296"/>
      <c r="O140" s="276"/>
      <c r="P140" s="276"/>
      <c r="Q140" s="276"/>
      <c r="R140" s="276"/>
      <c r="S140" s="276"/>
      <c r="T140" s="297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298</v>
      </c>
      <c r="AU140" s="17" t="s">
        <v>85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L/PclGUDYcrviUKEHj1bBIOSenpLshxqpgrZCQWTwTBKZhtfQ9M3pkBoBojGykMy5IjmaugGcnoole9jeHrayQ==" hashValue="pGFU9kO9bcR1HKygVoHanLu3emUnEoxf5+M8JJTkDCjiz1CXMirPQdhENPwfzdo9VbubuIkL48qU4RLjBzN94g==" algorithmName="SHA-512" password="CC35"/>
  <autoFilter ref="C118:K14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FILA11\Filip</dc:creator>
  <cp:lastModifiedBy>FILA11\Filip</cp:lastModifiedBy>
  <dcterms:created xsi:type="dcterms:W3CDTF">2025-04-29T07:55:24Z</dcterms:created>
  <dcterms:modified xsi:type="dcterms:W3CDTF">2025-04-29T07:55:28Z</dcterms:modified>
</cp:coreProperties>
</file>