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307022 - Rekonstrukce ško..." sheetId="2" r:id="rId2"/>
  </sheets>
  <definedNames>
    <definedName name="_xlnm.Print_Area" localSheetId="0">'Rekapitulace stavby'!$D$4:$AO$76,'Rekapitulace stavby'!$C$82:$AQ$96</definedName>
    <definedName name="_xlnm.Print_Titles" localSheetId="0">'Rekapitulace stavby'!$92:$92</definedName>
    <definedName name="_xlnm._FilterDatabase" localSheetId="1" hidden="1">'307022 - Rekonstrukce ško...'!$C$161:$K$2539</definedName>
    <definedName name="_xlnm.Print_Area" localSheetId="1">'307022 - Rekonstrukce ško...'!$C$4:$J$76,'307022 - Rekonstrukce ško...'!$C$82:$J$143,'307022 - Rekonstrukce ško...'!$C$149:$K$2539</definedName>
    <definedName name="_xlnm.Print_Titles" localSheetId="1">'307022 - Rekonstrukce ško...'!$161:$161</definedName>
  </definedNames>
  <calcPr/>
</workbook>
</file>

<file path=xl/calcChain.xml><?xml version="1.0" encoding="utf-8"?>
<calcChain xmlns="http://schemas.openxmlformats.org/spreadsheetml/2006/main">
  <c i="2" l="1" r="J37"/>
  <c r="J36"/>
  <c i="1" r="AY95"/>
  <c i="2" r="J35"/>
  <c i="1" r="AX95"/>
  <c i="2" r="BI2538"/>
  <c r="BH2538"/>
  <c r="BG2538"/>
  <c r="BF2538"/>
  <c r="T2538"/>
  <c r="R2538"/>
  <c r="P2538"/>
  <c r="BI2536"/>
  <c r="BH2536"/>
  <c r="BG2536"/>
  <c r="BF2536"/>
  <c r="T2536"/>
  <c r="R2536"/>
  <c r="P2536"/>
  <c r="BI2534"/>
  <c r="BH2534"/>
  <c r="BG2534"/>
  <c r="BF2534"/>
  <c r="T2534"/>
  <c r="R2534"/>
  <c r="P2534"/>
  <c r="BI2532"/>
  <c r="BH2532"/>
  <c r="BG2532"/>
  <c r="BF2532"/>
  <c r="T2532"/>
  <c r="R2532"/>
  <c r="P2532"/>
  <c r="BI2530"/>
  <c r="BH2530"/>
  <c r="BG2530"/>
  <c r="BF2530"/>
  <c r="T2530"/>
  <c r="R2530"/>
  <c r="P2530"/>
  <c r="BI2527"/>
  <c r="BH2527"/>
  <c r="BG2527"/>
  <c r="BF2527"/>
  <c r="T2527"/>
  <c r="R2527"/>
  <c r="P2527"/>
  <c r="BI2525"/>
  <c r="BH2525"/>
  <c r="BG2525"/>
  <c r="BF2525"/>
  <c r="T2525"/>
  <c r="R2525"/>
  <c r="P2525"/>
  <c r="BI2522"/>
  <c r="BH2522"/>
  <c r="BG2522"/>
  <c r="BF2522"/>
  <c r="T2522"/>
  <c r="R2522"/>
  <c r="P2522"/>
  <c r="BI2520"/>
  <c r="BH2520"/>
  <c r="BG2520"/>
  <c r="BF2520"/>
  <c r="T2520"/>
  <c r="R2520"/>
  <c r="P2520"/>
  <c r="BI2518"/>
  <c r="BH2518"/>
  <c r="BG2518"/>
  <c r="BF2518"/>
  <c r="T2518"/>
  <c r="R2518"/>
  <c r="P2518"/>
  <c r="BI2516"/>
  <c r="BH2516"/>
  <c r="BG2516"/>
  <c r="BF2516"/>
  <c r="T2516"/>
  <c r="R2516"/>
  <c r="P2516"/>
  <c r="BI2514"/>
  <c r="BH2514"/>
  <c r="BG2514"/>
  <c r="BF2514"/>
  <c r="T2514"/>
  <c r="R2514"/>
  <c r="P2514"/>
  <c r="BI2511"/>
  <c r="BH2511"/>
  <c r="BG2511"/>
  <c r="BF2511"/>
  <c r="T2511"/>
  <c r="R2511"/>
  <c r="P2511"/>
  <c r="BI2509"/>
  <c r="BH2509"/>
  <c r="BG2509"/>
  <c r="BF2509"/>
  <c r="T2509"/>
  <c r="R2509"/>
  <c r="P2509"/>
  <c r="BI2507"/>
  <c r="BH2507"/>
  <c r="BG2507"/>
  <c r="BF2507"/>
  <c r="T2507"/>
  <c r="R2507"/>
  <c r="P2507"/>
  <c r="BI2505"/>
  <c r="BH2505"/>
  <c r="BG2505"/>
  <c r="BF2505"/>
  <c r="T2505"/>
  <c r="R2505"/>
  <c r="P2505"/>
  <c r="BI2503"/>
  <c r="BH2503"/>
  <c r="BG2503"/>
  <c r="BF2503"/>
  <c r="T2503"/>
  <c r="R2503"/>
  <c r="P2503"/>
  <c r="BI2500"/>
  <c r="BH2500"/>
  <c r="BG2500"/>
  <c r="BF2500"/>
  <c r="T2500"/>
  <c r="R2500"/>
  <c r="P2500"/>
  <c r="BI2498"/>
  <c r="BH2498"/>
  <c r="BG2498"/>
  <c r="BF2498"/>
  <c r="T2498"/>
  <c r="R2498"/>
  <c r="P2498"/>
  <c r="BI2496"/>
  <c r="BH2496"/>
  <c r="BG2496"/>
  <c r="BF2496"/>
  <c r="T2496"/>
  <c r="R2496"/>
  <c r="P2496"/>
  <c r="BI2494"/>
  <c r="BH2494"/>
  <c r="BG2494"/>
  <c r="BF2494"/>
  <c r="T2494"/>
  <c r="R2494"/>
  <c r="P2494"/>
  <c r="BI2492"/>
  <c r="BH2492"/>
  <c r="BG2492"/>
  <c r="BF2492"/>
  <c r="T2492"/>
  <c r="R2492"/>
  <c r="P2492"/>
  <c r="BI2490"/>
  <c r="BH2490"/>
  <c r="BG2490"/>
  <c r="BF2490"/>
  <c r="T2490"/>
  <c r="R2490"/>
  <c r="P2490"/>
  <c r="BI2488"/>
  <c r="BH2488"/>
  <c r="BG2488"/>
  <c r="BF2488"/>
  <c r="T2488"/>
  <c r="R2488"/>
  <c r="P2488"/>
  <c r="BI2486"/>
  <c r="BH2486"/>
  <c r="BG2486"/>
  <c r="BF2486"/>
  <c r="T2486"/>
  <c r="R2486"/>
  <c r="P2486"/>
  <c r="BI2484"/>
  <c r="BH2484"/>
  <c r="BG2484"/>
  <c r="BF2484"/>
  <c r="T2484"/>
  <c r="R2484"/>
  <c r="P2484"/>
  <c r="BI2482"/>
  <c r="BH2482"/>
  <c r="BG2482"/>
  <c r="BF2482"/>
  <c r="T2482"/>
  <c r="R2482"/>
  <c r="P2482"/>
  <c r="BI2479"/>
  <c r="BH2479"/>
  <c r="BG2479"/>
  <c r="BF2479"/>
  <c r="T2479"/>
  <c r="R2479"/>
  <c r="P2479"/>
  <c r="BI2477"/>
  <c r="BH2477"/>
  <c r="BG2477"/>
  <c r="BF2477"/>
  <c r="T2477"/>
  <c r="R2477"/>
  <c r="P2477"/>
  <c r="BI2475"/>
  <c r="BH2475"/>
  <c r="BG2475"/>
  <c r="BF2475"/>
  <c r="T2475"/>
  <c r="R2475"/>
  <c r="P2475"/>
  <c r="BI2472"/>
  <c r="BH2472"/>
  <c r="BG2472"/>
  <c r="BF2472"/>
  <c r="T2472"/>
  <c r="R2472"/>
  <c r="P2472"/>
  <c r="BI2470"/>
  <c r="BH2470"/>
  <c r="BG2470"/>
  <c r="BF2470"/>
  <c r="T2470"/>
  <c r="R2470"/>
  <c r="P2470"/>
  <c r="BI2468"/>
  <c r="BH2468"/>
  <c r="BG2468"/>
  <c r="BF2468"/>
  <c r="T2468"/>
  <c r="R2468"/>
  <c r="P2468"/>
  <c r="BI2464"/>
  <c r="BH2464"/>
  <c r="BG2464"/>
  <c r="BF2464"/>
  <c r="T2464"/>
  <c r="T2463"/>
  <c r="R2464"/>
  <c r="R2463"/>
  <c r="P2464"/>
  <c r="P2463"/>
  <c r="BI2461"/>
  <c r="BH2461"/>
  <c r="BG2461"/>
  <c r="BF2461"/>
  <c r="T2461"/>
  <c r="R2461"/>
  <c r="P2461"/>
  <c r="BI2459"/>
  <c r="BH2459"/>
  <c r="BG2459"/>
  <c r="BF2459"/>
  <c r="T2459"/>
  <c r="R2459"/>
  <c r="P2459"/>
  <c r="BI2457"/>
  <c r="BH2457"/>
  <c r="BG2457"/>
  <c r="BF2457"/>
  <c r="T2457"/>
  <c r="R2457"/>
  <c r="P2457"/>
  <c r="BI2454"/>
  <c r="BH2454"/>
  <c r="BG2454"/>
  <c r="BF2454"/>
  <c r="T2454"/>
  <c r="R2454"/>
  <c r="P2454"/>
  <c r="BI2452"/>
  <c r="BH2452"/>
  <c r="BG2452"/>
  <c r="BF2452"/>
  <c r="T2452"/>
  <c r="R2452"/>
  <c r="P2452"/>
  <c r="BI2451"/>
  <c r="BH2451"/>
  <c r="BG2451"/>
  <c r="BF2451"/>
  <c r="T2451"/>
  <c r="R2451"/>
  <c r="P2451"/>
  <c r="BI2449"/>
  <c r="BH2449"/>
  <c r="BG2449"/>
  <c r="BF2449"/>
  <c r="T2449"/>
  <c r="R2449"/>
  <c r="P2449"/>
  <c r="BI2448"/>
  <c r="BH2448"/>
  <c r="BG2448"/>
  <c r="BF2448"/>
  <c r="T2448"/>
  <c r="R2448"/>
  <c r="P2448"/>
  <c r="BI2446"/>
  <c r="BH2446"/>
  <c r="BG2446"/>
  <c r="BF2446"/>
  <c r="T2446"/>
  <c r="R2446"/>
  <c r="P2446"/>
  <c r="BI2445"/>
  <c r="BH2445"/>
  <c r="BG2445"/>
  <c r="BF2445"/>
  <c r="T2445"/>
  <c r="R2445"/>
  <c r="P2445"/>
  <c r="BI2435"/>
  <c r="BH2435"/>
  <c r="BG2435"/>
  <c r="BF2435"/>
  <c r="T2435"/>
  <c r="R2435"/>
  <c r="P2435"/>
  <c r="BI2427"/>
  <c r="BH2427"/>
  <c r="BG2427"/>
  <c r="BF2427"/>
  <c r="T2427"/>
  <c r="R2427"/>
  <c r="P2427"/>
  <c r="BI2418"/>
  <c r="BH2418"/>
  <c r="BG2418"/>
  <c r="BF2418"/>
  <c r="T2418"/>
  <c r="R2418"/>
  <c r="P2418"/>
  <c r="BI2410"/>
  <c r="BH2410"/>
  <c r="BG2410"/>
  <c r="BF2410"/>
  <c r="T2410"/>
  <c r="R2410"/>
  <c r="P2410"/>
  <c r="BI2408"/>
  <c r="BH2408"/>
  <c r="BG2408"/>
  <c r="BF2408"/>
  <c r="T2408"/>
  <c r="R2408"/>
  <c r="P2408"/>
  <c r="BI2366"/>
  <c r="BH2366"/>
  <c r="BG2366"/>
  <c r="BF2366"/>
  <c r="T2366"/>
  <c r="R2366"/>
  <c r="P2366"/>
  <c r="BI2364"/>
  <c r="BH2364"/>
  <c r="BG2364"/>
  <c r="BF2364"/>
  <c r="T2364"/>
  <c r="R2364"/>
  <c r="P2364"/>
  <c r="BI2355"/>
  <c r="BH2355"/>
  <c r="BG2355"/>
  <c r="BF2355"/>
  <c r="T2355"/>
  <c r="R2355"/>
  <c r="P2355"/>
  <c r="BI2324"/>
  <c r="BH2324"/>
  <c r="BG2324"/>
  <c r="BF2324"/>
  <c r="T2324"/>
  <c r="R2324"/>
  <c r="P2324"/>
  <c r="BI2293"/>
  <c r="BH2293"/>
  <c r="BG2293"/>
  <c r="BF2293"/>
  <c r="T2293"/>
  <c r="R2293"/>
  <c r="P2293"/>
  <c r="BI2291"/>
  <c r="BH2291"/>
  <c r="BG2291"/>
  <c r="BF2291"/>
  <c r="T2291"/>
  <c r="R2291"/>
  <c r="P2291"/>
  <c r="BI2249"/>
  <c r="BH2249"/>
  <c r="BG2249"/>
  <c r="BF2249"/>
  <c r="T2249"/>
  <c r="R2249"/>
  <c r="P2249"/>
  <c r="BI2239"/>
  <c r="BH2239"/>
  <c r="BG2239"/>
  <c r="BF2239"/>
  <c r="T2239"/>
  <c r="R2239"/>
  <c r="P2239"/>
  <c r="BI2197"/>
  <c r="BH2197"/>
  <c r="BG2197"/>
  <c r="BF2197"/>
  <c r="T2197"/>
  <c r="R2197"/>
  <c r="P2197"/>
  <c r="BI2155"/>
  <c r="BH2155"/>
  <c r="BG2155"/>
  <c r="BF2155"/>
  <c r="T2155"/>
  <c r="R2155"/>
  <c r="P2155"/>
  <c r="BI2113"/>
  <c r="BH2113"/>
  <c r="BG2113"/>
  <c r="BF2113"/>
  <c r="T2113"/>
  <c r="R2113"/>
  <c r="P2113"/>
  <c r="BI2111"/>
  <c r="BH2111"/>
  <c r="BG2111"/>
  <c r="BF2111"/>
  <c r="T2111"/>
  <c r="R2111"/>
  <c r="P2111"/>
  <c r="BI2110"/>
  <c r="BH2110"/>
  <c r="BG2110"/>
  <c r="BF2110"/>
  <c r="T2110"/>
  <c r="R2110"/>
  <c r="P2110"/>
  <c r="BI2106"/>
  <c r="BH2106"/>
  <c r="BG2106"/>
  <c r="BF2106"/>
  <c r="T2106"/>
  <c r="R2106"/>
  <c r="P2106"/>
  <c r="BI2104"/>
  <c r="BH2104"/>
  <c r="BG2104"/>
  <c r="BF2104"/>
  <c r="T2104"/>
  <c r="R2104"/>
  <c r="P2104"/>
  <c r="BI2102"/>
  <c r="BH2102"/>
  <c r="BG2102"/>
  <c r="BF2102"/>
  <c r="T2102"/>
  <c r="R2102"/>
  <c r="P2102"/>
  <c r="BI2100"/>
  <c r="BH2100"/>
  <c r="BG2100"/>
  <c r="BF2100"/>
  <c r="T2100"/>
  <c r="R2100"/>
  <c r="P2100"/>
  <c r="BI2090"/>
  <c r="BH2090"/>
  <c r="BG2090"/>
  <c r="BF2090"/>
  <c r="T2090"/>
  <c r="R2090"/>
  <c r="P2090"/>
  <c r="BI2081"/>
  <c r="BH2081"/>
  <c r="BG2081"/>
  <c r="BF2081"/>
  <c r="T2081"/>
  <c r="R2081"/>
  <c r="P2081"/>
  <c r="BI2079"/>
  <c r="BH2079"/>
  <c r="BG2079"/>
  <c r="BF2079"/>
  <c r="T2079"/>
  <c r="R2079"/>
  <c r="P2079"/>
  <c r="BI2077"/>
  <c r="BH2077"/>
  <c r="BG2077"/>
  <c r="BF2077"/>
  <c r="T2077"/>
  <c r="R2077"/>
  <c r="P2077"/>
  <c r="BI2071"/>
  <c r="BH2071"/>
  <c r="BG2071"/>
  <c r="BF2071"/>
  <c r="T2071"/>
  <c r="R2071"/>
  <c r="P2071"/>
  <c r="BI2069"/>
  <c r="BH2069"/>
  <c r="BG2069"/>
  <c r="BF2069"/>
  <c r="T2069"/>
  <c r="R2069"/>
  <c r="P2069"/>
  <c r="BI2062"/>
  <c r="BH2062"/>
  <c r="BG2062"/>
  <c r="BF2062"/>
  <c r="T2062"/>
  <c r="R2062"/>
  <c r="P2062"/>
  <c r="BI2058"/>
  <c r="BH2058"/>
  <c r="BG2058"/>
  <c r="BF2058"/>
  <c r="T2058"/>
  <c r="R2058"/>
  <c r="P2058"/>
  <c r="BI2052"/>
  <c r="BH2052"/>
  <c r="BG2052"/>
  <c r="BF2052"/>
  <c r="T2052"/>
  <c r="R2052"/>
  <c r="P2052"/>
  <c r="BI2046"/>
  <c r="BH2046"/>
  <c r="BG2046"/>
  <c r="BF2046"/>
  <c r="T2046"/>
  <c r="R2046"/>
  <c r="P2046"/>
  <c r="BI2044"/>
  <c r="BH2044"/>
  <c r="BG2044"/>
  <c r="BF2044"/>
  <c r="T2044"/>
  <c r="R2044"/>
  <c r="P2044"/>
  <c r="BI2041"/>
  <c r="BH2041"/>
  <c r="BG2041"/>
  <c r="BF2041"/>
  <c r="T2041"/>
  <c r="R2041"/>
  <c r="P2041"/>
  <c r="BI2035"/>
  <c r="BH2035"/>
  <c r="BG2035"/>
  <c r="BF2035"/>
  <c r="T2035"/>
  <c r="R2035"/>
  <c r="P2035"/>
  <c r="BI2031"/>
  <c r="BH2031"/>
  <c r="BG2031"/>
  <c r="BF2031"/>
  <c r="T2031"/>
  <c r="R2031"/>
  <c r="P2031"/>
  <c r="BI2027"/>
  <c r="BH2027"/>
  <c r="BG2027"/>
  <c r="BF2027"/>
  <c r="T2027"/>
  <c r="R2027"/>
  <c r="P2027"/>
  <c r="BI2025"/>
  <c r="BH2025"/>
  <c r="BG2025"/>
  <c r="BF2025"/>
  <c r="T2025"/>
  <c r="R2025"/>
  <c r="P2025"/>
  <c r="BI2024"/>
  <c r="BH2024"/>
  <c r="BG2024"/>
  <c r="BF2024"/>
  <c r="T2024"/>
  <c r="R2024"/>
  <c r="P2024"/>
  <c r="BI1980"/>
  <c r="BH1980"/>
  <c r="BG1980"/>
  <c r="BF1980"/>
  <c r="T1980"/>
  <c r="R1980"/>
  <c r="P1980"/>
  <c r="BI1978"/>
  <c r="BH1978"/>
  <c r="BG1978"/>
  <c r="BF1978"/>
  <c r="T1978"/>
  <c r="R1978"/>
  <c r="P1978"/>
  <c r="BI1972"/>
  <c r="BH1972"/>
  <c r="BG1972"/>
  <c r="BF1972"/>
  <c r="T1972"/>
  <c r="R1972"/>
  <c r="P1972"/>
  <c r="BI1966"/>
  <c r="BH1966"/>
  <c r="BG1966"/>
  <c r="BF1966"/>
  <c r="T1966"/>
  <c r="R1966"/>
  <c r="P1966"/>
  <c r="BI1963"/>
  <c r="BH1963"/>
  <c r="BG1963"/>
  <c r="BF1963"/>
  <c r="T1963"/>
  <c r="R1963"/>
  <c r="P1963"/>
  <c r="BI1960"/>
  <c r="BH1960"/>
  <c r="BG1960"/>
  <c r="BF1960"/>
  <c r="T1960"/>
  <c r="R1960"/>
  <c r="P1960"/>
  <c r="BI1954"/>
  <c r="BH1954"/>
  <c r="BG1954"/>
  <c r="BF1954"/>
  <c r="T1954"/>
  <c r="R1954"/>
  <c r="P1954"/>
  <c r="BI1947"/>
  <c r="BH1947"/>
  <c r="BG1947"/>
  <c r="BF1947"/>
  <c r="T1947"/>
  <c r="R1947"/>
  <c r="P1947"/>
  <c r="BI1940"/>
  <c r="BH1940"/>
  <c r="BG1940"/>
  <c r="BF1940"/>
  <c r="T1940"/>
  <c r="R1940"/>
  <c r="P1940"/>
  <c r="BI1937"/>
  <c r="BH1937"/>
  <c r="BG1937"/>
  <c r="BF1937"/>
  <c r="T1937"/>
  <c r="R1937"/>
  <c r="P1937"/>
  <c r="BI1935"/>
  <c r="BH1935"/>
  <c r="BG1935"/>
  <c r="BF1935"/>
  <c r="T1935"/>
  <c r="R1935"/>
  <c r="P1935"/>
  <c r="BI1917"/>
  <c r="BH1917"/>
  <c r="BG1917"/>
  <c r="BF1917"/>
  <c r="T1917"/>
  <c r="R1917"/>
  <c r="P1917"/>
  <c r="BI1915"/>
  <c r="BH1915"/>
  <c r="BG1915"/>
  <c r="BF1915"/>
  <c r="T1915"/>
  <c r="R1915"/>
  <c r="P1915"/>
  <c r="BI1909"/>
  <c r="BH1909"/>
  <c r="BG1909"/>
  <c r="BF1909"/>
  <c r="T1909"/>
  <c r="R1909"/>
  <c r="P1909"/>
  <c r="BI1907"/>
  <c r="BH1907"/>
  <c r="BG1907"/>
  <c r="BF1907"/>
  <c r="T1907"/>
  <c r="R1907"/>
  <c r="P1907"/>
  <c r="BI1904"/>
  <c r="BH1904"/>
  <c r="BG1904"/>
  <c r="BF1904"/>
  <c r="T1904"/>
  <c r="R1904"/>
  <c r="P1904"/>
  <c r="BI1900"/>
  <c r="BH1900"/>
  <c r="BG1900"/>
  <c r="BF1900"/>
  <c r="T1900"/>
  <c r="R1900"/>
  <c r="P1900"/>
  <c r="BI1896"/>
  <c r="BH1896"/>
  <c r="BG1896"/>
  <c r="BF1896"/>
  <c r="T1896"/>
  <c r="R1896"/>
  <c r="P1896"/>
  <c r="BI1891"/>
  <c r="BH1891"/>
  <c r="BG1891"/>
  <c r="BF1891"/>
  <c r="T1891"/>
  <c r="R1891"/>
  <c r="P1891"/>
  <c r="BI1886"/>
  <c r="BH1886"/>
  <c r="BG1886"/>
  <c r="BF1886"/>
  <c r="T1886"/>
  <c r="R1886"/>
  <c r="P1886"/>
  <c r="BI1884"/>
  <c r="BH1884"/>
  <c r="BG1884"/>
  <c r="BF1884"/>
  <c r="T1884"/>
  <c r="R1884"/>
  <c r="P1884"/>
  <c r="BI1883"/>
  <c r="BH1883"/>
  <c r="BG1883"/>
  <c r="BF1883"/>
  <c r="T1883"/>
  <c r="R1883"/>
  <c r="P1883"/>
  <c r="BI1881"/>
  <c r="BH1881"/>
  <c r="BG1881"/>
  <c r="BF1881"/>
  <c r="T1881"/>
  <c r="R1881"/>
  <c r="P1881"/>
  <c r="BI1880"/>
  <c r="BH1880"/>
  <c r="BG1880"/>
  <c r="BF1880"/>
  <c r="T1880"/>
  <c r="R1880"/>
  <c r="P1880"/>
  <c r="BI1877"/>
  <c r="BH1877"/>
  <c r="BG1877"/>
  <c r="BF1877"/>
  <c r="T1877"/>
  <c r="R1877"/>
  <c r="P1877"/>
  <c r="BI1874"/>
  <c r="BH1874"/>
  <c r="BG1874"/>
  <c r="BF1874"/>
  <c r="T1874"/>
  <c r="R1874"/>
  <c r="P1874"/>
  <c r="BI1871"/>
  <c r="BH1871"/>
  <c r="BG1871"/>
  <c r="BF1871"/>
  <c r="T1871"/>
  <c r="R1871"/>
  <c r="P1871"/>
  <c r="BI1868"/>
  <c r="BH1868"/>
  <c r="BG1868"/>
  <c r="BF1868"/>
  <c r="T1868"/>
  <c r="R1868"/>
  <c r="P1868"/>
  <c r="BI1865"/>
  <c r="BH1865"/>
  <c r="BG1865"/>
  <c r="BF1865"/>
  <c r="T1865"/>
  <c r="R1865"/>
  <c r="P1865"/>
  <c r="BI1863"/>
  <c r="BH1863"/>
  <c r="BG1863"/>
  <c r="BF1863"/>
  <c r="T1863"/>
  <c r="R1863"/>
  <c r="P1863"/>
  <c r="BI1860"/>
  <c r="BH1860"/>
  <c r="BG1860"/>
  <c r="BF1860"/>
  <c r="T1860"/>
  <c r="R1860"/>
  <c r="P1860"/>
  <c r="BI1857"/>
  <c r="BH1857"/>
  <c r="BG1857"/>
  <c r="BF1857"/>
  <c r="T1857"/>
  <c r="R1857"/>
  <c r="P1857"/>
  <c r="BI1854"/>
  <c r="BH1854"/>
  <c r="BG1854"/>
  <c r="BF1854"/>
  <c r="T1854"/>
  <c r="R1854"/>
  <c r="P1854"/>
  <c r="BI1851"/>
  <c r="BH1851"/>
  <c r="BG1851"/>
  <c r="BF1851"/>
  <c r="T1851"/>
  <c r="R1851"/>
  <c r="P1851"/>
  <c r="BI1849"/>
  <c r="BH1849"/>
  <c r="BG1849"/>
  <c r="BF1849"/>
  <c r="T1849"/>
  <c r="R1849"/>
  <c r="P1849"/>
  <c r="BI1846"/>
  <c r="BH1846"/>
  <c r="BG1846"/>
  <c r="BF1846"/>
  <c r="T1846"/>
  <c r="R1846"/>
  <c r="P1846"/>
  <c r="BI1843"/>
  <c r="BH1843"/>
  <c r="BG1843"/>
  <c r="BF1843"/>
  <c r="T1843"/>
  <c r="R1843"/>
  <c r="P1843"/>
  <c r="BI1840"/>
  <c r="BH1840"/>
  <c r="BG1840"/>
  <c r="BF1840"/>
  <c r="T1840"/>
  <c r="R1840"/>
  <c r="P1840"/>
  <c r="BI1838"/>
  <c r="BH1838"/>
  <c r="BG1838"/>
  <c r="BF1838"/>
  <c r="T1838"/>
  <c r="R1838"/>
  <c r="P1838"/>
  <c r="BI1835"/>
  <c r="BH1835"/>
  <c r="BG1835"/>
  <c r="BF1835"/>
  <c r="T1835"/>
  <c r="R1835"/>
  <c r="P1835"/>
  <c r="BI1832"/>
  <c r="BH1832"/>
  <c r="BG1832"/>
  <c r="BF1832"/>
  <c r="T1832"/>
  <c r="R1832"/>
  <c r="P1832"/>
  <c r="BI1829"/>
  <c r="BH1829"/>
  <c r="BG1829"/>
  <c r="BF1829"/>
  <c r="T1829"/>
  <c r="R1829"/>
  <c r="P1829"/>
  <c r="BI1827"/>
  <c r="BH1827"/>
  <c r="BG1827"/>
  <c r="BF1827"/>
  <c r="T1827"/>
  <c r="R1827"/>
  <c r="P1827"/>
  <c r="BI1825"/>
  <c r="BH1825"/>
  <c r="BG1825"/>
  <c r="BF1825"/>
  <c r="T1825"/>
  <c r="R1825"/>
  <c r="P1825"/>
  <c r="BI1824"/>
  <c r="BH1824"/>
  <c r="BG1824"/>
  <c r="BF1824"/>
  <c r="T1824"/>
  <c r="R1824"/>
  <c r="P1824"/>
  <c r="BI1823"/>
  <c r="BH1823"/>
  <c r="BG1823"/>
  <c r="BF1823"/>
  <c r="T1823"/>
  <c r="R1823"/>
  <c r="P1823"/>
  <c r="BI1821"/>
  <c r="BH1821"/>
  <c r="BG1821"/>
  <c r="BF1821"/>
  <c r="T1821"/>
  <c r="R1821"/>
  <c r="P1821"/>
  <c r="BI1818"/>
  <c r="BH1818"/>
  <c r="BG1818"/>
  <c r="BF1818"/>
  <c r="T1818"/>
  <c r="R1818"/>
  <c r="P1818"/>
  <c r="BI1817"/>
  <c r="BH1817"/>
  <c r="BG1817"/>
  <c r="BF1817"/>
  <c r="T1817"/>
  <c r="R1817"/>
  <c r="P1817"/>
  <c r="BI1815"/>
  <c r="BH1815"/>
  <c r="BG1815"/>
  <c r="BF1815"/>
  <c r="T1815"/>
  <c r="R1815"/>
  <c r="P1815"/>
  <c r="BI1813"/>
  <c r="BH1813"/>
  <c r="BG1813"/>
  <c r="BF1813"/>
  <c r="T1813"/>
  <c r="R1813"/>
  <c r="P1813"/>
  <c r="BI1810"/>
  <c r="BH1810"/>
  <c r="BG1810"/>
  <c r="BF1810"/>
  <c r="T1810"/>
  <c r="R1810"/>
  <c r="P1810"/>
  <c r="BI1808"/>
  <c r="BH1808"/>
  <c r="BG1808"/>
  <c r="BF1808"/>
  <c r="T1808"/>
  <c r="R1808"/>
  <c r="P1808"/>
  <c r="BI1806"/>
  <c r="BH1806"/>
  <c r="BG1806"/>
  <c r="BF1806"/>
  <c r="T1806"/>
  <c r="R1806"/>
  <c r="P1806"/>
  <c r="BI1804"/>
  <c r="BH1804"/>
  <c r="BG1804"/>
  <c r="BF1804"/>
  <c r="T1804"/>
  <c r="R1804"/>
  <c r="P1804"/>
  <c r="BI1802"/>
  <c r="BH1802"/>
  <c r="BG1802"/>
  <c r="BF1802"/>
  <c r="T1802"/>
  <c r="R1802"/>
  <c r="P1802"/>
  <c r="BI1800"/>
  <c r="BH1800"/>
  <c r="BG1800"/>
  <c r="BF1800"/>
  <c r="T1800"/>
  <c r="R1800"/>
  <c r="P1800"/>
  <c r="BI1798"/>
  <c r="BH1798"/>
  <c r="BG1798"/>
  <c r="BF1798"/>
  <c r="T1798"/>
  <c r="R1798"/>
  <c r="P1798"/>
  <c r="BI1797"/>
  <c r="BH1797"/>
  <c r="BG1797"/>
  <c r="BF1797"/>
  <c r="T1797"/>
  <c r="R1797"/>
  <c r="P1797"/>
  <c r="BI1795"/>
  <c r="BH1795"/>
  <c r="BG1795"/>
  <c r="BF1795"/>
  <c r="T1795"/>
  <c r="R1795"/>
  <c r="P1795"/>
  <c r="BI1794"/>
  <c r="BH1794"/>
  <c r="BG1794"/>
  <c r="BF1794"/>
  <c r="T1794"/>
  <c r="R1794"/>
  <c r="P1794"/>
  <c r="BI1791"/>
  <c r="BH1791"/>
  <c r="BG1791"/>
  <c r="BF1791"/>
  <c r="T1791"/>
  <c r="R1791"/>
  <c r="P1791"/>
  <c r="BI1788"/>
  <c r="BH1788"/>
  <c r="BG1788"/>
  <c r="BF1788"/>
  <c r="T1788"/>
  <c r="R1788"/>
  <c r="P1788"/>
  <c r="BI1784"/>
  <c r="BH1784"/>
  <c r="BG1784"/>
  <c r="BF1784"/>
  <c r="T1784"/>
  <c r="R1784"/>
  <c r="P1784"/>
  <c r="BI1782"/>
  <c r="BH1782"/>
  <c r="BG1782"/>
  <c r="BF1782"/>
  <c r="T1782"/>
  <c r="R1782"/>
  <c r="P1782"/>
  <c r="BI1781"/>
  <c r="BH1781"/>
  <c r="BG1781"/>
  <c r="BF1781"/>
  <c r="T1781"/>
  <c r="R1781"/>
  <c r="P1781"/>
  <c r="BI1780"/>
  <c r="BH1780"/>
  <c r="BG1780"/>
  <c r="BF1780"/>
  <c r="T1780"/>
  <c r="R1780"/>
  <c r="P1780"/>
  <c r="BI1778"/>
  <c r="BH1778"/>
  <c r="BG1778"/>
  <c r="BF1778"/>
  <c r="T1778"/>
  <c r="R1778"/>
  <c r="P1778"/>
  <c r="BI1777"/>
  <c r="BH1777"/>
  <c r="BG1777"/>
  <c r="BF1777"/>
  <c r="T1777"/>
  <c r="R1777"/>
  <c r="P1777"/>
  <c r="BI1775"/>
  <c r="BH1775"/>
  <c r="BG1775"/>
  <c r="BF1775"/>
  <c r="T1775"/>
  <c r="R1775"/>
  <c r="P1775"/>
  <c r="BI1773"/>
  <c r="BH1773"/>
  <c r="BG1773"/>
  <c r="BF1773"/>
  <c r="T1773"/>
  <c r="R1773"/>
  <c r="P1773"/>
  <c r="BI1771"/>
  <c r="BH1771"/>
  <c r="BG1771"/>
  <c r="BF1771"/>
  <c r="T1771"/>
  <c r="R1771"/>
  <c r="P1771"/>
  <c r="BI1769"/>
  <c r="BH1769"/>
  <c r="BG1769"/>
  <c r="BF1769"/>
  <c r="T1769"/>
  <c r="R1769"/>
  <c r="P1769"/>
  <c r="BI1768"/>
  <c r="BH1768"/>
  <c r="BG1768"/>
  <c r="BF1768"/>
  <c r="T1768"/>
  <c r="R1768"/>
  <c r="P1768"/>
  <c r="BI1766"/>
  <c r="BH1766"/>
  <c r="BG1766"/>
  <c r="BF1766"/>
  <c r="T1766"/>
  <c r="R1766"/>
  <c r="P1766"/>
  <c r="BI1764"/>
  <c r="BH1764"/>
  <c r="BG1764"/>
  <c r="BF1764"/>
  <c r="T1764"/>
  <c r="R1764"/>
  <c r="P1764"/>
  <c r="BI1762"/>
  <c r="BH1762"/>
  <c r="BG1762"/>
  <c r="BF1762"/>
  <c r="T1762"/>
  <c r="R1762"/>
  <c r="P1762"/>
  <c r="BI1760"/>
  <c r="BH1760"/>
  <c r="BG1760"/>
  <c r="BF1760"/>
  <c r="T1760"/>
  <c r="R1760"/>
  <c r="P1760"/>
  <c r="BI1757"/>
  <c r="BH1757"/>
  <c r="BG1757"/>
  <c r="BF1757"/>
  <c r="T1757"/>
  <c r="R1757"/>
  <c r="P1757"/>
  <c r="BI1756"/>
  <c r="BH1756"/>
  <c r="BG1756"/>
  <c r="BF1756"/>
  <c r="T1756"/>
  <c r="R1756"/>
  <c r="P1756"/>
  <c r="BI1754"/>
  <c r="BH1754"/>
  <c r="BG1754"/>
  <c r="BF1754"/>
  <c r="T1754"/>
  <c r="R1754"/>
  <c r="P1754"/>
  <c r="BI1753"/>
  <c r="BH1753"/>
  <c r="BG1753"/>
  <c r="BF1753"/>
  <c r="T1753"/>
  <c r="R1753"/>
  <c r="P1753"/>
  <c r="BI1751"/>
  <c r="BH1751"/>
  <c r="BG1751"/>
  <c r="BF1751"/>
  <c r="T1751"/>
  <c r="R1751"/>
  <c r="P1751"/>
  <c r="BI1749"/>
  <c r="BH1749"/>
  <c r="BG1749"/>
  <c r="BF1749"/>
  <c r="T1749"/>
  <c r="R1749"/>
  <c r="P1749"/>
  <c r="BI1747"/>
  <c r="BH1747"/>
  <c r="BG1747"/>
  <c r="BF1747"/>
  <c r="T1747"/>
  <c r="R1747"/>
  <c r="P1747"/>
  <c r="BI1743"/>
  <c r="BH1743"/>
  <c r="BG1743"/>
  <c r="BF1743"/>
  <c r="T1743"/>
  <c r="R1743"/>
  <c r="P1743"/>
  <c r="BI1740"/>
  <c r="BH1740"/>
  <c r="BG1740"/>
  <c r="BF1740"/>
  <c r="T1740"/>
  <c r="R1740"/>
  <c r="P1740"/>
  <c r="BI1733"/>
  <c r="BH1733"/>
  <c r="BG1733"/>
  <c r="BF1733"/>
  <c r="T1733"/>
  <c r="R1733"/>
  <c r="P1733"/>
  <c r="BI1730"/>
  <c r="BH1730"/>
  <c r="BG1730"/>
  <c r="BF1730"/>
  <c r="T1730"/>
  <c r="R1730"/>
  <c r="P1730"/>
  <c r="BI1728"/>
  <c r="BH1728"/>
  <c r="BG1728"/>
  <c r="BF1728"/>
  <c r="T1728"/>
  <c r="R1728"/>
  <c r="P1728"/>
  <c r="BI1726"/>
  <c r="BH1726"/>
  <c r="BG1726"/>
  <c r="BF1726"/>
  <c r="T1726"/>
  <c r="R1726"/>
  <c r="P1726"/>
  <c r="BI1725"/>
  <c r="BH1725"/>
  <c r="BG1725"/>
  <c r="BF1725"/>
  <c r="T1725"/>
  <c r="R1725"/>
  <c r="P1725"/>
  <c r="BI1721"/>
  <c r="BH1721"/>
  <c r="BG1721"/>
  <c r="BF1721"/>
  <c r="T1721"/>
  <c r="R1721"/>
  <c r="P1721"/>
  <c r="BI1720"/>
  <c r="BH1720"/>
  <c r="BG1720"/>
  <c r="BF1720"/>
  <c r="T1720"/>
  <c r="R1720"/>
  <c r="P1720"/>
  <c r="BI1714"/>
  <c r="BH1714"/>
  <c r="BG1714"/>
  <c r="BF1714"/>
  <c r="T1714"/>
  <c r="R1714"/>
  <c r="P1714"/>
  <c r="BI1708"/>
  <c r="BH1708"/>
  <c r="BG1708"/>
  <c r="BF1708"/>
  <c r="T1708"/>
  <c r="R1708"/>
  <c r="P1708"/>
  <c r="BI1707"/>
  <c r="BH1707"/>
  <c r="BG1707"/>
  <c r="BF1707"/>
  <c r="T1707"/>
  <c r="R1707"/>
  <c r="P1707"/>
  <c r="BI1706"/>
  <c r="BH1706"/>
  <c r="BG1706"/>
  <c r="BF1706"/>
  <c r="T1706"/>
  <c r="R1706"/>
  <c r="P1706"/>
  <c r="BI1705"/>
  <c r="BH1705"/>
  <c r="BG1705"/>
  <c r="BF1705"/>
  <c r="T1705"/>
  <c r="R1705"/>
  <c r="P1705"/>
  <c r="BI1699"/>
  <c r="BH1699"/>
  <c r="BG1699"/>
  <c r="BF1699"/>
  <c r="T1699"/>
  <c r="R1699"/>
  <c r="P1699"/>
  <c r="BI1695"/>
  <c r="BH1695"/>
  <c r="BG1695"/>
  <c r="BF1695"/>
  <c r="T1695"/>
  <c r="R1695"/>
  <c r="P1695"/>
  <c r="BI1691"/>
  <c r="BH1691"/>
  <c r="BG1691"/>
  <c r="BF1691"/>
  <c r="T1691"/>
  <c r="R1691"/>
  <c r="P1691"/>
  <c r="BI1689"/>
  <c r="BH1689"/>
  <c r="BG1689"/>
  <c r="BF1689"/>
  <c r="T1689"/>
  <c r="R1689"/>
  <c r="P1689"/>
  <c r="BI1688"/>
  <c r="BH1688"/>
  <c r="BG1688"/>
  <c r="BF1688"/>
  <c r="T1688"/>
  <c r="R1688"/>
  <c r="P1688"/>
  <c r="BI1685"/>
  <c r="BH1685"/>
  <c r="BG1685"/>
  <c r="BF1685"/>
  <c r="T1685"/>
  <c r="R1685"/>
  <c r="P1685"/>
  <c r="BI1682"/>
  <c r="BH1682"/>
  <c r="BG1682"/>
  <c r="BF1682"/>
  <c r="T1682"/>
  <c r="R1682"/>
  <c r="P1682"/>
  <c r="BI1679"/>
  <c r="BH1679"/>
  <c r="BG1679"/>
  <c r="BF1679"/>
  <c r="T1679"/>
  <c r="R1679"/>
  <c r="P1679"/>
  <c r="BI1676"/>
  <c r="BH1676"/>
  <c r="BG1676"/>
  <c r="BF1676"/>
  <c r="T1676"/>
  <c r="R1676"/>
  <c r="P1676"/>
  <c r="BI1672"/>
  <c r="BH1672"/>
  <c r="BG1672"/>
  <c r="BF1672"/>
  <c r="T1672"/>
  <c r="R1672"/>
  <c r="P1672"/>
  <c r="BI1669"/>
  <c r="BH1669"/>
  <c r="BG1669"/>
  <c r="BF1669"/>
  <c r="T1669"/>
  <c r="R1669"/>
  <c r="P1669"/>
  <c r="BI1668"/>
  <c r="BH1668"/>
  <c r="BG1668"/>
  <c r="BF1668"/>
  <c r="T1668"/>
  <c r="R1668"/>
  <c r="P1668"/>
  <c r="BI1665"/>
  <c r="BH1665"/>
  <c r="BG1665"/>
  <c r="BF1665"/>
  <c r="T1665"/>
  <c r="R1665"/>
  <c r="P1665"/>
  <c r="BI1661"/>
  <c r="BH1661"/>
  <c r="BG1661"/>
  <c r="BF1661"/>
  <c r="T1661"/>
  <c r="R1661"/>
  <c r="P1661"/>
  <c r="BI1657"/>
  <c r="BH1657"/>
  <c r="BG1657"/>
  <c r="BF1657"/>
  <c r="T1657"/>
  <c r="R1657"/>
  <c r="P1657"/>
  <c r="BI1655"/>
  <c r="BH1655"/>
  <c r="BG1655"/>
  <c r="BF1655"/>
  <c r="T1655"/>
  <c r="R1655"/>
  <c r="P1655"/>
  <c r="BI1653"/>
  <c r="BH1653"/>
  <c r="BG1653"/>
  <c r="BF1653"/>
  <c r="T1653"/>
  <c r="R1653"/>
  <c r="P1653"/>
  <c r="BI1652"/>
  <c r="BH1652"/>
  <c r="BG1652"/>
  <c r="BF1652"/>
  <c r="T1652"/>
  <c r="R1652"/>
  <c r="P1652"/>
  <c r="BI1651"/>
  <c r="BH1651"/>
  <c r="BG1651"/>
  <c r="BF1651"/>
  <c r="T1651"/>
  <c r="R1651"/>
  <c r="P1651"/>
  <c r="BI1650"/>
  <c r="BH1650"/>
  <c r="BG1650"/>
  <c r="BF1650"/>
  <c r="T1650"/>
  <c r="R1650"/>
  <c r="P1650"/>
  <c r="BI1649"/>
  <c r="BH1649"/>
  <c r="BG1649"/>
  <c r="BF1649"/>
  <c r="T1649"/>
  <c r="R1649"/>
  <c r="P1649"/>
  <c r="BI1643"/>
  <c r="BH1643"/>
  <c r="BG1643"/>
  <c r="BF1643"/>
  <c r="T1643"/>
  <c r="R1643"/>
  <c r="P1643"/>
  <c r="BI1641"/>
  <c r="BH1641"/>
  <c r="BG1641"/>
  <c r="BF1641"/>
  <c r="T1641"/>
  <c r="R1641"/>
  <c r="P1641"/>
  <c r="BI1640"/>
  <c r="BH1640"/>
  <c r="BG1640"/>
  <c r="BF1640"/>
  <c r="T1640"/>
  <c r="R1640"/>
  <c r="P1640"/>
  <c r="BI1639"/>
  <c r="BH1639"/>
  <c r="BG1639"/>
  <c r="BF1639"/>
  <c r="T1639"/>
  <c r="R1639"/>
  <c r="P1639"/>
  <c r="BI1638"/>
  <c r="BH1638"/>
  <c r="BG1638"/>
  <c r="BF1638"/>
  <c r="T1638"/>
  <c r="R1638"/>
  <c r="P1638"/>
  <c r="BI1636"/>
  <c r="BH1636"/>
  <c r="BG1636"/>
  <c r="BF1636"/>
  <c r="T1636"/>
  <c r="R1636"/>
  <c r="P1636"/>
  <c r="BI1634"/>
  <c r="BH1634"/>
  <c r="BG1634"/>
  <c r="BF1634"/>
  <c r="T1634"/>
  <c r="R1634"/>
  <c r="P1634"/>
  <c r="BI1631"/>
  <c r="BH1631"/>
  <c r="BG1631"/>
  <c r="BF1631"/>
  <c r="T1631"/>
  <c r="R1631"/>
  <c r="P1631"/>
  <c r="BI1630"/>
  <c r="BH1630"/>
  <c r="BG1630"/>
  <c r="BF1630"/>
  <c r="T1630"/>
  <c r="R1630"/>
  <c r="P1630"/>
  <c r="BI1629"/>
  <c r="BH1629"/>
  <c r="BG1629"/>
  <c r="BF1629"/>
  <c r="T1629"/>
  <c r="R1629"/>
  <c r="P1629"/>
  <c r="BI1628"/>
  <c r="BH1628"/>
  <c r="BG1628"/>
  <c r="BF1628"/>
  <c r="T1628"/>
  <c r="R1628"/>
  <c r="P1628"/>
  <c r="BI1627"/>
  <c r="BH1627"/>
  <c r="BG1627"/>
  <c r="BF1627"/>
  <c r="T1627"/>
  <c r="R1627"/>
  <c r="P1627"/>
  <c r="BI1626"/>
  <c r="BH1626"/>
  <c r="BG1626"/>
  <c r="BF1626"/>
  <c r="T1626"/>
  <c r="R1626"/>
  <c r="P1626"/>
  <c r="BI1625"/>
  <c r="BH1625"/>
  <c r="BG1625"/>
  <c r="BF1625"/>
  <c r="T1625"/>
  <c r="R1625"/>
  <c r="P1625"/>
  <c r="BI1624"/>
  <c r="BH1624"/>
  <c r="BG1624"/>
  <c r="BF1624"/>
  <c r="T1624"/>
  <c r="R1624"/>
  <c r="P1624"/>
  <c r="BI1623"/>
  <c r="BH1623"/>
  <c r="BG1623"/>
  <c r="BF1623"/>
  <c r="T1623"/>
  <c r="R1623"/>
  <c r="P1623"/>
  <c r="BI1622"/>
  <c r="BH1622"/>
  <c r="BG1622"/>
  <c r="BF1622"/>
  <c r="T1622"/>
  <c r="R1622"/>
  <c r="P1622"/>
  <c r="BI1621"/>
  <c r="BH1621"/>
  <c r="BG1621"/>
  <c r="BF1621"/>
  <c r="T1621"/>
  <c r="R1621"/>
  <c r="P1621"/>
  <c r="BI1619"/>
  <c r="BH1619"/>
  <c r="BG1619"/>
  <c r="BF1619"/>
  <c r="T1619"/>
  <c r="R1619"/>
  <c r="P1619"/>
  <c r="BI1617"/>
  <c r="BH1617"/>
  <c r="BG1617"/>
  <c r="BF1617"/>
  <c r="T1617"/>
  <c r="R1617"/>
  <c r="P1617"/>
  <c r="BI1615"/>
  <c r="BH1615"/>
  <c r="BG1615"/>
  <c r="BF1615"/>
  <c r="T1615"/>
  <c r="R1615"/>
  <c r="P1615"/>
  <c r="BI1613"/>
  <c r="BH1613"/>
  <c r="BG1613"/>
  <c r="BF1613"/>
  <c r="T1613"/>
  <c r="R1613"/>
  <c r="P1613"/>
  <c r="BI1611"/>
  <c r="BH1611"/>
  <c r="BG1611"/>
  <c r="BF1611"/>
  <c r="T1611"/>
  <c r="R1611"/>
  <c r="P1611"/>
  <c r="BI1609"/>
  <c r="BH1609"/>
  <c r="BG1609"/>
  <c r="BF1609"/>
  <c r="T1609"/>
  <c r="R1609"/>
  <c r="P1609"/>
  <c r="BI1607"/>
  <c r="BH1607"/>
  <c r="BG1607"/>
  <c r="BF1607"/>
  <c r="T1607"/>
  <c r="R1607"/>
  <c r="P1607"/>
  <c r="BI1605"/>
  <c r="BH1605"/>
  <c r="BG1605"/>
  <c r="BF1605"/>
  <c r="T1605"/>
  <c r="R1605"/>
  <c r="P1605"/>
  <c r="BI1603"/>
  <c r="BH1603"/>
  <c r="BG1603"/>
  <c r="BF1603"/>
  <c r="T1603"/>
  <c r="R1603"/>
  <c r="P1603"/>
  <c r="BI1601"/>
  <c r="BH1601"/>
  <c r="BG1601"/>
  <c r="BF1601"/>
  <c r="T1601"/>
  <c r="R1601"/>
  <c r="P1601"/>
  <c r="BI1600"/>
  <c r="BH1600"/>
  <c r="BG1600"/>
  <c r="BF1600"/>
  <c r="T1600"/>
  <c r="R1600"/>
  <c r="P1600"/>
  <c r="BI1599"/>
  <c r="BH1599"/>
  <c r="BG1599"/>
  <c r="BF1599"/>
  <c r="T1599"/>
  <c r="R1599"/>
  <c r="P1599"/>
  <c r="BI1597"/>
  <c r="BH1597"/>
  <c r="BG1597"/>
  <c r="BF1597"/>
  <c r="T1597"/>
  <c r="R1597"/>
  <c r="P1597"/>
  <c r="BI1596"/>
  <c r="BH1596"/>
  <c r="BG1596"/>
  <c r="BF1596"/>
  <c r="T1596"/>
  <c r="R1596"/>
  <c r="P1596"/>
  <c r="BI1595"/>
  <c r="BH1595"/>
  <c r="BG1595"/>
  <c r="BF1595"/>
  <c r="T1595"/>
  <c r="R1595"/>
  <c r="P1595"/>
  <c r="BI1594"/>
  <c r="BH1594"/>
  <c r="BG1594"/>
  <c r="BF1594"/>
  <c r="T1594"/>
  <c r="R1594"/>
  <c r="P1594"/>
  <c r="BI1593"/>
  <c r="BH1593"/>
  <c r="BG1593"/>
  <c r="BF1593"/>
  <c r="T1593"/>
  <c r="R1593"/>
  <c r="P1593"/>
  <c r="BI1591"/>
  <c r="BH1591"/>
  <c r="BG1591"/>
  <c r="BF1591"/>
  <c r="T1591"/>
  <c r="R1591"/>
  <c r="P1591"/>
  <c r="BI1590"/>
  <c r="BH1590"/>
  <c r="BG1590"/>
  <c r="BF1590"/>
  <c r="T1590"/>
  <c r="R1590"/>
  <c r="P1590"/>
  <c r="BI1589"/>
  <c r="BH1589"/>
  <c r="BG1589"/>
  <c r="BF1589"/>
  <c r="T1589"/>
  <c r="R1589"/>
  <c r="P1589"/>
  <c r="BI1588"/>
  <c r="BH1588"/>
  <c r="BG1588"/>
  <c r="BF1588"/>
  <c r="T1588"/>
  <c r="R1588"/>
  <c r="P1588"/>
  <c r="BI1587"/>
  <c r="BH1587"/>
  <c r="BG1587"/>
  <c r="BF1587"/>
  <c r="T1587"/>
  <c r="R1587"/>
  <c r="P1587"/>
  <c r="BI1586"/>
  <c r="BH1586"/>
  <c r="BG1586"/>
  <c r="BF1586"/>
  <c r="T1586"/>
  <c r="R1586"/>
  <c r="P1586"/>
  <c r="BI1585"/>
  <c r="BH1585"/>
  <c r="BG1585"/>
  <c r="BF1585"/>
  <c r="T1585"/>
  <c r="R1585"/>
  <c r="P1585"/>
  <c r="BI1584"/>
  <c r="BH1584"/>
  <c r="BG1584"/>
  <c r="BF1584"/>
  <c r="T1584"/>
  <c r="R1584"/>
  <c r="P1584"/>
  <c r="BI1583"/>
  <c r="BH1583"/>
  <c r="BG1583"/>
  <c r="BF1583"/>
  <c r="T1583"/>
  <c r="R1583"/>
  <c r="P1583"/>
  <c r="BI1582"/>
  <c r="BH1582"/>
  <c r="BG1582"/>
  <c r="BF1582"/>
  <c r="T1582"/>
  <c r="R1582"/>
  <c r="P1582"/>
  <c r="BI1581"/>
  <c r="BH1581"/>
  <c r="BG1581"/>
  <c r="BF1581"/>
  <c r="T1581"/>
  <c r="R1581"/>
  <c r="P1581"/>
  <c r="BI1579"/>
  <c r="BH1579"/>
  <c r="BG1579"/>
  <c r="BF1579"/>
  <c r="T1579"/>
  <c r="R1579"/>
  <c r="P1579"/>
  <c r="BI1578"/>
  <c r="BH1578"/>
  <c r="BG1578"/>
  <c r="BF1578"/>
  <c r="T1578"/>
  <c r="R1578"/>
  <c r="P1578"/>
  <c r="BI1577"/>
  <c r="BH1577"/>
  <c r="BG1577"/>
  <c r="BF1577"/>
  <c r="T1577"/>
  <c r="R1577"/>
  <c r="P1577"/>
  <c r="BI1576"/>
  <c r="BH1576"/>
  <c r="BG1576"/>
  <c r="BF1576"/>
  <c r="T1576"/>
  <c r="R1576"/>
  <c r="P1576"/>
  <c r="BI1575"/>
  <c r="BH1575"/>
  <c r="BG1575"/>
  <c r="BF1575"/>
  <c r="T1575"/>
  <c r="R1575"/>
  <c r="P1575"/>
  <c r="BI1574"/>
  <c r="BH1574"/>
  <c r="BG1574"/>
  <c r="BF1574"/>
  <c r="T1574"/>
  <c r="R1574"/>
  <c r="P1574"/>
  <c r="BI1568"/>
  <c r="BH1568"/>
  <c r="BG1568"/>
  <c r="BF1568"/>
  <c r="T1568"/>
  <c r="R1568"/>
  <c r="P1568"/>
  <c r="BI1564"/>
  <c r="BH1564"/>
  <c r="BG1564"/>
  <c r="BF1564"/>
  <c r="T1564"/>
  <c r="R1564"/>
  <c r="P1564"/>
  <c r="BI1561"/>
  <c r="BH1561"/>
  <c r="BG1561"/>
  <c r="BF1561"/>
  <c r="T1561"/>
  <c r="R1561"/>
  <c r="P1561"/>
  <c r="BI1560"/>
  <c r="BH1560"/>
  <c r="BG1560"/>
  <c r="BF1560"/>
  <c r="T1560"/>
  <c r="R1560"/>
  <c r="P1560"/>
  <c r="BI1559"/>
  <c r="BH1559"/>
  <c r="BG1559"/>
  <c r="BF1559"/>
  <c r="T1559"/>
  <c r="R1559"/>
  <c r="P1559"/>
  <c r="BI1558"/>
  <c r="BH1558"/>
  <c r="BG1558"/>
  <c r="BF1558"/>
  <c r="T1558"/>
  <c r="R1558"/>
  <c r="P1558"/>
  <c r="BI1557"/>
  <c r="BH1557"/>
  <c r="BG1557"/>
  <c r="BF1557"/>
  <c r="T1557"/>
  <c r="R1557"/>
  <c r="P1557"/>
  <c r="BI1556"/>
  <c r="BH1556"/>
  <c r="BG1556"/>
  <c r="BF1556"/>
  <c r="T1556"/>
  <c r="R1556"/>
  <c r="P1556"/>
  <c r="BI1555"/>
  <c r="BH1555"/>
  <c r="BG1555"/>
  <c r="BF1555"/>
  <c r="T1555"/>
  <c r="R1555"/>
  <c r="P1555"/>
  <c r="BI1553"/>
  <c r="BH1553"/>
  <c r="BG1553"/>
  <c r="BF1553"/>
  <c r="T1553"/>
  <c r="R1553"/>
  <c r="P1553"/>
  <c r="BI1552"/>
  <c r="BH1552"/>
  <c r="BG1552"/>
  <c r="BF1552"/>
  <c r="T1552"/>
  <c r="R1552"/>
  <c r="P1552"/>
  <c r="BI1551"/>
  <c r="BH1551"/>
  <c r="BG1551"/>
  <c r="BF1551"/>
  <c r="T1551"/>
  <c r="R1551"/>
  <c r="P1551"/>
  <c r="BI1550"/>
  <c r="BH1550"/>
  <c r="BG1550"/>
  <c r="BF1550"/>
  <c r="T1550"/>
  <c r="R1550"/>
  <c r="P1550"/>
  <c r="BI1549"/>
  <c r="BH1549"/>
  <c r="BG1549"/>
  <c r="BF1549"/>
  <c r="T1549"/>
  <c r="R1549"/>
  <c r="P1549"/>
  <c r="BI1548"/>
  <c r="BH1548"/>
  <c r="BG1548"/>
  <c r="BF1548"/>
  <c r="T1548"/>
  <c r="R1548"/>
  <c r="P1548"/>
  <c r="BI1546"/>
  <c r="BH1546"/>
  <c r="BG1546"/>
  <c r="BF1546"/>
  <c r="T1546"/>
  <c r="R1546"/>
  <c r="P1546"/>
  <c r="BI1545"/>
  <c r="BH1545"/>
  <c r="BG1545"/>
  <c r="BF1545"/>
  <c r="T1545"/>
  <c r="R1545"/>
  <c r="P1545"/>
  <c r="BI1544"/>
  <c r="BH1544"/>
  <c r="BG1544"/>
  <c r="BF1544"/>
  <c r="T1544"/>
  <c r="R1544"/>
  <c r="P1544"/>
  <c r="BI1543"/>
  <c r="BH1543"/>
  <c r="BG1543"/>
  <c r="BF1543"/>
  <c r="T1543"/>
  <c r="R1543"/>
  <c r="P1543"/>
  <c r="BI1542"/>
  <c r="BH1542"/>
  <c r="BG1542"/>
  <c r="BF1542"/>
  <c r="T1542"/>
  <c r="R1542"/>
  <c r="P1542"/>
  <c r="BI1540"/>
  <c r="BH1540"/>
  <c r="BG1540"/>
  <c r="BF1540"/>
  <c r="T1540"/>
  <c r="R1540"/>
  <c r="P1540"/>
  <c r="BI1539"/>
  <c r="BH1539"/>
  <c r="BG1539"/>
  <c r="BF1539"/>
  <c r="T1539"/>
  <c r="R1539"/>
  <c r="P1539"/>
  <c r="BI1538"/>
  <c r="BH1538"/>
  <c r="BG1538"/>
  <c r="BF1538"/>
  <c r="T1538"/>
  <c r="R1538"/>
  <c r="P1538"/>
  <c r="BI1537"/>
  <c r="BH1537"/>
  <c r="BG1537"/>
  <c r="BF1537"/>
  <c r="T1537"/>
  <c r="R1537"/>
  <c r="P1537"/>
  <c r="BI1535"/>
  <c r="BH1535"/>
  <c r="BG1535"/>
  <c r="BF1535"/>
  <c r="T1535"/>
  <c r="R1535"/>
  <c r="P1535"/>
  <c r="BI1533"/>
  <c r="BH1533"/>
  <c r="BG1533"/>
  <c r="BF1533"/>
  <c r="T1533"/>
  <c r="R1533"/>
  <c r="P1533"/>
  <c r="BI1531"/>
  <c r="BH1531"/>
  <c r="BG1531"/>
  <c r="BF1531"/>
  <c r="T1531"/>
  <c r="R1531"/>
  <c r="P1531"/>
  <c r="BI1529"/>
  <c r="BH1529"/>
  <c r="BG1529"/>
  <c r="BF1529"/>
  <c r="T1529"/>
  <c r="R1529"/>
  <c r="P1529"/>
  <c r="BI1528"/>
  <c r="BH1528"/>
  <c r="BG1528"/>
  <c r="BF1528"/>
  <c r="T1528"/>
  <c r="R1528"/>
  <c r="P1528"/>
  <c r="BI1527"/>
  <c r="BH1527"/>
  <c r="BG1527"/>
  <c r="BF1527"/>
  <c r="T1527"/>
  <c r="R1527"/>
  <c r="P1527"/>
  <c r="BI1525"/>
  <c r="BH1525"/>
  <c r="BG1525"/>
  <c r="BF1525"/>
  <c r="T1525"/>
  <c r="R1525"/>
  <c r="P1525"/>
  <c r="BI1521"/>
  <c r="BH1521"/>
  <c r="BG1521"/>
  <c r="BF1521"/>
  <c r="T1521"/>
  <c r="R1521"/>
  <c r="P1521"/>
  <c r="BI1509"/>
  <c r="BH1509"/>
  <c r="BG1509"/>
  <c r="BF1509"/>
  <c r="T1509"/>
  <c r="R1509"/>
  <c r="P1509"/>
  <c r="BI1501"/>
  <c r="BH1501"/>
  <c r="BG1501"/>
  <c r="BF1501"/>
  <c r="T1501"/>
  <c r="R1501"/>
  <c r="P1501"/>
  <c r="BI1499"/>
  <c r="BH1499"/>
  <c r="BG1499"/>
  <c r="BF1499"/>
  <c r="T1499"/>
  <c r="R1499"/>
  <c r="P1499"/>
  <c r="BI1494"/>
  <c r="BH1494"/>
  <c r="BG1494"/>
  <c r="BF1494"/>
  <c r="T1494"/>
  <c r="R1494"/>
  <c r="P1494"/>
  <c r="BI1490"/>
  <c r="BH1490"/>
  <c r="BG1490"/>
  <c r="BF1490"/>
  <c r="T1490"/>
  <c r="R1490"/>
  <c r="P1490"/>
  <c r="BI1488"/>
  <c r="BH1488"/>
  <c r="BG1488"/>
  <c r="BF1488"/>
  <c r="T1488"/>
  <c r="R1488"/>
  <c r="P1488"/>
  <c r="BI1483"/>
  <c r="BH1483"/>
  <c r="BG1483"/>
  <c r="BF1483"/>
  <c r="T1483"/>
  <c r="R1483"/>
  <c r="P1483"/>
  <c r="BI1477"/>
  <c r="BH1477"/>
  <c r="BG1477"/>
  <c r="BF1477"/>
  <c r="T1477"/>
  <c r="R1477"/>
  <c r="P1477"/>
  <c r="BI1467"/>
  <c r="BH1467"/>
  <c r="BG1467"/>
  <c r="BF1467"/>
  <c r="T1467"/>
  <c r="R1467"/>
  <c r="P1467"/>
  <c r="BI1465"/>
  <c r="BH1465"/>
  <c r="BG1465"/>
  <c r="BF1465"/>
  <c r="T1465"/>
  <c r="R1465"/>
  <c r="P1465"/>
  <c r="BI1464"/>
  <c r="BH1464"/>
  <c r="BG1464"/>
  <c r="BF1464"/>
  <c r="T1464"/>
  <c r="R1464"/>
  <c r="P1464"/>
  <c r="BI1463"/>
  <c r="BH1463"/>
  <c r="BG1463"/>
  <c r="BF1463"/>
  <c r="T1463"/>
  <c r="R1463"/>
  <c r="P1463"/>
  <c r="BI1462"/>
  <c r="BH1462"/>
  <c r="BG1462"/>
  <c r="BF1462"/>
  <c r="T1462"/>
  <c r="R1462"/>
  <c r="P1462"/>
  <c r="BI1459"/>
  <c r="BH1459"/>
  <c r="BG1459"/>
  <c r="BF1459"/>
  <c r="T1459"/>
  <c r="R1459"/>
  <c r="P1459"/>
  <c r="BI1456"/>
  <c r="BH1456"/>
  <c r="BG1456"/>
  <c r="BF1456"/>
  <c r="T1456"/>
  <c r="R1456"/>
  <c r="P1456"/>
  <c r="BI1455"/>
  <c r="BH1455"/>
  <c r="BG1455"/>
  <c r="BF1455"/>
  <c r="T1455"/>
  <c r="R1455"/>
  <c r="P1455"/>
  <c r="BI1454"/>
  <c r="BH1454"/>
  <c r="BG1454"/>
  <c r="BF1454"/>
  <c r="T1454"/>
  <c r="R1454"/>
  <c r="P1454"/>
  <c r="BI1453"/>
  <c r="BH1453"/>
  <c r="BG1453"/>
  <c r="BF1453"/>
  <c r="T1453"/>
  <c r="R1453"/>
  <c r="P1453"/>
  <c r="BI1452"/>
  <c r="BH1452"/>
  <c r="BG1452"/>
  <c r="BF1452"/>
  <c r="T1452"/>
  <c r="R1452"/>
  <c r="P1452"/>
  <c r="BI1451"/>
  <c r="BH1451"/>
  <c r="BG1451"/>
  <c r="BF1451"/>
  <c r="T1451"/>
  <c r="R1451"/>
  <c r="P1451"/>
  <c r="BI1450"/>
  <c r="BH1450"/>
  <c r="BG1450"/>
  <c r="BF1450"/>
  <c r="T1450"/>
  <c r="R1450"/>
  <c r="P1450"/>
  <c r="BI1449"/>
  <c r="BH1449"/>
  <c r="BG1449"/>
  <c r="BF1449"/>
  <c r="T1449"/>
  <c r="R1449"/>
  <c r="P1449"/>
  <c r="BI1448"/>
  <c r="BH1448"/>
  <c r="BG1448"/>
  <c r="BF1448"/>
  <c r="T1448"/>
  <c r="R1448"/>
  <c r="P1448"/>
  <c r="BI1447"/>
  <c r="BH1447"/>
  <c r="BG1447"/>
  <c r="BF1447"/>
  <c r="T1447"/>
  <c r="R1447"/>
  <c r="P1447"/>
  <c r="BI1446"/>
  <c r="BH1446"/>
  <c r="BG1446"/>
  <c r="BF1446"/>
  <c r="T1446"/>
  <c r="R1446"/>
  <c r="P1446"/>
  <c r="BI1444"/>
  <c r="BH1444"/>
  <c r="BG1444"/>
  <c r="BF1444"/>
  <c r="T1444"/>
  <c r="R1444"/>
  <c r="P1444"/>
  <c r="BI1443"/>
  <c r="BH1443"/>
  <c r="BG1443"/>
  <c r="BF1443"/>
  <c r="T1443"/>
  <c r="R1443"/>
  <c r="P1443"/>
  <c r="BI1442"/>
  <c r="BH1442"/>
  <c r="BG1442"/>
  <c r="BF1442"/>
  <c r="T1442"/>
  <c r="R1442"/>
  <c r="P1442"/>
  <c r="BI1441"/>
  <c r="BH1441"/>
  <c r="BG1441"/>
  <c r="BF1441"/>
  <c r="T1441"/>
  <c r="R1441"/>
  <c r="P1441"/>
  <c r="BI1438"/>
  <c r="BH1438"/>
  <c r="BG1438"/>
  <c r="BF1438"/>
  <c r="T1438"/>
  <c r="R1438"/>
  <c r="P1438"/>
  <c r="BI1435"/>
  <c r="BH1435"/>
  <c r="BG1435"/>
  <c r="BF1435"/>
  <c r="T1435"/>
  <c r="R1435"/>
  <c r="P1435"/>
  <c r="BI1434"/>
  <c r="BH1434"/>
  <c r="BG1434"/>
  <c r="BF1434"/>
  <c r="T1434"/>
  <c r="R1434"/>
  <c r="P1434"/>
  <c r="BI1432"/>
  <c r="BH1432"/>
  <c r="BG1432"/>
  <c r="BF1432"/>
  <c r="T1432"/>
  <c r="R1432"/>
  <c r="P1432"/>
  <c r="BI1429"/>
  <c r="BH1429"/>
  <c r="BG1429"/>
  <c r="BF1429"/>
  <c r="T1429"/>
  <c r="R1429"/>
  <c r="P1429"/>
  <c r="BI1428"/>
  <c r="BH1428"/>
  <c r="BG1428"/>
  <c r="BF1428"/>
  <c r="T1428"/>
  <c r="R1428"/>
  <c r="P1428"/>
  <c r="BI1426"/>
  <c r="BH1426"/>
  <c r="BG1426"/>
  <c r="BF1426"/>
  <c r="T1426"/>
  <c r="R1426"/>
  <c r="P1426"/>
  <c r="BI1424"/>
  <c r="BH1424"/>
  <c r="BG1424"/>
  <c r="BF1424"/>
  <c r="T1424"/>
  <c r="R1424"/>
  <c r="P1424"/>
  <c r="BI1422"/>
  <c r="BH1422"/>
  <c r="BG1422"/>
  <c r="BF1422"/>
  <c r="T1422"/>
  <c r="R1422"/>
  <c r="P1422"/>
  <c r="BI1420"/>
  <c r="BH1420"/>
  <c r="BG1420"/>
  <c r="BF1420"/>
  <c r="T1420"/>
  <c r="R1420"/>
  <c r="P1420"/>
  <c r="BI1418"/>
  <c r="BH1418"/>
  <c r="BG1418"/>
  <c r="BF1418"/>
  <c r="T1418"/>
  <c r="R1418"/>
  <c r="P1418"/>
  <c r="BI1416"/>
  <c r="BH1416"/>
  <c r="BG1416"/>
  <c r="BF1416"/>
  <c r="T1416"/>
  <c r="R1416"/>
  <c r="P1416"/>
  <c r="BI1415"/>
  <c r="BH1415"/>
  <c r="BG1415"/>
  <c r="BF1415"/>
  <c r="T1415"/>
  <c r="R1415"/>
  <c r="P1415"/>
  <c r="BI1414"/>
  <c r="BH1414"/>
  <c r="BG1414"/>
  <c r="BF1414"/>
  <c r="T1414"/>
  <c r="R1414"/>
  <c r="P1414"/>
  <c r="BI1413"/>
  <c r="BH1413"/>
  <c r="BG1413"/>
  <c r="BF1413"/>
  <c r="T1413"/>
  <c r="R1413"/>
  <c r="P1413"/>
  <c r="BI1412"/>
  <c r="BH1412"/>
  <c r="BG1412"/>
  <c r="BF1412"/>
  <c r="T1412"/>
  <c r="R1412"/>
  <c r="P1412"/>
  <c r="BI1411"/>
  <c r="BH1411"/>
  <c r="BG1411"/>
  <c r="BF1411"/>
  <c r="T1411"/>
  <c r="R1411"/>
  <c r="P1411"/>
  <c r="BI1410"/>
  <c r="BH1410"/>
  <c r="BG1410"/>
  <c r="BF1410"/>
  <c r="T1410"/>
  <c r="R1410"/>
  <c r="P1410"/>
  <c r="BI1409"/>
  <c r="BH1409"/>
  <c r="BG1409"/>
  <c r="BF1409"/>
  <c r="T1409"/>
  <c r="R1409"/>
  <c r="P1409"/>
  <c r="BI1408"/>
  <c r="BH1408"/>
  <c r="BG1408"/>
  <c r="BF1408"/>
  <c r="T1408"/>
  <c r="R1408"/>
  <c r="P1408"/>
  <c r="BI1407"/>
  <c r="BH1407"/>
  <c r="BG1407"/>
  <c r="BF1407"/>
  <c r="T1407"/>
  <c r="R1407"/>
  <c r="P1407"/>
  <c r="BI1406"/>
  <c r="BH1406"/>
  <c r="BG1406"/>
  <c r="BF1406"/>
  <c r="T1406"/>
  <c r="R1406"/>
  <c r="P1406"/>
  <c r="BI1404"/>
  <c r="BH1404"/>
  <c r="BG1404"/>
  <c r="BF1404"/>
  <c r="T1404"/>
  <c r="R1404"/>
  <c r="P1404"/>
  <c r="BI1403"/>
  <c r="BH1403"/>
  <c r="BG1403"/>
  <c r="BF1403"/>
  <c r="T1403"/>
  <c r="R1403"/>
  <c r="P1403"/>
  <c r="BI1402"/>
  <c r="BH1402"/>
  <c r="BG1402"/>
  <c r="BF1402"/>
  <c r="T1402"/>
  <c r="R1402"/>
  <c r="P1402"/>
  <c r="BI1401"/>
  <c r="BH1401"/>
  <c r="BG1401"/>
  <c r="BF1401"/>
  <c r="T1401"/>
  <c r="R1401"/>
  <c r="P1401"/>
  <c r="BI1399"/>
  <c r="BH1399"/>
  <c r="BG1399"/>
  <c r="BF1399"/>
  <c r="T1399"/>
  <c r="R1399"/>
  <c r="P1399"/>
  <c r="BI1398"/>
  <c r="BH1398"/>
  <c r="BG1398"/>
  <c r="BF1398"/>
  <c r="T1398"/>
  <c r="R1398"/>
  <c r="P1398"/>
  <c r="BI1397"/>
  <c r="BH1397"/>
  <c r="BG1397"/>
  <c r="BF1397"/>
  <c r="T1397"/>
  <c r="R1397"/>
  <c r="P1397"/>
  <c r="BI1396"/>
  <c r="BH1396"/>
  <c r="BG1396"/>
  <c r="BF1396"/>
  <c r="T1396"/>
  <c r="R1396"/>
  <c r="P1396"/>
  <c r="BI1395"/>
  <c r="BH1395"/>
  <c r="BG1395"/>
  <c r="BF1395"/>
  <c r="T1395"/>
  <c r="R1395"/>
  <c r="P1395"/>
  <c r="BI1394"/>
  <c r="BH1394"/>
  <c r="BG1394"/>
  <c r="BF1394"/>
  <c r="T1394"/>
  <c r="R1394"/>
  <c r="P1394"/>
  <c r="BI1393"/>
  <c r="BH1393"/>
  <c r="BG1393"/>
  <c r="BF1393"/>
  <c r="T1393"/>
  <c r="R1393"/>
  <c r="P1393"/>
  <c r="BI1392"/>
  <c r="BH1392"/>
  <c r="BG1392"/>
  <c r="BF1392"/>
  <c r="T1392"/>
  <c r="R1392"/>
  <c r="P1392"/>
  <c r="BI1391"/>
  <c r="BH1391"/>
  <c r="BG1391"/>
  <c r="BF1391"/>
  <c r="T1391"/>
  <c r="R1391"/>
  <c r="P1391"/>
  <c r="BI1390"/>
  <c r="BH1390"/>
  <c r="BG1390"/>
  <c r="BF1390"/>
  <c r="T1390"/>
  <c r="R1390"/>
  <c r="P1390"/>
  <c r="BI1389"/>
  <c r="BH1389"/>
  <c r="BG1389"/>
  <c r="BF1389"/>
  <c r="T1389"/>
  <c r="R1389"/>
  <c r="P1389"/>
  <c r="BI1388"/>
  <c r="BH1388"/>
  <c r="BG1388"/>
  <c r="BF1388"/>
  <c r="T1388"/>
  <c r="R1388"/>
  <c r="P1388"/>
  <c r="BI1387"/>
  <c r="BH1387"/>
  <c r="BG1387"/>
  <c r="BF1387"/>
  <c r="T1387"/>
  <c r="R1387"/>
  <c r="P1387"/>
  <c r="BI1386"/>
  <c r="BH1386"/>
  <c r="BG1386"/>
  <c r="BF1386"/>
  <c r="T1386"/>
  <c r="R1386"/>
  <c r="P1386"/>
  <c r="BI1385"/>
  <c r="BH1385"/>
  <c r="BG1385"/>
  <c r="BF1385"/>
  <c r="T1385"/>
  <c r="R1385"/>
  <c r="P1385"/>
  <c r="BI1384"/>
  <c r="BH1384"/>
  <c r="BG1384"/>
  <c r="BF1384"/>
  <c r="T1384"/>
  <c r="R1384"/>
  <c r="P1384"/>
  <c r="BI1383"/>
  <c r="BH1383"/>
  <c r="BG1383"/>
  <c r="BF1383"/>
  <c r="T1383"/>
  <c r="R1383"/>
  <c r="P1383"/>
  <c r="BI1382"/>
  <c r="BH1382"/>
  <c r="BG1382"/>
  <c r="BF1382"/>
  <c r="T1382"/>
  <c r="R1382"/>
  <c r="P1382"/>
  <c r="BI1380"/>
  <c r="BH1380"/>
  <c r="BG1380"/>
  <c r="BF1380"/>
  <c r="T1380"/>
  <c r="R1380"/>
  <c r="P1380"/>
  <c r="BI1379"/>
  <c r="BH1379"/>
  <c r="BG1379"/>
  <c r="BF1379"/>
  <c r="T1379"/>
  <c r="R1379"/>
  <c r="P1379"/>
  <c r="BI1376"/>
  <c r="BH1376"/>
  <c r="BG1376"/>
  <c r="BF1376"/>
  <c r="T1376"/>
  <c r="R1376"/>
  <c r="P1376"/>
  <c r="BI1375"/>
  <c r="BH1375"/>
  <c r="BG1375"/>
  <c r="BF1375"/>
  <c r="T1375"/>
  <c r="R1375"/>
  <c r="P1375"/>
  <c r="BI1374"/>
  <c r="BH1374"/>
  <c r="BG1374"/>
  <c r="BF1374"/>
  <c r="T1374"/>
  <c r="R1374"/>
  <c r="P1374"/>
  <c r="BI1370"/>
  <c r="BH1370"/>
  <c r="BG1370"/>
  <c r="BF1370"/>
  <c r="T1370"/>
  <c r="R1370"/>
  <c r="P1370"/>
  <c r="BI1369"/>
  <c r="BH1369"/>
  <c r="BG1369"/>
  <c r="BF1369"/>
  <c r="T1369"/>
  <c r="R1369"/>
  <c r="P1369"/>
  <c r="BI1368"/>
  <c r="BH1368"/>
  <c r="BG1368"/>
  <c r="BF1368"/>
  <c r="T1368"/>
  <c r="R1368"/>
  <c r="P1368"/>
  <c r="BI1367"/>
  <c r="BH1367"/>
  <c r="BG1367"/>
  <c r="BF1367"/>
  <c r="T1367"/>
  <c r="R1367"/>
  <c r="P1367"/>
  <c r="BI1365"/>
  <c r="BH1365"/>
  <c r="BG1365"/>
  <c r="BF1365"/>
  <c r="T1365"/>
  <c r="R1365"/>
  <c r="P1365"/>
  <c r="BI1364"/>
  <c r="BH1364"/>
  <c r="BG1364"/>
  <c r="BF1364"/>
  <c r="T1364"/>
  <c r="R1364"/>
  <c r="P1364"/>
  <c r="BI1363"/>
  <c r="BH1363"/>
  <c r="BG1363"/>
  <c r="BF1363"/>
  <c r="T1363"/>
  <c r="R1363"/>
  <c r="P1363"/>
  <c r="BI1362"/>
  <c r="BH1362"/>
  <c r="BG1362"/>
  <c r="BF1362"/>
  <c r="T1362"/>
  <c r="R1362"/>
  <c r="P1362"/>
  <c r="BI1361"/>
  <c r="BH1361"/>
  <c r="BG1361"/>
  <c r="BF1361"/>
  <c r="T1361"/>
  <c r="R1361"/>
  <c r="P1361"/>
  <c r="BI1360"/>
  <c r="BH1360"/>
  <c r="BG1360"/>
  <c r="BF1360"/>
  <c r="T1360"/>
  <c r="R1360"/>
  <c r="P1360"/>
  <c r="BI1359"/>
  <c r="BH1359"/>
  <c r="BG1359"/>
  <c r="BF1359"/>
  <c r="T1359"/>
  <c r="R1359"/>
  <c r="P1359"/>
  <c r="BI1358"/>
  <c r="BH1358"/>
  <c r="BG1358"/>
  <c r="BF1358"/>
  <c r="T1358"/>
  <c r="R1358"/>
  <c r="P1358"/>
  <c r="BI1357"/>
  <c r="BH1357"/>
  <c r="BG1357"/>
  <c r="BF1357"/>
  <c r="T1357"/>
  <c r="R1357"/>
  <c r="P1357"/>
  <c r="BI1356"/>
  <c r="BH1356"/>
  <c r="BG1356"/>
  <c r="BF1356"/>
  <c r="T1356"/>
  <c r="R1356"/>
  <c r="P1356"/>
  <c r="BI1355"/>
  <c r="BH1355"/>
  <c r="BG1355"/>
  <c r="BF1355"/>
  <c r="T1355"/>
  <c r="R1355"/>
  <c r="P1355"/>
  <c r="BI1354"/>
  <c r="BH1354"/>
  <c r="BG1354"/>
  <c r="BF1354"/>
  <c r="T1354"/>
  <c r="R1354"/>
  <c r="P1354"/>
  <c r="BI1353"/>
  <c r="BH1353"/>
  <c r="BG1353"/>
  <c r="BF1353"/>
  <c r="T1353"/>
  <c r="R1353"/>
  <c r="P1353"/>
  <c r="BI1352"/>
  <c r="BH1352"/>
  <c r="BG1352"/>
  <c r="BF1352"/>
  <c r="T1352"/>
  <c r="R1352"/>
  <c r="P1352"/>
  <c r="BI1351"/>
  <c r="BH1351"/>
  <c r="BG1351"/>
  <c r="BF1351"/>
  <c r="T1351"/>
  <c r="R1351"/>
  <c r="P1351"/>
  <c r="BI1350"/>
  <c r="BH1350"/>
  <c r="BG1350"/>
  <c r="BF1350"/>
  <c r="T1350"/>
  <c r="R1350"/>
  <c r="P1350"/>
  <c r="BI1349"/>
  <c r="BH1349"/>
  <c r="BG1349"/>
  <c r="BF1349"/>
  <c r="T1349"/>
  <c r="R1349"/>
  <c r="P1349"/>
  <c r="BI1348"/>
  <c r="BH1348"/>
  <c r="BG1348"/>
  <c r="BF1348"/>
  <c r="T1348"/>
  <c r="R1348"/>
  <c r="P1348"/>
  <c r="BI1347"/>
  <c r="BH1347"/>
  <c r="BG1347"/>
  <c r="BF1347"/>
  <c r="T1347"/>
  <c r="R1347"/>
  <c r="P1347"/>
  <c r="BI1346"/>
  <c r="BH1346"/>
  <c r="BG1346"/>
  <c r="BF1346"/>
  <c r="T1346"/>
  <c r="R1346"/>
  <c r="P1346"/>
  <c r="BI1345"/>
  <c r="BH1345"/>
  <c r="BG1345"/>
  <c r="BF1345"/>
  <c r="T1345"/>
  <c r="R1345"/>
  <c r="P1345"/>
  <c r="BI1344"/>
  <c r="BH1344"/>
  <c r="BG1344"/>
  <c r="BF1344"/>
  <c r="T1344"/>
  <c r="R1344"/>
  <c r="P1344"/>
  <c r="BI1343"/>
  <c r="BH1343"/>
  <c r="BG1343"/>
  <c r="BF1343"/>
  <c r="T1343"/>
  <c r="R1343"/>
  <c r="P1343"/>
  <c r="BI1342"/>
  <c r="BH1342"/>
  <c r="BG1342"/>
  <c r="BF1342"/>
  <c r="T1342"/>
  <c r="R1342"/>
  <c r="P1342"/>
  <c r="BI1341"/>
  <c r="BH1341"/>
  <c r="BG1341"/>
  <c r="BF1341"/>
  <c r="T1341"/>
  <c r="R1341"/>
  <c r="P1341"/>
  <c r="BI1340"/>
  <c r="BH1340"/>
  <c r="BG1340"/>
  <c r="BF1340"/>
  <c r="T1340"/>
  <c r="R1340"/>
  <c r="P1340"/>
  <c r="BI1339"/>
  <c r="BH1339"/>
  <c r="BG1339"/>
  <c r="BF1339"/>
  <c r="T1339"/>
  <c r="R1339"/>
  <c r="P1339"/>
  <c r="BI1338"/>
  <c r="BH1338"/>
  <c r="BG1338"/>
  <c r="BF1338"/>
  <c r="T1338"/>
  <c r="R1338"/>
  <c r="P1338"/>
  <c r="BI1337"/>
  <c r="BH1337"/>
  <c r="BG1337"/>
  <c r="BF1337"/>
  <c r="T1337"/>
  <c r="R1337"/>
  <c r="P1337"/>
  <c r="BI1336"/>
  <c r="BH1336"/>
  <c r="BG1336"/>
  <c r="BF1336"/>
  <c r="T1336"/>
  <c r="R1336"/>
  <c r="P1336"/>
  <c r="BI1335"/>
  <c r="BH1335"/>
  <c r="BG1335"/>
  <c r="BF1335"/>
  <c r="T1335"/>
  <c r="R1335"/>
  <c r="P1335"/>
  <c r="BI1334"/>
  <c r="BH1334"/>
  <c r="BG1334"/>
  <c r="BF1334"/>
  <c r="T1334"/>
  <c r="R1334"/>
  <c r="P1334"/>
  <c r="BI1333"/>
  <c r="BH1333"/>
  <c r="BG1333"/>
  <c r="BF1333"/>
  <c r="T1333"/>
  <c r="R1333"/>
  <c r="P1333"/>
  <c r="BI1332"/>
  <c r="BH1332"/>
  <c r="BG1332"/>
  <c r="BF1332"/>
  <c r="T1332"/>
  <c r="R1332"/>
  <c r="P1332"/>
  <c r="BI1331"/>
  <c r="BH1331"/>
  <c r="BG1331"/>
  <c r="BF1331"/>
  <c r="T1331"/>
  <c r="R1331"/>
  <c r="P1331"/>
  <c r="BI1330"/>
  <c r="BH1330"/>
  <c r="BG1330"/>
  <c r="BF1330"/>
  <c r="T1330"/>
  <c r="R1330"/>
  <c r="P1330"/>
  <c r="BI1329"/>
  <c r="BH1329"/>
  <c r="BG1329"/>
  <c r="BF1329"/>
  <c r="T1329"/>
  <c r="R1329"/>
  <c r="P1329"/>
  <c r="BI1328"/>
  <c r="BH1328"/>
  <c r="BG1328"/>
  <c r="BF1328"/>
  <c r="T1328"/>
  <c r="R1328"/>
  <c r="P1328"/>
  <c r="BI1327"/>
  <c r="BH1327"/>
  <c r="BG1327"/>
  <c r="BF1327"/>
  <c r="T1327"/>
  <c r="R1327"/>
  <c r="P1327"/>
  <c r="BI1326"/>
  <c r="BH1326"/>
  <c r="BG1326"/>
  <c r="BF1326"/>
  <c r="T1326"/>
  <c r="R1326"/>
  <c r="P1326"/>
  <c r="BI1325"/>
  <c r="BH1325"/>
  <c r="BG1325"/>
  <c r="BF1325"/>
  <c r="T1325"/>
  <c r="R1325"/>
  <c r="P1325"/>
  <c r="BI1324"/>
  <c r="BH1324"/>
  <c r="BG1324"/>
  <c r="BF1324"/>
  <c r="T1324"/>
  <c r="R1324"/>
  <c r="P1324"/>
  <c r="BI1323"/>
  <c r="BH1323"/>
  <c r="BG1323"/>
  <c r="BF1323"/>
  <c r="T1323"/>
  <c r="R1323"/>
  <c r="P1323"/>
  <c r="BI1322"/>
  <c r="BH1322"/>
  <c r="BG1322"/>
  <c r="BF1322"/>
  <c r="T1322"/>
  <c r="R1322"/>
  <c r="P1322"/>
  <c r="BI1321"/>
  <c r="BH1321"/>
  <c r="BG1321"/>
  <c r="BF1321"/>
  <c r="T1321"/>
  <c r="R1321"/>
  <c r="P1321"/>
  <c r="BI1320"/>
  <c r="BH1320"/>
  <c r="BG1320"/>
  <c r="BF1320"/>
  <c r="T1320"/>
  <c r="R1320"/>
  <c r="P1320"/>
  <c r="BI1319"/>
  <c r="BH1319"/>
  <c r="BG1319"/>
  <c r="BF1319"/>
  <c r="T1319"/>
  <c r="R1319"/>
  <c r="P1319"/>
  <c r="BI1318"/>
  <c r="BH1318"/>
  <c r="BG1318"/>
  <c r="BF1318"/>
  <c r="T1318"/>
  <c r="R1318"/>
  <c r="P1318"/>
  <c r="BI1317"/>
  <c r="BH1317"/>
  <c r="BG1317"/>
  <c r="BF1317"/>
  <c r="T1317"/>
  <c r="R1317"/>
  <c r="P1317"/>
  <c r="BI1316"/>
  <c r="BH1316"/>
  <c r="BG1316"/>
  <c r="BF1316"/>
  <c r="T1316"/>
  <c r="R1316"/>
  <c r="P1316"/>
  <c r="BI1315"/>
  <c r="BH1315"/>
  <c r="BG1315"/>
  <c r="BF1315"/>
  <c r="T1315"/>
  <c r="R1315"/>
  <c r="P1315"/>
  <c r="BI1314"/>
  <c r="BH1314"/>
  <c r="BG1314"/>
  <c r="BF1314"/>
  <c r="T1314"/>
  <c r="R1314"/>
  <c r="P1314"/>
  <c r="BI1313"/>
  <c r="BH1313"/>
  <c r="BG1313"/>
  <c r="BF1313"/>
  <c r="T1313"/>
  <c r="R1313"/>
  <c r="P1313"/>
  <c r="BI1312"/>
  <c r="BH1312"/>
  <c r="BG1312"/>
  <c r="BF1312"/>
  <c r="T1312"/>
  <c r="R1312"/>
  <c r="P1312"/>
  <c r="BI1311"/>
  <c r="BH1311"/>
  <c r="BG1311"/>
  <c r="BF1311"/>
  <c r="T1311"/>
  <c r="R1311"/>
  <c r="P1311"/>
  <c r="BI1310"/>
  <c r="BH1310"/>
  <c r="BG1310"/>
  <c r="BF1310"/>
  <c r="T1310"/>
  <c r="R1310"/>
  <c r="P1310"/>
  <c r="BI1309"/>
  <c r="BH1309"/>
  <c r="BG1309"/>
  <c r="BF1309"/>
  <c r="T1309"/>
  <c r="R1309"/>
  <c r="P1309"/>
  <c r="BI1307"/>
  <c r="BH1307"/>
  <c r="BG1307"/>
  <c r="BF1307"/>
  <c r="T1307"/>
  <c r="R1307"/>
  <c r="P1307"/>
  <c r="BI1306"/>
  <c r="BH1306"/>
  <c r="BG1306"/>
  <c r="BF1306"/>
  <c r="T1306"/>
  <c r="R1306"/>
  <c r="P1306"/>
  <c r="BI1305"/>
  <c r="BH1305"/>
  <c r="BG1305"/>
  <c r="BF1305"/>
  <c r="T1305"/>
  <c r="R1305"/>
  <c r="P1305"/>
  <c r="BI1304"/>
  <c r="BH1304"/>
  <c r="BG1304"/>
  <c r="BF1304"/>
  <c r="T1304"/>
  <c r="R1304"/>
  <c r="P1304"/>
  <c r="BI1302"/>
  <c r="BH1302"/>
  <c r="BG1302"/>
  <c r="BF1302"/>
  <c r="T1302"/>
  <c r="R1302"/>
  <c r="P1302"/>
  <c r="BI1301"/>
  <c r="BH1301"/>
  <c r="BG1301"/>
  <c r="BF1301"/>
  <c r="T1301"/>
  <c r="R1301"/>
  <c r="P1301"/>
  <c r="BI1299"/>
  <c r="BH1299"/>
  <c r="BG1299"/>
  <c r="BF1299"/>
  <c r="T1299"/>
  <c r="R1299"/>
  <c r="P1299"/>
  <c r="BI1298"/>
  <c r="BH1298"/>
  <c r="BG1298"/>
  <c r="BF1298"/>
  <c r="T1298"/>
  <c r="R1298"/>
  <c r="P1298"/>
  <c r="BI1296"/>
  <c r="BH1296"/>
  <c r="BG1296"/>
  <c r="BF1296"/>
  <c r="T1296"/>
  <c r="R1296"/>
  <c r="P1296"/>
  <c r="BI1295"/>
  <c r="BH1295"/>
  <c r="BG1295"/>
  <c r="BF1295"/>
  <c r="T1295"/>
  <c r="R1295"/>
  <c r="P1295"/>
  <c r="BI1293"/>
  <c r="BH1293"/>
  <c r="BG1293"/>
  <c r="BF1293"/>
  <c r="T1293"/>
  <c r="R1293"/>
  <c r="P1293"/>
  <c r="BI1292"/>
  <c r="BH1292"/>
  <c r="BG1292"/>
  <c r="BF1292"/>
  <c r="T1292"/>
  <c r="R1292"/>
  <c r="P1292"/>
  <c r="BI1290"/>
  <c r="BH1290"/>
  <c r="BG1290"/>
  <c r="BF1290"/>
  <c r="T1290"/>
  <c r="R1290"/>
  <c r="P1290"/>
  <c r="BI1288"/>
  <c r="BH1288"/>
  <c r="BG1288"/>
  <c r="BF1288"/>
  <c r="T1288"/>
  <c r="R1288"/>
  <c r="P1288"/>
  <c r="BI1287"/>
  <c r="BH1287"/>
  <c r="BG1287"/>
  <c r="BF1287"/>
  <c r="T1287"/>
  <c r="R1287"/>
  <c r="P1287"/>
  <c r="BI1285"/>
  <c r="BH1285"/>
  <c r="BG1285"/>
  <c r="BF1285"/>
  <c r="T1285"/>
  <c r="R1285"/>
  <c r="P1285"/>
  <c r="BI1284"/>
  <c r="BH1284"/>
  <c r="BG1284"/>
  <c r="BF1284"/>
  <c r="T1284"/>
  <c r="R1284"/>
  <c r="P1284"/>
  <c r="BI1283"/>
  <c r="BH1283"/>
  <c r="BG1283"/>
  <c r="BF1283"/>
  <c r="T1283"/>
  <c r="R1283"/>
  <c r="P1283"/>
  <c r="BI1282"/>
  <c r="BH1282"/>
  <c r="BG1282"/>
  <c r="BF1282"/>
  <c r="T1282"/>
  <c r="R1282"/>
  <c r="P1282"/>
  <c r="BI1281"/>
  <c r="BH1281"/>
  <c r="BG1281"/>
  <c r="BF1281"/>
  <c r="T1281"/>
  <c r="R1281"/>
  <c r="P1281"/>
  <c r="BI1280"/>
  <c r="BH1280"/>
  <c r="BG1280"/>
  <c r="BF1280"/>
  <c r="T1280"/>
  <c r="R1280"/>
  <c r="P1280"/>
  <c r="BI1278"/>
  <c r="BH1278"/>
  <c r="BG1278"/>
  <c r="BF1278"/>
  <c r="T1278"/>
  <c r="R1278"/>
  <c r="P1278"/>
  <c r="BI1277"/>
  <c r="BH1277"/>
  <c r="BG1277"/>
  <c r="BF1277"/>
  <c r="T1277"/>
  <c r="R1277"/>
  <c r="P1277"/>
  <c r="BI1275"/>
  <c r="BH1275"/>
  <c r="BG1275"/>
  <c r="BF1275"/>
  <c r="T1275"/>
  <c r="R1275"/>
  <c r="P1275"/>
  <c r="BI1274"/>
  <c r="BH1274"/>
  <c r="BG1274"/>
  <c r="BF1274"/>
  <c r="T1274"/>
  <c r="R1274"/>
  <c r="P1274"/>
  <c r="BI1270"/>
  <c r="BH1270"/>
  <c r="BG1270"/>
  <c r="BF1270"/>
  <c r="T1270"/>
  <c r="R1270"/>
  <c r="P1270"/>
  <c r="BI1266"/>
  <c r="BH1266"/>
  <c r="BG1266"/>
  <c r="BF1266"/>
  <c r="T1266"/>
  <c r="R1266"/>
  <c r="P1266"/>
  <c r="BI1265"/>
  <c r="BH1265"/>
  <c r="BG1265"/>
  <c r="BF1265"/>
  <c r="T1265"/>
  <c r="R1265"/>
  <c r="P1265"/>
  <c r="BI1262"/>
  <c r="BH1262"/>
  <c r="BG1262"/>
  <c r="BF1262"/>
  <c r="T1262"/>
  <c r="R1262"/>
  <c r="P1262"/>
  <c r="BI1259"/>
  <c r="BH1259"/>
  <c r="BG1259"/>
  <c r="BF1259"/>
  <c r="T1259"/>
  <c r="R1259"/>
  <c r="P1259"/>
  <c r="BI1253"/>
  <c r="BH1253"/>
  <c r="BG1253"/>
  <c r="BF1253"/>
  <c r="T1253"/>
  <c r="R1253"/>
  <c r="P1253"/>
  <c r="BI1252"/>
  <c r="BH1252"/>
  <c r="BG1252"/>
  <c r="BF1252"/>
  <c r="T1252"/>
  <c r="R1252"/>
  <c r="P1252"/>
  <c r="BI1250"/>
  <c r="BH1250"/>
  <c r="BG1250"/>
  <c r="BF1250"/>
  <c r="T1250"/>
  <c r="R1250"/>
  <c r="P1250"/>
  <c r="BI1249"/>
  <c r="BH1249"/>
  <c r="BG1249"/>
  <c r="BF1249"/>
  <c r="T1249"/>
  <c r="R1249"/>
  <c r="P1249"/>
  <c r="BI1248"/>
  <c r="BH1248"/>
  <c r="BG1248"/>
  <c r="BF1248"/>
  <c r="T1248"/>
  <c r="R1248"/>
  <c r="P1248"/>
  <c r="BI1247"/>
  <c r="BH1247"/>
  <c r="BG1247"/>
  <c r="BF1247"/>
  <c r="T1247"/>
  <c r="R1247"/>
  <c r="P1247"/>
  <c r="BI1246"/>
  <c r="BH1246"/>
  <c r="BG1246"/>
  <c r="BF1246"/>
  <c r="T1246"/>
  <c r="R1246"/>
  <c r="P1246"/>
  <c r="BI1245"/>
  <c r="BH1245"/>
  <c r="BG1245"/>
  <c r="BF1245"/>
  <c r="T1245"/>
  <c r="R1245"/>
  <c r="P1245"/>
  <c r="BI1244"/>
  <c r="BH1244"/>
  <c r="BG1244"/>
  <c r="BF1244"/>
  <c r="T1244"/>
  <c r="R1244"/>
  <c r="P1244"/>
  <c r="BI1243"/>
  <c r="BH1243"/>
  <c r="BG1243"/>
  <c r="BF1243"/>
  <c r="T1243"/>
  <c r="R1243"/>
  <c r="P1243"/>
  <c r="BI1242"/>
  <c r="BH1242"/>
  <c r="BG1242"/>
  <c r="BF1242"/>
  <c r="T1242"/>
  <c r="R1242"/>
  <c r="P1242"/>
  <c r="BI1241"/>
  <c r="BH1241"/>
  <c r="BG1241"/>
  <c r="BF1241"/>
  <c r="T1241"/>
  <c r="R1241"/>
  <c r="P1241"/>
  <c r="BI1240"/>
  <c r="BH1240"/>
  <c r="BG1240"/>
  <c r="BF1240"/>
  <c r="T1240"/>
  <c r="R1240"/>
  <c r="P1240"/>
  <c r="BI1238"/>
  <c r="BH1238"/>
  <c r="BG1238"/>
  <c r="BF1238"/>
  <c r="T1238"/>
  <c r="R1238"/>
  <c r="P1238"/>
  <c r="BI1237"/>
  <c r="BH1237"/>
  <c r="BG1237"/>
  <c r="BF1237"/>
  <c r="T1237"/>
  <c r="R1237"/>
  <c r="P1237"/>
  <c r="BI1235"/>
  <c r="BH1235"/>
  <c r="BG1235"/>
  <c r="BF1235"/>
  <c r="T1235"/>
  <c r="R1235"/>
  <c r="P1235"/>
  <c r="BI1233"/>
  <c r="BH1233"/>
  <c r="BG1233"/>
  <c r="BF1233"/>
  <c r="T1233"/>
  <c r="R1233"/>
  <c r="P1233"/>
  <c r="BI1231"/>
  <c r="BH1231"/>
  <c r="BG1231"/>
  <c r="BF1231"/>
  <c r="T1231"/>
  <c r="R1231"/>
  <c r="P1231"/>
  <c r="BI1229"/>
  <c r="BH1229"/>
  <c r="BG1229"/>
  <c r="BF1229"/>
  <c r="T1229"/>
  <c r="R1229"/>
  <c r="P1229"/>
  <c r="BI1227"/>
  <c r="BH1227"/>
  <c r="BG1227"/>
  <c r="BF1227"/>
  <c r="T1227"/>
  <c r="R1227"/>
  <c r="P1227"/>
  <c r="BI1225"/>
  <c r="BH1225"/>
  <c r="BG1225"/>
  <c r="BF1225"/>
  <c r="T1225"/>
  <c r="R1225"/>
  <c r="P1225"/>
  <c r="BI1223"/>
  <c r="BH1223"/>
  <c r="BG1223"/>
  <c r="BF1223"/>
  <c r="T1223"/>
  <c r="R1223"/>
  <c r="P1223"/>
  <c r="BI1221"/>
  <c r="BH1221"/>
  <c r="BG1221"/>
  <c r="BF1221"/>
  <c r="T1221"/>
  <c r="R1221"/>
  <c r="P1221"/>
  <c r="BI1220"/>
  <c r="BH1220"/>
  <c r="BG1220"/>
  <c r="BF1220"/>
  <c r="T1220"/>
  <c r="R1220"/>
  <c r="P1220"/>
  <c r="BI1218"/>
  <c r="BH1218"/>
  <c r="BG1218"/>
  <c r="BF1218"/>
  <c r="T1218"/>
  <c r="R1218"/>
  <c r="P1218"/>
  <c r="BI1217"/>
  <c r="BH1217"/>
  <c r="BG1217"/>
  <c r="BF1217"/>
  <c r="T1217"/>
  <c r="R1217"/>
  <c r="P1217"/>
  <c r="BI1216"/>
  <c r="BH1216"/>
  <c r="BG1216"/>
  <c r="BF1216"/>
  <c r="T1216"/>
  <c r="R1216"/>
  <c r="P1216"/>
  <c r="BI1215"/>
  <c r="BH1215"/>
  <c r="BG1215"/>
  <c r="BF1215"/>
  <c r="T1215"/>
  <c r="R1215"/>
  <c r="P1215"/>
  <c r="BI1214"/>
  <c r="BH1214"/>
  <c r="BG1214"/>
  <c r="BF1214"/>
  <c r="T1214"/>
  <c r="R1214"/>
  <c r="P1214"/>
  <c r="BI1213"/>
  <c r="BH1213"/>
  <c r="BG1213"/>
  <c r="BF1213"/>
  <c r="T1213"/>
  <c r="R1213"/>
  <c r="P1213"/>
  <c r="BI1212"/>
  <c r="BH1212"/>
  <c r="BG1212"/>
  <c r="BF1212"/>
  <c r="T1212"/>
  <c r="R1212"/>
  <c r="P1212"/>
  <c r="BI1211"/>
  <c r="BH1211"/>
  <c r="BG1211"/>
  <c r="BF1211"/>
  <c r="T1211"/>
  <c r="R1211"/>
  <c r="P1211"/>
  <c r="BI1210"/>
  <c r="BH1210"/>
  <c r="BG1210"/>
  <c r="BF1210"/>
  <c r="T1210"/>
  <c r="R1210"/>
  <c r="P1210"/>
  <c r="BI1208"/>
  <c r="BH1208"/>
  <c r="BG1208"/>
  <c r="BF1208"/>
  <c r="T1208"/>
  <c r="R1208"/>
  <c r="P1208"/>
  <c r="BI1207"/>
  <c r="BH1207"/>
  <c r="BG1207"/>
  <c r="BF1207"/>
  <c r="T1207"/>
  <c r="R1207"/>
  <c r="P1207"/>
  <c r="BI1206"/>
  <c r="BH1206"/>
  <c r="BG1206"/>
  <c r="BF1206"/>
  <c r="T1206"/>
  <c r="R1206"/>
  <c r="P1206"/>
  <c r="BI1205"/>
  <c r="BH1205"/>
  <c r="BG1205"/>
  <c r="BF1205"/>
  <c r="T1205"/>
  <c r="R1205"/>
  <c r="P1205"/>
  <c r="BI1204"/>
  <c r="BH1204"/>
  <c r="BG1204"/>
  <c r="BF1204"/>
  <c r="T1204"/>
  <c r="R1204"/>
  <c r="P1204"/>
  <c r="BI1203"/>
  <c r="BH1203"/>
  <c r="BG1203"/>
  <c r="BF1203"/>
  <c r="T1203"/>
  <c r="R1203"/>
  <c r="P1203"/>
  <c r="BI1200"/>
  <c r="BH1200"/>
  <c r="BG1200"/>
  <c r="BF1200"/>
  <c r="T1200"/>
  <c r="R1200"/>
  <c r="P1200"/>
  <c r="BI1198"/>
  <c r="BH1198"/>
  <c r="BG1198"/>
  <c r="BF1198"/>
  <c r="T1198"/>
  <c r="R1198"/>
  <c r="P1198"/>
  <c r="BI1196"/>
  <c r="BH1196"/>
  <c r="BG1196"/>
  <c r="BF1196"/>
  <c r="T1196"/>
  <c r="R1196"/>
  <c r="P1196"/>
  <c r="BI1194"/>
  <c r="BH1194"/>
  <c r="BG1194"/>
  <c r="BF1194"/>
  <c r="T1194"/>
  <c r="R1194"/>
  <c r="P1194"/>
  <c r="BI1192"/>
  <c r="BH1192"/>
  <c r="BG1192"/>
  <c r="BF1192"/>
  <c r="T1192"/>
  <c r="R1192"/>
  <c r="P1192"/>
  <c r="BI1190"/>
  <c r="BH1190"/>
  <c r="BG1190"/>
  <c r="BF1190"/>
  <c r="T1190"/>
  <c r="R1190"/>
  <c r="P1190"/>
  <c r="BI1188"/>
  <c r="BH1188"/>
  <c r="BG1188"/>
  <c r="BF1188"/>
  <c r="T1188"/>
  <c r="R1188"/>
  <c r="P1188"/>
  <c r="BI1186"/>
  <c r="BH1186"/>
  <c r="BG1186"/>
  <c r="BF1186"/>
  <c r="T1186"/>
  <c r="R1186"/>
  <c r="P1186"/>
  <c r="BI1184"/>
  <c r="BH1184"/>
  <c r="BG1184"/>
  <c r="BF1184"/>
  <c r="T1184"/>
  <c r="R1184"/>
  <c r="P1184"/>
  <c r="BI1182"/>
  <c r="BH1182"/>
  <c r="BG1182"/>
  <c r="BF1182"/>
  <c r="T1182"/>
  <c r="R1182"/>
  <c r="P1182"/>
  <c r="BI1180"/>
  <c r="BH1180"/>
  <c r="BG1180"/>
  <c r="BF1180"/>
  <c r="T1180"/>
  <c r="R1180"/>
  <c r="P1180"/>
  <c r="BI1178"/>
  <c r="BH1178"/>
  <c r="BG1178"/>
  <c r="BF1178"/>
  <c r="T1178"/>
  <c r="R1178"/>
  <c r="P1178"/>
  <c r="BI1176"/>
  <c r="BH1176"/>
  <c r="BG1176"/>
  <c r="BF1176"/>
  <c r="T1176"/>
  <c r="R1176"/>
  <c r="P1176"/>
  <c r="BI1174"/>
  <c r="BH1174"/>
  <c r="BG1174"/>
  <c r="BF1174"/>
  <c r="T1174"/>
  <c r="R1174"/>
  <c r="P1174"/>
  <c r="BI1172"/>
  <c r="BH1172"/>
  <c r="BG1172"/>
  <c r="BF1172"/>
  <c r="T1172"/>
  <c r="R1172"/>
  <c r="P1172"/>
  <c r="BI1170"/>
  <c r="BH1170"/>
  <c r="BG1170"/>
  <c r="BF1170"/>
  <c r="T1170"/>
  <c r="R1170"/>
  <c r="P1170"/>
  <c r="BI1168"/>
  <c r="BH1168"/>
  <c r="BG1168"/>
  <c r="BF1168"/>
  <c r="T1168"/>
  <c r="R1168"/>
  <c r="P1168"/>
  <c r="BI1166"/>
  <c r="BH1166"/>
  <c r="BG1166"/>
  <c r="BF1166"/>
  <c r="T1166"/>
  <c r="R1166"/>
  <c r="P1166"/>
  <c r="BI1164"/>
  <c r="BH1164"/>
  <c r="BG1164"/>
  <c r="BF1164"/>
  <c r="T1164"/>
  <c r="R1164"/>
  <c r="P1164"/>
  <c r="BI1162"/>
  <c r="BH1162"/>
  <c r="BG1162"/>
  <c r="BF1162"/>
  <c r="T1162"/>
  <c r="R1162"/>
  <c r="P1162"/>
  <c r="BI1160"/>
  <c r="BH1160"/>
  <c r="BG1160"/>
  <c r="BF1160"/>
  <c r="T1160"/>
  <c r="R1160"/>
  <c r="P1160"/>
  <c r="BI1158"/>
  <c r="BH1158"/>
  <c r="BG1158"/>
  <c r="BF1158"/>
  <c r="T1158"/>
  <c r="R1158"/>
  <c r="P1158"/>
  <c r="BI1156"/>
  <c r="BH1156"/>
  <c r="BG1156"/>
  <c r="BF1156"/>
  <c r="T1156"/>
  <c r="R1156"/>
  <c r="P1156"/>
  <c r="BI1154"/>
  <c r="BH1154"/>
  <c r="BG1154"/>
  <c r="BF1154"/>
  <c r="T1154"/>
  <c r="R1154"/>
  <c r="P1154"/>
  <c r="BI1152"/>
  <c r="BH1152"/>
  <c r="BG1152"/>
  <c r="BF1152"/>
  <c r="T1152"/>
  <c r="R1152"/>
  <c r="P1152"/>
  <c r="BI1150"/>
  <c r="BH1150"/>
  <c r="BG1150"/>
  <c r="BF1150"/>
  <c r="T1150"/>
  <c r="R1150"/>
  <c r="P1150"/>
  <c r="BI1148"/>
  <c r="BH1148"/>
  <c r="BG1148"/>
  <c r="BF1148"/>
  <c r="T1148"/>
  <c r="R1148"/>
  <c r="P1148"/>
  <c r="BI1146"/>
  <c r="BH1146"/>
  <c r="BG1146"/>
  <c r="BF1146"/>
  <c r="T1146"/>
  <c r="R1146"/>
  <c r="P1146"/>
  <c r="BI1144"/>
  <c r="BH1144"/>
  <c r="BG1144"/>
  <c r="BF1144"/>
  <c r="T1144"/>
  <c r="R1144"/>
  <c r="P1144"/>
  <c r="BI1142"/>
  <c r="BH1142"/>
  <c r="BG1142"/>
  <c r="BF1142"/>
  <c r="T1142"/>
  <c r="R1142"/>
  <c r="P1142"/>
  <c r="BI1140"/>
  <c r="BH1140"/>
  <c r="BG1140"/>
  <c r="BF1140"/>
  <c r="T1140"/>
  <c r="R1140"/>
  <c r="P1140"/>
  <c r="BI1138"/>
  <c r="BH1138"/>
  <c r="BG1138"/>
  <c r="BF1138"/>
  <c r="T1138"/>
  <c r="R1138"/>
  <c r="P1138"/>
  <c r="BI1137"/>
  <c r="BH1137"/>
  <c r="BG1137"/>
  <c r="BF1137"/>
  <c r="T1137"/>
  <c r="R1137"/>
  <c r="P1137"/>
  <c r="BI1135"/>
  <c r="BH1135"/>
  <c r="BG1135"/>
  <c r="BF1135"/>
  <c r="T1135"/>
  <c r="R1135"/>
  <c r="P1135"/>
  <c r="BI1133"/>
  <c r="BH1133"/>
  <c r="BG1133"/>
  <c r="BF1133"/>
  <c r="T1133"/>
  <c r="R1133"/>
  <c r="P1133"/>
  <c r="BI1131"/>
  <c r="BH1131"/>
  <c r="BG1131"/>
  <c r="BF1131"/>
  <c r="T1131"/>
  <c r="R1131"/>
  <c r="P1131"/>
  <c r="BI1129"/>
  <c r="BH1129"/>
  <c r="BG1129"/>
  <c r="BF1129"/>
  <c r="T1129"/>
  <c r="R1129"/>
  <c r="P1129"/>
  <c r="BI1127"/>
  <c r="BH1127"/>
  <c r="BG1127"/>
  <c r="BF1127"/>
  <c r="T1127"/>
  <c r="R1127"/>
  <c r="P1127"/>
  <c r="BI1125"/>
  <c r="BH1125"/>
  <c r="BG1125"/>
  <c r="BF1125"/>
  <c r="T1125"/>
  <c r="R1125"/>
  <c r="P1125"/>
  <c r="BI1123"/>
  <c r="BH1123"/>
  <c r="BG1123"/>
  <c r="BF1123"/>
  <c r="T1123"/>
  <c r="R1123"/>
  <c r="P1123"/>
  <c r="BI1121"/>
  <c r="BH1121"/>
  <c r="BG1121"/>
  <c r="BF1121"/>
  <c r="T1121"/>
  <c r="R1121"/>
  <c r="P1121"/>
  <c r="BI1119"/>
  <c r="BH1119"/>
  <c r="BG1119"/>
  <c r="BF1119"/>
  <c r="T1119"/>
  <c r="R1119"/>
  <c r="P1119"/>
  <c r="BI1117"/>
  <c r="BH1117"/>
  <c r="BG1117"/>
  <c r="BF1117"/>
  <c r="T1117"/>
  <c r="R1117"/>
  <c r="P1117"/>
  <c r="BI1116"/>
  <c r="BH1116"/>
  <c r="BG1116"/>
  <c r="BF1116"/>
  <c r="T1116"/>
  <c r="R1116"/>
  <c r="P1116"/>
  <c r="BI1114"/>
  <c r="BH1114"/>
  <c r="BG1114"/>
  <c r="BF1114"/>
  <c r="T1114"/>
  <c r="R1114"/>
  <c r="P1114"/>
  <c r="BI1112"/>
  <c r="BH1112"/>
  <c r="BG1112"/>
  <c r="BF1112"/>
  <c r="T1112"/>
  <c r="R1112"/>
  <c r="P1112"/>
  <c r="BI1110"/>
  <c r="BH1110"/>
  <c r="BG1110"/>
  <c r="BF1110"/>
  <c r="T1110"/>
  <c r="R1110"/>
  <c r="P1110"/>
  <c r="BI1108"/>
  <c r="BH1108"/>
  <c r="BG1108"/>
  <c r="BF1108"/>
  <c r="T1108"/>
  <c r="R1108"/>
  <c r="P1108"/>
  <c r="BI1106"/>
  <c r="BH1106"/>
  <c r="BG1106"/>
  <c r="BF1106"/>
  <c r="T1106"/>
  <c r="R1106"/>
  <c r="P1106"/>
  <c r="BI1104"/>
  <c r="BH1104"/>
  <c r="BG1104"/>
  <c r="BF1104"/>
  <c r="T1104"/>
  <c r="R1104"/>
  <c r="P1104"/>
  <c r="BI1102"/>
  <c r="BH1102"/>
  <c r="BG1102"/>
  <c r="BF1102"/>
  <c r="T1102"/>
  <c r="R1102"/>
  <c r="P1102"/>
  <c r="BI1100"/>
  <c r="BH1100"/>
  <c r="BG1100"/>
  <c r="BF1100"/>
  <c r="T1100"/>
  <c r="R1100"/>
  <c r="P1100"/>
  <c r="BI1098"/>
  <c r="BH1098"/>
  <c r="BG1098"/>
  <c r="BF1098"/>
  <c r="T1098"/>
  <c r="R1098"/>
  <c r="P1098"/>
  <c r="BI1096"/>
  <c r="BH1096"/>
  <c r="BG1096"/>
  <c r="BF1096"/>
  <c r="T1096"/>
  <c r="R1096"/>
  <c r="P1096"/>
  <c r="BI1095"/>
  <c r="BH1095"/>
  <c r="BG1095"/>
  <c r="BF1095"/>
  <c r="T1095"/>
  <c r="R1095"/>
  <c r="P1095"/>
  <c r="BI1093"/>
  <c r="BH1093"/>
  <c r="BG1093"/>
  <c r="BF1093"/>
  <c r="T1093"/>
  <c r="R1093"/>
  <c r="P1093"/>
  <c r="BI1091"/>
  <c r="BH1091"/>
  <c r="BG1091"/>
  <c r="BF1091"/>
  <c r="T1091"/>
  <c r="R1091"/>
  <c r="P1091"/>
  <c r="BI1089"/>
  <c r="BH1089"/>
  <c r="BG1089"/>
  <c r="BF1089"/>
  <c r="T1089"/>
  <c r="R1089"/>
  <c r="P1089"/>
  <c r="BI1087"/>
  <c r="BH1087"/>
  <c r="BG1087"/>
  <c r="BF1087"/>
  <c r="T1087"/>
  <c r="R1087"/>
  <c r="P1087"/>
  <c r="BI1085"/>
  <c r="BH1085"/>
  <c r="BG1085"/>
  <c r="BF1085"/>
  <c r="T1085"/>
  <c r="R1085"/>
  <c r="P1085"/>
  <c r="BI1083"/>
  <c r="BH1083"/>
  <c r="BG1083"/>
  <c r="BF1083"/>
  <c r="T1083"/>
  <c r="R1083"/>
  <c r="P1083"/>
  <c r="BI1081"/>
  <c r="BH1081"/>
  <c r="BG1081"/>
  <c r="BF1081"/>
  <c r="T1081"/>
  <c r="R1081"/>
  <c r="P1081"/>
  <c r="BI1079"/>
  <c r="BH1079"/>
  <c r="BG1079"/>
  <c r="BF1079"/>
  <c r="T1079"/>
  <c r="R1079"/>
  <c r="P1079"/>
  <c r="BI1077"/>
  <c r="BH1077"/>
  <c r="BG1077"/>
  <c r="BF1077"/>
  <c r="T1077"/>
  <c r="R1077"/>
  <c r="P1077"/>
  <c r="BI1075"/>
  <c r="BH1075"/>
  <c r="BG1075"/>
  <c r="BF1075"/>
  <c r="T1075"/>
  <c r="R1075"/>
  <c r="P1075"/>
  <c r="BI1074"/>
  <c r="BH1074"/>
  <c r="BG1074"/>
  <c r="BF1074"/>
  <c r="T1074"/>
  <c r="R1074"/>
  <c r="P1074"/>
  <c r="BI1072"/>
  <c r="BH1072"/>
  <c r="BG1072"/>
  <c r="BF1072"/>
  <c r="T1072"/>
  <c r="R1072"/>
  <c r="P1072"/>
  <c r="BI1070"/>
  <c r="BH1070"/>
  <c r="BG1070"/>
  <c r="BF1070"/>
  <c r="T1070"/>
  <c r="R1070"/>
  <c r="P1070"/>
  <c r="BI1068"/>
  <c r="BH1068"/>
  <c r="BG1068"/>
  <c r="BF1068"/>
  <c r="T1068"/>
  <c r="R1068"/>
  <c r="P1068"/>
  <c r="BI1066"/>
  <c r="BH1066"/>
  <c r="BG1066"/>
  <c r="BF1066"/>
  <c r="T1066"/>
  <c r="R1066"/>
  <c r="P1066"/>
  <c r="BI1064"/>
  <c r="BH1064"/>
  <c r="BG1064"/>
  <c r="BF1064"/>
  <c r="T1064"/>
  <c r="R1064"/>
  <c r="P1064"/>
  <c r="BI1062"/>
  <c r="BH1062"/>
  <c r="BG1062"/>
  <c r="BF1062"/>
  <c r="T1062"/>
  <c r="R1062"/>
  <c r="P1062"/>
  <c r="BI1060"/>
  <c r="BH1060"/>
  <c r="BG1060"/>
  <c r="BF1060"/>
  <c r="T1060"/>
  <c r="R1060"/>
  <c r="P1060"/>
  <c r="BI1058"/>
  <c r="BH1058"/>
  <c r="BG1058"/>
  <c r="BF1058"/>
  <c r="T1058"/>
  <c r="R1058"/>
  <c r="P1058"/>
  <c r="BI1056"/>
  <c r="BH1056"/>
  <c r="BG1056"/>
  <c r="BF1056"/>
  <c r="T1056"/>
  <c r="R1056"/>
  <c r="P1056"/>
  <c r="BI1054"/>
  <c r="BH1054"/>
  <c r="BG1054"/>
  <c r="BF1054"/>
  <c r="T1054"/>
  <c r="R1054"/>
  <c r="P1054"/>
  <c r="BI1053"/>
  <c r="BH1053"/>
  <c r="BG1053"/>
  <c r="BF1053"/>
  <c r="T1053"/>
  <c r="R1053"/>
  <c r="P1053"/>
  <c r="BI1051"/>
  <c r="BH1051"/>
  <c r="BG1051"/>
  <c r="BF1051"/>
  <c r="T1051"/>
  <c r="R1051"/>
  <c r="P1051"/>
  <c r="BI1049"/>
  <c r="BH1049"/>
  <c r="BG1049"/>
  <c r="BF1049"/>
  <c r="T1049"/>
  <c r="R1049"/>
  <c r="P1049"/>
  <c r="BI1047"/>
  <c r="BH1047"/>
  <c r="BG1047"/>
  <c r="BF1047"/>
  <c r="T1047"/>
  <c r="R1047"/>
  <c r="P1047"/>
  <c r="BI1045"/>
  <c r="BH1045"/>
  <c r="BG1045"/>
  <c r="BF1045"/>
  <c r="T1045"/>
  <c r="R1045"/>
  <c r="P1045"/>
  <c r="BI1043"/>
  <c r="BH1043"/>
  <c r="BG1043"/>
  <c r="BF1043"/>
  <c r="T1043"/>
  <c r="R1043"/>
  <c r="P1043"/>
  <c r="BI1041"/>
  <c r="BH1041"/>
  <c r="BG1041"/>
  <c r="BF1041"/>
  <c r="T1041"/>
  <c r="R1041"/>
  <c r="P1041"/>
  <c r="BI1039"/>
  <c r="BH1039"/>
  <c r="BG1039"/>
  <c r="BF1039"/>
  <c r="T1039"/>
  <c r="R1039"/>
  <c r="P1039"/>
  <c r="BI1037"/>
  <c r="BH1037"/>
  <c r="BG1037"/>
  <c r="BF1037"/>
  <c r="T1037"/>
  <c r="R1037"/>
  <c r="P1037"/>
  <c r="BI1035"/>
  <c r="BH1035"/>
  <c r="BG1035"/>
  <c r="BF1035"/>
  <c r="T1035"/>
  <c r="R1035"/>
  <c r="P1035"/>
  <c r="BI1033"/>
  <c r="BH1033"/>
  <c r="BG1033"/>
  <c r="BF1033"/>
  <c r="T1033"/>
  <c r="R1033"/>
  <c r="P1033"/>
  <c r="BI1032"/>
  <c r="BH1032"/>
  <c r="BG1032"/>
  <c r="BF1032"/>
  <c r="T1032"/>
  <c r="R1032"/>
  <c r="P1032"/>
  <c r="BI1030"/>
  <c r="BH1030"/>
  <c r="BG1030"/>
  <c r="BF1030"/>
  <c r="T1030"/>
  <c r="R1030"/>
  <c r="P1030"/>
  <c r="BI1028"/>
  <c r="BH1028"/>
  <c r="BG1028"/>
  <c r="BF1028"/>
  <c r="T1028"/>
  <c r="R1028"/>
  <c r="P1028"/>
  <c r="BI1026"/>
  <c r="BH1026"/>
  <c r="BG1026"/>
  <c r="BF1026"/>
  <c r="T1026"/>
  <c r="R1026"/>
  <c r="P1026"/>
  <c r="BI1024"/>
  <c r="BH1024"/>
  <c r="BG1024"/>
  <c r="BF1024"/>
  <c r="T1024"/>
  <c r="R1024"/>
  <c r="P1024"/>
  <c r="BI1022"/>
  <c r="BH1022"/>
  <c r="BG1022"/>
  <c r="BF1022"/>
  <c r="T1022"/>
  <c r="R1022"/>
  <c r="P1022"/>
  <c r="BI1020"/>
  <c r="BH1020"/>
  <c r="BG1020"/>
  <c r="BF1020"/>
  <c r="T1020"/>
  <c r="R1020"/>
  <c r="P1020"/>
  <c r="BI1018"/>
  <c r="BH1018"/>
  <c r="BG1018"/>
  <c r="BF1018"/>
  <c r="T1018"/>
  <c r="R1018"/>
  <c r="P1018"/>
  <c r="BI1016"/>
  <c r="BH1016"/>
  <c r="BG1016"/>
  <c r="BF1016"/>
  <c r="T1016"/>
  <c r="R1016"/>
  <c r="P1016"/>
  <c r="BI1014"/>
  <c r="BH1014"/>
  <c r="BG1014"/>
  <c r="BF1014"/>
  <c r="T1014"/>
  <c r="R1014"/>
  <c r="P1014"/>
  <c r="BI1012"/>
  <c r="BH1012"/>
  <c r="BG1012"/>
  <c r="BF1012"/>
  <c r="T1012"/>
  <c r="R1012"/>
  <c r="P1012"/>
  <c r="BI1010"/>
  <c r="BH1010"/>
  <c r="BG1010"/>
  <c r="BF1010"/>
  <c r="T1010"/>
  <c r="R1010"/>
  <c r="P1010"/>
  <c r="BI1008"/>
  <c r="BH1008"/>
  <c r="BG1008"/>
  <c r="BF1008"/>
  <c r="T1008"/>
  <c r="R1008"/>
  <c r="P1008"/>
  <c r="BI1006"/>
  <c r="BH1006"/>
  <c r="BG1006"/>
  <c r="BF1006"/>
  <c r="T1006"/>
  <c r="R1006"/>
  <c r="P1006"/>
  <c r="BI1004"/>
  <c r="BH1004"/>
  <c r="BG1004"/>
  <c r="BF1004"/>
  <c r="T1004"/>
  <c r="R1004"/>
  <c r="P1004"/>
  <c r="BI1002"/>
  <c r="BH1002"/>
  <c r="BG1002"/>
  <c r="BF1002"/>
  <c r="T1002"/>
  <c r="R1002"/>
  <c r="P1002"/>
  <c r="BI1000"/>
  <c r="BH1000"/>
  <c r="BG1000"/>
  <c r="BF1000"/>
  <c r="T1000"/>
  <c r="R1000"/>
  <c r="P1000"/>
  <c r="BI998"/>
  <c r="BH998"/>
  <c r="BG998"/>
  <c r="BF998"/>
  <c r="T998"/>
  <c r="R998"/>
  <c r="P998"/>
  <c r="BI996"/>
  <c r="BH996"/>
  <c r="BG996"/>
  <c r="BF996"/>
  <c r="T996"/>
  <c r="R996"/>
  <c r="P996"/>
  <c r="BI994"/>
  <c r="BH994"/>
  <c r="BG994"/>
  <c r="BF994"/>
  <c r="T994"/>
  <c r="R994"/>
  <c r="P994"/>
  <c r="BI992"/>
  <c r="BH992"/>
  <c r="BG992"/>
  <c r="BF992"/>
  <c r="T992"/>
  <c r="R992"/>
  <c r="P992"/>
  <c r="BI990"/>
  <c r="BH990"/>
  <c r="BG990"/>
  <c r="BF990"/>
  <c r="T990"/>
  <c r="R990"/>
  <c r="P990"/>
  <c r="BI988"/>
  <c r="BH988"/>
  <c r="BG988"/>
  <c r="BF988"/>
  <c r="T988"/>
  <c r="R988"/>
  <c r="P988"/>
  <c r="BI986"/>
  <c r="BH986"/>
  <c r="BG986"/>
  <c r="BF986"/>
  <c r="T986"/>
  <c r="R986"/>
  <c r="P986"/>
  <c r="BI984"/>
  <c r="BH984"/>
  <c r="BG984"/>
  <c r="BF984"/>
  <c r="T984"/>
  <c r="R984"/>
  <c r="P984"/>
  <c r="BI982"/>
  <c r="BH982"/>
  <c r="BG982"/>
  <c r="BF982"/>
  <c r="T982"/>
  <c r="R982"/>
  <c r="P982"/>
  <c r="BI981"/>
  <c r="BH981"/>
  <c r="BG981"/>
  <c r="BF981"/>
  <c r="T981"/>
  <c r="R981"/>
  <c r="P981"/>
  <c r="BI979"/>
  <c r="BH979"/>
  <c r="BG979"/>
  <c r="BF979"/>
  <c r="T979"/>
  <c r="R979"/>
  <c r="P979"/>
  <c r="BI978"/>
  <c r="BH978"/>
  <c r="BG978"/>
  <c r="BF978"/>
  <c r="T978"/>
  <c r="R978"/>
  <c r="P978"/>
  <c r="BI977"/>
  <c r="BH977"/>
  <c r="BG977"/>
  <c r="BF977"/>
  <c r="T977"/>
  <c r="R977"/>
  <c r="P977"/>
  <c r="BI976"/>
  <c r="BH976"/>
  <c r="BG976"/>
  <c r="BF976"/>
  <c r="T976"/>
  <c r="R976"/>
  <c r="P976"/>
  <c r="BI974"/>
  <c r="BH974"/>
  <c r="BG974"/>
  <c r="BF974"/>
  <c r="T974"/>
  <c r="R974"/>
  <c r="P974"/>
  <c r="BI971"/>
  <c r="BH971"/>
  <c r="BG971"/>
  <c r="BF971"/>
  <c r="T971"/>
  <c r="R971"/>
  <c r="P971"/>
  <c r="BI970"/>
  <c r="BH970"/>
  <c r="BG970"/>
  <c r="BF970"/>
  <c r="T970"/>
  <c r="R970"/>
  <c r="P970"/>
  <c r="BI969"/>
  <c r="BH969"/>
  <c r="BG969"/>
  <c r="BF969"/>
  <c r="T969"/>
  <c r="R969"/>
  <c r="P969"/>
  <c r="BI967"/>
  <c r="BH967"/>
  <c r="BG967"/>
  <c r="BF967"/>
  <c r="T967"/>
  <c r="R967"/>
  <c r="P967"/>
  <c r="BI966"/>
  <c r="BH966"/>
  <c r="BG966"/>
  <c r="BF966"/>
  <c r="T966"/>
  <c r="R966"/>
  <c r="P966"/>
  <c r="BI965"/>
  <c r="BH965"/>
  <c r="BG965"/>
  <c r="BF965"/>
  <c r="T965"/>
  <c r="R965"/>
  <c r="P965"/>
  <c r="BI961"/>
  <c r="BH961"/>
  <c r="BG961"/>
  <c r="BF961"/>
  <c r="T961"/>
  <c r="R961"/>
  <c r="P961"/>
  <c r="BI960"/>
  <c r="BH960"/>
  <c r="BG960"/>
  <c r="BF960"/>
  <c r="T960"/>
  <c r="R960"/>
  <c r="P960"/>
  <c r="BI959"/>
  <c r="BH959"/>
  <c r="BG959"/>
  <c r="BF959"/>
  <c r="T959"/>
  <c r="R959"/>
  <c r="P959"/>
  <c r="BI957"/>
  <c r="BH957"/>
  <c r="BG957"/>
  <c r="BF957"/>
  <c r="T957"/>
  <c r="R957"/>
  <c r="P957"/>
  <c r="BI956"/>
  <c r="BH956"/>
  <c r="BG956"/>
  <c r="BF956"/>
  <c r="T956"/>
  <c r="R956"/>
  <c r="P956"/>
  <c r="BI954"/>
  <c r="BH954"/>
  <c r="BG954"/>
  <c r="BF954"/>
  <c r="T954"/>
  <c r="R954"/>
  <c r="P954"/>
  <c r="BI952"/>
  <c r="BH952"/>
  <c r="BG952"/>
  <c r="BF952"/>
  <c r="T952"/>
  <c r="R952"/>
  <c r="P952"/>
  <c r="BI948"/>
  <c r="BH948"/>
  <c r="BG948"/>
  <c r="BF948"/>
  <c r="T948"/>
  <c r="R948"/>
  <c r="P948"/>
  <c r="BI946"/>
  <c r="BH946"/>
  <c r="BG946"/>
  <c r="BF946"/>
  <c r="T946"/>
  <c r="R946"/>
  <c r="P946"/>
  <c r="BI943"/>
  <c r="BH943"/>
  <c r="BG943"/>
  <c r="BF943"/>
  <c r="T943"/>
  <c r="R943"/>
  <c r="P943"/>
  <c r="BI942"/>
  <c r="BH942"/>
  <c r="BG942"/>
  <c r="BF942"/>
  <c r="T942"/>
  <c r="R942"/>
  <c r="P942"/>
  <c r="BI940"/>
  <c r="BH940"/>
  <c r="BG940"/>
  <c r="BF940"/>
  <c r="T940"/>
  <c r="R940"/>
  <c r="P940"/>
  <c r="BI934"/>
  <c r="BH934"/>
  <c r="BG934"/>
  <c r="BF934"/>
  <c r="T934"/>
  <c r="R934"/>
  <c r="P934"/>
  <c r="BI932"/>
  <c r="BH932"/>
  <c r="BG932"/>
  <c r="BF932"/>
  <c r="T932"/>
  <c r="R932"/>
  <c r="P932"/>
  <c r="BI926"/>
  <c r="BH926"/>
  <c r="BG926"/>
  <c r="BF926"/>
  <c r="T926"/>
  <c r="R926"/>
  <c r="P926"/>
  <c r="BI925"/>
  <c r="BH925"/>
  <c r="BG925"/>
  <c r="BF925"/>
  <c r="T925"/>
  <c r="R925"/>
  <c r="P925"/>
  <c r="BI921"/>
  <c r="BH921"/>
  <c r="BG921"/>
  <c r="BF921"/>
  <c r="T921"/>
  <c r="R921"/>
  <c r="P921"/>
  <c r="BI918"/>
  <c r="BH918"/>
  <c r="BG918"/>
  <c r="BF918"/>
  <c r="T918"/>
  <c r="R918"/>
  <c r="P918"/>
  <c r="BI916"/>
  <c r="BH916"/>
  <c r="BG916"/>
  <c r="BF916"/>
  <c r="T916"/>
  <c r="R916"/>
  <c r="P916"/>
  <c r="BI914"/>
  <c r="BH914"/>
  <c r="BG914"/>
  <c r="BF914"/>
  <c r="T914"/>
  <c r="R914"/>
  <c r="P914"/>
  <c r="BI911"/>
  <c r="BH911"/>
  <c r="BG911"/>
  <c r="BF911"/>
  <c r="T911"/>
  <c r="R911"/>
  <c r="P911"/>
  <c r="BI909"/>
  <c r="BH909"/>
  <c r="BG909"/>
  <c r="BF909"/>
  <c r="T909"/>
  <c r="R909"/>
  <c r="P909"/>
  <c r="BI907"/>
  <c r="BH907"/>
  <c r="BG907"/>
  <c r="BF907"/>
  <c r="T907"/>
  <c r="R907"/>
  <c r="P907"/>
  <c r="BI906"/>
  <c r="BH906"/>
  <c r="BG906"/>
  <c r="BF906"/>
  <c r="T906"/>
  <c r="R906"/>
  <c r="P906"/>
  <c r="BI904"/>
  <c r="BH904"/>
  <c r="BG904"/>
  <c r="BF904"/>
  <c r="T904"/>
  <c r="R904"/>
  <c r="P904"/>
  <c r="BI902"/>
  <c r="BH902"/>
  <c r="BG902"/>
  <c r="BF902"/>
  <c r="T902"/>
  <c r="R902"/>
  <c r="P902"/>
  <c r="BI900"/>
  <c r="BH900"/>
  <c r="BG900"/>
  <c r="BF900"/>
  <c r="T900"/>
  <c r="R900"/>
  <c r="P900"/>
  <c r="BI898"/>
  <c r="BH898"/>
  <c r="BG898"/>
  <c r="BF898"/>
  <c r="T898"/>
  <c r="R898"/>
  <c r="P898"/>
  <c r="BI897"/>
  <c r="BH897"/>
  <c r="BG897"/>
  <c r="BF897"/>
  <c r="T897"/>
  <c r="R897"/>
  <c r="P897"/>
  <c r="BI895"/>
  <c r="BH895"/>
  <c r="BG895"/>
  <c r="BF895"/>
  <c r="T895"/>
  <c r="R895"/>
  <c r="P895"/>
  <c r="BI894"/>
  <c r="BH894"/>
  <c r="BG894"/>
  <c r="BF894"/>
  <c r="T894"/>
  <c r="R894"/>
  <c r="P894"/>
  <c r="BI893"/>
  <c r="BH893"/>
  <c r="BG893"/>
  <c r="BF893"/>
  <c r="T893"/>
  <c r="R893"/>
  <c r="P893"/>
  <c r="BI892"/>
  <c r="BH892"/>
  <c r="BG892"/>
  <c r="BF892"/>
  <c r="T892"/>
  <c r="R892"/>
  <c r="P892"/>
  <c r="BI891"/>
  <c r="BH891"/>
  <c r="BG891"/>
  <c r="BF891"/>
  <c r="T891"/>
  <c r="R891"/>
  <c r="P891"/>
  <c r="BI889"/>
  <c r="BH889"/>
  <c r="BG889"/>
  <c r="BF889"/>
  <c r="T889"/>
  <c r="R889"/>
  <c r="P889"/>
  <c r="BI888"/>
  <c r="BH888"/>
  <c r="BG888"/>
  <c r="BF888"/>
  <c r="T888"/>
  <c r="R888"/>
  <c r="P888"/>
  <c r="BI882"/>
  <c r="BH882"/>
  <c r="BG882"/>
  <c r="BF882"/>
  <c r="T882"/>
  <c r="R882"/>
  <c r="P882"/>
  <c r="BI878"/>
  <c r="BH878"/>
  <c r="BG878"/>
  <c r="BF878"/>
  <c r="T878"/>
  <c r="R878"/>
  <c r="P878"/>
  <c r="BI874"/>
  <c r="BH874"/>
  <c r="BG874"/>
  <c r="BF874"/>
  <c r="T874"/>
  <c r="R874"/>
  <c r="P874"/>
  <c r="BI872"/>
  <c r="BH872"/>
  <c r="BG872"/>
  <c r="BF872"/>
  <c r="T872"/>
  <c r="R872"/>
  <c r="P872"/>
  <c r="BI866"/>
  <c r="BH866"/>
  <c r="BG866"/>
  <c r="BF866"/>
  <c r="T866"/>
  <c r="R866"/>
  <c r="P866"/>
  <c r="BI860"/>
  <c r="BH860"/>
  <c r="BG860"/>
  <c r="BF860"/>
  <c r="T860"/>
  <c r="R860"/>
  <c r="P860"/>
  <c r="BI856"/>
  <c r="BH856"/>
  <c r="BG856"/>
  <c r="BF856"/>
  <c r="T856"/>
  <c r="R856"/>
  <c r="P856"/>
  <c r="BI854"/>
  <c r="BH854"/>
  <c r="BG854"/>
  <c r="BF854"/>
  <c r="T854"/>
  <c r="R854"/>
  <c r="P854"/>
  <c r="BI853"/>
  <c r="BH853"/>
  <c r="BG853"/>
  <c r="BF853"/>
  <c r="T853"/>
  <c r="R853"/>
  <c r="P853"/>
  <c r="BI852"/>
  <c r="BH852"/>
  <c r="BG852"/>
  <c r="BF852"/>
  <c r="T852"/>
  <c r="R852"/>
  <c r="P852"/>
  <c r="BI850"/>
  <c r="BH850"/>
  <c r="BG850"/>
  <c r="BF850"/>
  <c r="T850"/>
  <c r="R850"/>
  <c r="P850"/>
  <c r="BI849"/>
  <c r="BH849"/>
  <c r="BG849"/>
  <c r="BF849"/>
  <c r="T849"/>
  <c r="R849"/>
  <c r="P849"/>
  <c r="BI848"/>
  <c r="BH848"/>
  <c r="BG848"/>
  <c r="BF848"/>
  <c r="T848"/>
  <c r="R848"/>
  <c r="P848"/>
  <c r="BI847"/>
  <c r="BH847"/>
  <c r="BG847"/>
  <c r="BF847"/>
  <c r="T847"/>
  <c r="R847"/>
  <c r="P847"/>
  <c r="BI846"/>
  <c r="BH846"/>
  <c r="BG846"/>
  <c r="BF846"/>
  <c r="T846"/>
  <c r="R846"/>
  <c r="P846"/>
  <c r="BI845"/>
  <c r="BH845"/>
  <c r="BG845"/>
  <c r="BF845"/>
  <c r="T845"/>
  <c r="R845"/>
  <c r="P845"/>
  <c r="BI843"/>
  <c r="BH843"/>
  <c r="BG843"/>
  <c r="BF843"/>
  <c r="T843"/>
  <c r="R843"/>
  <c r="P843"/>
  <c r="BI842"/>
  <c r="BH842"/>
  <c r="BG842"/>
  <c r="BF842"/>
  <c r="T842"/>
  <c r="R842"/>
  <c r="P842"/>
  <c r="BI840"/>
  <c r="BH840"/>
  <c r="BG840"/>
  <c r="BF840"/>
  <c r="T840"/>
  <c r="R840"/>
  <c r="P840"/>
  <c r="BI838"/>
  <c r="BH838"/>
  <c r="BG838"/>
  <c r="BF838"/>
  <c r="T838"/>
  <c r="R838"/>
  <c r="P838"/>
  <c r="BI836"/>
  <c r="BH836"/>
  <c r="BG836"/>
  <c r="BF836"/>
  <c r="T836"/>
  <c r="R836"/>
  <c r="P836"/>
  <c r="BI835"/>
  <c r="BH835"/>
  <c r="BG835"/>
  <c r="BF835"/>
  <c r="T835"/>
  <c r="R835"/>
  <c r="P835"/>
  <c r="BI834"/>
  <c r="BH834"/>
  <c r="BG834"/>
  <c r="BF834"/>
  <c r="T834"/>
  <c r="R834"/>
  <c r="P834"/>
  <c r="BI833"/>
  <c r="BH833"/>
  <c r="BG833"/>
  <c r="BF833"/>
  <c r="T833"/>
  <c r="R833"/>
  <c r="P833"/>
  <c r="BI830"/>
  <c r="BH830"/>
  <c r="BG830"/>
  <c r="BF830"/>
  <c r="T830"/>
  <c r="R830"/>
  <c r="P830"/>
  <c r="BI829"/>
  <c r="BH829"/>
  <c r="BG829"/>
  <c r="BF829"/>
  <c r="T829"/>
  <c r="R829"/>
  <c r="P829"/>
  <c r="BI827"/>
  <c r="BH827"/>
  <c r="BG827"/>
  <c r="BF827"/>
  <c r="T827"/>
  <c r="R827"/>
  <c r="P827"/>
  <c r="BI825"/>
  <c r="BH825"/>
  <c r="BG825"/>
  <c r="BF825"/>
  <c r="T825"/>
  <c r="R825"/>
  <c r="P825"/>
  <c r="BI823"/>
  <c r="BH823"/>
  <c r="BG823"/>
  <c r="BF823"/>
  <c r="T823"/>
  <c r="R823"/>
  <c r="P823"/>
  <c r="BI821"/>
  <c r="BH821"/>
  <c r="BG821"/>
  <c r="BF821"/>
  <c r="T821"/>
  <c r="R821"/>
  <c r="P821"/>
  <c r="BI819"/>
  <c r="BH819"/>
  <c r="BG819"/>
  <c r="BF819"/>
  <c r="T819"/>
  <c r="R819"/>
  <c r="P819"/>
  <c r="BI817"/>
  <c r="BH817"/>
  <c r="BG817"/>
  <c r="BF817"/>
  <c r="T817"/>
  <c r="R817"/>
  <c r="P817"/>
  <c r="BI815"/>
  <c r="BH815"/>
  <c r="BG815"/>
  <c r="BF815"/>
  <c r="T815"/>
  <c r="R815"/>
  <c r="P815"/>
  <c r="BI813"/>
  <c r="BH813"/>
  <c r="BG813"/>
  <c r="BF813"/>
  <c r="T813"/>
  <c r="R813"/>
  <c r="P813"/>
  <c r="BI811"/>
  <c r="BH811"/>
  <c r="BG811"/>
  <c r="BF811"/>
  <c r="T811"/>
  <c r="R811"/>
  <c r="P811"/>
  <c r="BI809"/>
  <c r="BH809"/>
  <c r="BG809"/>
  <c r="BF809"/>
  <c r="T809"/>
  <c r="R809"/>
  <c r="P809"/>
  <c r="BI807"/>
  <c r="BH807"/>
  <c r="BG807"/>
  <c r="BF807"/>
  <c r="T807"/>
  <c r="R807"/>
  <c r="P807"/>
  <c r="BI805"/>
  <c r="BH805"/>
  <c r="BG805"/>
  <c r="BF805"/>
  <c r="T805"/>
  <c r="R805"/>
  <c r="P805"/>
  <c r="BI803"/>
  <c r="BH803"/>
  <c r="BG803"/>
  <c r="BF803"/>
  <c r="T803"/>
  <c r="R803"/>
  <c r="P803"/>
  <c r="BI801"/>
  <c r="BH801"/>
  <c r="BG801"/>
  <c r="BF801"/>
  <c r="T801"/>
  <c r="R801"/>
  <c r="P801"/>
  <c r="BI799"/>
  <c r="BH799"/>
  <c r="BG799"/>
  <c r="BF799"/>
  <c r="T799"/>
  <c r="R799"/>
  <c r="P799"/>
  <c r="BI797"/>
  <c r="BH797"/>
  <c r="BG797"/>
  <c r="BF797"/>
  <c r="T797"/>
  <c r="R797"/>
  <c r="P797"/>
  <c r="BI795"/>
  <c r="BH795"/>
  <c r="BG795"/>
  <c r="BF795"/>
  <c r="T795"/>
  <c r="R795"/>
  <c r="P795"/>
  <c r="BI793"/>
  <c r="BH793"/>
  <c r="BG793"/>
  <c r="BF793"/>
  <c r="T793"/>
  <c r="R793"/>
  <c r="P793"/>
  <c r="BI791"/>
  <c r="BH791"/>
  <c r="BG791"/>
  <c r="BF791"/>
  <c r="T791"/>
  <c r="R791"/>
  <c r="P791"/>
  <c r="BI789"/>
  <c r="BH789"/>
  <c r="BG789"/>
  <c r="BF789"/>
  <c r="T789"/>
  <c r="R789"/>
  <c r="P789"/>
  <c r="BI787"/>
  <c r="BH787"/>
  <c r="BG787"/>
  <c r="BF787"/>
  <c r="T787"/>
  <c r="R787"/>
  <c r="P787"/>
  <c r="BI785"/>
  <c r="BH785"/>
  <c r="BG785"/>
  <c r="BF785"/>
  <c r="T785"/>
  <c r="R785"/>
  <c r="P785"/>
  <c r="BI784"/>
  <c r="BH784"/>
  <c r="BG784"/>
  <c r="BF784"/>
  <c r="T784"/>
  <c r="R784"/>
  <c r="P784"/>
  <c r="BI783"/>
  <c r="BH783"/>
  <c r="BG783"/>
  <c r="BF783"/>
  <c r="T783"/>
  <c r="R783"/>
  <c r="P783"/>
  <c r="BI780"/>
  <c r="BH780"/>
  <c r="BG780"/>
  <c r="BF780"/>
  <c r="T780"/>
  <c r="R780"/>
  <c r="P780"/>
  <c r="BI776"/>
  <c r="BH776"/>
  <c r="BG776"/>
  <c r="BF776"/>
  <c r="T776"/>
  <c r="R776"/>
  <c r="P776"/>
  <c r="BI771"/>
  <c r="BH771"/>
  <c r="BG771"/>
  <c r="BF771"/>
  <c r="T771"/>
  <c r="R771"/>
  <c r="P771"/>
  <c r="BI766"/>
  <c r="BH766"/>
  <c r="BG766"/>
  <c r="BF766"/>
  <c r="T766"/>
  <c r="R766"/>
  <c r="P766"/>
  <c r="BI761"/>
  <c r="BH761"/>
  <c r="BG761"/>
  <c r="BF761"/>
  <c r="T761"/>
  <c r="R761"/>
  <c r="P761"/>
  <c r="BI752"/>
  <c r="BH752"/>
  <c r="BG752"/>
  <c r="BF752"/>
  <c r="T752"/>
  <c r="R752"/>
  <c r="P752"/>
  <c r="BI747"/>
  <c r="BH747"/>
  <c r="BG747"/>
  <c r="BF747"/>
  <c r="T747"/>
  <c r="R747"/>
  <c r="P747"/>
  <c r="BI745"/>
  <c r="BH745"/>
  <c r="BG745"/>
  <c r="BF745"/>
  <c r="T745"/>
  <c r="R745"/>
  <c r="P745"/>
  <c r="BI741"/>
  <c r="BH741"/>
  <c r="BG741"/>
  <c r="BF741"/>
  <c r="T741"/>
  <c r="R741"/>
  <c r="P741"/>
  <c r="BI736"/>
  <c r="BH736"/>
  <c r="BG736"/>
  <c r="BF736"/>
  <c r="T736"/>
  <c r="R736"/>
  <c r="P736"/>
  <c r="BI733"/>
  <c r="BH733"/>
  <c r="BG733"/>
  <c r="BF733"/>
  <c r="T733"/>
  <c r="R733"/>
  <c r="P733"/>
  <c r="BI732"/>
  <c r="BH732"/>
  <c r="BG732"/>
  <c r="BF732"/>
  <c r="T732"/>
  <c r="R732"/>
  <c r="P732"/>
  <c r="BI731"/>
  <c r="BH731"/>
  <c r="BG731"/>
  <c r="BF731"/>
  <c r="T731"/>
  <c r="R731"/>
  <c r="P731"/>
  <c r="BI730"/>
  <c r="BH730"/>
  <c r="BG730"/>
  <c r="BF730"/>
  <c r="T730"/>
  <c r="R730"/>
  <c r="P730"/>
  <c r="BI727"/>
  <c r="BH727"/>
  <c r="BG727"/>
  <c r="BF727"/>
  <c r="T727"/>
  <c r="R727"/>
  <c r="P727"/>
  <c r="BI725"/>
  <c r="BH725"/>
  <c r="BG725"/>
  <c r="BF725"/>
  <c r="T725"/>
  <c r="R725"/>
  <c r="P725"/>
  <c r="BI724"/>
  <c r="BH724"/>
  <c r="BG724"/>
  <c r="BF724"/>
  <c r="T724"/>
  <c r="R724"/>
  <c r="P724"/>
  <c r="BI722"/>
  <c r="BH722"/>
  <c r="BG722"/>
  <c r="BF722"/>
  <c r="T722"/>
  <c r="R722"/>
  <c r="P722"/>
  <c r="BI721"/>
  <c r="BH721"/>
  <c r="BG721"/>
  <c r="BF721"/>
  <c r="T721"/>
  <c r="R721"/>
  <c r="P721"/>
  <c r="BI720"/>
  <c r="BH720"/>
  <c r="BG720"/>
  <c r="BF720"/>
  <c r="T720"/>
  <c r="R720"/>
  <c r="P720"/>
  <c r="BI719"/>
  <c r="BH719"/>
  <c r="BG719"/>
  <c r="BF719"/>
  <c r="T719"/>
  <c r="R719"/>
  <c r="P719"/>
  <c r="BI718"/>
  <c r="BH718"/>
  <c r="BG718"/>
  <c r="BF718"/>
  <c r="T718"/>
  <c r="R718"/>
  <c r="P718"/>
  <c r="BI717"/>
  <c r="BH717"/>
  <c r="BG717"/>
  <c r="BF717"/>
  <c r="T717"/>
  <c r="R717"/>
  <c r="P717"/>
  <c r="BI716"/>
  <c r="BH716"/>
  <c r="BG716"/>
  <c r="BF716"/>
  <c r="T716"/>
  <c r="R716"/>
  <c r="P716"/>
  <c r="BI715"/>
  <c r="BH715"/>
  <c r="BG715"/>
  <c r="BF715"/>
  <c r="T715"/>
  <c r="R715"/>
  <c r="P715"/>
  <c r="BI714"/>
  <c r="BH714"/>
  <c r="BG714"/>
  <c r="BF714"/>
  <c r="T714"/>
  <c r="R714"/>
  <c r="P714"/>
  <c r="BI713"/>
  <c r="BH713"/>
  <c r="BG713"/>
  <c r="BF713"/>
  <c r="T713"/>
  <c r="R713"/>
  <c r="P713"/>
  <c r="BI712"/>
  <c r="BH712"/>
  <c r="BG712"/>
  <c r="BF712"/>
  <c r="T712"/>
  <c r="R712"/>
  <c r="P712"/>
  <c r="BI710"/>
  <c r="BH710"/>
  <c r="BG710"/>
  <c r="BF710"/>
  <c r="T710"/>
  <c r="R710"/>
  <c r="P710"/>
  <c r="BI707"/>
  <c r="BH707"/>
  <c r="BG707"/>
  <c r="BF707"/>
  <c r="T707"/>
  <c r="R707"/>
  <c r="P707"/>
  <c r="BI705"/>
  <c r="BH705"/>
  <c r="BG705"/>
  <c r="BF705"/>
  <c r="T705"/>
  <c r="R705"/>
  <c r="P705"/>
  <c r="BI703"/>
  <c r="BH703"/>
  <c r="BG703"/>
  <c r="BF703"/>
  <c r="T703"/>
  <c r="R703"/>
  <c r="P703"/>
  <c r="BI701"/>
  <c r="BH701"/>
  <c r="BG701"/>
  <c r="BF701"/>
  <c r="T701"/>
  <c r="R701"/>
  <c r="P701"/>
  <c r="BI699"/>
  <c r="BH699"/>
  <c r="BG699"/>
  <c r="BF699"/>
  <c r="T699"/>
  <c r="R699"/>
  <c r="P699"/>
  <c r="BI697"/>
  <c r="BH697"/>
  <c r="BG697"/>
  <c r="BF697"/>
  <c r="T697"/>
  <c r="R697"/>
  <c r="P697"/>
  <c r="BI695"/>
  <c r="BH695"/>
  <c r="BG695"/>
  <c r="BF695"/>
  <c r="T695"/>
  <c r="R695"/>
  <c r="P695"/>
  <c r="BI693"/>
  <c r="BH693"/>
  <c r="BG693"/>
  <c r="BF693"/>
  <c r="T693"/>
  <c r="R693"/>
  <c r="P693"/>
  <c r="BI691"/>
  <c r="BH691"/>
  <c r="BG691"/>
  <c r="BF691"/>
  <c r="T691"/>
  <c r="R691"/>
  <c r="P691"/>
  <c r="BI690"/>
  <c r="BH690"/>
  <c r="BG690"/>
  <c r="BF690"/>
  <c r="T690"/>
  <c r="R690"/>
  <c r="P690"/>
  <c r="BI685"/>
  <c r="BH685"/>
  <c r="BG685"/>
  <c r="BF685"/>
  <c r="T685"/>
  <c r="R685"/>
  <c r="P685"/>
  <c r="BI680"/>
  <c r="BH680"/>
  <c r="BG680"/>
  <c r="BF680"/>
  <c r="T680"/>
  <c r="R680"/>
  <c r="P680"/>
  <c r="BI677"/>
  <c r="BH677"/>
  <c r="BG677"/>
  <c r="BF677"/>
  <c r="T677"/>
  <c r="R677"/>
  <c r="P677"/>
  <c r="BI675"/>
  <c r="BH675"/>
  <c r="BG675"/>
  <c r="BF675"/>
  <c r="T675"/>
  <c r="R675"/>
  <c r="P675"/>
  <c r="BI674"/>
  <c r="BH674"/>
  <c r="BG674"/>
  <c r="BF674"/>
  <c r="T674"/>
  <c r="R674"/>
  <c r="P674"/>
  <c r="BI672"/>
  <c r="BH672"/>
  <c r="BG672"/>
  <c r="BF672"/>
  <c r="T672"/>
  <c r="R672"/>
  <c r="P672"/>
  <c r="BI665"/>
  <c r="BH665"/>
  <c r="BG665"/>
  <c r="BF665"/>
  <c r="T665"/>
  <c r="R665"/>
  <c r="P665"/>
  <c r="BI663"/>
  <c r="BH663"/>
  <c r="BG663"/>
  <c r="BF663"/>
  <c r="T663"/>
  <c r="R663"/>
  <c r="P663"/>
  <c r="BI656"/>
  <c r="BH656"/>
  <c r="BG656"/>
  <c r="BF656"/>
  <c r="T656"/>
  <c r="R656"/>
  <c r="P656"/>
  <c r="BI651"/>
  <c r="BH651"/>
  <c r="BG651"/>
  <c r="BF651"/>
  <c r="T651"/>
  <c r="R651"/>
  <c r="P651"/>
  <c r="BI646"/>
  <c r="BH646"/>
  <c r="BG646"/>
  <c r="BF646"/>
  <c r="T646"/>
  <c r="R646"/>
  <c r="P646"/>
  <c r="BI644"/>
  <c r="BH644"/>
  <c r="BG644"/>
  <c r="BF644"/>
  <c r="T644"/>
  <c r="R644"/>
  <c r="P644"/>
  <c r="BI642"/>
  <c r="BH642"/>
  <c r="BG642"/>
  <c r="BF642"/>
  <c r="T642"/>
  <c r="R642"/>
  <c r="P642"/>
  <c r="BI640"/>
  <c r="BH640"/>
  <c r="BG640"/>
  <c r="BF640"/>
  <c r="T640"/>
  <c r="R640"/>
  <c r="P640"/>
  <c r="BI639"/>
  <c r="BH639"/>
  <c r="BG639"/>
  <c r="BF639"/>
  <c r="T639"/>
  <c r="R639"/>
  <c r="P639"/>
  <c r="BI637"/>
  <c r="BH637"/>
  <c r="BG637"/>
  <c r="BF637"/>
  <c r="T637"/>
  <c r="R637"/>
  <c r="P637"/>
  <c r="BI634"/>
  <c r="BH634"/>
  <c r="BG634"/>
  <c r="BF634"/>
  <c r="T634"/>
  <c r="R634"/>
  <c r="P634"/>
  <c r="BI632"/>
  <c r="BH632"/>
  <c r="BG632"/>
  <c r="BF632"/>
  <c r="T632"/>
  <c r="R632"/>
  <c r="P632"/>
  <c r="BI630"/>
  <c r="BH630"/>
  <c r="BG630"/>
  <c r="BF630"/>
  <c r="T630"/>
  <c r="R630"/>
  <c r="P630"/>
  <c r="BI628"/>
  <c r="BH628"/>
  <c r="BG628"/>
  <c r="BF628"/>
  <c r="T628"/>
  <c r="R628"/>
  <c r="P628"/>
  <c r="BI626"/>
  <c r="BH626"/>
  <c r="BG626"/>
  <c r="BF626"/>
  <c r="T626"/>
  <c r="R626"/>
  <c r="P626"/>
  <c r="BI624"/>
  <c r="BH624"/>
  <c r="BG624"/>
  <c r="BF624"/>
  <c r="T624"/>
  <c r="R624"/>
  <c r="P624"/>
  <c r="BI623"/>
  <c r="BH623"/>
  <c r="BG623"/>
  <c r="BF623"/>
  <c r="T623"/>
  <c r="R623"/>
  <c r="P623"/>
  <c r="BI621"/>
  <c r="BH621"/>
  <c r="BG621"/>
  <c r="BF621"/>
  <c r="T621"/>
  <c r="R621"/>
  <c r="P621"/>
  <c r="BI618"/>
  <c r="BH618"/>
  <c r="BG618"/>
  <c r="BF618"/>
  <c r="T618"/>
  <c r="R618"/>
  <c r="P618"/>
  <c r="BI616"/>
  <c r="BH616"/>
  <c r="BG616"/>
  <c r="BF616"/>
  <c r="T616"/>
  <c r="R616"/>
  <c r="P616"/>
  <c r="BI613"/>
  <c r="BH613"/>
  <c r="BG613"/>
  <c r="BF613"/>
  <c r="T613"/>
  <c r="R613"/>
  <c r="P613"/>
  <c r="BI611"/>
  <c r="BH611"/>
  <c r="BG611"/>
  <c r="BF611"/>
  <c r="T611"/>
  <c r="R611"/>
  <c r="P611"/>
  <c r="BI608"/>
  <c r="BH608"/>
  <c r="BG608"/>
  <c r="BF608"/>
  <c r="T608"/>
  <c r="R608"/>
  <c r="P608"/>
  <c r="BI606"/>
  <c r="BH606"/>
  <c r="BG606"/>
  <c r="BF606"/>
  <c r="T606"/>
  <c r="R606"/>
  <c r="P606"/>
  <c r="BI603"/>
  <c r="BH603"/>
  <c r="BG603"/>
  <c r="BF603"/>
  <c r="T603"/>
  <c r="R603"/>
  <c r="P603"/>
  <c r="BI601"/>
  <c r="BH601"/>
  <c r="BG601"/>
  <c r="BF601"/>
  <c r="T601"/>
  <c r="R601"/>
  <c r="P601"/>
  <c r="BI598"/>
  <c r="BH598"/>
  <c r="BG598"/>
  <c r="BF598"/>
  <c r="T598"/>
  <c r="R598"/>
  <c r="P598"/>
  <c r="BI596"/>
  <c r="BH596"/>
  <c r="BG596"/>
  <c r="BF596"/>
  <c r="T596"/>
  <c r="R596"/>
  <c r="P596"/>
  <c r="BI593"/>
  <c r="BH593"/>
  <c r="BG593"/>
  <c r="BF593"/>
  <c r="T593"/>
  <c r="R593"/>
  <c r="P593"/>
  <c r="BI588"/>
  <c r="BH588"/>
  <c r="BG588"/>
  <c r="BF588"/>
  <c r="T588"/>
  <c r="R588"/>
  <c r="P588"/>
  <c r="BI586"/>
  <c r="BH586"/>
  <c r="BG586"/>
  <c r="BF586"/>
  <c r="T586"/>
  <c r="R586"/>
  <c r="P586"/>
  <c r="BI584"/>
  <c r="BH584"/>
  <c r="BG584"/>
  <c r="BF584"/>
  <c r="T584"/>
  <c r="R584"/>
  <c r="P584"/>
  <c r="BI576"/>
  <c r="BH576"/>
  <c r="BG576"/>
  <c r="BF576"/>
  <c r="T576"/>
  <c r="R576"/>
  <c r="P576"/>
  <c r="BI569"/>
  <c r="BH569"/>
  <c r="BG569"/>
  <c r="BF569"/>
  <c r="T569"/>
  <c r="R569"/>
  <c r="P569"/>
  <c r="BI567"/>
  <c r="BH567"/>
  <c r="BG567"/>
  <c r="BF567"/>
  <c r="T567"/>
  <c r="R567"/>
  <c r="P567"/>
  <c r="BI562"/>
  <c r="BH562"/>
  <c r="BG562"/>
  <c r="BF562"/>
  <c r="T562"/>
  <c r="R562"/>
  <c r="P562"/>
  <c r="BI559"/>
  <c r="BH559"/>
  <c r="BG559"/>
  <c r="BF559"/>
  <c r="T559"/>
  <c r="R559"/>
  <c r="P559"/>
  <c r="BI558"/>
  <c r="BH558"/>
  <c r="BG558"/>
  <c r="BF558"/>
  <c r="T558"/>
  <c r="R558"/>
  <c r="P558"/>
  <c r="BI554"/>
  <c r="BH554"/>
  <c r="BG554"/>
  <c r="BF554"/>
  <c r="T554"/>
  <c r="R554"/>
  <c r="P554"/>
  <c r="BI551"/>
  <c r="BH551"/>
  <c r="BG551"/>
  <c r="BF551"/>
  <c r="T551"/>
  <c r="R551"/>
  <c r="P551"/>
  <c r="BI548"/>
  <c r="BH548"/>
  <c r="BG548"/>
  <c r="BF548"/>
  <c r="T548"/>
  <c r="R548"/>
  <c r="P548"/>
  <c r="BI545"/>
  <c r="BH545"/>
  <c r="BG545"/>
  <c r="BF545"/>
  <c r="T545"/>
  <c r="R545"/>
  <c r="P545"/>
  <c r="BI542"/>
  <c r="BH542"/>
  <c r="BG542"/>
  <c r="BF542"/>
  <c r="T542"/>
  <c r="R542"/>
  <c r="P542"/>
  <c r="BI538"/>
  <c r="BH538"/>
  <c r="BG538"/>
  <c r="BF538"/>
  <c r="T538"/>
  <c r="R538"/>
  <c r="P538"/>
  <c r="BI535"/>
  <c r="BH535"/>
  <c r="BG535"/>
  <c r="BF535"/>
  <c r="T535"/>
  <c r="R535"/>
  <c r="P535"/>
  <c r="BI531"/>
  <c r="BH531"/>
  <c r="BG531"/>
  <c r="BF531"/>
  <c r="T531"/>
  <c r="R531"/>
  <c r="P531"/>
  <c r="BI529"/>
  <c r="BH529"/>
  <c r="BG529"/>
  <c r="BF529"/>
  <c r="T529"/>
  <c r="R529"/>
  <c r="P529"/>
  <c r="BI528"/>
  <c r="BH528"/>
  <c r="BG528"/>
  <c r="BF528"/>
  <c r="T528"/>
  <c r="R528"/>
  <c r="P528"/>
  <c r="BI527"/>
  <c r="BH527"/>
  <c r="BG527"/>
  <c r="BF527"/>
  <c r="T527"/>
  <c r="R527"/>
  <c r="P527"/>
  <c r="BI498"/>
  <c r="BH498"/>
  <c r="BG498"/>
  <c r="BF498"/>
  <c r="T498"/>
  <c r="R498"/>
  <c r="P498"/>
  <c r="BI496"/>
  <c r="BH496"/>
  <c r="BG496"/>
  <c r="BF496"/>
  <c r="T496"/>
  <c r="R496"/>
  <c r="P496"/>
  <c r="BI494"/>
  <c r="BH494"/>
  <c r="BG494"/>
  <c r="BF494"/>
  <c r="T494"/>
  <c r="R494"/>
  <c r="P494"/>
  <c r="BI492"/>
  <c r="BH492"/>
  <c r="BG492"/>
  <c r="BF492"/>
  <c r="T492"/>
  <c r="R492"/>
  <c r="P492"/>
  <c r="BI489"/>
  <c r="BH489"/>
  <c r="BG489"/>
  <c r="BF489"/>
  <c r="T489"/>
  <c r="R489"/>
  <c r="P489"/>
  <c r="BI487"/>
  <c r="BH487"/>
  <c r="BG487"/>
  <c r="BF487"/>
  <c r="T487"/>
  <c r="R487"/>
  <c r="P487"/>
  <c r="BI485"/>
  <c r="BH485"/>
  <c r="BG485"/>
  <c r="BF485"/>
  <c r="T485"/>
  <c r="R485"/>
  <c r="P485"/>
  <c r="BI483"/>
  <c r="BH483"/>
  <c r="BG483"/>
  <c r="BF483"/>
  <c r="T483"/>
  <c r="R483"/>
  <c r="P483"/>
  <c r="BI481"/>
  <c r="BH481"/>
  <c r="BG481"/>
  <c r="BF481"/>
  <c r="T481"/>
  <c r="R481"/>
  <c r="P481"/>
  <c r="BI475"/>
  <c r="BH475"/>
  <c r="BG475"/>
  <c r="BF475"/>
  <c r="T475"/>
  <c r="R475"/>
  <c r="P475"/>
  <c r="BI469"/>
  <c r="BH469"/>
  <c r="BG469"/>
  <c r="BF469"/>
  <c r="T469"/>
  <c r="R469"/>
  <c r="P469"/>
  <c r="BI466"/>
  <c r="BH466"/>
  <c r="BG466"/>
  <c r="BF466"/>
  <c r="T466"/>
  <c r="R466"/>
  <c r="P466"/>
  <c r="BI463"/>
  <c r="BH463"/>
  <c r="BG463"/>
  <c r="BF463"/>
  <c r="T463"/>
  <c r="R463"/>
  <c r="P463"/>
  <c r="BI459"/>
  <c r="BH459"/>
  <c r="BG459"/>
  <c r="BF459"/>
  <c r="T459"/>
  <c r="R459"/>
  <c r="P459"/>
  <c r="BI455"/>
  <c r="BH455"/>
  <c r="BG455"/>
  <c r="BF455"/>
  <c r="T455"/>
  <c r="R455"/>
  <c r="P455"/>
  <c r="BI445"/>
  <c r="BH445"/>
  <c r="BG445"/>
  <c r="BF445"/>
  <c r="T445"/>
  <c r="R445"/>
  <c r="P445"/>
  <c r="BI442"/>
  <c r="BH442"/>
  <c r="BG442"/>
  <c r="BF442"/>
  <c r="T442"/>
  <c r="R442"/>
  <c r="P442"/>
  <c r="BI439"/>
  <c r="BH439"/>
  <c r="BG439"/>
  <c r="BF439"/>
  <c r="T439"/>
  <c r="R439"/>
  <c r="P439"/>
  <c r="BI419"/>
  <c r="BH419"/>
  <c r="BG419"/>
  <c r="BF419"/>
  <c r="T419"/>
  <c r="R419"/>
  <c r="P419"/>
  <c r="BI414"/>
  <c r="BH414"/>
  <c r="BG414"/>
  <c r="BF414"/>
  <c r="T414"/>
  <c r="R414"/>
  <c r="P414"/>
  <c r="BI408"/>
  <c r="BH408"/>
  <c r="BG408"/>
  <c r="BF408"/>
  <c r="T408"/>
  <c r="R408"/>
  <c r="P408"/>
  <c r="BI403"/>
  <c r="BH403"/>
  <c r="BG403"/>
  <c r="BF403"/>
  <c r="T403"/>
  <c r="R403"/>
  <c r="P403"/>
  <c r="BI398"/>
  <c r="BH398"/>
  <c r="BG398"/>
  <c r="BF398"/>
  <c r="T398"/>
  <c r="R398"/>
  <c r="P398"/>
  <c r="BI393"/>
  <c r="BH393"/>
  <c r="BG393"/>
  <c r="BF393"/>
  <c r="T393"/>
  <c r="R393"/>
  <c r="P393"/>
  <c r="BI383"/>
  <c r="BH383"/>
  <c r="BG383"/>
  <c r="BF383"/>
  <c r="T383"/>
  <c r="R383"/>
  <c r="P383"/>
  <c r="BI376"/>
  <c r="BH376"/>
  <c r="BG376"/>
  <c r="BF376"/>
  <c r="T376"/>
  <c r="R376"/>
  <c r="P376"/>
  <c r="BI370"/>
  <c r="BH370"/>
  <c r="BG370"/>
  <c r="BF370"/>
  <c r="T370"/>
  <c r="R370"/>
  <c r="P370"/>
  <c r="BI368"/>
  <c r="BH368"/>
  <c r="BG368"/>
  <c r="BF368"/>
  <c r="T368"/>
  <c r="R368"/>
  <c r="P368"/>
  <c r="BI362"/>
  <c r="BH362"/>
  <c r="BG362"/>
  <c r="BF362"/>
  <c r="T362"/>
  <c r="R362"/>
  <c r="P362"/>
  <c r="BI360"/>
  <c r="BH360"/>
  <c r="BG360"/>
  <c r="BF360"/>
  <c r="T360"/>
  <c r="R360"/>
  <c r="P360"/>
  <c r="BI358"/>
  <c r="BH358"/>
  <c r="BG358"/>
  <c r="BF358"/>
  <c r="T358"/>
  <c r="R358"/>
  <c r="P358"/>
  <c r="BI355"/>
  <c r="BH355"/>
  <c r="BG355"/>
  <c r="BF355"/>
  <c r="T355"/>
  <c r="R355"/>
  <c r="P355"/>
  <c r="BI353"/>
  <c r="BH353"/>
  <c r="BG353"/>
  <c r="BF353"/>
  <c r="T353"/>
  <c r="R353"/>
  <c r="P353"/>
  <c r="BI351"/>
  <c r="BH351"/>
  <c r="BG351"/>
  <c r="BF351"/>
  <c r="T351"/>
  <c r="R351"/>
  <c r="P351"/>
  <c r="BI348"/>
  <c r="BH348"/>
  <c r="BG348"/>
  <c r="BF348"/>
  <c r="T348"/>
  <c r="R348"/>
  <c r="P348"/>
  <c r="BI343"/>
  <c r="BH343"/>
  <c r="BG343"/>
  <c r="BF343"/>
  <c r="T343"/>
  <c r="R343"/>
  <c r="P343"/>
  <c r="BI339"/>
  <c r="BH339"/>
  <c r="BG339"/>
  <c r="BF339"/>
  <c r="T339"/>
  <c r="R339"/>
  <c r="P339"/>
  <c r="BI334"/>
  <c r="BH334"/>
  <c r="BG334"/>
  <c r="BF334"/>
  <c r="T334"/>
  <c r="R334"/>
  <c r="P334"/>
  <c r="BI330"/>
  <c r="BH330"/>
  <c r="BG330"/>
  <c r="BF330"/>
  <c r="T330"/>
  <c r="R330"/>
  <c r="P330"/>
  <c r="BI326"/>
  <c r="BH326"/>
  <c r="BG326"/>
  <c r="BF326"/>
  <c r="T326"/>
  <c r="R326"/>
  <c r="P326"/>
  <c r="BI322"/>
  <c r="BH322"/>
  <c r="BG322"/>
  <c r="BF322"/>
  <c r="T322"/>
  <c r="R322"/>
  <c r="P322"/>
  <c r="BI321"/>
  <c r="BH321"/>
  <c r="BG321"/>
  <c r="BF321"/>
  <c r="T321"/>
  <c r="R321"/>
  <c r="P321"/>
  <c r="BI317"/>
  <c r="BH317"/>
  <c r="BG317"/>
  <c r="BF317"/>
  <c r="T317"/>
  <c r="R317"/>
  <c r="P317"/>
  <c r="BI315"/>
  <c r="BH315"/>
  <c r="BG315"/>
  <c r="BF315"/>
  <c r="T315"/>
  <c r="R315"/>
  <c r="P315"/>
  <c r="BI314"/>
  <c r="BH314"/>
  <c r="BG314"/>
  <c r="BF314"/>
  <c r="T314"/>
  <c r="R314"/>
  <c r="P314"/>
  <c r="BI311"/>
  <c r="BH311"/>
  <c r="BG311"/>
  <c r="BF311"/>
  <c r="T311"/>
  <c r="R311"/>
  <c r="P311"/>
  <c r="BI308"/>
  <c r="BH308"/>
  <c r="BG308"/>
  <c r="BF308"/>
  <c r="T308"/>
  <c r="R308"/>
  <c r="P308"/>
  <c r="BI305"/>
  <c r="BH305"/>
  <c r="BG305"/>
  <c r="BF305"/>
  <c r="T305"/>
  <c r="R305"/>
  <c r="P305"/>
  <c r="BI295"/>
  <c r="BH295"/>
  <c r="BG295"/>
  <c r="BF295"/>
  <c r="T295"/>
  <c r="R295"/>
  <c r="P295"/>
  <c r="BI262"/>
  <c r="BH262"/>
  <c r="BG262"/>
  <c r="BF262"/>
  <c r="T262"/>
  <c r="R262"/>
  <c r="P262"/>
  <c r="BI256"/>
  <c r="BH256"/>
  <c r="BG256"/>
  <c r="BF256"/>
  <c r="T256"/>
  <c r="R256"/>
  <c r="P256"/>
  <c r="BI249"/>
  <c r="BH249"/>
  <c r="BG249"/>
  <c r="BF249"/>
  <c r="T249"/>
  <c r="R249"/>
  <c r="P249"/>
  <c r="BI241"/>
  <c r="BH241"/>
  <c r="BG241"/>
  <c r="BF241"/>
  <c r="T241"/>
  <c r="R241"/>
  <c r="P241"/>
  <c r="BI232"/>
  <c r="BH232"/>
  <c r="BG232"/>
  <c r="BF232"/>
  <c r="T232"/>
  <c r="R232"/>
  <c r="P232"/>
  <c r="BI230"/>
  <c r="BH230"/>
  <c r="BG230"/>
  <c r="BF230"/>
  <c r="T230"/>
  <c r="R230"/>
  <c r="P230"/>
  <c r="BI228"/>
  <c r="BH228"/>
  <c r="BG228"/>
  <c r="BF228"/>
  <c r="T228"/>
  <c r="R228"/>
  <c r="P228"/>
  <c r="BI226"/>
  <c r="BH226"/>
  <c r="BG226"/>
  <c r="BF226"/>
  <c r="T226"/>
  <c r="R226"/>
  <c r="P226"/>
  <c r="BI224"/>
  <c r="BH224"/>
  <c r="BG224"/>
  <c r="BF224"/>
  <c r="T224"/>
  <c r="R224"/>
  <c r="P224"/>
  <c r="BI222"/>
  <c r="BH222"/>
  <c r="BG222"/>
  <c r="BF222"/>
  <c r="T222"/>
  <c r="R222"/>
  <c r="P222"/>
  <c r="BI220"/>
  <c r="BH220"/>
  <c r="BG220"/>
  <c r="BF220"/>
  <c r="T220"/>
  <c r="R220"/>
  <c r="P220"/>
  <c r="BI219"/>
  <c r="BH219"/>
  <c r="BG219"/>
  <c r="BF219"/>
  <c r="T219"/>
  <c r="R219"/>
  <c r="P219"/>
  <c r="BI216"/>
  <c r="BH216"/>
  <c r="BG216"/>
  <c r="BF216"/>
  <c r="T216"/>
  <c r="R216"/>
  <c r="P216"/>
  <c r="BI213"/>
  <c r="BH213"/>
  <c r="BG213"/>
  <c r="BF213"/>
  <c r="T213"/>
  <c r="R213"/>
  <c r="P213"/>
  <c r="BI212"/>
  <c r="BH212"/>
  <c r="BG212"/>
  <c r="BF212"/>
  <c r="T212"/>
  <c r="R212"/>
  <c r="P212"/>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3"/>
  <c r="BH193"/>
  <c r="BG193"/>
  <c r="BF193"/>
  <c r="T193"/>
  <c r="R193"/>
  <c r="P193"/>
  <c r="BI189"/>
  <c r="BH189"/>
  <c r="BG189"/>
  <c r="BF189"/>
  <c r="T189"/>
  <c r="R189"/>
  <c r="P189"/>
  <c r="BI182"/>
  <c r="BH182"/>
  <c r="BG182"/>
  <c r="BF182"/>
  <c r="T182"/>
  <c r="R182"/>
  <c r="P182"/>
  <c r="BI170"/>
  <c r="BH170"/>
  <c r="BG170"/>
  <c r="BF170"/>
  <c r="T170"/>
  <c r="R170"/>
  <c r="P170"/>
  <c r="BI165"/>
  <c r="BH165"/>
  <c r="BG165"/>
  <c r="BF165"/>
  <c r="T165"/>
  <c r="R165"/>
  <c r="P165"/>
  <c r="J159"/>
  <c r="J158"/>
  <c r="F158"/>
  <c r="F156"/>
  <c r="E154"/>
  <c r="J92"/>
  <c r="J91"/>
  <c r="F91"/>
  <c r="F89"/>
  <c r="E87"/>
  <c r="J18"/>
  <c r="E18"/>
  <c r="F159"/>
  <c r="J17"/>
  <c r="J12"/>
  <c r="J156"/>
  <c r="E7"/>
  <c r="E152"/>
  <c i="1" r="L90"/>
  <c r="AM90"/>
  <c r="AM89"/>
  <c r="L89"/>
  <c r="AM87"/>
  <c r="L87"/>
  <c r="L85"/>
  <c r="L84"/>
  <c i="2" r="BK1342"/>
  <c r="BK1323"/>
  <c r="BK1306"/>
  <c r="J1244"/>
  <c r="J1198"/>
  <c r="J1133"/>
  <c r="J1100"/>
  <c r="BK1054"/>
  <c r="J1016"/>
  <c r="J961"/>
  <c r="J897"/>
  <c r="BK836"/>
  <c r="BK793"/>
  <c r="BK713"/>
  <c r="BK628"/>
  <c r="BK496"/>
  <c r="BK463"/>
  <c r="BK232"/>
  <c r="BK1418"/>
  <c r="J1412"/>
  <c r="J1350"/>
  <c r="BK1338"/>
  <c r="J1310"/>
  <c r="BK1253"/>
  <c r="J1215"/>
  <c r="J1152"/>
  <c r="J1028"/>
  <c r="J906"/>
  <c r="BK830"/>
  <c r="BK745"/>
  <c r="BK693"/>
  <c r="BK642"/>
  <c r="J598"/>
  <c r="J538"/>
  <c r="J414"/>
  <c r="BK206"/>
  <c r="BK1390"/>
  <c r="J1383"/>
  <c r="BK1359"/>
  <c r="BK1320"/>
  <c r="J1278"/>
  <c r="J1242"/>
  <c r="J1196"/>
  <c r="J1131"/>
  <c r="J1053"/>
  <c r="J990"/>
  <c r="BK957"/>
  <c r="J856"/>
  <c r="J797"/>
  <c r="J733"/>
  <c r="J672"/>
  <c r="J576"/>
  <c r="BK439"/>
  <c r="BK317"/>
  <c r="BK2538"/>
  <c r="J2536"/>
  <c r="J2532"/>
  <c r="J2527"/>
  <c r="J2522"/>
  <c r="J2518"/>
  <c r="J2514"/>
  <c r="J2509"/>
  <c r="J2505"/>
  <c r="BK2498"/>
  <c r="BK2494"/>
  <c r="J2492"/>
  <c r="J2486"/>
  <c r="BK2482"/>
  <c r="J2477"/>
  <c r="BK2470"/>
  <c r="J2468"/>
  <c r="J2459"/>
  <c r="J2452"/>
  <c r="BK2446"/>
  <c r="J2427"/>
  <c r="BK2408"/>
  <c r="J2324"/>
  <c r="BK2239"/>
  <c r="BK2113"/>
  <c r="BK2102"/>
  <c r="BK2081"/>
  <c r="BK2062"/>
  <c r="J2046"/>
  <c r="J2031"/>
  <c r="BK1980"/>
  <c r="J1966"/>
  <c r="BK1940"/>
  <c r="BK1915"/>
  <c r="BK1900"/>
  <c r="BK1884"/>
  <c r="J1877"/>
  <c r="J1868"/>
  <c r="BK1854"/>
  <c r="BK1840"/>
  <c r="J1832"/>
  <c r="BK1824"/>
  <c r="J1821"/>
  <c r="J1813"/>
  <c r="J1806"/>
  <c r="BK1798"/>
  <c r="BK1788"/>
  <c r="BK1780"/>
  <c r="BK1773"/>
  <c r="BK1766"/>
  <c r="BK1760"/>
  <c r="BK1753"/>
  <c r="BK1743"/>
  <c r="J1730"/>
  <c r="BK1721"/>
  <c r="J1714"/>
  <c r="BK1705"/>
  <c r="BK1691"/>
  <c r="BK1682"/>
  <c r="J1672"/>
  <c r="BK1661"/>
  <c r="J1653"/>
  <c r="J1649"/>
  <c r="BK1638"/>
  <c r="J1631"/>
  <c r="J1628"/>
  <c r="J1623"/>
  <c r="BK1617"/>
  <c r="J1611"/>
  <c r="J1603"/>
  <c r="J1599"/>
  <c r="BK1593"/>
  <c r="BK1588"/>
  <c r="J1584"/>
  <c r="BK1579"/>
  <c r="J1575"/>
  <c r="BK1561"/>
  <c r="J1558"/>
  <c r="BK1551"/>
  <c r="BK1546"/>
  <c r="BK1542"/>
  <c r="BK1537"/>
  <c r="BK1529"/>
  <c r="J1525"/>
  <c r="J1499"/>
  <c r="BK1488"/>
  <c r="BK1464"/>
  <c r="BK1459"/>
  <c r="BK1454"/>
  <c r="BK1449"/>
  <c r="J1444"/>
  <c r="J1435"/>
  <c r="BK1346"/>
  <c r="J1323"/>
  <c r="BK1252"/>
  <c r="BK1200"/>
  <c r="J1170"/>
  <c r="J1140"/>
  <c r="BK1100"/>
  <c r="J1058"/>
  <c r="BK943"/>
  <c r="BK889"/>
  <c r="J766"/>
  <c r="J611"/>
  <c r="BK360"/>
  <c r="BK224"/>
  <c r="BK1422"/>
  <c r="J1347"/>
  <c r="J1293"/>
  <c r="BK1242"/>
  <c r="BK1214"/>
  <c r="BK1158"/>
  <c r="J1114"/>
  <c r="BK1077"/>
  <c r="BK1020"/>
  <c r="BK946"/>
  <c r="J888"/>
  <c r="J817"/>
  <c r="J741"/>
  <c r="BK697"/>
  <c r="J665"/>
  <c r="BK576"/>
  <c r="BK481"/>
  <c r="J362"/>
  <c r="BK1416"/>
  <c r="J1408"/>
  <c r="BK1402"/>
  <c r="BK1398"/>
  <c r="BK1394"/>
  <c r="BK1386"/>
  <c r="BK1379"/>
  <c r="BK1350"/>
  <c r="J1296"/>
  <c r="BK1223"/>
  <c r="BK1198"/>
  <c r="J1142"/>
  <c r="BK1075"/>
  <c r="J1037"/>
  <c r="BK1000"/>
  <c r="J959"/>
  <c r="BK888"/>
  <c r="J801"/>
  <c r="BK714"/>
  <c r="J496"/>
  <c r="BK256"/>
  <c r="J1414"/>
  <c r="J1335"/>
  <c r="BK1314"/>
  <c r="BK1278"/>
  <c r="BK1244"/>
  <c r="J1206"/>
  <c r="BK1162"/>
  <c r="BK1106"/>
  <c r="BK1058"/>
  <c r="BK1006"/>
  <c r="J966"/>
  <c r="J925"/>
  <c r="J889"/>
  <c r="J827"/>
  <c r="BK731"/>
  <c r="BK705"/>
  <c r="BK637"/>
  <c r="J562"/>
  <c r="BK408"/>
  <c r="J295"/>
  <c r="BK1435"/>
  <c r="J1365"/>
  <c r="BK1329"/>
  <c r="BK1298"/>
  <c r="BK1211"/>
  <c r="BK1129"/>
  <c r="BK1056"/>
  <c r="J992"/>
  <c r="BK952"/>
  <c r="BK848"/>
  <c r="J821"/>
  <c r="BK680"/>
  <c r="J588"/>
  <c r="J459"/>
  <c r="J230"/>
  <c r="BK1351"/>
  <c r="BK1335"/>
  <c r="BK1318"/>
  <c r="BK1288"/>
  <c r="J1235"/>
  <c r="BK1194"/>
  <c r="J1112"/>
  <c r="BK1074"/>
  <c r="BK1026"/>
  <c r="J974"/>
  <c r="J942"/>
  <c r="J860"/>
  <c r="J809"/>
  <c r="BK747"/>
  <c r="J703"/>
  <c r="BK559"/>
  <c r="BK485"/>
  <c r="BK295"/>
  <c r="J1420"/>
  <c r="J1413"/>
  <c r="J1346"/>
  <c r="BK1331"/>
  <c r="BK1275"/>
  <c r="J1220"/>
  <c r="BK1182"/>
  <c r="J1081"/>
  <c r="BK1035"/>
  <c r="J921"/>
  <c r="J833"/>
  <c r="BK736"/>
  <c r="J712"/>
  <c r="J628"/>
  <c r="BK548"/>
  <c r="J466"/>
  <c r="J305"/>
  <c r="BK1426"/>
  <c r="J1388"/>
  <c r="J1382"/>
  <c r="BK1358"/>
  <c r="J1329"/>
  <c r="J1285"/>
  <c r="J1250"/>
  <c r="J1221"/>
  <c r="BK1102"/>
  <c r="BK1014"/>
  <c r="J982"/>
  <c r="BK900"/>
  <c r="BK829"/>
  <c r="J747"/>
  <c r="BK656"/>
  <c r="BK601"/>
  <c r="J487"/>
  <c r="J334"/>
  <c r="BK165"/>
  <c r="BK2536"/>
  <c r="BK2532"/>
  <c r="BK2527"/>
  <c r="BK2522"/>
  <c r="BK2518"/>
  <c r="BK2514"/>
  <c r="BK2509"/>
  <c r="BK2505"/>
  <c r="BK2500"/>
  <c r="BK2496"/>
  <c r="BK2492"/>
  <c r="J2488"/>
  <c r="J2484"/>
  <c r="BK2475"/>
  <c r="J2470"/>
  <c r="BK2464"/>
  <c r="J2457"/>
  <c r="J2451"/>
  <c r="BK2445"/>
  <c r="BK2418"/>
  <c r="J2364"/>
  <c r="J2291"/>
  <c r="J2197"/>
  <c r="J2110"/>
  <c r="J2104"/>
  <c r="J2081"/>
  <c r="J2069"/>
  <c r="J2052"/>
  <c r="BK2035"/>
  <c r="J2024"/>
  <c r="BK1966"/>
  <c r="J1954"/>
  <c r="J1937"/>
  <c r="BK1907"/>
  <c r="J1886"/>
  <c r="J1881"/>
  <c r="BK1865"/>
  <c r="BK1851"/>
  <c r="J1843"/>
  <c r="J1835"/>
  <c r="J1825"/>
  <c r="BK1818"/>
  <c r="BK1810"/>
  <c r="J1802"/>
  <c r="BK1794"/>
  <c r="BK1784"/>
  <c r="BK1778"/>
  <c r="BK1769"/>
  <c r="J1764"/>
  <c r="J1754"/>
  <c r="J1749"/>
  <c r="BK1733"/>
  <c r="J1726"/>
  <c r="BK1707"/>
  <c r="J1705"/>
  <c r="BK1689"/>
  <c r="BK1679"/>
  <c r="BK1669"/>
  <c r="J1661"/>
  <c r="BK1652"/>
  <c r="BK1643"/>
  <c r="J1639"/>
  <c r="BK1631"/>
  <c r="BK1628"/>
  <c r="J1625"/>
  <c r="BK1621"/>
  <c r="J1609"/>
  <c r="BK1601"/>
  <c r="J1597"/>
  <c r="J1593"/>
  <c r="BK1586"/>
  <c r="J1579"/>
  <c r="BK1575"/>
  <c r="J1564"/>
  <c r="BK1558"/>
  <c r="BK1553"/>
  <c r="BK1549"/>
  <c r="BK1544"/>
  <c r="J1539"/>
  <c r="J1535"/>
  <c r="J1529"/>
  <c r="BK1521"/>
  <c r="BK1494"/>
  <c r="BK1477"/>
  <c r="J1464"/>
  <c r="BK1455"/>
  <c r="BK1451"/>
  <c r="BK1447"/>
  <c r="J1442"/>
  <c r="BK1363"/>
  <c r="J1330"/>
  <c r="J1306"/>
  <c r="BK1221"/>
  <c r="BK1174"/>
  <c r="J1150"/>
  <c r="BK1110"/>
  <c r="BK1083"/>
  <c r="BK971"/>
  <c r="BK893"/>
  <c r="J807"/>
  <c r="BK640"/>
  <c r="J492"/>
  <c r="J322"/>
  <c r="J208"/>
  <c r="BK1420"/>
  <c r="BK1344"/>
  <c r="BK1277"/>
  <c r="BK1233"/>
  <c r="J1207"/>
  <c r="BK1137"/>
  <c r="J1089"/>
  <c r="J1070"/>
  <c r="BK1004"/>
  <c r="BK918"/>
  <c r="J847"/>
  <c r="BK799"/>
  <c r="J736"/>
  <c r="BK703"/>
  <c r="BK624"/>
  <c r="J567"/>
  <c r="BK475"/>
  <c r="BK383"/>
  <c r="BK182"/>
  <c r="J1410"/>
  <c r="BK1406"/>
  <c r="BK1401"/>
  <c r="J1396"/>
  <c r="BK1388"/>
  <c r="BK1369"/>
  <c r="J1333"/>
  <c r="BK1301"/>
  <c r="BK1249"/>
  <c r="BK1184"/>
  <c r="BK1140"/>
  <c r="J1054"/>
  <c r="J1018"/>
  <c r="J978"/>
  <c r="J898"/>
  <c r="J745"/>
  <c r="BK608"/>
  <c r="J408"/>
  <c r="J339"/>
  <c r="J1359"/>
  <c r="BK1326"/>
  <c r="BK1287"/>
  <c r="BK1266"/>
  <c r="J1208"/>
  <c r="J1158"/>
  <c r="J1096"/>
  <c r="J1049"/>
  <c r="BK981"/>
  <c r="J943"/>
  <c r="J900"/>
  <c r="BK854"/>
  <c r="BK823"/>
  <c r="J714"/>
  <c r="BK663"/>
  <c r="BK596"/>
  <c r="BK455"/>
  <c r="BK348"/>
  <c r="J204"/>
  <c r="BK1429"/>
  <c r="BK1355"/>
  <c r="J1302"/>
  <c r="J1245"/>
  <c r="J1168"/>
  <c r="J1091"/>
  <c r="J1012"/>
  <c r="BK970"/>
  <c r="BK872"/>
  <c r="J835"/>
  <c r="BK721"/>
  <c r="J642"/>
  <c r="J481"/>
  <c r="BK249"/>
  <c r="J170"/>
  <c r="J1369"/>
  <c r="J1326"/>
  <c r="BK1313"/>
  <c r="J1281"/>
  <c r="BK1215"/>
  <c r="BK1172"/>
  <c r="J1119"/>
  <c r="BK1079"/>
  <c r="BK1043"/>
  <c r="J1004"/>
  <c r="J957"/>
  <c r="BK902"/>
  <c r="J848"/>
  <c r="J805"/>
  <c r="BK730"/>
  <c r="BK588"/>
  <c r="J483"/>
  <c r="BK351"/>
  <c r="BK170"/>
  <c r="BK1412"/>
  <c r="J1352"/>
  <c r="J1336"/>
  <c r="J1305"/>
  <c r="BK1247"/>
  <c r="J1188"/>
  <c r="BK1087"/>
  <c r="J1030"/>
  <c r="BK948"/>
  <c r="BK856"/>
  <c r="BK815"/>
  <c r="BK733"/>
  <c r="J697"/>
  <c r="BK639"/>
  <c r="BK562"/>
  <c r="BK489"/>
  <c r="J330"/>
  <c r="J210"/>
  <c r="J1394"/>
  <c r="J1386"/>
  <c r="BK1374"/>
  <c r="BK1345"/>
  <c r="J1318"/>
  <c r="BK1270"/>
  <c r="BK1240"/>
  <c r="J1180"/>
  <c r="BK1108"/>
  <c r="J1043"/>
  <c r="J988"/>
  <c r="J934"/>
  <c r="BK846"/>
  <c r="J761"/>
  <c r="J677"/>
  <c r="J618"/>
  <c r="BK492"/>
  <c r="BK226"/>
  <c r="J206"/>
  <c r="BK2534"/>
  <c r="J2530"/>
  <c r="BK2525"/>
  <c r="BK2520"/>
  <c r="J2516"/>
  <c r="J2511"/>
  <c r="J2507"/>
  <c r="BK2503"/>
  <c r="J2500"/>
  <c r="J2496"/>
  <c r="J2490"/>
  <c r="BK2488"/>
  <c r="J2482"/>
  <c r="BK2477"/>
  <c r="BK2472"/>
  <c r="J2464"/>
  <c r="BK2457"/>
  <c r="BK2451"/>
  <c r="J2445"/>
  <c r="J2418"/>
  <c r="J2366"/>
  <c r="BK2293"/>
  <c r="J2239"/>
  <c r="BK2110"/>
  <c r="J2102"/>
  <c r="J2079"/>
  <c r="BK2069"/>
  <c r="BK2046"/>
  <c r="J2035"/>
  <c r="BK2025"/>
  <c r="BK1978"/>
  <c r="BK1960"/>
  <c r="J1947"/>
  <c r="J1935"/>
  <c r="BK1904"/>
  <c r="J1896"/>
  <c r="J1883"/>
  <c r="J1874"/>
  <c r="BK1863"/>
  <c r="J1854"/>
  <c r="BK1843"/>
  <c r="J1829"/>
  <c r="J1824"/>
  <c r="BK1813"/>
  <c r="BK1804"/>
  <c r="J1798"/>
  <c r="BK1791"/>
  <c r="J1780"/>
  <c r="J1773"/>
  <c r="BK1762"/>
  <c r="J1756"/>
  <c r="BK1749"/>
  <c r="BK1740"/>
  <c r="BK1728"/>
  <c r="J1721"/>
  <c r="J1708"/>
  <c r="J1695"/>
  <c r="BK1685"/>
  <c r="BK1676"/>
  <c r="J1669"/>
  <c r="BK1657"/>
  <c r="BK1651"/>
  <c r="BK1641"/>
  <c r="J1638"/>
  <c r="J1630"/>
  <c r="J1626"/>
  <c r="BK1623"/>
  <c r="J1619"/>
  <c r="BK1613"/>
  <c r="BK1607"/>
  <c r="J1600"/>
  <c r="BK1595"/>
  <c r="BK1591"/>
  <c r="J1588"/>
  <c r="BK1584"/>
  <c r="J1581"/>
  <c r="J1577"/>
  <c r="BK1568"/>
  <c r="BK1560"/>
  <c r="J1555"/>
  <c r="BK1550"/>
  <c r="J1546"/>
  <c r="J1540"/>
  <c r="BK1533"/>
  <c r="J1528"/>
  <c r="BK1501"/>
  <c r="J1490"/>
  <c r="BK1465"/>
  <c r="J1459"/>
  <c r="J1454"/>
  <c r="BK1450"/>
  <c r="BK1443"/>
  <c r="BK1438"/>
  <c r="BK1352"/>
  <c r="J1327"/>
  <c r="J1298"/>
  <c r="J1233"/>
  <c r="J1178"/>
  <c r="BK1156"/>
  <c r="BK1117"/>
  <c r="J1079"/>
  <c r="BK1032"/>
  <c r="J940"/>
  <c r="J882"/>
  <c r="J830"/>
  <c r="BK752"/>
  <c r="BK618"/>
  <c r="BK398"/>
  <c r="BK334"/>
  <c r="J1348"/>
  <c r="BK1305"/>
  <c r="BK1248"/>
  <c r="BK1220"/>
  <c r="BK1146"/>
  <c r="J1108"/>
  <c r="BK1047"/>
  <c r="BK994"/>
  <c r="BK914"/>
  <c r="J874"/>
  <c r="J813"/>
  <c r="BK780"/>
  <c r="J721"/>
  <c r="J680"/>
  <c r="J593"/>
  <c r="J527"/>
  <c r="J455"/>
  <c r="J321"/>
  <c r="J165"/>
  <c r="BK1409"/>
  <c r="BK1404"/>
  <c r="BK1399"/>
  <c r="BK1395"/>
  <c r="J1385"/>
  <c r="BK1376"/>
  <c r="BK1353"/>
  <c r="BK1317"/>
  <c r="J1283"/>
  <c r="BK1213"/>
  <c r="BK1190"/>
  <c r="BK1135"/>
  <c r="J1060"/>
  <c r="BK1028"/>
  <c r="J976"/>
  <c r="J918"/>
  <c r="J850"/>
  <c r="BK783"/>
  <c r="J674"/>
  <c r="BK528"/>
  <c r="BK370"/>
  <c r="J202"/>
  <c r="BK1337"/>
  <c r="J1312"/>
  <c r="BK1281"/>
  <c r="BK1246"/>
  <c r="J1212"/>
  <c r="BK1178"/>
  <c r="BK1119"/>
  <c r="J1077"/>
  <c r="BK1002"/>
  <c r="BK956"/>
  <c r="BK892"/>
  <c r="J834"/>
  <c r="J783"/>
  <c r="BK716"/>
  <c r="BK675"/>
  <c r="J623"/>
  <c r="BK584"/>
  <c r="BK339"/>
  <c r="BK228"/>
  <c r="J1434"/>
  <c r="J1362"/>
  <c r="J1331"/>
  <c r="J1313"/>
  <c r="J1253"/>
  <c r="BK1210"/>
  <c r="BK1133"/>
  <c r="J1002"/>
  <c r="BK977"/>
  <c r="J907"/>
  <c r="BK842"/>
  <c r="BK807"/>
  <c r="BK665"/>
  <c r="J613"/>
  <c r="BK487"/>
  <c r="J256"/>
  <c r="BK200"/>
  <c r="J1368"/>
  <c r="J1334"/>
  <c r="BK1309"/>
  <c r="J1277"/>
  <c r="BK1212"/>
  <c r="J1162"/>
  <c r="BK1114"/>
  <c r="J1072"/>
  <c r="BK1037"/>
  <c r="BK978"/>
  <c r="J926"/>
  <c r="BK834"/>
  <c r="J784"/>
  <c r="BK718"/>
  <c r="BK691"/>
  <c r="BK529"/>
  <c r="BK393"/>
  <c r="BK230"/>
  <c r="BK1414"/>
  <c r="BK1348"/>
  <c r="J1337"/>
  <c r="BK1285"/>
  <c r="J1223"/>
  <c r="J1200"/>
  <c r="BK1121"/>
  <c r="BK1049"/>
  <c r="J1008"/>
  <c r="J891"/>
  <c r="BK838"/>
  <c r="BK803"/>
  <c r="BK724"/>
  <c r="J663"/>
  <c r="BK616"/>
  <c r="J545"/>
  <c r="BK442"/>
  <c r="BK315"/>
  <c r="BK204"/>
  <c r="BK1389"/>
  <c r="BK1380"/>
  <c r="BK1334"/>
  <c r="J1304"/>
  <c r="BK1280"/>
  <c r="J1246"/>
  <c r="BK1207"/>
  <c r="BK1138"/>
  <c r="BK1022"/>
  <c r="BK984"/>
  <c r="J932"/>
  <c r="J854"/>
  <c r="J793"/>
  <c r="BK685"/>
  <c r="BK632"/>
  <c r="BK558"/>
  <c r="BK343"/>
  <c r="J2448"/>
  <c r="BK2364"/>
  <c r="BK2291"/>
  <c r="BK2155"/>
  <c r="J2111"/>
  <c r="BK2100"/>
  <c r="BK2079"/>
  <c r="J2071"/>
  <c r="BK2052"/>
  <c r="J2041"/>
  <c r="J2025"/>
  <c r="J1972"/>
  <c r="BK1954"/>
  <c r="BK1937"/>
  <c r="BK1909"/>
  <c r="BK1896"/>
  <c r="BK1883"/>
  <c r="BK1874"/>
  <c r="J1863"/>
  <c r="BK1849"/>
  <c r="BK1838"/>
  <c r="BK1827"/>
  <c r="BK1821"/>
  <c r="BK1815"/>
  <c r="J1804"/>
  <c r="J1797"/>
  <c r="J1788"/>
  <c r="J1781"/>
  <c r="J1775"/>
  <c r="J1768"/>
  <c r="BK1757"/>
  <c r="J1751"/>
  <c r="J1740"/>
  <c r="J1728"/>
  <c r="BK1720"/>
  <c r="J1707"/>
  <c r="J1699"/>
  <c r="J1689"/>
  <c r="J1682"/>
  <c r="BK1668"/>
  <c r="J1657"/>
  <c r="J1651"/>
  <c r="J1641"/>
  <c r="BK1634"/>
  <c r="BK1627"/>
  <c r="J1622"/>
  <c r="J1615"/>
  <c r="J1607"/>
  <c r="BK1600"/>
  <c r="J1596"/>
  <c r="BK1589"/>
  <c r="BK1585"/>
  <c r="J1582"/>
  <c r="BK1577"/>
  <c r="J1568"/>
  <c r="J1560"/>
  <c r="J1557"/>
  <c r="BK1552"/>
  <c r="BK1548"/>
  <c r="J1543"/>
  <c r="BK1538"/>
  <c r="BK1531"/>
  <c r="BK1509"/>
  <c r="J1494"/>
  <c r="J1477"/>
  <c r="BK1463"/>
  <c r="J1456"/>
  <c r="J1452"/>
  <c r="J1447"/>
  <c r="J1441"/>
  <c r="J1344"/>
  <c r="BK699"/>
  <c r="J551"/>
  <c r="BK368"/>
  <c r="BK308"/>
  <c r="J1426"/>
  <c r="BK1361"/>
  <c r="J1345"/>
  <c r="J1282"/>
  <c r="J1238"/>
  <c r="J1172"/>
  <c r="J1116"/>
  <c r="BK1081"/>
  <c r="BK1018"/>
  <c r="BK942"/>
  <c r="BK845"/>
  <c r="BK805"/>
  <c r="J752"/>
  <c r="J715"/>
  <c r="J601"/>
  <c r="BK494"/>
  <c r="J398"/>
  <c r="J193"/>
  <c r="J1411"/>
  <c r="BK1407"/>
  <c r="J1403"/>
  <c r="J1398"/>
  <c r="J1390"/>
  <c r="BK1383"/>
  <c r="BK1364"/>
  <c r="BK1330"/>
  <c r="BK1292"/>
  <c r="J1247"/>
  <c r="BK1203"/>
  <c r="BK1148"/>
  <c r="BK1093"/>
  <c r="J1014"/>
  <c r="J986"/>
  <c r="J946"/>
  <c r="BK874"/>
  <c r="BK795"/>
  <c r="BK717"/>
  <c r="J634"/>
  <c r="J442"/>
  <c r="J315"/>
  <c r="J200"/>
  <c r="J1341"/>
  <c r="BK1321"/>
  <c r="J1309"/>
  <c r="J1275"/>
  <c r="BK1235"/>
  <c r="J1203"/>
  <c r="BK1091"/>
  <c r="J1062"/>
  <c r="BK1010"/>
  <c r="J977"/>
  <c r="BK916"/>
  <c r="J872"/>
  <c r="J819"/>
  <c r="J727"/>
  <c r="BK695"/>
  <c r="BK613"/>
  <c r="J494"/>
  <c r="J353"/>
  <c r="J241"/>
  <c r="BK202"/>
  <c r="J1429"/>
  <c r="BK1349"/>
  <c r="J1311"/>
  <c r="J1284"/>
  <c r="BK1180"/>
  <c r="BK1116"/>
  <c r="BK1039"/>
  <c r="BK990"/>
  <c r="BK925"/>
  <c r="BK827"/>
  <c r="J713"/>
  <c r="J637"/>
  <c r="J548"/>
  <c r="BK241"/>
  <c r="BK189"/>
  <c r="J1374"/>
  <c r="J1339"/>
  <c r="J1315"/>
  <c r="BK1299"/>
  <c r="J1243"/>
  <c r="BK1205"/>
  <c r="BK1123"/>
  <c r="J1085"/>
  <c r="J1045"/>
  <c r="J979"/>
  <c r="J954"/>
  <c r="J866"/>
  <c r="J811"/>
  <c r="J785"/>
  <c r="J717"/>
  <c r="J651"/>
  <c r="BK527"/>
  <c r="J360"/>
  <c r="BK208"/>
  <c r="J1416"/>
  <c r="BK1360"/>
  <c r="J1324"/>
  <c r="J1290"/>
  <c r="BK1225"/>
  <c r="BK1208"/>
  <c r="BK1160"/>
  <c r="J1074"/>
  <c r="J1020"/>
  <c r="BK907"/>
  <c r="BK850"/>
  <c r="BK811"/>
  <c r="BK715"/>
  <c r="BK644"/>
  <c r="J608"/>
  <c r="J569"/>
  <c r="J485"/>
  <c r="J249"/>
  <c r="J1393"/>
  <c r="J1384"/>
  <c r="BK1370"/>
  <c r="J1338"/>
  <c r="J1307"/>
  <c r="BK1283"/>
  <c r="BK1243"/>
  <c r="J1210"/>
  <c r="J1125"/>
  <c r="BK998"/>
  <c r="J965"/>
  <c r="J894"/>
  <c r="BK817"/>
  <c r="J771"/>
  <c r="J707"/>
  <c r="BK606"/>
  <c r="BK355"/>
  <c r="BK2479"/>
  <c r="J2461"/>
  <c r="BK2454"/>
  <c r="BK2448"/>
  <c r="J2435"/>
  <c r="BK2410"/>
  <c r="BK2355"/>
  <c r="BK2249"/>
  <c r="BK2111"/>
  <c r="BK2104"/>
  <c r="J2090"/>
  <c r="BK2071"/>
  <c r="J2058"/>
  <c r="BK2041"/>
  <c r="BK2027"/>
  <c r="J1980"/>
  <c r="BK1963"/>
  <c r="BK1947"/>
  <c r="J1915"/>
  <c r="J1900"/>
  <c r="J1884"/>
  <c r="BK1880"/>
  <c r="J1871"/>
  <c r="J1860"/>
  <c r="J1849"/>
  <c r="BK1835"/>
  <c r="J1827"/>
  <c r="J1818"/>
  <c r="J1810"/>
  <c r="BK1800"/>
  <c r="J1795"/>
  <c r="J1782"/>
  <c r="J1777"/>
  <c r="J1771"/>
  <c r="J1766"/>
  <c r="J1757"/>
  <c r="BK1751"/>
  <c r="J1743"/>
  <c r="BK1726"/>
  <c r="J1720"/>
  <c r="BK1706"/>
  <c r="BK1699"/>
  <c r="J1688"/>
  <c r="J1679"/>
  <c r="J1668"/>
  <c r="J1655"/>
  <c r="BK1649"/>
  <c r="BK1639"/>
  <c r="BK1630"/>
  <c r="J1627"/>
  <c r="J1624"/>
  <c r="J1621"/>
  <c r="BK1611"/>
  <c r="J1601"/>
  <c r="BK1596"/>
  <c r="BK1590"/>
  <c r="J1587"/>
  <c r="J1583"/>
  <c r="BK1578"/>
  <c r="BK1574"/>
  <c r="J1561"/>
  <c r="BK1556"/>
  <c r="J1552"/>
  <c r="J1548"/>
  <c r="J1544"/>
  <c r="BK1539"/>
  <c r="J1533"/>
  <c r="J1527"/>
  <c r="J1501"/>
  <c r="J1483"/>
  <c r="J1467"/>
  <c r="BK1462"/>
  <c r="BK1452"/>
  <c r="BK1448"/>
  <c r="BK1444"/>
  <c r="BK1413"/>
  <c r="J1332"/>
  <c r="J1319"/>
  <c r="J1270"/>
  <c r="J1218"/>
  <c r="J1182"/>
  <c r="J1160"/>
  <c r="J1137"/>
  <c r="BK1066"/>
  <c r="BK954"/>
  <c r="BK866"/>
  <c r="BK813"/>
  <c r="J730"/>
  <c r="J624"/>
  <c r="J419"/>
  <c r="J314"/>
  <c r="BK212"/>
  <c r="J1422"/>
  <c r="J1353"/>
  <c r="BK1325"/>
  <c r="J1265"/>
  <c r="J1217"/>
  <c r="J1117"/>
  <c r="J1083"/>
  <c r="J1032"/>
  <c r="BK974"/>
  <c r="J895"/>
  <c r="J823"/>
  <c r="BK785"/>
  <c r="BK719"/>
  <c r="BK677"/>
  <c r="J616"/>
  <c r="J528"/>
  <c r="BK466"/>
  <c r="J311"/>
  <c r="J1418"/>
  <c r="BK1408"/>
  <c r="J1404"/>
  <c r="J1401"/>
  <c r="BK1396"/>
  <c r="J1391"/>
  <c r="BK1382"/>
  <c r="BK1368"/>
  <c r="J1328"/>
  <c r="J1280"/>
  <c r="BK1217"/>
  <c r="J1194"/>
  <c r="J1144"/>
  <c r="BK1053"/>
  <c r="J1022"/>
  <c r="BK988"/>
  <c r="BK967"/>
  <c r="J902"/>
  <c r="BK835"/>
  <c r="J725"/>
  <c r="BK646"/>
  <c r="J475"/>
  <c r="J358"/>
  <c r="J220"/>
  <c r="J1349"/>
  <c r="J1322"/>
  <c r="BK1293"/>
  <c r="J1262"/>
  <c r="BK1231"/>
  <c r="J1186"/>
  <c r="J1110"/>
  <c r="J1068"/>
  <c r="BK1016"/>
  <c r="J969"/>
  <c r="J893"/>
  <c r="J849"/>
  <c r="BK789"/>
  <c r="BK712"/>
  <c r="J639"/>
  <c r="BK598"/>
  <c r="BK483"/>
  <c r="BK330"/>
  <c r="J219"/>
  <c r="BK1434"/>
  <c r="J1367"/>
  <c r="BK1333"/>
  <c r="J1316"/>
  <c r="J1287"/>
  <c r="J1216"/>
  <c r="BK1150"/>
  <c r="BK1095"/>
  <c r="BK1024"/>
  <c r="BK986"/>
  <c r="BK961"/>
  <c r="BK849"/>
  <c r="BK825"/>
  <c r="J719"/>
  <c r="BK626"/>
  <c r="BK554"/>
  <c r="J368"/>
  <c r="J226"/>
  <c r="J1370"/>
  <c r="J1325"/>
  <c r="J1314"/>
  <c r="BK1282"/>
  <c r="J1237"/>
  <c r="BK1192"/>
  <c r="J1121"/>
  <c r="J1075"/>
  <c r="J1041"/>
  <c r="BK965"/>
  <c r="BK921"/>
  <c r="BK853"/>
  <c r="BK801"/>
  <c r="BK732"/>
  <c r="J695"/>
  <c r="J554"/>
  <c r="BK353"/>
  <c r="J189"/>
  <c r="J1415"/>
  <c r="J1357"/>
  <c r="BK1341"/>
  <c r="BK1311"/>
  <c r="BK1218"/>
  <c r="BK1196"/>
  <c r="J1106"/>
  <c r="BK1051"/>
  <c r="J998"/>
  <c r="J904"/>
  <c r="J842"/>
  <c r="BK771"/>
  <c r="J705"/>
  <c r="J656"/>
  <c r="BK603"/>
  <c r="J559"/>
  <c r="BK459"/>
  <c r="BK311"/>
  <c i="1" r="AS94"/>
  <c i="2" r="BK1391"/>
  <c r="J1379"/>
  <c r="BK1356"/>
  <c r="J1317"/>
  <c r="BK1265"/>
  <c r="BK1238"/>
  <c r="J1154"/>
  <c r="J1087"/>
  <c r="BK1012"/>
  <c r="J981"/>
  <c r="BK904"/>
  <c r="J836"/>
  <c r="BK784"/>
  <c r="BK727"/>
  <c r="J644"/>
  <c r="J584"/>
  <c r="BK445"/>
  <c r="J326"/>
  <c r="BK222"/>
  <c r="BK220"/>
  <c r="J182"/>
  <c r="J2538"/>
  <c r="J2534"/>
  <c r="BK2530"/>
  <c r="J2525"/>
  <c r="J2520"/>
  <c r="BK2516"/>
  <c r="BK2511"/>
  <c r="BK2507"/>
  <c r="J2503"/>
  <c r="J2498"/>
  <c r="J2494"/>
  <c r="BK2490"/>
  <c r="BK2486"/>
  <c r="BK2484"/>
  <c r="J2479"/>
  <c r="J2472"/>
  <c r="BK2468"/>
  <c r="BK2459"/>
  <c r="BK2452"/>
  <c r="BK2449"/>
  <c r="BK2427"/>
  <c r="J2410"/>
  <c r="BK2324"/>
  <c r="BK1935"/>
  <c r="J1909"/>
  <c r="J1891"/>
  <c r="BK1877"/>
  <c r="J1865"/>
  <c r="J1857"/>
  <c r="J1846"/>
  <c r="BK1832"/>
  <c r="BK1825"/>
  <c r="BK1817"/>
  <c r="BK1808"/>
  <c r="BK1802"/>
  <c r="BK1795"/>
  <c r="J1784"/>
  <c r="J1778"/>
  <c r="BK1771"/>
  <c r="BK1764"/>
  <c r="BK1756"/>
  <c r="J1652"/>
  <c r="J1643"/>
  <c r="BK1636"/>
  <c r="BK1629"/>
  <c r="BK1625"/>
  <c r="BK1619"/>
  <c r="J1613"/>
  <c r="J1605"/>
  <c r="J1595"/>
  <c r="J1591"/>
  <c r="BK1587"/>
  <c r="BK1583"/>
  <c r="J1578"/>
  <c r="J1574"/>
  <c r="BK1559"/>
  <c r="BK1555"/>
  <c r="J1550"/>
  <c r="J1545"/>
  <c r="BK1540"/>
  <c r="BK1535"/>
  <c r="BK1528"/>
  <c r="J1509"/>
  <c r="BK1490"/>
  <c r="BK1467"/>
  <c r="BK1456"/>
  <c r="BK1453"/>
  <c r="J1450"/>
  <c r="BK1446"/>
  <c r="BK1442"/>
  <c r="J1342"/>
  <c r="BK1310"/>
  <c r="J1240"/>
  <c r="J1190"/>
  <c r="BK1168"/>
  <c r="J1146"/>
  <c r="J1098"/>
  <c r="BK1041"/>
  <c r="BK969"/>
  <c r="BK894"/>
  <c r="BK840"/>
  <c r="J789"/>
  <c r="BK674"/>
  <c r="J586"/>
  <c r="J343"/>
  <c r="BK216"/>
  <c r="J1424"/>
  <c r="J1354"/>
  <c r="BK1324"/>
  <c r="BK1229"/>
  <c r="J1205"/>
  <c r="J1135"/>
  <c r="BK1112"/>
  <c r="BK1072"/>
  <c r="BK535"/>
  <c r="BK469"/>
  <c r="BK358"/>
  <c r="BK1411"/>
  <c r="J1406"/>
  <c r="BK1397"/>
  <c r="BK1392"/>
  <c r="BK1384"/>
  <c r="J1360"/>
  <c r="J1340"/>
  <c r="BK1304"/>
  <c r="BK1259"/>
  <c r="BK1204"/>
  <c r="J1164"/>
  <c r="BK1098"/>
  <c r="J1039"/>
  <c r="BK982"/>
  <c r="J952"/>
  <c r="J878"/>
  <c r="BK821"/>
  <c r="J720"/>
  <c r="BK707"/>
  <c r="J603"/>
  <c r="J463"/>
  <c r="J232"/>
  <c r="BK1365"/>
  <c r="J1320"/>
  <c r="J1301"/>
  <c r="J1274"/>
  <c r="J1241"/>
  <c r="BK1188"/>
  <c r="J1138"/>
  <c r="BK1070"/>
  <c r="J1033"/>
  <c r="J1000"/>
  <c r="J960"/>
  <c r="BK906"/>
  <c r="J852"/>
  <c r="BK791"/>
  <c r="BK720"/>
  <c r="J685"/>
  <c r="BK611"/>
  <c r="BK542"/>
  <c r="J383"/>
  <c r="BK322"/>
  <c r="BK210"/>
  <c r="J1432"/>
  <c r="J1358"/>
  <c r="BK1322"/>
  <c r="J1295"/>
  <c r="J1229"/>
  <c r="BK1154"/>
  <c r="J1066"/>
  <c r="J994"/>
  <c r="BK976"/>
  <c r="BK932"/>
  <c r="J843"/>
  <c r="BK797"/>
  <c r="BK690"/>
  <c r="BK623"/>
  <c r="BK538"/>
  <c r="J355"/>
  <c r="J224"/>
  <c r="BK1357"/>
  <c r="J1321"/>
  <c r="BK1302"/>
  <c r="J1266"/>
  <c r="BK1206"/>
  <c r="BK1152"/>
  <c r="J1104"/>
  <c r="J1064"/>
  <c r="J1010"/>
  <c r="J967"/>
  <c r="BK898"/>
  <c r="J815"/>
  <c r="BK741"/>
  <c r="BK701"/>
  <c r="BK551"/>
  <c r="J376"/>
  <c r="J213"/>
  <c r="BK1415"/>
  <c r="J1363"/>
  <c r="J1343"/>
  <c r="BK1312"/>
  <c r="BK1241"/>
  <c r="J1214"/>
  <c r="J1156"/>
  <c r="BK1062"/>
  <c r="J1026"/>
  <c r="J914"/>
  <c r="BK847"/>
  <c r="BK766"/>
  <c r="J710"/>
  <c r="J626"/>
  <c r="J596"/>
  <c r="J531"/>
  <c r="BK403"/>
  <c r="J212"/>
  <c r="J1395"/>
  <c r="BK1387"/>
  <c r="J1376"/>
  <c r="BK1332"/>
  <c r="BK1290"/>
  <c r="J1249"/>
  <c r="J1213"/>
  <c r="BK1089"/>
  <c r="BK1030"/>
  <c r="BK959"/>
  <c r="BK860"/>
  <c r="J795"/>
  <c r="J732"/>
  <c r="J640"/>
  <c r="BK545"/>
  <c r="J262"/>
  <c r="J2475"/>
  <c r="BK2461"/>
  <c r="J2454"/>
  <c r="J2449"/>
  <c r="BK2435"/>
  <c r="J2408"/>
  <c r="J2355"/>
  <c r="J2249"/>
  <c r="J2155"/>
  <c r="BK2106"/>
  <c r="J2100"/>
  <c r="BK2077"/>
  <c r="BK2058"/>
  <c r="BK2044"/>
  <c r="BK2031"/>
  <c r="BK2024"/>
  <c r="J1978"/>
  <c r="J1963"/>
  <c r="J1940"/>
  <c r="J1917"/>
  <c r="J1907"/>
  <c r="BK1891"/>
  <c r="BK1881"/>
  <c r="BK1871"/>
  <c r="BK1860"/>
  <c r="J1851"/>
  <c r="J1840"/>
  <c r="BK1829"/>
  <c r="BK1823"/>
  <c r="J1817"/>
  <c r="BK1806"/>
  <c r="J1800"/>
  <c r="J1794"/>
  <c r="BK1782"/>
  <c r="BK1777"/>
  <c r="BK1768"/>
  <c r="J1762"/>
  <c r="BK1754"/>
  <c r="BK1747"/>
  <c r="BK1730"/>
  <c r="J1725"/>
  <c r="BK1714"/>
  <c r="J1706"/>
  <c r="J1691"/>
  <c r="J1685"/>
  <c r="BK1672"/>
  <c r="J1665"/>
  <c r="BK1653"/>
  <c r="J1650"/>
  <c r="J1640"/>
  <c r="J1634"/>
  <c r="BK1626"/>
  <c r="BK1622"/>
  <c r="J1617"/>
  <c r="BK1605"/>
  <c r="BK1599"/>
  <c r="BK1594"/>
  <c r="J1589"/>
  <c r="J1586"/>
  <c r="BK1582"/>
  <c r="BK1576"/>
  <c r="BK1564"/>
  <c r="J1559"/>
  <c r="J1556"/>
  <c r="J1551"/>
  <c r="BK1545"/>
  <c r="J1542"/>
  <c r="J1537"/>
  <c r="J1531"/>
  <c r="BK1525"/>
  <c r="BK1499"/>
  <c r="J1488"/>
  <c r="J1465"/>
  <c r="J1462"/>
  <c r="J1453"/>
  <c r="J1449"/>
  <c r="J1446"/>
  <c r="BK1441"/>
  <c r="BK1362"/>
  <c r="BK1328"/>
  <c r="BK1295"/>
  <c r="BK1227"/>
  <c r="BK1186"/>
  <c r="J1166"/>
  <c r="BK1125"/>
  <c r="J1093"/>
  <c r="J1024"/>
  <c r="J909"/>
  <c r="BK852"/>
  <c r="J803"/>
  <c r="J693"/>
  <c r="J489"/>
  <c r="BK321"/>
  <c r="BK1428"/>
  <c r="J1364"/>
  <c r="BK1339"/>
  <c r="J1259"/>
  <c r="J1225"/>
  <c r="BK1170"/>
  <c r="BK1127"/>
  <c r="J1102"/>
  <c r="BK1045"/>
  <c r="BK960"/>
  <c r="BK891"/>
  <c r="J825"/>
  <c r="J787"/>
  <c r="BK725"/>
  <c r="J701"/>
  <c r="BK630"/>
  <c r="BK569"/>
  <c r="J498"/>
  <c r="J445"/>
  <c r="BK326"/>
  <c r="J1409"/>
  <c r="BK1403"/>
  <c r="J1399"/>
  <c r="BK1393"/>
  <c r="J1387"/>
  <c r="J1380"/>
  <c r="J1355"/>
  <c r="BK1327"/>
  <c r="BK1274"/>
  <c r="J1211"/>
  <c r="J1174"/>
  <c r="J1129"/>
  <c r="J1051"/>
  <c r="BK1008"/>
  <c r="J970"/>
  <c r="BK940"/>
  <c r="J853"/>
  <c r="BK787"/>
  <c r="J718"/>
  <c r="BK531"/>
  <c r="J403"/>
  <c r="J351"/>
  <c r="BK213"/>
  <c r="BK1347"/>
  <c r="BK1316"/>
  <c r="BK1284"/>
  <c r="BK1245"/>
  <c r="J1204"/>
  <c r="BK1131"/>
  <c r="BK1085"/>
  <c r="J1035"/>
  <c r="J971"/>
  <c r="BK909"/>
  <c r="J838"/>
  <c r="J776"/>
  <c r="J690"/>
  <c r="J632"/>
  <c r="J558"/>
  <c r="BK362"/>
  <c r="J308"/>
  <c r="J1438"/>
  <c r="BK1432"/>
  <c r="J1361"/>
  <c r="BK1319"/>
  <c r="J1299"/>
  <c r="J1248"/>
  <c r="J1184"/>
  <c r="BK1144"/>
  <c r="BK1068"/>
  <c r="BK996"/>
  <c r="J984"/>
  <c r="BK897"/>
  <c r="J846"/>
  <c r="BK819"/>
  <c r="J699"/>
  <c r="J621"/>
  <c r="BK498"/>
  <c r="J348"/>
  <c r="J216"/>
  <c r="J1056"/>
  <c r="J916"/>
  <c r="J845"/>
  <c r="BK776"/>
  <c r="J716"/>
  <c r="J675"/>
  <c r="BK621"/>
  <c r="BK593"/>
  <c r="J469"/>
  <c r="J222"/>
  <c r="J1392"/>
  <c r="BK1385"/>
  <c r="J1375"/>
  <c r="BK1343"/>
  <c r="BK1296"/>
  <c r="J1252"/>
  <c r="BK1237"/>
  <c r="J1148"/>
  <c r="BK1060"/>
  <c r="J996"/>
  <c r="J956"/>
  <c r="BK882"/>
  <c r="J780"/>
  <c r="J722"/>
  <c r="BK634"/>
  <c r="BK567"/>
  <c r="BK376"/>
  <c r="BK305"/>
  <c r="J2446"/>
  <c r="BK2366"/>
  <c r="J2293"/>
  <c r="BK2197"/>
  <c r="J2113"/>
  <c r="J2106"/>
  <c r="BK2090"/>
  <c r="J2077"/>
  <c r="J2062"/>
  <c r="J2044"/>
  <c r="J2027"/>
  <c r="BK1972"/>
  <c r="J1960"/>
  <c r="BK1917"/>
  <c r="J1904"/>
  <c r="BK1886"/>
  <c r="J1880"/>
  <c r="BK1868"/>
  <c r="BK1857"/>
  <c r="BK1846"/>
  <c r="J1838"/>
  <c r="J1823"/>
  <c r="J1815"/>
  <c r="J1808"/>
  <c r="BK1797"/>
  <c r="J1791"/>
  <c r="BK1781"/>
  <c r="BK1775"/>
  <c r="J1769"/>
  <c r="J1760"/>
  <c r="J1753"/>
  <c r="J1747"/>
  <c r="J1733"/>
  <c r="BK1725"/>
  <c r="BK1708"/>
  <c r="BK1695"/>
  <c r="BK1688"/>
  <c r="J1676"/>
  <c r="BK1665"/>
  <c r="BK1655"/>
  <c r="BK1650"/>
  <c r="BK1640"/>
  <c r="J1636"/>
  <c r="J1629"/>
  <c r="BK1624"/>
  <c r="BK1615"/>
  <c r="BK1609"/>
  <c r="BK1603"/>
  <c r="BK1597"/>
  <c r="J1594"/>
  <c r="J1590"/>
  <c r="J1585"/>
  <c r="BK1581"/>
  <c r="J1576"/>
  <c r="BK1557"/>
  <c r="J1553"/>
  <c r="J1549"/>
  <c r="BK1543"/>
  <c r="J1538"/>
  <c r="BK1527"/>
  <c r="J1521"/>
  <c r="BK1483"/>
  <c r="J1463"/>
  <c r="J1455"/>
  <c r="J1451"/>
  <c r="J1448"/>
  <c r="J1443"/>
  <c r="BK1367"/>
  <c r="BK1340"/>
  <c r="BK1307"/>
  <c r="BK1262"/>
  <c r="J1192"/>
  <c r="J1176"/>
  <c r="BK1142"/>
  <c r="J1095"/>
  <c r="BK1033"/>
  <c r="BK926"/>
  <c r="J892"/>
  <c r="BK833"/>
  <c r="BK761"/>
  <c r="J630"/>
  <c r="J542"/>
  <c r="J370"/>
  <c r="BK262"/>
  <c r="BK1424"/>
  <c r="J1356"/>
  <c r="BK1336"/>
  <c r="BK1250"/>
  <c r="J1227"/>
  <c r="BK1166"/>
  <c r="J1123"/>
  <c r="BK1096"/>
  <c r="BK1064"/>
  <c r="J948"/>
  <c r="J911"/>
  <c r="J829"/>
  <c r="J791"/>
  <c r="J724"/>
  <c r="J691"/>
  <c r="BK651"/>
  <c r="J529"/>
  <c r="BK414"/>
  <c r="J228"/>
  <c r="BK1410"/>
  <c r="J1407"/>
  <c r="J1402"/>
  <c r="J1397"/>
  <c r="J1389"/>
  <c r="BK1375"/>
  <c r="J1351"/>
  <c r="BK1315"/>
  <c r="J1288"/>
  <c r="BK1216"/>
  <c r="BK1176"/>
  <c r="J1127"/>
  <c r="J1047"/>
  <c r="BK992"/>
  <c r="BK966"/>
  <c r="BK911"/>
  <c r="BK843"/>
  <c r="J731"/>
  <c r="BK710"/>
  <c r="J535"/>
  <c r="J393"/>
  <c r="BK314"/>
  <c r="BK934"/>
  <c r="BK878"/>
  <c r="J799"/>
  <c r="BK722"/>
  <c r="BK672"/>
  <c r="J606"/>
  <c r="J439"/>
  <c r="J317"/>
  <c r="BK193"/>
  <c r="J1428"/>
  <c r="BK1354"/>
  <c r="J1292"/>
  <c r="J1231"/>
  <c r="BK1164"/>
  <c r="BK1104"/>
  <c r="J1006"/>
  <c r="BK979"/>
  <c r="BK895"/>
  <c r="J840"/>
  <c r="BK809"/>
  <c r="J646"/>
  <c r="BK586"/>
  <c r="BK419"/>
  <c r="BK219"/>
  <c l="1" r="P164"/>
  <c r="R347"/>
  <c r="T561"/>
  <c r="R641"/>
  <c r="T692"/>
  <c r="BK980"/>
  <c r="J980"/>
  <c r="J116"/>
  <c r="R1202"/>
  <c r="R1209"/>
  <c r="R1219"/>
  <c r="P1239"/>
  <c r="P1251"/>
  <c r="P1276"/>
  <c r="R1642"/>
  <c r="P1727"/>
  <c r="R1796"/>
  <c r="BK1885"/>
  <c r="J1885"/>
  <c r="J129"/>
  <c r="T2026"/>
  <c r="T2444"/>
  <c r="R2474"/>
  <c r="R199"/>
  <c r="R223"/>
  <c r="R526"/>
  <c r="P557"/>
  <c r="R676"/>
  <c r="BK692"/>
  <c r="J692"/>
  <c r="J109"/>
  <c r="T980"/>
  <c r="T1202"/>
  <c r="T1209"/>
  <c r="P1219"/>
  <c r="R1239"/>
  <c r="R1251"/>
  <c r="R1276"/>
  <c r="T1642"/>
  <c r="R1727"/>
  <c r="P1796"/>
  <c r="P2112"/>
  <c r="T2456"/>
  <c r="P2481"/>
  <c r="T164"/>
  <c r="T199"/>
  <c r="T223"/>
  <c r="BK526"/>
  <c r="J526"/>
  <c r="J102"/>
  <c r="BK557"/>
  <c r="J557"/>
  <c r="J103"/>
  <c r="R561"/>
  <c r="P625"/>
  <c r="T625"/>
  <c r="P726"/>
  <c r="T844"/>
  <c r="R855"/>
  <c r="BK968"/>
  <c r="J968"/>
  <c r="J115"/>
  <c r="P1202"/>
  <c r="P1209"/>
  <c r="BK1400"/>
  <c r="J1400"/>
  <c r="J123"/>
  <c r="BK1690"/>
  <c r="J1690"/>
  <c r="J125"/>
  <c r="T1796"/>
  <c r="P1885"/>
  <c r="R2026"/>
  <c r="P2444"/>
  <c r="P2467"/>
  <c r="P2474"/>
  <c r="R2502"/>
  <c r="BK164"/>
  <c r="J164"/>
  <c r="J98"/>
  <c r="BK199"/>
  <c r="J199"/>
  <c r="J99"/>
  <c r="P347"/>
  <c r="T526"/>
  <c r="P561"/>
  <c r="BK625"/>
  <c r="J625"/>
  <c r="J106"/>
  <c r="BK641"/>
  <c r="J641"/>
  <c r="J107"/>
  <c r="BK676"/>
  <c r="J676"/>
  <c r="J108"/>
  <c r="T726"/>
  <c r="R844"/>
  <c r="R851"/>
  <c r="T855"/>
  <c r="R958"/>
  <c r="R968"/>
  <c r="T1400"/>
  <c r="T1690"/>
  <c r="BK1796"/>
  <c r="J1796"/>
  <c r="J128"/>
  <c r="T1885"/>
  <c r="BK2026"/>
  <c r="J2026"/>
  <c r="J130"/>
  <c r="BK2444"/>
  <c r="J2444"/>
  <c r="J132"/>
  <c r="BK2481"/>
  <c r="J2481"/>
  <c r="J138"/>
  <c r="T2502"/>
  <c r="T2524"/>
  <c r="BK347"/>
  <c r="J347"/>
  <c r="J101"/>
  <c r="BK561"/>
  <c r="R625"/>
  <c r="P641"/>
  <c r="R692"/>
  <c r="R980"/>
  <c r="BK1219"/>
  <c r="J1219"/>
  <c r="J119"/>
  <c r="BK1239"/>
  <c r="J1239"/>
  <c r="J120"/>
  <c r="BK1251"/>
  <c r="J1251"/>
  <c r="J121"/>
  <c r="T1276"/>
  <c r="P1642"/>
  <c r="T1727"/>
  <c r="BK1732"/>
  <c r="J1732"/>
  <c r="J127"/>
  <c r="T2112"/>
  <c r="R2456"/>
  <c r="T2467"/>
  <c r="R2481"/>
  <c r="BK2513"/>
  <c r="J2513"/>
  <c r="J140"/>
  <c r="BK2529"/>
  <c r="J2529"/>
  <c r="J142"/>
  <c r="R164"/>
  <c r="T347"/>
  <c r="T557"/>
  <c r="BK726"/>
  <c r="J726"/>
  <c r="J110"/>
  <c r="BK844"/>
  <c r="J844"/>
  <c r="J111"/>
  <c r="BK851"/>
  <c r="J851"/>
  <c r="J112"/>
  <c r="T851"/>
  <c r="BK855"/>
  <c r="J855"/>
  <c r="J113"/>
  <c r="BK958"/>
  <c r="J958"/>
  <c r="J114"/>
  <c r="T958"/>
  <c r="T968"/>
  <c r="R1400"/>
  <c r="R1690"/>
  <c r="T1732"/>
  <c r="BK2112"/>
  <c r="J2112"/>
  <c r="J131"/>
  <c r="BK2456"/>
  <c r="J2456"/>
  <c r="J133"/>
  <c r="BK2467"/>
  <c r="J2467"/>
  <c r="J136"/>
  <c r="BK2474"/>
  <c r="J2474"/>
  <c r="J137"/>
  <c r="BK2502"/>
  <c r="J2502"/>
  <c r="J139"/>
  <c r="P2513"/>
  <c r="P2524"/>
  <c r="P2529"/>
  <c r="BK223"/>
  <c r="J223"/>
  <c r="J100"/>
  <c r="T641"/>
  <c r="P676"/>
  <c r="T676"/>
  <c r="P692"/>
  <c r="P980"/>
  <c r="P1400"/>
  <c r="P1690"/>
  <c r="P1732"/>
  <c r="R2112"/>
  <c r="P2456"/>
  <c r="R2467"/>
  <c r="T2481"/>
  <c r="T2513"/>
  <c r="R2529"/>
  <c r="P199"/>
  <c r="P223"/>
  <c r="P526"/>
  <c r="R557"/>
  <c r="R726"/>
  <c r="P844"/>
  <c r="P851"/>
  <c r="P855"/>
  <c r="P958"/>
  <c r="P968"/>
  <c r="BK1202"/>
  <c r="J1202"/>
  <c r="J117"/>
  <c r="BK1209"/>
  <c r="J1209"/>
  <c r="J118"/>
  <c r="T1219"/>
  <c r="T1239"/>
  <c r="T1251"/>
  <c r="BK1276"/>
  <c r="J1276"/>
  <c r="J122"/>
  <c r="BK1642"/>
  <c r="J1642"/>
  <c r="J124"/>
  <c r="BK1727"/>
  <c r="J1727"/>
  <c r="J126"/>
  <c r="R1732"/>
  <c r="R1885"/>
  <c r="P2026"/>
  <c r="R2444"/>
  <c r="T2474"/>
  <c r="P2502"/>
  <c r="R2513"/>
  <c r="BK2524"/>
  <c r="J2524"/>
  <c r="J141"/>
  <c r="R2524"/>
  <c r="T2529"/>
  <c r="BK2463"/>
  <c r="J2463"/>
  <c r="J134"/>
  <c r="BE182"/>
  <c r="BE193"/>
  <c r="BE202"/>
  <c r="BE315"/>
  <c r="BE321"/>
  <c r="BE343"/>
  <c r="BE393"/>
  <c r="BE398"/>
  <c r="BE445"/>
  <c r="BE469"/>
  <c r="BE492"/>
  <c r="BE559"/>
  <c r="BE603"/>
  <c r="BE632"/>
  <c r="BE644"/>
  <c r="BE656"/>
  <c r="BE677"/>
  <c r="BE691"/>
  <c r="BE703"/>
  <c r="BE722"/>
  <c r="BE780"/>
  <c r="BE789"/>
  <c r="BE793"/>
  <c r="BE811"/>
  <c r="BE874"/>
  <c r="BE882"/>
  <c r="BE889"/>
  <c r="BE892"/>
  <c r="BE914"/>
  <c r="BE942"/>
  <c r="BE946"/>
  <c r="BE957"/>
  <c r="BE988"/>
  <c r="BE1018"/>
  <c r="BE1053"/>
  <c r="BE1060"/>
  <c r="BE1070"/>
  <c r="BE1074"/>
  <c r="BE1075"/>
  <c r="BE1079"/>
  <c r="BE1083"/>
  <c r="BE1087"/>
  <c r="BE1096"/>
  <c r="BE1100"/>
  <c r="BE1114"/>
  <c r="BE1137"/>
  <c r="BE1152"/>
  <c r="BE1162"/>
  <c r="BE1178"/>
  <c r="BE1194"/>
  <c r="BE1196"/>
  <c r="BE1205"/>
  <c r="BE1208"/>
  <c r="BE1213"/>
  <c r="BE1214"/>
  <c r="BE1217"/>
  <c r="BE1238"/>
  <c r="BE1242"/>
  <c r="BE1243"/>
  <c r="BE1246"/>
  <c r="BE1306"/>
  <c r="BE1309"/>
  <c r="BE1321"/>
  <c r="BE1326"/>
  <c r="BE1347"/>
  <c r="BE1356"/>
  <c r="BE1359"/>
  <c r="BE1363"/>
  <c r="BE1428"/>
  <c r="BE1429"/>
  <c r="BE1432"/>
  <c r="BE1434"/>
  <c r="J89"/>
  <c r="BE189"/>
  <c r="BE200"/>
  <c r="BE212"/>
  <c r="BE220"/>
  <c r="BE224"/>
  <c r="BE232"/>
  <c r="BE326"/>
  <c r="BE358"/>
  <c r="BE463"/>
  <c r="BE487"/>
  <c r="BE535"/>
  <c r="BE538"/>
  <c r="BE586"/>
  <c r="BE608"/>
  <c r="BE618"/>
  <c r="BE697"/>
  <c r="BE707"/>
  <c r="BE721"/>
  <c r="BE725"/>
  <c r="BE732"/>
  <c r="BE771"/>
  <c r="BE801"/>
  <c r="BE815"/>
  <c r="BE842"/>
  <c r="BE845"/>
  <c r="BE850"/>
  <c r="BE853"/>
  <c r="BE856"/>
  <c r="BE894"/>
  <c r="BE911"/>
  <c r="BE926"/>
  <c r="BE952"/>
  <c r="BE954"/>
  <c r="BE978"/>
  <c r="BE1024"/>
  <c r="BE1098"/>
  <c r="BE1125"/>
  <c r="BE1127"/>
  <c r="BE1133"/>
  <c r="BE1140"/>
  <c r="BE1144"/>
  <c r="BE1156"/>
  <c r="BE1160"/>
  <c r="BE1170"/>
  <c r="BE1182"/>
  <c r="BE1198"/>
  <c r="BE1210"/>
  <c r="BE1220"/>
  <c r="BE1233"/>
  <c r="BE1240"/>
  <c r="BE1247"/>
  <c r="BE1265"/>
  <c r="BE1270"/>
  <c r="BE1277"/>
  <c r="BE1318"/>
  <c r="BE1325"/>
  <c r="BE1334"/>
  <c r="BE1342"/>
  <c r="BE1354"/>
  <c r="BE1357"/>
  <c r="BE1369"/>
  <c r="BE204"/>
  <c r="BE208"/>
  <c r="BE216"/>
  <c r="BE295"/>
  <c r="BE308"/>
  <c r="BE330"/>
  <c r="BE353"/>
  <c r="BE419"/>
  <c r="BE455"/>
  <c r="BE527"/>
  <c r="BE529"/>
  <c r="BE542"/>
  <c r="BE598"/>
  <c r="BE623"/>
  <c r="BE628"/>
  <c r="BE651"/>
  <c r="BE695"/>
  <c r="BE715"/>
  <c r="BE809"/>
  <c r="BE817"/>
  <c r="BE847"/>
  <c r="BE916"/>
  <c r="BE971"/>
  <c r="BE981"/>
  <c r="BE994"/>
  <c r="BE1068"/>
  <c r="BE1106"/>
  <c r="BE1117"/>
  <c r="BE1154"/>
  <c r="BE1200"/>
  <c r="BE1231"/>
  <c r="BE1244"/>
  <c r="BE1250"/>
  <c r="BE1253"/>
  <c r="BE1281"/>
  <c r="BE1298"/>
  <c r="BE1313"/>
  <c r="BE1319"/>
  <c r="BE1324"/>
  <c r="BE1329"/>
  <c r="BE1331"/>
  <c r="BE1332"/>
  <c r="BE1338"/>
  <c r="BE1341"/>
  <c r="BE1345"/>
  <c r="BE1370"/>
  <c r="BE1374"/>
  <c r="BE1375"/>
  <c r="BE1376"/>
  <c r="BE1380"/>
  <c r="BE1382"/>
  <c r="BE1383"/>
  <c r="BE1385"/>
  <c r="BE1387"/>
  <c r="BE1388"/>
  <c r="BE1391"/>
  <c r="BE1392"/>
  <c r="BE1393"/>
  <c r="BE1394"/>
  <c r="BE1397"/>
  <c r="BE1398"/>
  <c r="BE1399"/>
  <c r="BE1401"/>
  <c r="BE1402"/>
  <c r="BE1403"/>
  <c r="BE1404"/>
  <c r="BE1406"/>
  <c r="BE1407"/>
  <c r="BE1408"/>
  <c r="BE1409"/>
  <c r="BE1410"/>
  <c r="BE1411"/>
  <c r="F92"/>
  <c r="BE170"/>
  <c r="BE210"/>
  <c r="BE213"/>
  <c r="BE262"/>
  <c r="BE322"/>
  <c r="BE339"/>
  <c r="BE355"/>
  <c r="BE370"/>
  <c r="BE439"/>
  <c r="BE496"/>
  <c r="BE531"/>
  <c r="BE554"/>
  <c r="BE621"/>
  <c r="BE626"/>
  <c r="BE639"/>
  <c r="BE642"/>
  <c r="BE693"/>
  <c r="BE731"/>
  <c r="BE733"/>
  <c r="BE819"/>
  <c r="BE833"/>
  <c r="BE843"/>
  <c r="BE854"/>
  <c r="BE897"/>
  <c r="BE906"/>
  <c r="BE909"/>
  <c r="BE921"/>
  <c r="BE970"/>
  <c r="BE986"/>
  <c r="BE990"/>
  <c r="BE1014"/>
  <c r="BE1054"/>
  <c r="BE1066"/>
  <c r="BE1095"/>
  <c r="BE1119"/>
  <c r="BE1138"/>
  <c r="BE1142"/>
  <c r="BE1174"/>
  <c r="BE1190"/>
  <c r="BE1218"/>
  <c r="BE1235"/>
  <c r="BE1237"/>
  <c r="BE1241"/>
  <c r="BE1249"/>
  <c r="BE1280"/>
  <c r="BE1285"/>
  <c r="BE1288"/>
  <c r="BE1295"/>
  <c r="BE1307"/>
  <c r="BE1315"/>
  <c r="BE1317"/>
  <c r="BE1337"/>
  <c r="BE1340"/>
  <c r="BE1418"/>
  <c r="BE1422"/>
  <c r="BE1424"/>
  <c r="BE1426"/>
  <c r="BE206"/>
  <c r="BE222"/>
  <c r="BE230"/>
  <c r="BE249"/>
  <c r="BE256"/>
  <c r="BE317"/>
  <c r="BE383"/>
  <c r="BE403"/>
  <c r="BE408"/>
  <c r="BE459"/>
  <c r="BE475"/>
  <c r="BE485"/>
  <c r="BE545"/>
  <c r="BE548"/>
  <c r="BE562"/>
  <c r="BE567"/>
  <c r="BE588"/>
  <c r="BE593"/>
  <c r="BE596"/>
  <c r="BE616"/>
  <c r="BE634"/>
  <c r="BE663"/>
  <c r="BE690"/>
  <c r="BE705"/>
  <c r="BE710"/>
  <c r="BE712"/>
  <c r="BE713"/>
  <c r="BE717"/>
  <c r="BE718"/>
  <c r="BE720"/>
  <c r="BE736"/>
  <c r="BE741"/>
  <c r="BE745"/>
  <c r="BE747"/>
  <c r="BE783"/>
  <c r="BE785"/>
  <c r="BE799"/>
  <c r="BE821"/>
  <c r="BE827"/>
  <c r="BE834"/>
  <c r="BE836"/>
  <c r="BE848"/>
  <c r="BE888"/>
  <c r="BE898"/>
  <c r="BE948"/>
  <c r="BE965"/>
  <c r="BE966"/>
  <c r="BE967"/>
  <c r="BE977"/>
  <c r="BE998"/>
  <c r="BE1002"/>
  <c r="BE1008"/>
  <c r="BE1010"/>
  <c r="BE1020"/>
  <c r="BE1026"/>
  <c r="BE1030"/>
  <c r="BE1035"/>
  <c r="BE1037"/>
  <c r="BE1043"/>
  <c r="BE1045"/>
  <c r="BE1056"/>
  <c r="BE1062"/>
  <c r="BE1064"/>
  <c r="BE1072"/>
  <c r="BE1104"/>
  <c r="BE1108"/>
  <c r="BE1112"/>
  <c r="BE1131"/>
  <c r="BE1148"/>
  <c r="BE1204"/>
  <c r="BE1211"/>
  <c r="BE1215"/>
  <c r="BE1216"/>
  <c r="BE1229"/>
  <c r="BE1259"/>
  <c r="BE1282"/>
  <c r="BE1284"/>
  <c r="BE1292"/>
  <c r="BE1299"/>
  <c r="BE1301"/>
  <c r="BE1302"/>
  <c r="BE1304"/>
  <c r="BE1312"/>
  <c r="BE1316"/>
  <c r="BE1335"/>
  <c r="BE1339"/>
  <c r="BE1349"/>
  <c r="BE1350"/>
  <c r="BE1355"/>
  <c r="BE1358"/>
  <c r="BE1364"/>
  <c r="BE1365"/>
  <c r="BE1368"/>
  <c r="BE1435"/>
  <c r="BE1438"/>
  <c r="BE1441"/>
  <c r="BE1442"/>
  <c r="BE1443"/>
  <c r="BE1444"/>
  <c r="BE1446"/>
  <c r="BE1447"/>
  <c r="BE1448"/>
  <c r="BE1449"/>
  <c r="BE1450"/>
  <c r="BE1451"/>
  <c r="BE1452"/>
  <c r="BE1453"/>
  <c r="BE1454"/>
  <c r="BE1455"/>
  <c r="BE1456"/>
  <c r="BE1459"/>
  <c r="BE1462"/>
  <c r="BE1463"/>
  <c r="BE1464"/>
  <c r="BE1465"/>
  <c r="BE1467"/>
  <c r="BE1477"/>
  <c r="BE1483"/>
  <c r="BE1488"/>
  <c r="BE1490"/>
  <c r="BE1494"/>
  <c r="BE1499"/>
  <c r="BE1501"/>
  <c r="BE1509"/>
  <c r="BE1521"/>
  <c r="BE1525"/>
  <c r="BE1527"/>
  <c r="BE1528"/>
  <c r="BE1529"/>
  <c r="BE1531"/>
  <c r="BE1533"/>
  <c r="BE1535"/>
  <c r="BE1537"/>
  <c r="BE1538"/>
  <c r="BE1539"/>
  <c r="BE1540"/>
  <c r="BE1542"/>
  <c r="BE1543"/>
  <c r="BE1544"/>
  <c r="BE1545"/>
  <c r="BE1546"/>
  <c r="BE1548"/>
  <c r="BE1549"/>
  <c r="BE1550"/>
  <c r="BE1551"/>
  <c r="BE1552"/>
  <c r="BE1553"/>
  <c r="BE1555"/>
  <c r="BE1556"/>
  <c r="BE1557"/>
  <c r="BE1558"/>
  <c r="BE1559"/>
  <c r="BE1560"/>
  <c r="BE1561"/>
  <c r="BE1564"/>
  <c r="BE1568"/>
  <c r="BE1574"/>
  <c r="BE1575"/>
  <c r="BE1576"/>
  <c r="BE1577"/>
  <c r="BE1578"/>
  <c r="BE1579"/>
  <c r="BE1581"/>
  <c r="BE1582"/>
  <c r="BE1583"/>
  <c r="BE1584"/>
  <c r="BE1585"/>
  <c r="BE1586"/>
  <c r="BE1587"/>
  <c r="BE1588"/>
  <c r="BE1589"/>
  <c r="BE1590"/>
  <c r="BE1591"/>
  <c r="BE1593"/>
  <c r="BE1594"/>
  <c r="BE1595"/>
  <c r="BE1596"/>
  <c r="BE1597"/>
  <c r="BE1599"/>
  <c r="BE1600"/>
  <c r="BE1601"/>
  <c r="BE1603"/>
  <c r="BE1605"/>
  <c r="BE1607"/>
  <c r="BE1609"/>
  <c r="BE1611"/>
  <c r="BE1613"/>
  <c r="BE1615"/>
  <c r="BE1617"/>
  <c r="BE1619"/>
  <c r="BE1621"/>
  <c r="BE1622"/>
  <c r="BE1623"/>
  <c r="BE1624"/>
  <c r="BE1625"/>
  <c r="BE1626"/>
  <c r="BE1627"/>
  <c r="BE1628"/>
  <c r="BE1629"/>
  <c r="BE1630"/>
  <c r="BE1631"/>
  <c r="BE1634"/>
  <c r="BE1636"/>
  <c r="BE1638"/>
  <c r="BE1639"/>
  <c r="BE1640"/>
  <c r="BE1641"/>
  <c r="BE1643"/>
  <c r="BE1649"/>
  <c r="BE1650"/>
  <c r="BE1651"/>
  <c r="BE1652"/>
  <c r="BE1653"/>
  <c r="BE1655"/>
  <c r="BE1657"/>
  <c r="BE1661"/>
  <c r="BE1665"/>
  <c r="BE1668"/>
  <c r="BE1669"/>
  <c r="BE1672"/>
  <c r="BE1676"/>
  <c r="BE1679"/>
  <c r="BE1682"/>
  <c r="BE1685"/>
  <c r="BE1688"/>
  <c r="BE1689"/>
  <c r="BE1691"/>
  <c r="BE1695"/>
  <c r="BE1699"/>
  <c r="BE1705"/>
  <c r="BE1706"/>
  <c r="BE1707"/>
  <c r="BE1708"/>
  <c r="BE1714"/>
  <c r="BE1720"/>
  <c r="BE1721"/>
  <c r="BE1725"/>
  <c r="BE1726"/>
  <c r="BE1728"/>
  <c r="BE1730"/>
  <c r="BE1733"/>
  <c r="BE1740"/>
  <c r="BE1743"/>
  <c r="BE1747"/>
  <c r="BE1749"/>
  <c r="BE1751"/>
  <c r="BE1753"/>
  <c r="BE1754"/>
  <c r="BE1756"/>
  <c r="BE1757"/>
  <c r="BE1760"/>
  <c r="BE1762"/>
  <c r="BE1764"/>
  <c r="BE1766"/>
  <c r="BE1768"/>
  <c r="BE1769"/>
  <c r="BE1771"/>
  <c r="BE1773"/>
  <c r="BE1775"/>
  <c r="BE1777"/>
  <c r="BE1778"/>
  <c r="BE1780"/>
  <c r="BE1781"/>
  <c r="BE1782"/>
  <c r="BE1784"/>
  <c r="BE1788"/>
  <c r="BE1791"/>
  <c r="BE1794"/>
  <c r="BE1795"/>
  <c r="BE1797"/>
  <c r="BE1798"/>
  <c r="BE1800"/>
  <c r="BE1802"/>
  <c r="BE1804"/>
  <c r="BE1806"/>
  <c r="BE1808"/>
  <c r="BE1810"/>
  <c r="BE1813"/>
  <c r="BE1815"/>
  <c r="BE1817"/>
  <c r="BE1818"/>
  <c r="BE1821"/>
  <c r="BE1823"/>
  <c r="BE1824"/>
  <c r="BE1825"/>
  <c r="BE1827"/>
  <c r="BE1829"/>
  <c r="BE1832"/>
  <c r="BE1835"/>
  <c r="BE1838"/>
  <c r="BE1840"/>
  <c r="BE1843"/>
  <c r="BE1846"/>
  <c r="BE1849"/>
  <c r="BE1851"/>
  <c r="BE1854"/>
  <c r="BE1857"/>
  <c r="BE1860"/>
  <c r="BE1863"/>
  <c r="BE1865"/>
  <c r="BE1868"/>
  <c r="BE1871"/>
  <c r="BE1874"/>
  <c r="BE1877"/>
  <c r="BE1880"/>
  <c r="BE1881"/>
  <c r="BE1883"/>
  <c r="BE1884"/>
  <c r="BE1886"/>
  <c r="BE1891"/>
  <c r="BE1896"/>
  <c r="BE1900"/>
  <c r="BE1904"/>
  <c r="BE1907"/>
  <c r="BE1909"/>
  <c r="BE1915"/>
  <c r="BE1917"/>
  <c r="BE1935"/>
  <c r="BE1937"/>
  <c r="BE1940"/>
  <c r="BE1947"/>
  <c r="BE1954"/>
  <c r="BE1960"/>
  <c r="BE1963"/>
  <c r="BE1966"/>
  <c r="BE1972"/>
  <c r="BE1978"/>
  <c r="BE1980"/>
  <c r="BE2024"/>
  <c r="BE2025"/>
  <c r="BE2027"/>
  <c r="BE2031"/>
  <c r="BE2035"/>
  <c r="BE2041"/>
  <c r="BE2044"/>
  <c r="BE2046"/>
  <c r="BE2052"/>
  <c r="BE2058"/>
  <c r="BE2062"/>
  <c r="BE2069"/>
  <c r="BE2071"/>
  <c r="BE2077"/>
  <c r="BE2079"/>
  <c r="BE2081"/>
  <c r="BE2090"/>
  <c r="BE2100"/>
  <c r="BE2102"/>
  <c r="BE2104"/>
  <c r="BE2106"/>
  <c r="BE2110"/>
  <c r="BE2111"/>
  <c r="BE2113"/>
  <c r="BE2155"/>
  <c r="BE2197"/>
  <c r="BE2239"/>
  <c r="BE2249"/>
  <c r="BE2291"/>
  <c r="BE2293"/>
  <c r="BE2324"/>
  <c r="BE2355"/>
  <c r="BE2364"/>
  <c r="BE2366"/>
  <c r="BE2408"/>
  <c r="BE2410"/>
  <c r="BE2418"/>
  <c r="BE2427"/>
  <c r="BE2435"/>
  <c r="BE2445"/>
  <c r="BE2446"/>
  <c r="BE2448"/>
  <c r="BE2449"/>
  <c r="BE2451"/>
  <c r="BE2452"/>
  <c r="BE2454"/>
  <c r="BE2457"/>
  <c r="BE2459"/>
  <c r="BE2461"/>
  <c r="BE2464"/>
  <c r="BE2468"/>
  <c r="BE2470"/>
  <c r="BE2472"/>
  <c r="BE2475"/>
  <c r="BE2477"/>
  <c r="BE2479"/>
  <c r="BE2482"/>
  <c r="BE2484"/>
  <c r="BE2486"/>
  <c r="BE2488"/>
  <c r="BE2490"/>
  <c r="BE2492"/>
  <c r="BE2494"/>
  <c r="BE2496"/>
  <c r="BE2498"/>
  <c r="BE2500"/>
  <c r="BE2503"/>
  <c r="BE2505"/>
  <c r="BE2507"/>
  <c r="BE2509"/>
  <c r="BE2511"/>
  <c r="BE2514"/>
  <c r="BE2516"/>
  <c r="BE2518"/>
  <c r="BE2520"/>
  <c r="BE2522"/>
  <c r="BE2525"/>
  <c r="BE2527"/>
  <c r="BE2530"/>
  <c r="BE2532"/>
  <c r="BE2534"/>
  <c r="BE2536"/>
  <c r="BE2538"/>
  <c r="E85"/>
  <c r="BE314"/>
  <c r="BE351"/>
  <c r="BE414"/>
  <c r="BE442"/>
  <c r="BE466"/>
  <c r="BE483"/>
  <c r="BE611"/>
  <c r="BE646"/>
  <c r="BE675"/>
  <c r="BE716"/>
  <c r="BE730"/>
  <c r="BE752"/>
  <c r="BE787"/>
  <c r="BE803"/>
  <c r="BE805"/>
  <c r="BE823"/>
  <c r="BE830"/>
  <c r="BE866"/>
  <c r="BE891"/>
  <c r="BE902"/>
  <c r="BE918"/>
  <c r="BE940"/>
  <c r="BE961"/>
  <c r="BE969"/>
  <c r="BE976"/>
  <c r="BE979"/>
  <c r="BE992"/>
  <c r="BE996"/>
  <c r="BE1016"/>
  <c r="BE1033"/>
  <c r="BE1039"/>
  <c r="BE1049"/>
  <c r="BE1091"/>
  <c r="BE1093"/>
  <c r="BE1110"/>
  <c r="BE1116"/>
  <c r="BE1121"/>
  <c r="BE1146"/>
  <c r="BE1150"/>
  <c r="BE1166"/>
  <c r="BE1172"/>
  <c r="BE1176"/>
  <c r="BE1188"/>
  <c r="BE1192"/>
  <c r="BE1203"/>
  <c r="BE1206"/>
  <c r="BE1212"/>
  <c r="BE1223"/>
  <c r="BE1248"/>
  <c r="BE1262"/>
  <c r="BE1266"/>
  <c r="BE1275"/>
  <c r="BE1287"/>
  <c r="BE1293"/>
  <c r="BE1305"/>
  <c r="BE1310"/>
  <c r="BE1323"/>
  <c r="BE1327"/>
  <c r="BE1328"/>
  <c r="BE1333"/>
  <c r="BE1336"/>
  <c r="BE1346"/>
  <c r="BE1348"/>
  <c r="BE1351"/>
  <c r="BE1362"/>
  <c r="BE1379"/>
  <c r="BE1384"/>
  <c r="BE1386"/>
  <c r="BE1389"/>
  <c r="BE1390"/>
  <c r="BE1395"/>
  <c r="BE1396"/>
  <c r="BE219"/>
  <c r="BE228"/>
  <c r="BE334"/>
  <c r="BE348"/>
  <c r="BE360"/>
  <c r="BE368"/>
  <c r="BE376"/>
  <c r="BE481"/>
  <c r="BE498"/>
  <c r="BE551"/>
  <c r="BE558"/>
  <c r="BE576"/>
  <c r="BE624"/>
  <c r="BE640"/>
  <c r="BE672"/>
  <c r="BE680"/>
  <c r="BE701"/>
  <c r="BE714"/>
  <c r="BE761"/>
  <c r="BE784"/>
  <c r="BE791"/>
  <c r="BE797"/>
  <c r="BE813"/>
  <c r="BE840"/>
  <c r="BE860"/>
  <c r="BE900"/>
  <c r="BE974"/>
  <c r="BE982"/>
  <c r="BE1004"/>
  <c r="BE1041"/>
  <c r="BE1058"/>
  <c r="BE1077"/>
  <c r="BE1085"/>
  <c r="BE1089"/>
  <c r="BE1102"/>
  <c r="BE1123"/>
  <c r="BE1135"/>
  <c r="BE1158"/>
  <c r="BE1164"/>
  <c r="BE1168"/>
  <c r="BE1184"/>
  <c r="BE1207"/>
  <c r="BE1227"/>
  <c r="BE1245"/>
  <c r="BE1252"/>
  <c r="BE1278"/>
  <c r="BE1296"/>
  <c r="BE1314"/>
  <c r="BE1320"/>
  <c r="BE1322"/>
  <c r="BE1330"/>
  <c r="BE1344"/>
  <c r="BE1353"/>
  <c r="BE1361"/>
  <c r="BE1412"/>
  <c r="BE1413"/>
  <c r="BE1414"/>
  <c r="BE1415"/>
  <c r="BE1416"/>
  <c r="BE1420"/>
  <c r="BE165"/>
  <c r="BE226"/>
  <c r="BE241"/>
  <c r="BE305"/>
  <c r="BE311"/>
  <c r="BE362"/>
  <c r="BE489"/>
  <c r="BE494"/>
  <c r="BE528"/>
  <c r="BE569"/>
  <c r="BE584"/>
  <c r="BE601"/>
  <c r="BE606"/>
  <c r="BE613"/>
  <c r="BE630"/>
  <c r="BE637"/>
  <c r="BE665"/>
  <c r="BE674"/>
  <c r="BE685"/>
  <c r="BE699"/>
  <c r="BE719"/>
  <c r="BE724"/>
  <c r="BE727"/>
  <c r="BE766"/>
  <c r="BE776"/>
  <c r="BE795"/>
  <c r="BE807"/>
  <c r="BE825"/>
  <c r="BE829"/>
  <c r="BE835"/>
  <c r="BE838"/>
  <c r="BE846"/>
  <c r="BE849"/>
  <c r="BE852"/>
  <c r="BE872"/>
  <c r="BE878"/>
  <c r="BE893"/>
  <c r="BE895"/>
  <c r="BE904"/>
  <c r="BE907"/>
  <c r="BE925"/>
  <c r="BE932"/>
  <c r="BE934"/>
  <c r="BE943"/>
  <c r="BE956"/>
  <c r="BE959"/>
  <c r="BE960"/>
  <c r="BE984"/>
  <c r="BE1000"/>
  <c r="BE1006"/>
  <c r="BE1012"/>
  <c r="BE1022"/>
  <c r="BE1028"/>
  <c r="BE1032"/>
  <c r="BE1047"/>
  <c r="BE1051"/>
  <c r="BE1081"/>
  <c r="BE1129"/>
  <c r="BE1180"/>
  <c r="BE1186"/>
  <c r="BE1221"/>
  <c r="BE1225"/>
  <c r="BE1274"/>
  <c r="BE1283"/>
  <c r="BE1290"/>
  <c r="BE1311"/>
  <c r="BE1343"/>
  <c r="BE1352"/>
  <c r="BE1360"/>
  <c r="BE1367"/>
  <c r="F36"/>
  <c i="1" r="BC95"/>
  <c r="BC94"/>
  <c r="AY94"/>
  <c i="2" r="F34"/>
  <c i="1" r="BA95"/>
  <c r="BA94"/>
  <c r="AW94"/>
  <c r="AK30"/>
  <c i="2" r="F35"/>
  <c i="1" r="BB95"/>
  <c r="BB94"/>
  <c r="W31"/>
  <c i="2" r="J34"/>
  <c i="1" r="AW95"/>
  <c i="2" r="F37"/>
  <c i="1" r="BD95"/>
  <c r="BD94"/>
  <c r="W33"/>
  <c i="2" l="1" r="T2466"/>
  <c r="P2466"/>
  <c r="P560"/>
  <c r="R560"/>
  <c r="T163"/>
  <c r="R2466"/>
  <c r="T560"/>
  <c r="R163"/>
  <c r="R162"/>
  <c r="BK560"/>
  <c r="J560"/>
  <c r="J104"/>
  <c r="P163"/>
  <c r="P162"/>
  <c i="1" r="AU95"/>
  <c i="2" r="BK163"/>
  <c r="J561"/>
  <c r="J105"/>
  <c r="BK2466"/>
  <c r="J2466"/>
  <c r="J135"/>
  <c i="1" r="AU94"/>
  <c i="2" r="F33"/>
  <c i="1" r="AZ95"/>
  <c r="AZ94"/>
  <c r="AV94"/>
  <c r="AK29"/>
  <c r="W32"/>
  <c i="2" r="J33"/>
  <c i="1" r="AV95"/>
  <c r="AT95"/>
  <c r="W30"/>
  <c r="AX94"/>
  <c i="2" l="1" r="BK162"/>
  <c r="J162"/>
  <c r="T162"/>
  <c r="J163"/>
  <c r="J97"/>
  <c r="J30"/>
  <c i="1" r="AG95"/>
  <c r="AG94"/>
  <c r="AK26"/>
  <c r="AK35"/>
  <c r="W29"/>
  <c r="AT94"/>
  <c i="2" l="1" r="J39"/>
  <c r="J96"/>
  <c i="1" r="AN94"/>
  <c r="AN95"/>
</calcChain>
</file>

<file path=xl/sharedStrings.xml><?xml version="1.0" encoding="utf-8"?>
<sst xmlns="http://schemas.openxmlformats.org/spreadsheetml/2006/main">
  <si>
    <t>Export Komplet</t>
  </si>
  <si>
    <t/>
  </si>
  <si>
    <t>2.0</t>
  </si>
  <si>
    <t>ZAMOK</t>
  </si>
  <si>
    <t>False</t>
  </si>
  <si>
    <t>{85c2f2de-b597-4465-be75-977113d75532}</t>
  </si>
  <si>
    <t>0,01</t>
  </si>
  <si>
    <t>21</t>
  </si>
  <si>
    <t>12</t>
  </si>
  <si>
    <t>REKAPITULACE STAVBY</t>
  </si>
  <si>
    <t xml:space="preserve">v ---  níže se nacházejí doplnkové a pomocné údaje k sestavám  --- v</t>
  </si>
  <si>
    <t>Návod na vyplnění</t>
  </si>
  <si>
    <t>0,001</t>
  </si>
  <si>
    <t>Kód:</t>
  </si>
  <si>
    <t>307022</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</si>
  <si>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</si>
  <si>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</si>
  <si>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ČZA v Humpolci, střední škola - rekonstrukce školní kuchyně, tělocvičny a DM Fügnerova 570</t>
  </si>
  <si>
    <t>KSO:</t>
  </si>
  <si>
    <t>CC-CZ:</t>
  </si>
  <si>
    <t>Místo:</t>
  </si>
  <si>
    <t>Humpolce</t>
  </si>
  <si>
    <t>Datum:</t>
  </si>
  <si>
    <t>5. 9. 2024</t>
  </si>
  <si>
    <t>Zadavatel:</t>
  </si>
  <si>
    <t>IČ:</t>
  </si>
  <si>
    <t>70890749</t>
  </si>
  <si>
    <t xml:space="preserve">Kraj Vysočina </t>
  </si>
  <si>
    <t>DIČ:</t>
  </si>
  <si>
    <t>Uchazeč:</t>
  </si>
  <si>
    <t>Vyplň údaj</t>
  </si>
  <si>
    <t>Projektant:</t>
  </si>
  <si>
    <t xml:space="preserve"> </t>
  </si>
  <si>
    <t>True</t>
  </si>
  <si>
    <t>Zpracovatel:</t>
  </si>
  <si>
    <t>28073088</t>
  </si>
  <si>
    <t>MO-VE-RE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</si>
  <si>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</si>
  <si>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</si>
  <si>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</si>
  <si>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</si>
  <si>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</si>
  <si>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</si>
  <si>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</si>
  <si>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</si>
  <si>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</si>
  <si>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</si>
  <si>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</si>
  <si>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</si>
  <si>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</si>
  <si>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</si>
  <si>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</si>
  <si>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</si>
  <si>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</si>
  <si>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</si>
  <si>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</si>
  <si>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</si>
  <si>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</si>
  <si>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</si>
  <si>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</si>
  <si>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</si>
  <si>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</si>
  <si>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</si>
  <si>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</si>
  <si>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</si>
  <si>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</si>
  <si>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</si>
  <si>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</si>
  <si>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</si>
  <si>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</si>
  <si>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</si>
  <si>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</si>
  <si>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</si>
  <si>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</si>
  <si>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</si>
  <si>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</si>
  <si>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</si>
  <si>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</si>
  <si>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</si>
  <si>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</si>
  <si>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</si>
  <si>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</si>
  <si>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</si>
  <si>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Rekonstrukce školní kuchyně</t>
  </si>
  <si>
    <t>STA</t>
  </si>
  <si>
    <t>1</t>
  </si>
  <si>
    <t>{4c665778-cb30-47ff-91f6-4c2b8784d90c}</t>
  </si>
  <si>
    <t>2</t>
  </si>
  <si>
    <t>KRYCÍ LIST SOUPISU PRACÍ</t>
  </si>
  <si>
    <t>Objekt:</t>
  </si>
  <si>
    <t>307022 - Rekonstrukce školní kuchyně</t>
  </si>
  <si>
    <t>REKAPITULACE ČLENĚNÍ SOUPISU PRACÍ</t>
  </si>
  <si>
    <t>Kód dílu - Popis</t>
  </si>
  <si>
    <t>Cena celkem [CZK]</t>
  </si>
  <si>
    <t>Náklady ze soupisu prací</t>
  </si>
  <si>
    <t>-1</t>
  </si>
  <si>
    <t>HSV - Práce a dodávky HSV</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</si>
  <si>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</si>
  <si>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</si>
  <si>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</si>
  <si>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</si>
  <si>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</si>
  <si>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</si>
  <si>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</si>
  <si>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</si>
  <si>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</si>
  <si>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</si>
  <si>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714 - Akustická a protiotřesová opatření</t>
  </si>
  <si>
    <t xml:space="preserve">    721 - Zdravotechnika - vnitřní kanalizace</t>
  </si>
  <si>
    <t xml:space="preserve">    722 - Zdravotechnika - vnitřní vodovod</t>
  </si>
  <si>
    <t xml:space="preserve">    723 - Zdravotechnika - vnitřní plynovod</t>
  </si>
  <si>
    <t xml:space="preserve">    724 - Zdravotechnika - strojní vybavení</t>
  </si>
  <si>
    <t xml:space="preserve">    725 - Zdravotechnika - zařizovací předměty</t>
  </si>
  <si>
    <t xml:space="preserve">    726 - Zdravotechnika - předstěnové instalace</t>
  </si>
  <si>
    <t xml:space="preserve">    727 - Zdravotechnika - požární ochrana</t>
  </si>
  <si>
    <t xml:space="preserve">    728 - Technologie stravování</t>
  </si>
  <si>
    <t xml:space="preserve">    731 - Ústřední vytápění - kotelny</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</si>
  <si>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</si>
  <si>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</si>
  <si>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</si>
  <si>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</si>
  <si>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 xml:space="preserve">    741 - Elektroinstalace - silnoproud</t>
  </si>
  <si>
    <t xml:space="preserve">    751 - Vzduchotechnika</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</si>
  <si>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</si>
  <si>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</si>
  <si>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</si>
  <si>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</si>
  <si>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</si>
  <si>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</si>
  <si>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</si>
  <si>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</si>
  <si>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</si>
  <si>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</si>
  <si>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 xml:space="preserve">    789 - Povrchové úpravy ocelových konstrukcí a technologických zařízení</t>
  </si>
  <si>
    <t>VRN - Vedlejší rozpočtové náklady</t>
  </si>
  <si>
    <t xml:space="preserve">    VRN1 - Průzkumné, geodetické a projektové práce</t>
  </si>
  <si>
    <t xml:space="preserve">    VRN2 - Příprava staveniště</t>
  </si>
  <si>
    <t xml:space="preserve">    VRN3 - Zařízení staveniště</t>
  </si>
  <si>
    <t xml:space="preserve">    VRN4 - Inženýrská činnost</t>
  </si>
  <si>
    <t xml:space="preserve">    VRN6 - Územní vlivy</t>
  </si>
  <si>
    <t xml:space="preserve">    VRN7 - Provozní vlivy</t>
  </si>
  <si>
    <t xml:space="preserve">    VRN9 - Ostatní náklady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</si>
  <si>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</si>
  <si>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</si>
  <si>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</si>
  <si>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</si>
  <si>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</si>
  <si>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</si>
  <si>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</si>
  <si>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</si>
  <si>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</si>
  <si>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</si>
  <si>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</si>
  <si>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</si>
  <si>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</si>
  <si>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</si>
  <si>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</si>
  <si>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</si>
  <si>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3</t>
  </si>
  <si>
    <t>Svislé a kompletní konstrukce</t>
  </si>
  <si>
    <t>K</t>
  </si>
  <si>
    <t>314231164</t>
  </si>
  <si>
    <t>Zdivo komínů a ventilací volně stojících z cihel pálených lícových včetně spárování, pevnosti P 60, na maltu MVC dl. 290 mm (český formát 290x140x65 mm) plných</t>
  </si>
  <si>
    <t>m3</t>
  </si>
  <si>
    <t>CS ÚRS 2024 02</t>
  </si>
  <si>
    <t>4</t>
  </si>
  <si>
    <t>1229449618</t>
  </si>
  <si>
    <t>VV</t>
  </si>
  <si>
    <t>"střecha"</t>
  </si>
  <si>
    <t>(1,1*2+0,6*2)*2*2*0,15-0,25*0,5*2</t>
  </si>
  <si>
    <t>((1,05*2+1,4*2)*2+(1,05*2+1,4*2)*2,75-0,6*2,3)*0,15-0,9*0,4-1*0,4</t>
  </si>
  <si>
    <t>Součet</t>
  </si>
  <si>
    <t>342241155</t>
  </si>
  <si>
    <t>Příčky nebo přizdívky jednoduché z cihel nebo příčkovek pálených na maltu MVC nebo MC voštinových CV 14 (290x140x140 mm) P10 až P20, tl. 140 mm</t>
  </si>
  <si>
    <t>m2</t>
  </si>
  <si>
    <t>1510557505</t>
  </si>
  <si>
    <t>"1pp wc"</t>
  </si>
  <si>
    <t>(0,2+0,2+1,1)*2,75</t>
  </si>
  <si>
    <t>"1np"</t>
  </si>
  <si>
    <t>0,87*1,9 "mraz. box" + 1,5*3,7-1,4*2,02 "chodba"</t>
  </si>
  <si>
    <t>(0,45+4,74)*3,7-1,975*2,08 "přípr masa"</t>
  </si>
  <si>
    <t>(0,25+1,05)*3,7 "šatna"</t>
  </si>
  <si>
    <t>3,1*3,7-1,975*2,08 "skl zelenin"</t>
  </si>
  <si>
    <t>0,9*2,12 "skl zelenin"</t>
  </si>
  <si>
    <t>1,325*3,7 "úklid"</t>
  </si>
  <si>
    <t>0,45*2,2 "mytí"</t>
  </si>
  <si>
    <t>342244101</t>
  </si>
  <si>
    <t>Příčky jednoduché z cihel děrovaných klasických spojených na pero a drážku na maltu M5, pevnost cihel do P15, tl. příčky 80 mm</t>
  </si>
  <si>
    <t>-230639425</t>
  </si>
  <si>
    <t>"1pp"</t>
  </si>
  <si>
    <t>0,3*2*2,12</t>
  </si>
  <si>
    <t>"1NP"</t>
  </si>
  <si>
    <t>1*3,7-0,8*2</t>
  </si>
  <si>
    <t>0,5*2,75</t>
  </si>
  <si>
    <t>342244111</t>
  </si>
  <si>
    <t>Příčky jednoduché z cihel děrovaných klasických spojených na pero a drážku na maltu M5, pevnost cihel do P15, tl. příčky 115 mm</t>
  </si>
  <si>
    <t>2134243359</t>
  </si>
  <si>
    <t>"SKLAD PEČIVA"</t>
  </si>
  <si>
    <t>1,15*3,7</t>
  </si>
  <si>
    <t>5</t>
  </si>
  <si>
    <t>342291121</t>
  </si>
  <si>
    <t>Ukotvení příček plochými kotvami, do konstrukce cihelné</t>
  </si>
  <si>
    <t>m</t>
  </si>
  <si>
    <t>-1323659793</t>
  </si>
  <si>
    <t>"1PP"</t>
  </si>
  <si>
    <t>2*2,12+2*2,75</t>
  </si>
  <si>
    <t>2*2,2+2,2+3,7*2+1,9*2+2,12+3,7+3,7*2+3,7*2+3,7*2</t>
  </si>
  <si>
    <t>Vodorovné konstrukce</t>
  </si>
  <si>
    <t>6</t>
  </si>
  <si>
    <t>411321616</t>
  </si>
  <si>
    <t>Stropy z betonu železového (bez výztuže) stropů deskových, plochých střech, desek balkonových, desek hřibových stropů včetně hlavic hřibových sloupů tř. C 30/37</t>
  </si>
  <si>
    <t>1787324152</t>
  </si>
  <si>
    <t>0,45*0,85*2*0,25</t>
  </si>
  <si>
    <t>7</t>
  </si>
  <si>
    <t>411351011</t>
  </si>
  <si>
    <t>Bednění stropních konstrukcí - bez podpěrné konstrukce desek tloušťky stropní desky přes 5 do 25 cm zřízení</t>
  </si>
  <si>
    <t>1494026854</t>
  </si>
  <si>
    <t>0,45*0,85*2</t>
  </si>
  <si>
    <t>8</t>
  </si>
  <si>
    <t>411351012</t>
  </si>
  <si>
    <t>Bednění stropních konstrukcí - bez podpěrné konstrukce desek tloušťky stropní desky přes 5 do 25 cm odstranění</t>
  </si>
  <si>
    <t>-756264240</t>
  </si>
  <si>
    <t>9</t>
  </si>
  <si>
    <t>411354313</t>
  </si>
  <si>
    <t>Podpěrná konstrukce stropů - desek, kleneb a skořepin výška podepření do 4 m tloušťka stropu přes 15 do 25 cm zřízení</t>
  </si>
  <si>
    <t>1787044639</t>
  </si>
  <si>
    <t>10</t>
  </si>
  <si>
    <t>411354314</t>
  </si>
  <si>
    <t>Podpěrná konstrukce stropů - desek, kleneb a skořepin výška podepření do 4 m tloušťka stropu přes 15 do 25 cm odstranění</t>
  </si>
  <si>
    <t>-1787707280</t>
  </si>
  <si>
    <t>11</t>
  </si>
  <si>
    <t>411362021</t>
  </si>
  <si>
    <t>Výztuž stropů prostě uložených, vetknutých, spojitých, deskových, trámových (žebrových, kazetových), s keramickými a jinými vložkami, konsolových nebo balkonových, hřibových včetně hlavic hřibových sloupů, plochých střech a pro zavěšení železobetonových podhledů ze svařovaných sítí z drátů typu KARI</t>
  </si>
  <si>
    <t>t</t>
  </si>
  <si>
    <t>-2035671069</t>
  </si>
  <si>
    <t>0,45*0,85*2*0,005</t>
  </si>
  <si>
    <t>413941121</t>
  </si>
  <si>
    <t>Osazování ocelových válcovaných nosníků ve stropech I nebo IE nebo U nebo UE nebo L do č.12 nebo výšky do 120 mm</t>
  </si>
  <si>
    <t>799580985</t>
  </si>
  <si>
    <t>13</t>
  </si>
  <si>
    <t>M</t>
  </si>
  <si>
    <t>13010440</t>
  </si>
  <si>
    <t>úhelník ocelový rovnostranný jakost S235JR (11 375) 100x100x8mm</t>
  </si>
  <si>
    <t>-1612143606</t>
  </si>
  <si>
    <t>(1,3+2*1,6)*0,0122</t>
  </si>
  <si>
    <t>14</t>
  </si>
  <si>
    <t>413941123</t>
  </si>
  <si>
    <t>Osazování ocelových válcovaných nosníků ve stropech I nebo IE nebo U nebo UE nebo L č. 14 až 22 nebo výšky přes 120 do 220 mm</t>
  </si>
  <si>
    <t>1102689788</t>
  </si>
  <si>
    <t>(1,46+2,4+1,8)*0,02144</t>
  </si>
  <si>
    <t>15</t>
  </si>
  <si>
    <t>13010446</t>
  </si>
  <si>
    <t>úhelník ocelový rovnostranný jakost S235JR (11 375) 140x140x10mm</t>
  </si>
  <si>
    <t>-716424544</t>
  </si>
  <si>
    <t>16</t>
  </si>
  <si>
    <t>729235451</t>
  </si>
  <si>
    <t>(3*6+2*4)*0,019</t>
  </si>
  <si>
    <t>17</t>
  </si>
  <si>
    <t>13010750</t>
  </si>
  <si>
    <t>ocel profilová jakost S235JR (11 375) průřez IPE 180</t>
  </si>
  <si>
    <t>1262563159</t>
  </si>
  <si>
    <t>Úpravy povrchů, podlahy a osazování výplní</t>
  </si>
  <si>
    <t>18</t>
  </si>
  <si>
    <t>611131102</t>
  </si>
  <si>
    <t>Podkladní a spojovací vrstva vnitřních omítaných ploch cementový postřik nanášený ručně síťovitě (pokrytí plochy 50 až 75 %) stropů</t>
  </si>
  <si>
    <t>-606864121</t>
  </si>
  <si>
    <t>(327,41+249,14)*0,5</t>
  </si>
  <si>
    <t>19</t>
  </si>
  <si>
    <t>611311121</t>
  </si>
  <si>
    <t>Omítka vápenná vnitřních ploch nanášená ručně jednovrstvá hladká, tloušťky do 10 mm vodorovných konstrukcí stropů rovných</t>
  </si>
  <si>
    <t>1632220705</t>
  </si>
  <si>
    <t>20</t>
  </si>
  <si>
    <t>612131102</t>
  </si>
  <si>
    <t>Podkladní a spojovací vrstva vnitřních omítaných ploch cementový postřik nanášený ručně síťovitě (pokrytí plochy 50 až 75 %) stěn</t>
  </si>
  <si>
    <t>-518904550</t>
  </si>
  <si>
    <t>575*0,5</t>
  </si>
  <si>
    <t>612311121</t>
  </si>
  <si>
    <t>Omítka vápenná vnitřních ploch nanášená ručně jednovrstvá hladká, tloušťky do 10 mm svislých konstrukcí stěn</t>
  </si>
  <si>
    <t>899100254</t>
  </si>
  <si>
    <t>575*0,5+460,2</t>
  </si>
  <si>
    <t>22</t>
  </si>
  <si>
    <t>631311214</t>
  </si>
  <si>
    <t>Mazanina z betonu prostého se zvýšenými nároky na prostředí tl. přes 50 do 80 mm tř. C 25/30</t>
  </si>
  <si>
    <t>1011912283</t>
  </si>
  <si>
    <t>0,9*1,675*0,06*2+1,2*1,5*0,06</t>
  </si>
  <si>
    <t xml:space="preserve">"k.dl" </t>
  </si>
  <si>
    <t>(5,76+45,59+21,64+20,19+18,02+11,05+6,36+84,7+19,74+8,10+6,65+0,81+6,05+2,63)*0,057</t>
  </si>
  <si>
    <t>(27,29+13,35+6,89+9,31+3,08+2,77+2,98+5,52+3,89+7,43+4,14+1,8+1,23)*0,057</t>
  </si>
  <si>
    <t>(171,48+10,7+11,65)*0,065</t>
  </si>
  <si>
    <t>23</t>
  </si>
  <si>
    <t>631319171</t>
  </si>
  <si>
    <t>Příplatek k cenám mazanin za stržení povrchu spodní vrstvy mazaniny latí před vložením výztuže nebo pletiva pro tl. obou vrstev mazaniny přes 50 do 80 mm</t>
  </si>
  <si>
    <t>1259720229</t>
  </si>
  <si>
    <t>24</t>
  </si>
  <si>
    <t>631319195</t>
  </si>
  <si>
    <t>Příplatek k cenám mazanin za malou plochu do 5 m2 jednotlivě mazanina tl. přes 50 do 80 mm</t>
  </si>
  <si>
    <t>918418825</t>
  </si>
  <si>
    <t>(0,81+2,63)*0,057</t>
  </si>
  <si>
    <t>(3,08+2,77+2,98+3,89+4,14+1,8+1,23)*0,057</t>
  </si>
  <si>
    <t>25</t>
  </si>
  <si>
    <t>631362021</t>
  </si>
  <si>
    <t>Výztuž mazanin ze svařovaných sítí z drátů typu KARI</t>
  </si>
  <si>
    <t>1150336062</t>
  </si>
  <si>
    <t>0,002*(0,9*1,675*2+1,2*1,5)</t>
  </si>
  <si>
    <t>0,002*(5,76+45,59+21,64+171,48+20,19+18,02+11,05+6,36+84,7+19,74+3,05+4,45+4,64+8,10+4,81)*1,1</t>
  </si>
  <si>
    <t>0,002*(6,65+0,81+6,05+2,63+27,29+13,35+6,89+9,31+3,08+2,77+2,98+10,7+11,65+5,52+3,89+7,43+4,14+1,8+1,23)*1,1</t>
  </si>
  <si>
    <t>26</t>
  </si>
  <si>
    <t>634112123</t>
  </si>
  <si>
    <t>Obvodová dilatace mezi stěnou a mazaninou nebo potěrem podlahovým páskem z pěnového PE s fólií tl. do 10 mm, výšky 80 mm</t>
  </si>
  <si>
    <t>799472760</t>
  </si>
  <si>
    <t>(0,9*2+1,675)*2+(1,2+1,5)*2</t>
  </si>
  <si>
    <t>"1.01" 2,4*2</t>
  </si>
  <si>
    <t>"1.02" 1+0,425+2*0,15+2,15+2*0,15+1,02+0,6+4,8+0,55+2*0,15+0,55+2*0,15+0,46+0,34+0,96+0,44+4*0,15*4+1,15+0,15+0,35+3,75+0,65+4*0,15</t>
  </si>
  <si>
    <t>"1.03" 3,75*2+5,85+3,75</t>
  </si>
  <si>
    <t>"1.04" 0,225+3,25+11,45+0,15+0,39+1,13+0,23+1,27+(0,15+0,6+0,15)*4+2,4*4+0,15+0,3+3,55+0,075+1,35+2,15+1+0,3+0,71*3</t>
  </si>
  <si>
    <t>"1.05" 0,71*3+0,85+0,15*2+3,57</t>
  </si>
  <si>
    <t>"1.06" 0,15*2+1,05+3,1+5,7+3,1+0,75</t>
  </si>
  <si>
    <t>"1.07" 0,15+2,45+3,1+3,5+3,25</t>
  </si>
  <si>
    <t>"1.08"2*0,15+1,15+3,1+2,05+3,1</t>
  </si>
  <si>
    <t>"1.09"0,2+1,1+8,75+1,15+2*0,15+2,1+0,55+0,1+2*0,15+0,1+2*0,15+0,2+4,35+1,05+3,35</t>
  </si>
  <si>
    <t>"1.10" 4,8+1,15+1,95+3,04+2*0,15+0,8+4,05</t>
  </si>
  <si>
    <t>"1.14" 2*0,15+0,95+4,05+2+2,9+2*0,15+0,2</t>
  </si>
  <si>
    <t>"1.15"2,8+0,9+0,95+1,1+2,66+0,14+2*0,15+0,15+0,85</t>
  </si>
  <si>
    <t>"1.16"1,15*2+0,7*2</t>
  </si>
  <si>
    <t>"1.17"0,825+1,3+2,025+3,5+2,65+1,1+0,2+1,1</t>
  </si>
  <si>
    <t>"1.18"1,225*+2+1+0,2+0,1*2</t>
  </si>
  <si>
    <t>"1.19"2,65+1,55+0,35+2,4+1,325+0,25+0,1+0,075+2*0,15+1,25+1,45+0,15*2</t>
  </si>
  <si>
    <t>"1.20"2,375+0,25+0,9+0,25+0,2+1,5+2*0,15+2*0,15+1,5+0,15*2+1,2+0,1+2,49+1,52+2*0,15+1,06+1,67+0,2</t>
  </si>
  <si>
    <t>"1.21"0,65+4,05+1,7+4,05+0,05</t>
  </si>
  <si>
    <t>"1.22"0,65+0,65+4,05+4,05+2,3</t>
  </si>
  <si>
    <t>"1.23"0,05+0,15+0,55+1,24+2,3+1,38+0,7</t>
  </si>
  <si>
    <t>"1.24"0,75+0,9+0,75+0,1+0,75+0,9+1,5+0,9+0,2+0,9+0,05</t>
  </si>
  <si>
    <t>"1.25"1,55+1,05+0,85+0,1+0,85+0,9+1,5+1,3+2*0,15</t>
  </si>
  <si>
    <t>"1.26"0,7+3,1+1,25+1,3+2,05+0,25+1,05+1,8</t>
  </si>
  <si>
    <t>"1.27"5,55+1,2+3,3+1,35+2,1</t>
  </si>
  <si>
    <t>"1.289"0,05+2,3+0,65+0,1+0,8+0,05+0,75+0,1+0,7+0,75+0,8+1,5+0,8+0,05+0,1+0,05+0,9+0,05+0,1+0,7+0,05+0,08+1,05+0,8+0,75+0,1+0,75+0,05+0,1+0,95+2,3+1,45</t>
  </si>
  <si>
    <t>"1.30"0,1*2+1,05+1,2+1,8+1,2+0,05+0,1+0</t>
  </si>
  <si>
    <t>"1.31"0,85+2,3+1,8+2,3+0,05+0,1+0,15+2+1,7+2+0,65+0,1+0,1+0,05+2+0,8+2+0,05+0,1</t>
  </si>
  <si>
    <t>"1.32"0,81+0,9+2+0,9+0,3</t>
  </si>
  <si>
    <t>27</t>
  </si>
  <si>
    <t>634113115</t>
  </si>
  <si>
    <t>Výplň dilatačních spár mazanin plastovým profilem výšky 80 mm</t>
  </si>
  <si>
    <t>-95745029</t>
  </si>
  <si>
    <t>"jídelna" 3*11,45+14,8+2,35+3*2,55</t>
  </si>
  <si>
    <t>"výdej" 8+1,5+1,5</t>
  </si>
  <si>
    <t>"varna" 2,35+1,05+10,05+8,75</t>
  </si>
  <si>
    <t>"chodba" 2*1,5</t>
  </si>
  <si>
    <t>"hala" 2,55+1,6+1,6+1,84+2,025</t>
  </si>
  <si>
    <t>"dveře" 2*0,9+0,95+1+1,4+1+1,06+1+1,06+1+1+0,9*2+0,+0,7+2+2*0,7+5*0,9+5*0,7+2,4+2*1</t>
  </si>
  <si>
    <t>28</t>
  </si>
  <si>
    <t>642942111</t>
  </si>
  <si>
    <t>Osazování zárubní nebo rámů kovových dveřních lisovaných nebo z úhelníků bez dveřních křídel na cementovou maltu, plochy otvoru do 2,5 m2</t>
  </si>
  <si>
    <t>kus</t>
  </si>
  <si>
    <t>-1362593608</t>
  </si>
  <si>
    <t>16+18+9</t>
  </si>
  <si>
    <t>29</t>
  </si>
  <si>
    <t>55331485</t>
  </si>
  <si>
    <t>zárubeň jednokřídlá ocelová pro zdění tl stěny 110-150mm rozměru 600/1970, 2100mm</t>
  </si>
  <si>
    <t>1726380879</t>
  </si>
  <si>
    <t>30</t>
  </si>
  <si>
    <t>55331487</t>
  </si>
  <si>
    <t>zárubeň jednokřídlá ocelová pro zdění tl stěny 110-150mm rozměru 800/1970, 2100mm</t>
  </si>
  <si>
    <t>-744838422</t>
  </si>
  <si>
    <t>31</t>
  </si>
  <si>
    <t>55331488</t>
  </si>
  <si>
    <t>zárubeň jednokřídlá ocelová pro zdění tl stěny 110-150mm rozměru 900/1970, 2100mm</t>
  </si>
  <si>
    <t>-391906091</t>
  </si>
  <si>
    <t>32</t>
  </si>
  <si>
    <t>642942221</t>
  </si>
  <si>
    <t>Osazování zárubní nebo rámů kovových dveřních lisovaných nebo z úhelníků bez dveřních křídel na cementovou maltu, plochy otvoru přes 2,5 do 4,5 m2</t>
  </si>
  <si>
    <t>1229091766</t>
  </si>
  <si>
    <t>33</t>
  </si>
  <si>
    <t>553317471</t>
  </si>
  <si>
    <t>zárubeň dvoukřídlá ocelová pro zdění tl stěny 110-150mm rozměru 1450/1970, 2100mm</t>
  </si>
  <si>
    <t>1402952370</t>
  </si>
  <si>
    <t>34</t>
  </si>
  <si>
    <t>642945111</t>
  </si>
  <si>
    <t>Osazování ocelových zárubní protipožárních nebo protiplynových dveří do vynechaného otvoru, s obetonováním, dveří jednokřídlových do 2,5 m2</t>
  </si>
  <si>
    <t>-1548200815</t>
  </si>
  <si>
    <t>35</t>
  </si>
  <si>
    <t>55331563</t>
  </si>
  <si>
    <t>zárubeň jednokřídlá ocelová pro zdění s protipožární úpravou tl stěny 110-150mm rozměru 900/1970, 2100mm</t>
  </si>
  <si>
    <t>275567569</t>
  </si>
  <si>
    <t>36</t>
  </si>
  <si>
    <t>642945112</t>
  </si>
  <si>
    <t>Osazování ocelových zárubní protipožárních nebo protiplynových dveří do vynechaného otvoru, s obetonováním, dveří dvoukřídlových přes 2,5 do 6,5 m2</t>
  </si>
  <si>
    <t>1215205057</t>
  </si>
  <si>
    <t>1+3</t>
  </si>
  <si>
    <t>37</t>
  </si>
  <si>
    <t>55331762</t>
  </si>
  <si>
    <t>zárubeň dvoukřídlá ocelová pro zdění s protipožární úpravou tl stěny 110-150mm rozměru 1450/1970, 2100mm</t>
  </si>
  <si>
    <t>1646672403</t>
  </si>
  <si>
    <t>38</t>
  </si>
  <si>
    <t>553317621</t>
  </si>
  <si>
    <t>495520827</t>
  </si>
  <si>
    <t>3*1,1 'Přepočtené koeficientem množství</t>
  </si>
  <si>
    <t>39</t>
  </si>
  <si>
    <t>642946112</t>
  </si>
  <si>
    <t>Osazení stavebního pouzdra posuvných dveří do zděné příčky s jednou kapsou pro jedno dveřní křídlo průchozí šířky přes 800 do 1200 mm</t>
  </si>
  <si>
    <t>1177363859</t>
  </si>
  <si>
    <t>40</t>
  </si>
  <si>
    <t>55331613</t>
  </si>
  <si>
    <t>pouzdro stavební do zdiva pro 1 křídlo posuvných dveří š 900mm v do 2100mm</t>
  </si>
  <si>
    <t>1725926761</t>
  </si>
  <si>
    <t>Ostatní konstrukce a práce, bourání</t>
  </si>
  <si>
    <t>41</t>
  </si>
  <si>
    <t>941111121</t>
  </si>
  <si>
    <t>Lešení řadové trubkové lehké pracovní s podlahami s provozním zatížením tř. 3 do 200 kg/m2 šířky tř. W09 od 0,9 do 1,2 m, výšky výšky do 10 m montáž</t>
  </si>
  <si>
    <t>-1258421042</t>
  </si>
  <si>
    <t>22*9</t>
  </si>
  <si>
    <t>42</t>
  </si>
  <si>
    <t>941111221</t>
  </si>
  <si>
    <t>Lešení řadové trubkové lehké pracovní s podlahami s provozním zatížením tř. 3 do 200 kg/m2 šířky tř. W09 od 0,9 do 1,2 m, výšky výšky do 10 m příplatek k ceně za každý den použití</t>
  </si>
  <si>
    <t>-734923011</t>
  </si>
  <si>
    <t>22*9*30</t>
  </si>
  <si>
    <t>43</t>
  </si>
  <si>
    <t>941111821</t>
  </si>
  <si>
    <t>Lešení řadové trubkové lehké pracovní s podlahami s provozním zatížením tř. 3 do 200 kg/m2 šířky tř. W09 od 0,9 do 1,2 m, výšky výšky do 10 m demontáž</t>
  </si>
  <si>
    <t>-321733676</t>
  </si>
  <si>
    <t>44</t>
  </si>
  <si>
    <t>944111111</t>
  </si>
  <si>
    <t>Zábradlí ochranné trubkové na vnějších volných stranách objektů odkloněné od svislice do 15° montáž</t>
  </si>
  <si>
    <t>-1039883523</t>
  </si>
  <si>
    <t>24,34+22</t>
  </si>
  <si>
    <t>45</t>
  </si>
  <si>
    <t>944111211</t>
  </si>
  <si>
    <t>Zábradlí ochranné trubkové na vnějších volných stranách objektů odkloněné od svislice do 15° příplatek k ceně za každý den použití</t>
  </si>
  <si>
    <t>982118615</t>
  </si>
  <si>
    <t>30*(24,34+22)</t>
  </si>
  <si>
    <t>46</t>
  </si>
  <si>
    <t>944111811</t>
  </si>
  <si>
    <t>Zábradlí ochranné trubkové na vnějších volných stranách objektů odkloněné od svislice do 15° demontáž</t>
  </si>
  <si>
    <t>-1556425680</t>
  </si>
  <si>
    <t>47</t>
  </si>
  <si>
    <t>952901111</t>
  </si>
  <si>
    <t>Vyčištění budov nebo objektů před předáním do užívání budov bytové nebo občanské výstavby, světlé výšky podlaží do 4 m</t>
  </si>
  <si>
    <t>-518606334</t>
  </si>
  <si>
    <t>289,48</t>
  </si>
  <si>
    <t>640,13</t>
  </si>
  <si>
    <t>48</t>
  </si>
  <si>
    <t>953961214</t>
  </si>
  <si>
    <t>Kotva chemická s vyvrtáním otvoru do betonu, železobetonu nebo tvrdého kamene chemická patrona, velikost M 16, hloubka 125 mm</t>
  </si>
  <si>
    <t>-1688367822</t>
  </si>
  <si>
    <t>8*2</t>
  </si>
  <si>
    <t>49</t>
  </si>
  <si>
    <t>962031011</t>
  </si>
  <si>
    <t>Bourání příček nebo přizdívek z cihel děrovaných, tl. do 100 mm</t>
  </si>
  <si>
    <t>-1309596702</t>
  </si>
  <si>
    <t>0,3*2,12*2 "umývárny</t>
  </si>
  <si>
    <t>(1,2+0,55)*3,7 "uklid"</t>
  </si>
  <si>
    <t>50</t>
  </si>
  <si>
    <t>962031013</t>
  </si>
  <si>
    <t>Bourání příček nebo přizdívek z cihel děrovaných, tl. přes 100 do 150 mm</t>
  </si>
  <si>
    <t>474626268</t>
  </si>
  <si>
    <t>1,8*3,7-1*2,12+3,4*3,7+4,2*3,7+1,94*3,7-1*2,02 "chodba, příprava masa"</t>
  </si>
  <si>
    <t>0,19*2,12+0,87*0,22 "dveře chladírna"</t>
  </si>
  <si>
    <t>0,9*3,7 "šatna"+1*2,12 "zelenina" +3,1*3,7-1*2,12-0,9*2,12 "úklid, zelenina"</t>
  </si>
  <si>
    <t>2,025*3,7 "sklad odpadků"</t>
  </si>
  <si>
    <t>51</t>
  </si>
  <si>
    <t>965042141</t>
  </si>
  <si>
    <t>Bourání mazanin betonových tl. do 100 mm, plochy přes 4 m2</t>
  </si>
  <si>
    <t>919686131</t>
  </si>
  <si>
    <t>"C" (45,91+21,64+171,48+7,43+4,14+1,8)*0,06</t>
  </si>
  <si>
    <t>"J" (20,19+1,65+13,62+2,77+2,98+5,52+3,89)*0,05</t>
  </si>
  <si>
    <t>"I"(18,02+11,05+6,36+76,77+9,94+8,10+8,10+14,73+6,89+9,31+8,69)*0,05</t>
  </si>
  <si>
    <t>"L" (10,56)*0,08</t>
  </si>
  <si>
    <t>"k" (11,65+10,70)*0,063</t>
  </si>
  <si>
    <t>52</t>
  </si>
  <si>
    <t>965043341</t>
  </si>
  <si>
    <t>Bourání mazanin betonových s potěrem nebo teracem tl. do 100 mm, plochy přes 4 m2</t>
  </si>
  <si>
    <t>569723128</t>
  </si>
  <si>
    <t>"D" 5,76*0,092</t>
  </si>
  <si>
    <t>"L" 10,56*0,1</t>
  </si>
  <si>
    <t>53</t>
  </si>
  <si>
    <t>965045113</t>
  </si>
  <si>
    <t>Bourání potěrů tl. do 50 mm cementových nebo pískocementových, plochy přes 4 m2</t>
  </si>
  <si>
    <t>-1172289352</t>
  </si>
  <si>
    <t>"I" 18,02+11,05+6,36+76,77+9,94+8,10+8,10+14,73+6,89+9,31+8,69</t>
  </si>
  <si>
    <t>"J" 20,19+1,65+13,62+2,77+2,98+5,52+3,89</t>
  </si>
  <si>
    <t>54</t>
  </si>
  <si>
    <t>965049113</t>
  </si>
  <si>
    <t>Bourání mazanin Příplatek k cenám za bourání mazanin betonových s rabicovým pletivem, tl. do 100 mm</t>
  </si>
  <si>
    <t>-1301112594</t>
  </si>
  <si>
    <t>55</t>
  </si>
  <si>
    <t>965081213</t>
  </si>
  <si>
    <t>Bourání podlah z dlaždic bez podkladního lože nebo mazaniny, s jakoukoliv výplní spár keramických nebo xylolitových tl. do 10 mm, plochy přes 1 m2</t>
  </si>
  <si>
    <t>-2006571977</t>
  </si>
  <si>
    <t>46,88+1,5+2,10+5,52+9,36+6,45+6,45+1,85+3,80+1,8+0,96+8,49</t>
  </si>
  <si>
    <t>5,76+52,51+21,64+171,48+20,19+18,02+11,05+6,36+76,77+9,94+8,1+8,10+6,05+1,65+13,62+14,73+6,89+9,31+8,69+2,77+2,98+5,52+3,89+7,43+4,14+1,8</t>
  </si>
  <si>
    <t>56</t>
  </si>
  <si>
    <t>965081333</t>
  </si>
  <si>
    <t>Bourání podlah z dlaždic bez podkladního lože nebo mazaniny, s jakoukoliv výplní spár betonových, teracových nebo čedičových tl. do 30 mm, plochy přes 1 m2</t>
  </si>
  <si>
    <t>-1913168414</t>
  </si>
  <si>
    <t>30,80</t>
  </si>
  <si>
    <t>14,60</t>
  </si>
  <si>
    <t>57</t>
  </si>
  <si>
    <t>965081611</t>
  </si>
  <si>
    <t>Odsekání soklíků včetně otlučení podkladní omítky až na zdivo rovných</t>
  </si>
  <si>
    <t>-37016577</t>
  </si>
  <si>
    <t>"0.02" 1,2+0,85+3,95+1,4+1,65+0,15+5,9+0,2+1,905+1,095+0,6+0,9+9,9+0,15</t>
  </si>
  <si>
    <t>"0,09" 2,4+3,9+3,9+0,7+0,7</t>
  </si>
  <si>
    <t>"0.20" 6,07+0,3+2,9+0,875</t>
  </si>
  <si>
    <t>"0.04" 0,2+0,2+3,8+5,55+3,35+1,5+4,125+0,075+0,65</t>
  </si>
  <si>
    <t>"0.05" 1,655+1,25+0,45+1,15+0,45+1,5+3,9+3,9+0,895</t>
  </si>
  <si>
    <t>"1.02" 1+0,425+2,15+1,03+4,8+0,55+0,55+0,34+0,96+0,44+1,25+0,45+3,75+0,2+0,3+0,15</t>
  </si>
  <si>
    <t>"1.03" 5,85+3,7+3,7+0,05+3,75+0,05</t>
  </si>
  <si>
    <t>"1.04" 14,85+0,15*10+11,45+3,25+0,2+1,1+2,15+1,35+0,075+3,55</t>
  </si>
  <si>
    <t>"1.05" 3,55+0,9</t>
  </si>
  <si>
    <t>"1.08" 0,05+3,1+2,05+3,1+1,1</t>
  </si>
  <si>
    <t>"1.16" 0,2+1,1+2,65+2,2+2,85+0,1</t>
  </si>
  <si>
    <t>"1.19" 1,35+3,35+3,5+0,9+0,2+0,55+0,9+1,45+1,25+0,05</t>
  </si>
  <si>
    <t>"1.20" 2,5+1,5+1,5+1,2+0,75+2,1+0,3+1,1+0,865+1,77+0,7</t>
  </si>
  <si>
    <t>"1.21" 4,05+1,7+4,05+0,7</t>
  </si>
  <si>
    <t>"1.22" 0,65+4,05+2,30+4,05+0,65</t>
  </si>
  <si>
    <t>"1,23" 0,7+4,05+1,85+1+0,45+2,9+0,55+0,2</t>
  </si>
  <si>
    <t>58</t>
  </si>
  <si>
    <t>9660721111</t>
  </si>
  <si>
    <t>Demontáž opláštění stěn ocelové konstrukce ze sendvičových panelů, výšky budovy do 6 m</t>
  </si>
  <si>
    <t>967885839</t>
  </si>
  <si>
    <t>(2,15+2,15+3,8+3,8+1,95)*2,5-0,87*1,85*2</t>
  </si>
  <si>
    <t>59</t>
  </si>
  <si>
    <t>9660731111</t>
  </si>
  <si>
    <t>Demontáž krytiny střech ocelových konstrukcí ze sendvičových panelů, výšky budovy do 6 m</t>
  </si>
  <si>
    <t>-1929384200</t>
  </si>
  <si>
    <t>4*2,15*2</t>
  </si>
  <si>
    <t>60</t>
  </si>
  <si>
    <t>968072455</t>
  </si>
  <si>
    <t>Vybourání kovových rámů oken s křídly, dveřních zárubní, vrat, stěn, ostění nebo obkladů dveřních zárubní, plochy do 2 m2</t>
  </si>
  <si>
    <t>293477203</t>
  </si>
  <si>
    <t>0,7*2,02*8</t>
  </si>
  <si>
    <t>0,9*2,02*9</t>
  </si>
  <si>
    <t>1*2,02*5</t>
  </si>
  <si>
    <t>0,9*2,02*11</t>
  </si>
  <si>
    <t>1*2,02*9</t>
  </si>
  <si>
    <t>61</t>
  </si>
  <si>
    <t>968072456</t>
  </si>
  <si>
    <t>Vybourání kovových rámů oken s křídly, dveřních zárubní, vrat, stěn, ostění nebo obkladů dveřních zárubní, plochy přes 2 m2</t>
  </si>
  <si>
    <t>8263006</t>
  </si>
  <si>
    <t>1,35*2,02*3+1,55*2,02</t>
  </si>
  <si>
    <t>62</t>
  </si>
  <si>
    <t>968072747</t>
  </si>
  <si>
    <t>Vybourání kovových rámů oken s křídly, dveřních zárubní, vrat, stěn, ostění nebo obkladů stěn výkladních pevných nebo otevíratelných, plochy přes 4 m2</t>
  </si>
  <si>
    <t>-220616788</t>
  </si>
  <si>
    <t>2,55*3,2*3 "copilitové stěny jídelna"</t>
  </si>
  <si>
    <t>63</t>
  </si>
  <si>
    <t>968082016</t>
  </si>
  <si>
    <t>Vybourání plastových rámů oken s křídly, dveřních zárubní, vrat rámu oken s křídly, plochy přes 1 do 2 m2</t>
  </si>
  <si>
    <t>-1258370321</t>
  </si>
  <si>
    <t>1,05*1,8*3 "okno přípravny"</t>
  </si>
  <si>
    <t>64</t>
  </si>
  <si>
    <t>968082017</t>
  </si>
  <si>
    <t>Vybourání plastových rámů oken s křídly, dveřních zárubní, vrat rámu oken s křídly, plochy přes 2 do 4 m2</t>
  </si>
  <si>
    <t>-1306916548</t>
  </si>
  <si>
    <t>2,1*1,8*4 "okna varna"</t>
  </si>
  <si>
    <t>65</t>
  </si>
  <si>
    <t>968082018</t>
  </si>
  <si>
    <t>Vybourání plastových rámů oken s křídly, dveřních zárubní, vrat rámu oken s křídly, plochy přes 4 m2</t>
  </si>
  <si>
    <t>-1659806938</t>
  </si>
  <si>
    <t>2,4*3,2 "jídelna 88"</t>
  </si>
  <si>
    <t>1,5*3,3 "výdej jídel 89"</t>
  </si>
  <si>
    <t>2,4*3,3 "zádveří 87"</t>
  </si>
  <si>
    <t>66</t>
  </si>
  <si>
    <t>968082022</t>
  </si>
  <si>
    <t>Vybourání plastových rámů oken s křídly, dveřních zárubní, vrat dveřních zárubní, plochy přes 2 do 4 m2</t>
  </si>
  <si>
    <t>-1670890578</t>
  </si>
  <si>
    <t>1,4*2,1*2 "chodba"</t>
  </si>
  <si>
    <t>1,6*2,10*2 "jídelna 91"</t>
  </si>
  <si>
    <t>67</t>
  </si>
  <si>
    <t>969021112</t>
  </si>
  <si>
    <t>Vybourání vnitřního potrubí včetně vysekání drážky litinového do DN 100</t>
  </si>
  <si>
    <t>856082648</t>
  </si>
  <si>
    <t>3,5+3,2+3,2+6,7+9,5+16,0+8+8,5+5+1+6,5+1+2+7+1+2+4+7+2+2+10+9+4+1+4+4</t>
  </si>
  <si>
    <t>68</t>
  </si>
  <si>
    <t>969021113</t>
  </si>
  <si>
    <t>Vybourání vnitřního potrubí včetně vysekání drážky litinového přes DN 100 do DN 200</t>
  </si>
  <si>
    <t>-1275987381</t>
  </si>
  <si>
    <t>4+4+6,5</t>
  </si>
  <si>
    <t>69</t>
  </si>
  <si>
    <t>969041111</t>
  </si>
  <si>
    <t>Vybourání vnitřního potrubí včetně vysekání drážky plastového do DN 50</t>
  </si>
  <si>
    <t>471694442</t>
  </si>
  <si>
    <t>1+2+2,5+1,5+0,5+2,5+0,6+1+1,2+0,5+0,7+1,3+2,5+1,5+1+2+1,2+2,2+2+1+1,7</t>
  </si>
  <si>
    <t>70</t>
  </si>
  <si>
    <t>969041112</t>
  </si>
  <si>
    <t>Vybourání vnitřního potrubí včetně vysekání drážky plastového přes DN 50 do DN 100</t>
  </si>
  <si>
    <t>396269683</t>
  </si>
  <si>
    <t>71</t>
  </si>
  <si>
    <t>972054491</t>
  </si>
  <si>
    <t>Vybourání otvorů ve stropech nebo klenbách železobetonových bez odstranění podlahy a násypu, plochy do 1 m2, tl. přes 80 mm</t>
  </si>
  <si>
    <t>1980533478</t>
  </si>
  <si>
    <t>0,45*1,14+0,45*1,24+0,26*0,6*2</t>
  </si>
  <si>
    <t>72</t>
  </si>
  <si>
    <t>978011161</t>
  </si>
  <si>
    <t>Otlučení vápenných nebo vápenocementových omítek vnitřních ploch stropů, v rozsahu přes 30 do 50 %</t>
  </si>
  <si>
    <t>-398580219</t>
  </si>
  <si>
    <t>327,41+249,14</t>
  </si>
  <si>
    <t>73</t>
  </si>
  <si>
    <t>978013161</t>
  </si>
  <si>
    <t>Otlučení vápenných nebo vápenocementových omítek vnitřních ploch stěn s vyškrabáním spar, s očištěním zdiva, v rozsahu přes 30 do 50 %</t>
  </si>
  <si>
    <t>293194213</t>
  </si>
  <si>
    <t>74</t>
  </si>
  <si>
    <t>978013191</t>
  </si>
  <si>
    <t>Otlučení vápenných nebo vápenocementových omítek vnitřních ploch stěn s vyškrabáním spar, s očištěním zdiva, v rozsahu přes 50 do 100 %</t>
  </si>
  <si>
    <t>-1984353978</t>
  </si>
  <si>
    <t>75</t>
  </si>
  <si>
    <t>978059541</t>
  </si>
  <si>
    <t>Odsekání obkladů stěn včetně otlučení podkladní omítky až na zdivo z obkládaček vnitřních, z jakýchkoliv materiálů, plochy přes 1 m2</t>
  </si>
  <si>
    <t>-1820314834</t>
  </si>
  <si>
    <t>"0.06" 1,5*(1,5+1+1,5+0,1)</t>
  </si>
  <si>
    <t>"0.07" 1,5*(0,45+1,5+0,45+1,5+0,1)</t>
  </si>
  <si>
    <t>"0,08" 1,5*(0,05+2,3+1,6+0,65+0,65+0,8+1,4+0,8+0,05+0,6+0,15+0,05+1,4+0,8+1,4+0,15)</t>
  </si>
  <si>
    <t>"0.12" 0,3*(0,25+0,27)+2,1*(2,25+0,9+1,625+0,8+2,15+0,625)+0,1*(0,9+0,7)</t>
  </si>
  <si>
    <t>"0.13" 0,3*(0,25+0,27)+2,1*(2,25+0,9+1,625+0,8+2,15+0,625)+0,1*(0,9+0,7)</t>
  </si>
  <si>
    <t>"0.14" 1,5*(1,85+1+0,95+0,225)</t>
  </si>
  <si>
    <t>"0.15" 1,5*(0,95+0,9+0,3+0,9+0,05+1,45+1,45+0,8+1,35+1,35+0,8)</t>
  </si>
  <si>
    <t>"0.18" 2,1*(0,75+1,2+1,5+0,45+0,1)</t>
  </si>
  <si>
    <t>"0.19" 1,5*(0,8+1,2+0,8+0,45)</t>
  </si>
  <si>
    <t>"1.06" 2,1*(0,65+3,1+5,7+3,1+0,6+0,15)-1,5*1,2</t>
  </si>
  <si>
    <t>"1.07" 2.1*(0,15+2,15+3,1+3,5+3,25)</t>
  </si>
  <si>
    <t>"1.09" 2,1*(2,2+8,75+1,15+1,65+0,6+0,15+1,15+1,8+1,3+4,35+1,05+2,9)-0,9*2,02-2,1*0,9*3-1*2,02-1*2,02+0,25*0,9*6</t>
  </si>
  <si>
    <t>"1.10" 2,1*(0,15+0,15+1,15+2,65+3,75+2,65+1,65)-2,1*0,9+0,25*0,9*2</t>
  </si>
  <si>
    <t>"1.11" 2,1*(2+4,05+2+4,05)-1,05*0,9-0,87*1,9-1*2,02+0,25*0,9*2</t>
  </si>
  <si>
    <t>"1.14" 2,1*(2+4,05+2+4,05)-1,05*0,9-0,9*2,02-1*2,02+0,25*0,9*2</t>
  </si>
  <si>
    <t>"1.17" 1,5*(1,15+2,85+1,15+2,85)-1*1,5</t>
  </si>
  <si>
    <t>"1.18" 1,5*(1,1+1,5+1,1+1,5)-0,9*1,5</t>
  </si>
  <si>
    <t>"1.24" 1,5*(0,9+1,5+0,9+1,5)*2-0,7*1,5*3</t>
  </si>
  <si>
    <t>"1.25" 1,5*(0,85+1,05+1,5+0,05)+2,1*(1,3+1,5+0,9+0,85+0,1)</t>
  </si>
  <si>
    <t>"1.28" 1,5*(2,3+2,4+2,3+2,4)-0,9*1,5-0,7*1,5</t>
  </si>
  <si>
    <t>"1.29" 1,5*(0,8+1,5+0,8+0,8+0,85+1+0,85+0,8+0,8+1,5+0,8)</t>
  </si>
  <si>
    <t>"1.30" 1,5*(0,5+1,85+1,2+1,05+0,05+2+0,8+2+0,1+0,65+2+1,7+2+0,15)</t>
  </si>
  <si>
    <t>"1.31" 1,5*(1,2+0,3+1,05+2,3+0,85)</t>
  </si>
  <si>
    <t>"1.32" 1,5*(0,8+0,9+2+0,9+0,3)</t>
  </si>
  <si>
    <t>yy</t>
  </si>
  <si>
    <t>997</t>
  </si>
  <si>
    <t>Přesun sutě</t>
  </si>
  <si>
    <t>76</t>
  </si>
  <si>
    <t>997013212</t>
  </si>
  <si>
    <t>Vnitrostaveništní doprava suti a vybouraných hmot vodorovně do 50 m s naložením ručně pro budovy a haly výšky přes 6 do 9 m</t>
  </si>
  <si>
    <t>-1613833995</t>
  </si>
  <si>
    <t>77</t>
  </si>
  <si>
    <t>997013501</t>
  </si>
  <si>
    <t>Odvoz suti a vybouraných hmot na skládku nebo meziskládku se složením, na vzdálenost do 1 km</t>
  </si>
  <si>
    <t>-1855536267</t>
  </si>
  <si>
    <t>78</t>
  </si>
  <si>
    <t>997013509</t>
  </si>
  <si>
    <t>Odvoz suti a vybouraných hmot na skládku nebo meziskládku se složením, na vzdálenost Příplatek k ceně za každý další započatý 1 km přes 1 km</t>
  </si>
  <si>
    <t>-323952082</t>
  </si>
  <si>
    <t>233,519*10 'Přepočtené koeficientem množství</t>
  </si>
  <si>
    <t>79</t>
  </si>
  <si>
    <t>997013601</t>
  </si>
  <si>
    <t>Poplatek za uložení stavebního odpadu na skládce (skládkovné) z prostého betonu zatříděného do Katalogu odpadů pod kódem 17 01 01</t>
  </si>
  <si>
    <t>-1910070142</t>
  </si>
  <si>
    <t>64,053+3,489+20,572+0,078+4,086+3,319</t>
  </si>
  <si>
    <t>95,597*1,15 'Přepočtené koeficientem množství</t>
  </si>
  <si>
    <t>80</t>
  </si>
  <si>
    <t>997013603</t>
  </si>
  <si>
    <t>Poplatek za uložení stavebního odpadu na skládce (skládkovné) cihelného zatříděného do Katalogu odpadů pod kódem 17 01 02</t>
  </si>
  <si>
    <t>-951497204</t>
  </si>
  <si>
    <t>8,232+0,62</t>
  </si>
  <si>
    <t>8,852*1,15 'Přepočtené koeficientem množství</t>
  </si>
  <si>
    <t>81</t>
  </si>
  <si>
    <t>997013609</t>
  </si>
  <si>
    <t>Poplatek za uložení stavebního odpadu na skládce (skládkovné) ze směsí nebo oddělených frakcí betonu, cihel a keramických výrobků zatříděného do Katalogu odpadů pod kódem 17 01 07</t>
  </si>
  <si>
    <t>61616621</t>
  </si>
  <si>
    <t>20,809+2,212+25,644</t>
  </si>
  <si>
    <t>48,665*1,15 'Přepočtené koeficientem množství</t>
  </si>
  <si>
    <t>82</t>
  </si>
  <si>
    <t>997013631</t>
  </si>
  <si>
    <t>Poplatek za uložení stavebního odpadu na skládce (skládkovné) směsného stavebního a demoličního zatříděného do Katalogu odpadů pod kódem 17 09 04</t>
  </si>
  <si>
    <t>1951654957</t>
  </si>
  <si>
    <t>181,504-92,278-8,232-48,665-2,771-10,358-2,113</t>
  </si>
  <si>
    <t>17,087*1,15 'Přepočtené koeficientem množství</t>
  </si>
  <si>
    <t>83</t>
  </si>
  <si>
    <t>997013811</t>
  </si>
  <si>
    <t>Poplatek za uložení stavebního odpadu na skládce (skládkovné) dřevěného zatříděného do Katalogu odpadů pod kódem 17 02 01</t>
  </si>
  <si>
    <t>-645104939</t>
  </si>
  <si>
    <t>2,163+3,103</t>
  </si>
  <si>
    <t>5,266*1,15 'Přepočtené koeficientem množství</t>
  </si>
  <si>
    <t>84</t>
  </si>
  <si>
    <t>997013813</t>
  </si>
  <si>
    <t>Poplatek za uložení stavebního odpadu na skládce (skládkovné) z plastických hmot zatříděného do Katalogu odpadů pod kódem 17 02 03</t>
  </si>
  <si>
    <t>1028396260</t>
  </si>
  <si>
    <t>0,335+0,771+0,884+0,781+0,079</t>
  </si>
  <si>
    <t>2,85*1,15 'Přepočtené koeficientem množství</t>
  </si>
  <si>
    <t>85</t>
  </si>
  <si>
    <t>997013814</t>
  </si>
  <si>
    <t>Poplatek za uložení stavebního odpadu na skládce (skládkovné) z izolačních materiálů zatříděného do Katalogu odpadů pod kódem 17 06 04</t>
  </si>
  <si>
    <t>-1437852734</t>
  </si>
  <si>
    <t>10,358</t>
  </si>
  <si>
    <t>10,358*1,15 'Přepočtené koeficientem množství</t>
  </si>
  <si>
    <t>86</t>
  </si>
  <si>
    <t>997013847</t>
  </si>
  <si>
    <t>Poplatek za uložení stavebního odpadu na skládce (skládkovné) asfaltového s obsahem dehtu zatříděného do Katalogu odpadů pod kódem 17 03 01</t>
  </si>
  <si>
    <t>-655597989</t>
  </si>
  <si>
    <t>2,113</t>
  </si>
  <si>
    <t>2,113*1,15 'Přepočtené koeficientem množství</t>
  </si>
  <si>
    <t>998</t>
  </si>
  <si>
    <t>Přesun hmot</t>
  </si>
  <si>
    <t>87</t>
  </si>
  <si>
    <t>998012109</t>
  </si>
  <si>
    <t>Přesun hmot pro budovy občanské výstavby, bydlení, výrobu a služby nosnou svislou konstrukcí tyčovou s vyzdívaným obvodovým pláštěm vodorovná dopravní vzdálenost do 100 m s omezením mechanizace pro budovy výšky přes 6 do 12 m</t>
  </si>
  <si>
    <t>1891596778</t>
  </si>
  <si>
    <t>88</t>
  </si>
  <si>
    <t>998018002</t>
  </si>
  <si>
    <t>Přesun hmot pro budovy občanské výstavby, bydlení, výrobu a služby ruční (bez užití mechanizace) vodorovná dopravní vzdálenost do 100 m pro budovy s jakoukoliv nosnou konstrukcí výšky přes 6 do 12 m</t>
  </si>
  <si>
    <t>1508697175</t>
  </si>
  <si>
    <t>PSV</t>
  </si>
  <si>
    <t>Práce a dodávky PSV</t>
  </si>
  <si>
    <t>711</t>
  </si>
  <si>
    <t>Izolace proti vodě, vlhkosti a plynům</t>
  </si>
  <si>
    <t>89</t>
  </si>
  <si>
    <t>711111001</t>
  </si>
  <si>
    <t>Provedení izolace proti zemní vlhkosti natěradly a tmely za studena na ploše vodorovné V nátěrem penetračním</t>
  </si>
  <si>
    <t>1008811714</t>
  </si>
  <si>
    <t>"1.NP"</t>
  </si>
  <si>
    <t>5,76+45,59+21,64+171,48+20,19+18,02+11,05+6,36+84,70+19,74+4,05*2,2+1,85*1+2,3*1,67+8,1+2,8*2,05+6,65+0,81+6,05+2,63+27,29+13,35+6,89+9,31+3,08+2,77</t>
  </si>
  <si>
    <t>2,98+10,70+11,65+5,52+3,89+7,43+4,14+1,8</t>
  </si>
  <si>
    <t>90</t>
  </si>
  <si>
    <t>24551555</t>
  </si>
  <si>
    <t>penetrace adhezní rychleschnoucí na bázi modifikovaného SBS</t>
  </si>
  <si>
    <t>litr</t>
  </si>
  <si>
    <t>645713201</t>
  </si>
  <si>
    <t>511,801*0,27 'Přepočtené koeficientem množství</t>
  </si>
  <si>
    <t>91</t>
  </si>
  <si>
    <t>711131801</t>
  </si>
  <si>
    <t>Odstranění izolace proti vodě, vlhkosti a plynům z pásů na sucho AIP nebo tkaniny z plochy vodorovné V</t>
  </si>
  <si>
    <t>-682774459</t>
  </si>
  <si>
    <t>"C" 45,91+21,64+171,48+7,43+4,14+1,8</t>
  </si>
  <si>
    <t>"K" 10,7+11,65</t>
  </si>
  <si>
    <t xml:space="preserve">"J"  20,19+1,65+13,62+2,77+2,98+5,52+3,89</t>
  </si>
  <si>
    <t>92</t>
  </si>
  <si>
    <t>711141559</t>
  </si>
  <si>
    <t>Provedení izolace proti zemní vlhkosti pásy přitavením NAIP na ploše vodorovné V</t>
  </si>
  <si>
    <t>-1551723773</t>
  </si>
  <si>
    <t>0,9*1,675*2+1,5*1,2</t>
  </si>
  <si>
    <t>564,726*1,05 'Přepočtené koeficientem množství</t>
  </si>
  <si>
    <t>93</t>
  </si>
  <si>
    <t>62855046</t>
  </si>
  <si>
    <t>pás asfaltový natavitelný modifikovaný SBS s vložkou z polyesterové rohože a jemnozrnným minerálním posypem na horním povrchu tl 4,0mm</t>
  </si>
  <si>
    <t>1984110822</t>
  </si>
  <si>
    <t>564,726*1,1655 'Přepočtené koeficientem množství</t>
  </si>
  <si>
    <t>94</t>
  </si>
  <si>
    <t>62855002</t>
  </si>
  <si>
    <t>pás asfaltový natavitelný modifikovaný SBS s vložkou z polyesterové rohože a spalitelnou PE fólií nebo jemnozrnným minerálním posypem na horním povrchu tl 5,0mm</t>
  </si>
  <si>
    <t>-1448576187</t>
  </si>
  <si>
    <t>95</t>
  </si>
  <si>
    <t>711141811</t>
  </si>
  <si>
    <t>Odstranění izolace proti vodě, vlhkosti a plynům z přitavených pásů NAIP z plochy vodorovné V jednovrstvé</t>
  </si>
  <si>
    <t>-1493607540</t>
  </si>
  <si>
    <t>96</t>
  </si>
  <si>
    <t>711491171</t>
  </si>
  <si>
    <t>Provedení doplňků izolace proti vodě textilií na ploše vodorovné V vrstva podkladní</t>
  </si>
  <si>
    <t>-1496470573</t>
  </si>
  <si>
    <t>9,06*9,93+7,62*4,76+0,9*2,01</t>
  </si>
  <si>
    <t>128,046*1,1 'Přepočtené koeficientem množství</t>
  </si>
  <si>
    <t>97</t>
  </si>
  <si>
    <t>69311172</t>
  </si>
  <si>
    <t>geotextilie PP s ÚV stabilizací 300g/m2</t>
  </si>
  <si>
    <t>323298998</t>
  </si>
  <si>
    <t>128,046*1,2 'Přepočtené koeficientem množství</t>
  </si>
  <si>
    <t>98</t>
  </si>
  <si>
    <t>711491177</t>
  </si>
  <si>
    <t>Provedení doplňků izolace proti vodě textilií připevnění izolace nerezovou lištou</t>
  </si>
  <si>
    <t>115388040</t>
  </si>
  <si>
    <t>1,07*2+1,92*2+3,82*2+1,77*2</t>
  </si>
  <si>
    <t>99</t>
  </si>
  <si>
    <t>28323021</t>
  </si>
  <si>
    <t>lišta tvarovací nerezová tvaru L š 12mm</t>
  </si>
  <si>
    <t>-303629006</t>
  </si>
  <si>
    <t>17,16*1,02 'Přepočtené koeficientem množství</t>
  </si>
  <si>
    <t>100</t>
  </si>
  <si>
    <t>711491271</t>
  </si>
  <si>
    <t>Provedení doplňků izolace proti vodě textilií na ploše svislé S vrstva podkladní</t>
  </si>
  <si>
    <t>557503734</t>
  </si>
  <si>
    <t>0,5*(1,07*2+1,92*2+3,82*2+1,77*2)</t>
  </si>
  <si>
    <t>8,58*1,05 'Přepočtené koeficientem množství</t>
  </si>
  <si>
    <t>101</t>
  </si>
  <si>
    <t>-1974802825</t>
  </si>
  <si>
    <t>8,58*1,15 'Přepočtené koeficientem množství</t>
  </si>
  <si>
    <t>102</t>
  </si>
  <si>
    <t>711491471</t>
  </si>
  <si>
    <t>Provedení pojistné izolace proti vodě fólií položenou volně s přelepením spojů na ploše vodorovné V</t>
  </si>
  <si>
    <t>-670801799</t>
  </si>
  <si>
    <t>103</t>
  </si>
  <si>
    <t>28322001</t>
  </si>
  <si>
    <t>fólie hydroizolační střešní mPVC mechanicky kotvená barevná tl 2,0mm</t>
  </si>
  <si>
    <t>1230045834</t>
  </si>
  <si>
    <t>104</t>
  </si>
  <si>
    <t>711491571</t>
  </si>
  <si>
    <t>Provedení pojistné izolace proti vodě fólií položenou volně s přelepením spojů na ploše svislé S</t>
  </si>
  <si>
    <t>88034239</t>
  </si>
  <si>
    <t>105</t>
  </si>
  <si>
    <t>855081615</t>
  </si>
  <si>
    <t>8,58*1,1605 'Přepočtené koeficientem množství</t>
  </si>
  <si>
    <t>106</t>
  </si>
  <si>
    <t>711762711</t>
  </si>
  <si>
    <t>Provedení detailů fóliemi zesílení koutů nebo hran fólií rš 250 nebo 300 mm přilepenou nebo přivařenou</t>
  </si>
  <si>
    <t>-1784245906</t>
  </si>
  <si>
    <t>0,5*8+1,77*4+3,82*4+1,07*7+1,92*4</t>
  </si>
  <si>
    <t>107</t>
  </si>
  <si>
    <t>-492414800</t>
  </si>
  <si>
    <t>41,53*0,36 'Přepočtené koeficientem množství</t>
  </si>
  <si>
    <t>108</t>
  </si>
  <si>
    <t>998711212</t>
  </si>
  <si>
    <t>Přesun hmot pro izolace proti vodě, vlhkosti a plynům stanovený procentní sazbou (%) z ceny vodorovná dopravní vzdálenost do 50 m s omezením mechanizace v objektech výšky přes 6 do 12 m</t>
  </si>
  <si>
    <t>%</t>
  </si>
  <si>
    <t>-302392435</t>
  </si>
  <si>
    <t>109</t>
  </si>
  <si>
    <t>998711312</t>
  </si>
  <si>
    <t>Přesun hmot pro izolace proti vodě, vlhkosti a plynům stanovený procentní sazbou (%) z ceny vodorovná dopravní vzdálenost do 50 m ruční (bez užití mechanizace) v objektech výšky přes 6 do 12 m</t>
  </si>
  <si>
    <t>-900011057</t>
  </si>
  <si>
    <t>712</t>
  </si>
  <si>
    <t>Povlakové krytiny</t>
  </si>
  <si>
    <t>110</t>
  </si>
  <si>
    <t>712363001</t>
  </si>
  <si>
    <t>Provedení povlakové krytiny střech plochých do 10° fólií termoplastickou mPVC (měkčené PVC) rozvinutí a natažení fólie v ploše</t>
  </si>
  <si>
    <t>372058914</t>
  </si>
  <si>
    <t>4,76*7,62+0,9*2,01+9,93*9,05</t>
  </si>
  <si>
    <t>111</t>
  </si>
  <si>
    <t>28322000</t>
  </si>
  <si>
    <t>fólie hydroizolační střešní mPVC mechanicky kotvená šedá tl 2,0mm</t>
  </si>
  <si>
    <t>-1503607533</t>
  </si>
  <si>
    <t>127,947*1,1655 'Přepočtené koeficientem množství</t>
  </si>
  <si>
    <t>112</t>
  </si>
  <si>
    <t>712363005</t>
  </si>
  <si>
    <t>Provedení povlakové krytiny střech plochých do 10° fólií termoplastickou mPVC (měkčené PVC) aplikace fólie na oplechování (na tzv. fóliový plech) horkovzdušným navařením v plné ploše</t>
  </si>
  <si>
    <t>-1948760842</t>
  </si>
  <si>
    <t>(1,1*2+0,825*2)*2*0,1+(1,7*2+1,05*2)*2*0,1</t>
  </si>
  <si>
    <t>113</t>
  </si>
  <si>
    <t>-107564958</t>
  </si>
  <si>
    <t>1,87*1,1655 'Přepočtené koeficientem množství</t>
  </si>
  <si>
    <t>114</t>
  </si>
  <si>
    <t>712363362</t>
  </si>
  <si>
    <t>Povlakové krytiny střech plochých do 10° z tvarovaných poplastovaných lišt pro mPVC tmelící lišta rš 100 mm</t>
  </si>
  <si>
    <t>1404252147</t>
  </si>
  <si>
    <t>(1,1*2+0,825*2)*2+(1,7*2+1,05*2)*2</t>
  </si>
  <si>
    <t>115</t>
  </si>
  <si>
    <t>712392171</t>
  </si>
  <si>
    <t>Povlakové krytiny střech plochých do 10° - ostatní práce provedení vrstvy textilní podkladní</t>
  </si>
  <si>
    <t>-585066270</t>
  </si>
  <si>
    <t>116</t>
  </si>
  <si>
    <t>998712212</t>
  </si>
  <si>
    <t>Přesun hmot pro povlakové krytiny stanovený procentní sazbou (%) z ceny vodorovná dopravní vzdálenost do 50 m s omezením mechanizace v objektech výšky přes 6 do 12 m</t>
  </si>
  <si>
    <t>-847386179</t>
  </si>
  <si>
    <t>117</t>
  </si>
  <si>
    <t>998712312</t>
  </si>
  <si>
    <t>Přesun hmot pro povlakové krytiny stanovený procentní sazbou (%) z ceny vodorovná dopravní vzdálenost do 50 m ruční (bez užití mechanizace) v objektech výšky přes 6 do 12 m</t>
  </si>
  <si>
    <t>1940736051</t>
  </si>
  <si>
    <t>713</t>
  </si>
  <si>
    <t>Izolace tepelné</t>
  </si>
  <si>
    <t>118</t>
  </si>
  <si>
    <t>713111111</t>
  </si>
  <si>
    <t>Montáž tepelné izolace stropů rohožemi, pásy, dílci, deskami, bloky (izolační materiál ve specifikaci) vrchem bez překrytí lepenkou kladenými volně</t>
  </si>
  <si>
    <t>-1829900619</t>
  </si>
  <si>
    <t>6*1,7+4*1,1</t>
  </si>
  <si>
    <t>119</t>
  </si>
  <si>
    <t>63140406</t>
  </si>
  <si>
    <t>deska tepelně izolační minerální plochých střech dvouvrstvá λ=0,038-0,039 tl 150mm</t>
  </si>
  <si>
    <t>-2107693150</t>
  </si>
  <si>
    <t>14,6*1,05 'Přepočtené koeficientem množství</t>
  </si>
  <si>
    <t>120</t>
  </si>
  <si>
    <t>713120812</t>
  </si>
  <si>
    <t>Odstranění tepelné izolace podlah z rohoží, pásů, dílců, desek, bloků podlah volně kladených nebo mezi trámy z vláknitých materiálů nasáklých vodou, tloušťka izolace do 100 mm</t>
  </si>
  <si>
    <t>-1924980750</t>
  </si>
  <si>
    <t>"I"18,02+11,05+6,36+76,77+9,94+8,10+8,10+14,73+6,89+9,31+8,69</t>
  </si>
  <si>
    <t>121</t>
  </si>
  <si>
    <t>713120822</t>
  </si>
  <si>
    <t>Odstranění tepelné izolace podlah z rohoží, pásů, dílců, desek, bloků podlah volně kladených nebo mezi trámy z polystyrenu, tloušťka izolace nasáklého vodou, tloušťka izolace do 100 mm</t>
  </si>
  <si>
    <t>-148022093</t>
  </si>
  <si>
    <t>"k" 11,65+10,70</t>
  </si>
  <si>
    <t>122</t>
  </si>
  <si>
    <t>713121111</t>
  </si>
  <si>
    <t>Montáž tepelné izolace podlah rohožemi, pásy, deskami, dílci, bloky (izolační materiál ve specifikaci) kladenými volně jednovrstvá</t>
  </si>
  <si>
    <t>-1915717102</t>
  </si>
  <si>
    <t>0,9*1,675*2+1,2*1,5</t>
  </si>
  <si>
    <t>5,76+45,59+21,64+171,48+20,19+18,02+11,05+6,36+84,7+19,74+8,10</t>
  </si>
  <si>
    <t>6,65+0,81+6,05+2,63+27,29+13,35+6,89+9,31+3,08+2,77+2,98+10,7+11,65+5,52+3,89+7,43+4,14+1,8+1,23</t>
  </si>
  <si>
    <t>123</t>
  </si>
  <si>
    <t>28376814</t>
  </si>
  <si>
    <t>deska fenolická tepelně izolační podlahová λ=0,021 tl 20mm</t>
  </si>
  <si>
    <t>1208081675</t>
  </si>
  <si>
    <t>545,615*1,05 'Přepočtené koeficientem množství</t>
  </si>
  <si>
    <t>124</t>
  </si>
  <si>
    <t>713191132</t>
  </si>
  <si>
    <t>Montáž tepelné izolace stavebních konstrukcí - doplňky a konstrukční součásti podlah, stropů vrchem nebo střech překrytí fólií separační z PE</t>
  </si>
  <si>
    <t>-803810596</t>
  </si>
  <si>
    <t>6,65+0,81+6,05+2,63+27,29+13,35+6,89+9,31+3,08+2,77+2,98+10,7+11,65+5,52+3,89+7,43+4,14+1,8</t>
  </si>
  <si>
    <t>125</t>
  </si>
  <si>
    <t>28323071</t>
  </si>
  <si>
    <t>fólie LDPE (750 kg/m3) proti zemní vlhkosti nad úrovní terénu tl 1,2mm</t>
  </si>
  <si>
    <t>642570831</t>
  </si>
  <si>
    <t>544,385*1,1655 'Přepočtené koeficientem množství</t>
  </si>
  <si>
    <t>126</t>
  </si>
  <si>
    <t>998713212</t>
  </si>
  <si>
    <t>Přesun hmot pro izolace tepelné stanovený procentní sazbou (%) z ceny vodorovná dopravní vzdálenost do 50 m s omezením mechanizace v objektech výšky přes 6 m do 12 m</t>
  </si>
  <si>
    <t>2143922125</t>
  </si>
  <si>
    <t>127</t>
  </si>
  <si>
    <t>998713312</t>
  </si>
  <si>
    <t>Přesun hmot pro izolace tepelné stanovený procentní sazbou (%) z ceny vodorovná dopravní vzdálenost do 50 m ruční (bez užití mechanizace) v objektech výšky přes 6 m do 12 m</t>
  </si>
  <si>
    <t>-1763069499</t>
  </si>
  <si>
    <t>714</t>
  </si>
  <si>
    <t>Akustická a protiotřesová opatření</t>
  </si>
  <si>
    <t>128</t>
  </si>
  <si>
    <t>714451011</t>
  </si>
  <si>
    <t>Montáž antivibračních rohoží stavebních konstrukcí a strojních zařízení z recyklované pryže celoplošně lepené vodorovně</t>
  </si>
  <si>
    <t>-1897092606</t>
  </si>
  <si>
    <t>10,5+16,8</t>
  </si>
  <si>
    <t>129</t>
  </si>
  <si>
    <t>27245011</t>
  </si>
  <si>
    <t>deska antivibrační recyklovaná pryž tl 24mm černá 850kg/m3</t>
  </si>
  <si>
    <t>-85249866</t>
  </si>
  <si>
    <t>2*4</t>
  </si>
  <si>
    <t>1*2</t>
  </si>
  <si>
    <t>10*1,05 'Přepočtené koeficientem množství</t>
  </si>
  <si>
    <t>130</t>
  </si>
  <si>
    <t>27245183</t>
  </si>
  <si>
    <t>deska antivibrační recyklovaná pryž tl 24mm černá 1000kg/m3</t>
  </si>
  <si>
    <t>1887590721</t>
  </si>
  <si>
    <t>2*6</t>
  </si>
  <si>
    <t>1*4</t>
  </si>
  <si>
    <t>16*1,05 'Přepočtené koeficientem množství</t>
  </si>
  <si>
    <t>131</t>
  </si>
  <si>
    <t>998714212</t>
  </si>
  <si>
    <t>Přesun hmot pro akustická a protiotřesová opatření stanovený procentní sazbou (%) z ceny vodorovná dopravní vzdálenost do 50 m s omezením mechanizace v objektech výšky přes 6 do 12 m</t>
  </si>
  <si>
    <t>-1304412177</t>
  </si>
  <si>
    <t>132</t>
  </si>
  <si>
    <t>998714312</t>
  </si>
  <si>
    <t>Přesun hmot pro akustická a protiotřesová opatření stanovený procentní sazbou (%) z ceny vodorovná dopravní vzdálenost do 50 m ruční (bez užití mechanizace) v objektech výšky přes 6 do 12 m</t>
  </si>
  <si>
    <t>-2109175970</t>
  </si>
  <si>
    <t>721</t>
  </si>
  <si>
    <t>Zdravotechnika - vnitřní kanalizace</t>
  </si>
  <si>
    <t>133</t>
  </si>
  <si>
    <t>721174024</t>
  </si>
  <si>
    <t>Potrubí z trub polypropylenových odpadní (svislé) DN 75</t>
  </si>
  <si>
    <t>-1003485246</t>
  </si>
  <si>
    <t>2,5+5,5+2+2+2,6</t>
  </si>
  <si>
    <t>134</t>
  </si>
  <si>
    <t>721174025</t>
  </si>
  <si>
    <t>Potrubí z trub polypropylenových odpadní (svislé) DN 110</t>
  </si>
  <si>
    <t>-1538419813</t>
  </si>
  <si>
    <t>3+2,5+6,5+6,5+8+2,05+6,3+6,3+2,5+6,7+1+8,2+6,4+7,5+6,5+3,5+1+3,5+3,5</t>
  </si>
  <si>
    <t>135</t>
  </si>
  <si>
    <t>721174026</t>
  </si>
  <si>
    <t>Potrubí z trub polypropylenových odpadní (svislé) DN 125</t>
  </si>
  <si>
    <t>-1722969437</t>
  </si>
  <si>
    <t>6,5+3,5+3,5</t>
  </si>
  <si>
    <t>136</t>
  </si>
  <si>
    <t>721174042</t>
  </si>
  <si>
    <t>Potrubí z trub polypropylenových připojovací DN 40</t>
  </si>
  <si>
    <t>1833474048</t>
  </si>
  <si>
    <t>1+2+1+0,8+1,5+0,5+0,8+1,2</t>
  </si>
  <si>
    <t>137</t>
  </si>
  <si>
    <t>721174043</t>
  </si>
  <si>
    <t>Potrubí z trub polypropylenových připojovací DN 50</t>
  </si>
  <si>
    <t>-373854298</t>
  </si>
  <si>
    <t>1+0,8+1,6+1,5+3+1,5+1,5+1,5+1,6+0,9+1,6+0,4+1,3+0,3+0,6+2,5+1,2+0,8+1,5+4+1,5+1+1</t>
  </si>
  <si>
    <t>138</t>
  </si>
  <si>
    <t>721174044</t>
  </si>
  <si>
    <t>Potrubí z trub polypropylenových připojovací DN 75</t>
  </si>
  <si>
    <t>1995057402</t>
  </si>
  <si>
    <t>1+1+0,5</t>
  </si>
  <si>
    <t>139</t>
  </si>
  <si>
    <t>721174045</t>
  </si>
  <si>
    <t>Potrubí z trub polypropylenových připojovací DN 110</t>
  </si>
  <si>
    <t>1792525307</t>
  </si>
  <si>
    <t>2,1+1,2+0,5+0,6+0,6+2+0,5+0,6+0,5+0,5</t>
  </si>
  <si>
    <t>140</t>
  </si>
  <si>
    <t>72117520511</t>
  </si>
  <si>
    <t>Plastové potrubí odhlučněné třívrstvé připojovací DN 110</t>
  </si>
  <si>
    <t>-26184593</t>
  </si>
  <si>
    <t>1,5+3,2</t>
  </si>
  <si>
    <t>141</t>
  </si>
  <si>
    <t>72117520512</t>
  </si>
  <si>
    <t>1937390169</t>
  </si>
  <si>
    <t>1,8+1,25+2,5+3,8+3,2+1,3+2+1,6+1,6+1+3</t>
  </si>
  <si>
    <t>142</t>
  </si>
  <si>
    <t>721194104</t>
  </si>
  <si>
    <t>Vyměření přípojek na potrubí vyvedení a upevnění odpadních výpustek DN 40</t>
  </si>
  <si>
    <t>642426731</t>
  </si>
  <si>
    <t>143</t>
  </si>
  <si>
    <t>721194105</t>
  </si>
  <si>
    <t>Vyměření přípojek na potrubí vyvedení a upevnění odpadních výpustek DN 50</t>
  </si>
  <si>
    <t>-416830592</t>
  </si>
  <si>
    <t>144</t>
  </si>
  <si>
    <t>721194109</t>
  </si>
  <si>
    <t>Vyměření přípojek na potrubí vyvedení a upevnění odpadních výpustek DN 110</t>
  </si>
  <si>
    <t>742249649</t>
  </si>
  <si>
    <t>145</t>
  </si>
  <si>
    <t>721211401</t>
  </si>
  <si>
    <t>Podlahové vpusti s vodorovným odtokem DN 40/50 mřížka nerez 115x115</t>
  </si>
  <si>
    <t>-9943266</t>
  </si>
  <si>
    <t>146</t>
  </si>
  <si>
    <t>721211422</t>
  </si>
  <si>
    <t>Podlahové vpusti se svislým odtokem DN 50/75/110 mřížka nerez 138x138</t>
  </si>
  <si>
    <t>1889582524</t>
  </si>
  <si>
    <t>147</t>
  </si>
  <si>
    <t>721212124</t>
  </si>
  <si>
    <t>Odtokové sprchové žlaby se zápachovou uzávěrkou a krycím roštem délky 850 mm</t>
  </si>
  <si>
    <t>-21524662</t>
  </si>
  <si>
    <t>148</t>
  </si>
  <si>
    <t>721212125</t>
  </si>
  <si>
    <t>Odtokové sprchové žlaby se zápachovou uzávěrkou a krycím roštem délky 900 mm</t>
  </si>
  <si>
    <t>45265979</t>
  </si>
  <si>
    <t>149</t>
  </si>
  <si>
    <t>721212127</t>
  </si>
  <si>
    <t>Odtokové sprchové žlaby se zápachovou uzávěrkou a krycím roštem délky 1000 mm</t>
  </si>
  <si>
    <t>73929386</t>
  </si>
  <si>
    <t>150</t>
  </si>
  <si>
    <t>721273153</t>
  </si>
  <si>
    <t>Ventilační hlavice z polypropylenu (PP) DN 110</t>
  </si>
  <si>
    <t>14792183</t>
  </si>
  <si>
    <t>151</t>
  </si>
  <si>
    <t>721274125</t>
  </si>
  <si>
    <t>Ventily přivzdušňovací odpadních potrubí vnitřní DN 75</t>
  </si>
  <si>
    <t>1493447239</t>
  </si>
  <si>
    <t>152</t>
  </si>
  <si>
    <t>721290111</t>
  </si>
  <si>
    <t>Zkouška těsnosti kanalizace v objektech vodou do DN 125</t>
  </si>
  <si>
    <t>-1790073892</t>
  </si>
  <si>
    <t>200,3</t>
  </si>
  <si>
    <t>153</t>
  </si>
  <si>
    <t>998721212</t>
  </si>
  <si>
    <t>Přesun hmot pro vnitřní kanalizaci stanovený procentní sazbou (%) z ceny vodorovná dopravní vzdálenost do 50 m s omezením mechanizace v objektech výšky přes 6 do 12 m</t>
  </si>
  <si>
    <t>-1132431041</t>
  </si>
  <si>
    <t>154</t>
  </si>
  <si>
    <t>998721312</t>
  </si>
  <si>
    <t>Přesun hmot pro vnitřní kanalizaci stanovený procentní sazbou (%) z ceny vodorovná dopravní vzdálenost do 50 m ruční (bez užití mechanizace) v objektech výšky přes 6 do 12 m</t>
  </si>
  <si>
    <t>-1980960493</t>
  </si>
  <si>
    <t>722</t>
  </si>
  <si>
    <t>Zdravotechnika - vnitřní vodovod</t>
  </si>
  <si>
    <t>155</t>
  </si>
  <si>
    <t>722130106</t>
  </si>
  <si>
    <t>Potrubí z ocelových trubek pozinkovaných hladkých pro zavodněný požární systém spojovaných lisováním PN 16 do 110°C Ø 42/1,5</t>
  </si>
  <si>
    <t>-1769543396</t>
  </si>
  <si>
    <t>1,5+4,8+6,7+0,7+1,8</t>
  </si>
  <si>
    <t>156</t>
  </si>
  <si>
    <t>722130801</t>
  </si>
  <si>
    <t>Demontáž potrubí z ocelových trubek pozinkovaných závitových do DN 25</t>
  </si>
  <si>
    <t>1134081426</t>
  </si>
  <si>
    <t>157</t>
  </si>
  <si>
    <t>722130802</t>
  </si>
  <si>
    <t>Demontáž potrubí z ocelových trubek pozinkovaných závitových přes 25 do DN 40</t>
  </si>
  <si>
    <t>723156156</t>
  </si>
  <si>
    <t>158</t>
  </si>
  <si>
    <t>722130803</t>
  </si>
  <si>
    <t>Demontáž potrubí z ocelových trubek pozinkovaných závitových přes 40 do DN 50</t>
  </si>
  <si>
    <t>218076355</t>
  </si>
  <si>
    <t>159</t>
  </si>
  <si>
    <t>72217340111</t>
  </si>
  <si>
    <t>Potrubí z plastových trubek z vícevrstvého polyethylenu (PE-Xc/Al/PE-Xc) spojované lisováním PN 10 do 70°C D 16/2,0</t>
  </si>
  <si>
    <t>-805695785</t>
  </si>
  <si>
    <t>1,28+6,32</t>
  </si>
  <si>
    <t>160</t>
  </si>
  <si>
    <t>72217340211</t>
  </si>
  <si>
    <t xml:space="preserve">Potrubí z plastových trubek z vícevrstvého polyethylenu (PE-Xb/Al/PE-RT) spojované lisováním PN 16 do 95°C D 20x2,0 mm_x000d_
</t>
  </si>
  <si>
    <t>-811782584</t>
  </si>
  <si>
    <t>0,2+3,5+3,65+0,2+1,7</t>
  </si>
  <si>
    <t>0,3+1,38+6,32</t>
  </si>
  <si>
    <t>1+12,9</t>
  </si>
  <si>
    <t>161</t>
  </si>
  <si>
    <t>72217340311</t>
  </si>
  <si>
    <t xml:space="preserve">Potrubí z plastových trubek z vícevrstvého polyethylenu (PE-Xb/Al/PE-RT) spojované lisováním PN 16 do 95°C D 26x3 mm_x000d_
_x000d_
</t>
  </si>
  <si>
    <t>-1153734690</t>
  </si>
  <si>
    <t>12,92+1,7</t>
  </si>
  <si>
    <t>4,3+3,45+1</t>
  </si>
  <si>
    <t>162</t>
  </si>
  <si>
    <t>72217340411</t>
  </si>
  <si>
    <t xml:space="preserve">Potrubí z plastových trubek z vícevrstvého polyethylenu ( PE-Xb/Al/PE-RT) spojované lisováním PN 16 do 95°C D 32x3,0 mm_x000d_
</t>
  </si>
  <si>
    <t>-30813333</t>
  </si>
  <si>
    <t>3+1+4,02+0,2</t>
  </si>
  <si>
    <t>163</t>
  </si>
  <si>
    <t>722174021</t>
  </si>
  <si>
    <t>Potrubí z plastových trubek z polypropylenu PPR svařovaných polyfúzně PN 20 (SDR 6) D 16 x 2,7</t>
  </si>
  <si>
    <t>-1118202489</t>
  </si>
  <si>
    <t>"C" 3,32+0,25+3,02+4,9</t>
  </si>
  <si>
    <t>"SV"</t>
  </si>
  <si>
    <t>"TV"</t>
  </si>
  <si>
    <t>164</t>
  </si>
  <si>
    <t>722174022</t>
  </si>
  <si>
    <t>Potrubí z plastových trubek z polypropylenu PPR svařovaných polyfúzně PN 20 (SDR 6) D 20 x 3,4</t>
  </si>
  <si>
    <t>-1742560701</t>
  </si>
  <si>
    <t>"C" 2,87+4,89+1+2,83+5,55</t>
  </si>
  <si>
    <t>"SV"0,15+3,9+4,4+2,18+0,9+4,7+2,85+1,93+1,45+0,8+1,42+0,4+0,5+1+1,2+0,5+1,5+0,5+2,95+1,55+1,45+1+0,2+1,7+2,65+1,25+1,25+1,8</t>
  </si>
  <si>
    <t>1+0,2+0,7+0,8+1,2+0,8+1,2+1,5+2,1+1,5+1,5+1,2+1+2,3+1,65</t>
  </si>
  <si>
    <t>3,5+1+1,4*4+1,3+0,55+0,65+1,5+0,7+2*8+1,6+4,4+1,2+4,15+0,9+0,4+1,32+2*3+0,7+2*2+1,2+0,8+2+2,4+1,85+2*3+2+3,6+5,15+3,23</t>
  </si>
  <si>
    <t>1,4+2,4+1,5+0,4+0,6+1,1+1,8+3,1+0,45+0,15+1+2,7+0,92+1,25+2+0,6+1+0,6+0,2+0,6+0,4+1</t>
  </si>
  <si>
    <t>2,9+0,8+2*4+0,7+2*8+1,4+0,82+2*2+1,2+0,7+2*3+2+0,7+4+5,15+3,1</t>
  </si>
  <si>
    <t>165</t>
  </si>
  <si>
    <t>722174023</t>
  </si>
  <si>
    <t>Potrubí z plastových trubek z polypropylenu PPR svařovaných polyfúzně PN 20 (SDR 6) D 25 x 4,2</t>
  </si>
  <si>
    <t>1654007840</t>
  </si>
  <si>
    <t>"C" 14,5+4,84+0,52+3,09+0,74</t>
  </si>
  <si>
    <t>"SV"3,07+0,26+1+0,8+1+0,5+1+1,15+1+0,6+0,9+4,13+2,5+2,76+2,04+0,82+1,32+0,33+3,08+2+1,68+3,12+1,42+0,7</t>
  </si>
  <si>
    <t>"TV"1+0,4+1+1,25+1+0,45+1+0,9+4,03+2,5+2,9+0,9+1,2+0,2+2,05+2+0,4+2,82+0,5+1,8+2,91</t>
  </si>
  <si>
    <t>166</t>
  </si>
  <si>
    <t>722174024</t>
  </si>
  <si>
    <t>Potrubí z plastových trubek z polypropylenu PPR svařovaných polyfúzně PN 20 (SDR 6) D 32 x 5,4</t>
  </si>
  <si>
    <t>1710743431</t>
  </si>
  <si>
    <t>"C"2,64</t>
  </si>
  <si>
    <t>"SV"4,84+0,51+3,29+0,9+1,8+3,3+2,12+1,5</t>
  </si>
  <si>
    <t>"TV"3,33+4,84+0,51+2,9+0,7+1,5+2,1+1,43</t>
  </si>
  <si>
    <t>167</t>
  </si>
  <si>
    <t>722174025</t>
  </si>
  <si>
    <t>Potrubí z plastových trubek z polypropylenu PPR svařovaných polyfúzně PN 20 (SDR 6) D 40 x 6,7</t>
  </si>
  <si>
    <t>1802751233</t>
  </si>
  <si>
    <t>"C"4,53+0,3+2,4</t>
  </si>
  <si>
    <t>"SV"17,3+2,2</t>
  </si>
  <si>
    <t>"TV"17,0+2,34</t>
  </si>
  <si>
    <t>168</t>
  </si>
  <si>
    <t>722174026</t>
  </si>
  <si>
    <t>Potrubí z plastových trubek z polypropylenu PPR svařovaných polyfúzně PN 20 (SDR 6) D 50 x 8,3</t>
  </si>
  <si>
    <t>771243674</t>
  </si>
  <si>
    <t>"SV"3,9+1+0,4</t>
  </si>
  <si>
    <t>"TV"4,18+1+0,4</t>
  </si>
  <si>
    <t>169</t>
  </si>
  <si>
    <t>7221740261</t>
  </si>
  <si>
    <t>37680125</t>
  </si>
  <si>
    <t>1,43+1,2+1,4</t>
  </si>
  <si>
    <t>170</t>
  </si>
  <si>
    <t>722179191</t>
  </si>
  <si>
    <t>Příplatek k ceně rozvody vody z plastů za práce malého rozsahu na zakázce do 20 m rozvodu</t>
  </si>
  <si>
    <t>soubor</t>
  </si>
  <si>
    <t>-2010883696</t>
  </si>
  <si>
    <t>171</t>
  </si>
  <si>
    <t>722181114</t>
  </si>
  <si>
    <t>Ochrana potrubí plstěnými pásy DN 32 a DN 40</t>
  </si>
  <si>
    <t>-1731694894</t>
  </si>
  <si>
    <t>172</t>
  </si>
  <si>
    <t>722181241</t>
  </si>
  <si>
    <t>Ochrana potrubí termoizolačními trubicemi z pěnového polyetylenu PE přilepenými v příčných a podélných spojích, tloušťky izolace přes 13 do 20 mm, vnitřního průměru izolace DN do 22 mm</t>
  </si>
  <si>
    <t>1363325298</t>
  </si>
  <si>
    <t>11,49+248,21+7,6+31,15</t>
  </si>
  <si>
    <t>173</t>
  </si>
  <si>
    <t>722181242</t>
  </si>
  <si>
    <t>Ochrana potrubí termoizolačními trubicemi z pěnového polyetylenu PE přilepenými v příčných a podélných spojích, tloušťky izolace přes 13 do 20 mm, vnitřního průměru izolace DN přes 22 do 45 mm</t>
  </si>
  <si>
    <t>574160557</t>
  </si>
  <si>
    <t>92,08+38,21+46,67+23,37+8,22</t>
  </si>
  <si>
    <t>174</t>
  </si>
  <si>
    <t>722181243</t>
  </si>
  <si>
    <t>Ochrana potrubí termoizolačními trubicemi z pěnového polyetylenu PE přilepenými v příčných a podélných spojích, tloušťky izolace přes 13 do 20 mm, vnitřního průměru izolace DN přes 45 do 63 mm</t>
  </si>
  <si>
    <t>-75276945</t>
  </si>
  <si>
    <t>4,03+10,88</t>
  </si>
  <si>
    <t>175</t>
  </si>
  <si>
    <t>722182011</t>
  </si>
  <si>
    <t>Podpůrný žlab pro potrubí průměru D 20</t>
  </si>
  <si>
    <t>2076793764</t>
  </si>
  <si>
    <t>176</t>
  </si>
  <si>
    <t>722182012</t>
  </si>
  <si>
    <t>Podpůrný žlab pro potrubí průměru D 25</t>
  </si>
  <si>
    <t>687685083</t>
  </si>
  <si>
    <t>177</t>
  </si>
  <si>
    <t>722182013</t>
  </si>
  <si>
    <t>Podpůrný žlab pro potrubí průměru D 32</t>
  </si>
  <si>
    <t>2009024919</t>
  </si>
  <si>
    <t>178</t>
  </si>
  <si>
    <t>722182014</t>
  </si>
  <si>
    <t>Podpůrný žlab pro potrubí průměru D 40</t>
  </si>
  <si>
    <t>-323613018</t>
  </si>
  <si>
    <t>179</t>
  </si>
  <si>
    <t>722182015</t>
  </si>
  <si>
    <t>Podpůrný žlab pro potrubí průměru D 50</t>
  </si>
  <si>
    <t>-214122174</t>
  </si>
  <si>
    <t>180</t>
  </si>
  <si>
    <t>722190401</t>
  </si>
  <si>
    <t>Zřízení přípojek na potrubí vyvedení a upevnění výpustek do DN 25</t>
  </si>
  <si>
    <t>-1091842103</t>
  </si>
  <si>
    <t>45+71</t>
  </si>
  <si>
    <t>181</t>
  </si>
  <si>
    <t>722230101</t>
  </si>
  <si>
    <t>Armatury se dvěma závity ventily přímé G 1/2"</t>
  </si>
  <si>
    <t>-546350355</t>
  </si>
  <si>
    <t>182</t>
  </si>
  <si>
    <t>722230102</t>
  </si>
  <si>
    <t>Armatury se dvěma závity ventily přímé G 3/4"</t>
  </si>
  <si>
    <t>-1269986378</t>
  </si>
  <si>
    <t>183</t>
  </si>
  <si>
    <t>722230103</t>
  </si>
  <si>
    <t>Armatury se dvěma závity ventily přímé G 1"</t>
  </si>
  <si>
    <t>1942244948</t>
  </si>
  <si>
    <t>184</t>
  </si>
  <si>
    <t>722230104</t>
  </si>
  <si>
    <t>Armatury se dvěma závity ventily přímé G 5/4"</t>
  </si>
  <si>
    <t>1596665112</t>
  </si>
  <si>
    <t>185</t>
  </si>
  <si>
    <t>722230105</t>
  </si>
  <si>
    <t>Armatury se dvěma závity ventily přímé G 6/4"</t>
  </si>
  <si>
    <t>531970092</t>
  </si>
  <si>
    <t>186</t>
  </si>
  <si>
    <t>722230111</t>
  </si>
  <si>
    <t>Armatury se dvěma závity ventily přímé s odvodňovacím ventilem G 1/2"</t>
  </si>
  <si>
    <t>-87192953</t>
  </si>
  <si>
    <t>187</t>
  </si>
  <si>
    <t>722230112</t>
  </si>
  <si>
    <t>Armatury se dvěma závity ventily přímé s odvodňovacím ventilem G 3/4"</t>
  </si>
  <si>
    <t>312633141</t>
  </si>
  <si>
    <t>188</t>
  </si>
  <si>
    <t>722230113</t>
  </si>
  <si>
    <t>Armatury se dvěma závity ventily přímé s odvodňovacím ventilem G 1"</t>
  </si>
  <si>
    <t>-402787565</t>
  </si>
  <si>
    <t>189</t>
  </si>
  <si>
    <t>722230114</t>
  </si>
  <si>
    <t>Armatury se dvěma závity ventily přímé s odvodňovacím ventilem G 5/4"</t>
  </si>
  <si>
    <t>1862884925</t>
  </si>
  <si>
    <t>190</t>
  </si>
  <si>
    <t>722230115</t>
  </si>
  <si>
    <t>Armatury se dvěma závity ventily přímé s odvodňovacím ventilem G 6/4"</t>
  </si>
  <si>
    <t>-558648618</t>
  </si>
  <si>
    <t>191</t>
  </si>
  <si>
    <t>722231082</t>
  </si>
  <si>
    <t>Armatury se dvěma závity ventily zpětné mosazné PN 16 do 90°C vnitřní závit G 1/2"</t>
  </si>
  <si>
    <t>774469681</t>
  </si>
  <si>
    <t>192</t>
  </si>
  <si>
    <t>722231083</t>
  </si>
  <si>
    <t>Armatury se dvěma závity ventily zpětné mosazné PN 16 do 90°C vnitřní závit G 3/4"</t>
  </si>
  <si>
    <t>-1358113345</t>
  </si>
  <si>
    <t>193</t>
  </si>
  <si>
    <t>722231084</t>
  </si>
  <si>
    <t>Armatury se dvěma závity ventily zpětné mosazné PN 16 do 90°C vnitřní závit G 1"</t>
  </si>
  <si>
    <t>1985289918</t>
  </si>
  <si>
    <t>194</t>
  </si>
  <si>
    <t>722231144</t>
  </si>
  <si>
    <t>Armatury se dvěma závity ventily pojistné rohové G 5/4"</t>
  </si>
  <si>
    <t>886233674</t>
  </si>
  <si>
    <t>195</t>
  </si>
  <si>
    <t>722232104</t>
  </si>
  <si>
    <t>Armatury se dvěma závity kulové kohouty PN 42 do 185 °C přímé vnější a vnitřní závit G 3/4"</t>
  </si>
  <si>
    <t>-1243049680</t>
  </si>
  <si>
    <t xml:space="preserve">"1np z podlahy" </t>
  </si>
  <si>
    <t>196</t>
  </si>
  <si>
    <t>722234264</t>
  </si>
  <si>
    <t>Armatury se dvěma závity filtry mosazný PN 20 do 80 °C G 3/4"</t>
  </si>
  <si>
    <t>982746589</t>
  </si>
  <si>
    <t>197</t>
  </si>
  <si>
    <t>722234266</t>
  </si>
  <si>
    <t>Armatury se dvěma závity filtry mosazný PN 20 do 80 °C G 5/4"</t>
  </si>
  <si>
    <t>1442206309</t>
  </si>
  <si>
    <t>198</t>
  </si>
  <si>
    <t>722250133</t>
  </si>
  <si>
    <t>Požární příslušenství a armatury hydrantový systém s tvarově stálou hadicí celoplechový D 25 x 30 m</t>
  </si>
  <si>
    <t>-1344251566</t>
  </si>
  <si>
    <t>199</t>
  </si>
  <si>
    <t>722290234</t>
  </si>
  <si>
    <t>Zkoušky, proplach a desinfekce vodovodního potrubí proplach a desinfekce vodovodního potrubí do DN 80</t>
  </si>
  <si>
    <t>-1620990214</t>
  </si>
  <si>
    <t>7,6+31,15+23,31+8,22+11,49+248,21+92,08+38,21+46,07+10,88+4,03+15,5</t>
  </si>
  <si>
    <t>200</t>
  </si>
  <si>
    <t>722290246</t>
  </si>
  <si>
    <t>Zkoušky, proplach a desinfekce vodovodního potrubí zkoušky těsnosti vodovodního potrubí plastového do DN 40</t>
  </si>
  <si>
    <t>8794137</t>
  </si>
  <si>
    <t>201</t>
  </si>
  <si>
    <t>722290249</t>
  </si>
  <si>
    <t>Zkoušky, proplach a desinfekce vodovodního potrubí zkoušky těsnosti vodovodního potrubí plastového přes DN 40 do DN 90</t>
  </si>
  <si>
    <t>344830563</t>
  </si>
  <si>
    <t>202</t>
  </si>
  <si>
    <t>998722212</t>
  </si>
  <si>
    <t>Přesun hmot pro vnitřní vodovod stanovený procentní sazbou (%) z ceny vodorovná dopravní vzdálenost do 50 m s omezením mechanizace v objektech výšky přes 6 do 12 m</t>
  </si>
  <si>
    <t>-650669983</t>
  </si>
  <si>
    <t>203</t>
  </si>
  <si>
    <t>998722312</t>
  </si>
  <si>
    <t>Přesun hmot pro vnitřní vodovod stanovený procentní sazbou (%) z ceny vodorovná dopravní vzdálenost do 50 m ruční (bez užití mechanizace) v objektech výšky přes 6 do 12 m</t>
  </si>
  <si>
    <t>1017349082</t>
  </si>
  <si>
    <t>723</t>
  </si>
  <si>
    <t>Zdravotechnika - vnitřní plynovod</t>
  </si>
  <si>
    <t>204</t>
  </si>
  <si>
    <t>723190208</t>
  </si>
  <si>
    <t>Přípojky plynovodní ke spotřebičům z hadic nerezových vnitřní závit G 1/2" FF, délky 75 cm</t>
  </si>
  <si>
    <t>1915286358</t>
  </si>
  <si>
    <t>205</t>
  </si>
  <si>
    <t>723214161</t>
  </si>
  <si>
    <t>Armatury přírubové plynové filtry těleso uhlíková ocel PN 40 do 400°C (D 71 118 540) DN 15</t>
  </si>
  <si>
    <t>-1593089833</t>
  </si>
  <si>
    <t>206</t>
  </si>
  <si>
    <t>723230102</t>
  </si>
  <si>
    <t>Armatury se dvěma závity s protipožární armaturou PN 5 kulové uzávěry přímé závity vnitřní G 1/2" FF</t>
  </si>
  <si>
    <t>-1794066606</t>
  </si>
  <si>
    <t>207</t>
  </si>
  <si>
    <t>723230122</t>
  </si>
  <si>
    <t>Armatury se dvěma závity s protipožární armaturou PN 5 pojistné vsuvky vnitřní a vnější závit G 1/2" FM</t>
  </si>
  <si>
    <t>889447730</t>
  </si>
  <si>
    <t>208</t>
  </si>
  <si>
    <t>998723212</t>
  </si>
  <si>
    <t>Přesun hmot pro vnitřní plynovod stanovený procentní sazbou (%) z ceny vodorovná dopravní vzdálenost do 50 m s omezením mechanizace v objektech výšky přes 6 do 12 m</t>
  </si>
  <si>
    <t>2038875236</t>
  </si>
  <si>
    <t>209</t>
  </si>
  <si>
    <t>998723312</t>
  </si>
  <si>
    <t>Přesun hmot pro vnitřní plynovod stanovený procentní sazbou (%) z ceny vodorovná dopravní vzdálenost do 50 m ruční (bez užití mechanizace) v objektech výšky přes 6 do 12 m</t>
  </si>
  <si>
    <t>272131964</t>
  </si>
  <si>
    <t>724</t>
  </si>
  <si>
    <t>Zdravotechnika - strojní vybavení</t>
  </si>
  <si>
    <t>210</t>
  </si>
  <si>
    <t>724233006</t>
  </si>
  <si>
    <t>Nádoby expanzní tlakové pro rozvody pitné vody s membránou bez pojistného ventilu se závitovým připojením PN 0,8 o objemu 40 l</t>
  </si>
  <si>
    <t>-235134965</t>
  </si>
  <si>
    <t>211</t>
  </si>
  <si>
    <t>998724212</t>
  </si>
  <si>
    <t>Přesun hmot pro strojní vybavení stanovený procentní sazbou (%) z ceny vodorovná dopravní vzdálenost do 50 m s omezením mechanizace v objektech výšky přes 6 do 12 m</t>
  </si>
  <si>
    <t>326115969</t>
  </si>
  <si>
    <t>212</t>
  </si>
  <si>
    <t>998724312</t>
  </si>
  <si>
    <t>Přesun hmot pro strojní vybavení stanovený procentní sazbou (%) z ceny vodorovná dopravní vzdálenost do 50 m ruční (bez užití mechanizace) v objektech výšky přes 6 do 12 m</t>
  </si>
  <si>
    <t>-126463965</t>
  </si>
  <si>
    <t>725</t>
  </si>
  <si>
    <t>Zdravotechnika - zařizovací předměty</t>
  </si>
  <si>
    <t>213</t>
  </si>
  <si>
    <t>725110811</t>
  </si>
  <si>
    <t>Demontáž klozetů splachovacíchch s nádrží nebo tlakovým splachovačem</t>
  </si>
  <si>
    <t>-695912038</t>
  </si>
  <si>
    <t>"1pp" 5</t>
  </si>
  <si>
    <t>"1np" 5</t>
  </si>
  <si>
    <t>214</t>
  </si>
  <si>
    <t>725112022</t>
  </si>
  <si>
    <t>Zařízení záchodů klozety keramické závěsné na nosné stěny s hlubokým splachováním odpad vodorovný</t>
  </si>
  <si>
    <t>2069368447</t>
  </si>
  <si>
    <t>215</t>
  </si>
  <si>
    <t>725121525</t>
  </si>
  <si>
    <t>Pisoárové záchodky keramické automatické s radarovým senzorem</t>
  </si>
  <si>
    <t>-1625728883</t>
  </si>
  <si>
    <t>216</t>
  </si>
  <si>
    <t>725122814</t>
  </si>
  <si>
    <t>Demontáž pisoárů s nádrží a 2 pisoáry</t>
  </si>
  <si>
    <t>890915714</t>
  </si>
  <si>
    <t>1+1</t>
  </si>
  <si>
    <t>217</t>
  </si>
  <si>
    <t>725210821</t>
  </si>
  <si>
    <t>Demontáž umyvadel bez výtokových armatur umyvadel</t>
  </si>
  <si>
    <t>1666926307</t>
  </si>
  <si>
    <t>"1pp" 10</t>
  </si>
  <si>
    <t>"1np" 14</t>
  </si>
  <si>
    <t>218</t>
  </si>
  <si>
    <t>725211615</t>
  </si>
  <si>
    <t>Umyvadla keramická bílá bez výtokových armatur připevněná na stěnu šrouby s krytem na sifon (polosloupem), šířka umyvadla 500 mm</t>
  </si>
  <si>
    <t>-1987367527</t>
  </si>
  <si>
    <t>219</t>
  </si>
  <si>
    <t>725211616</t>
  </si>
  <si>
    <t>Umyvadla keramická bílá bez výtokových armatur připevněná na stěnu šrouby s krytem na sifon (polosloupem), šířka umyvadla 550 mm</t>
  </si>
  <si>
    <t>1183758410</t>
  </si>
  <si>
    <t>220</t>
  </si>
  <si>
    <t>725211681</t>
  </si>
  <si>
    <t>Umyvadla keramická bílá bez výtokových armatur připevněná na stěnu šrouby zdravotní, šířka umyvadla 640 mm</t>
  </si>
  <si>
    <t>548088735</t>
  </si>
  <si>
    <t>221</t>
  </si>
  <si>
    <t>7252441421</t>
  </si>
  <si>
    <t>Dvoudílné zalomitelné sprchové dveře skleněné tl. 6 mm do niky šířky 700 mm</t>
  </si>
  <si>
    <t>347286725</t>
  </si>
  <si>
    <t>222</t>
  </si>
  <si>
    <t>725291668</t>
  </si>
  <si>
    <t>Montáž doplňků zařízení koupelen a záchodů madla invalidního rovného</t>
  </si>
  <si>
    <t>1469574196</t>
  </si>
  <si>
    <t>223</t>
  </si>
  <si>
    <t>55147127</t>
  </si>
  <si>
    <t>madlo invalidní rovné nerez lesk 600mm</t>
  </si>
  <si>
    <t>-1824025855</t>
  </si>
  <si>
    <t>224</t>
  </si>
  <si>
    <t>725291670</t>
  </si>
  <si>
    <t>Montáž doplňků zařízení koupelen a záchodů madla invalidního krakorcového sklopného</t>
  </si>
  <si>
    <t>-1964502459</t>
  </si>
  <si>
    <t>225</t>
  </si>
  <si>
    <t>55147115</t>
  </si>
  <si>
    <t>madlo invalidní krakorcové sklopné nerez lesk 813mm</t>
  </si>
  <si>
    <t>66890817</t>
  </si>
  <si>
    <t>226</t>
  </si>
  <si>
    <t>725310828</t>
  </si>
  <si>
    <t>Demontáž dřezů jednodílných bez výtokových armatur velkokuchyňských</t>
  </si>
  <si>
    <t>-1162012792</t>
  </si>
  <si>
    <t>227</t>
  </si>
  <si>
    <t>725319111</t>
  </si>
  <si>
    <t>Dřezy bez výtokových armatur montáž dřezů ostatních typů</t>
  </si>
  <si>
    <t>1231056008</t>
  </si>
  <si>
    <t>228</t>
  </si>
  <si>
    <t>725320828</t>
  </si>
  <si>
    <t>Demontáž dřezů dvojitých bez výtokových armatur velkokuchyňských</t>
  </si>
  <si>
    <t>-562402945</t>
  </si>
  <si>
    <t>229</t>
  </si>
  <si>
    <t>725330820</t>
  </si>
  <si>
    <t>Demontáž výlevek bez výtokových armatur a bez nádrže a splachovacího potrubí diturvitových</t>
  </si>
  <si>
    <t>52548658</t>
  </si>
  <si>
    <t>2+1</t>
  </si>
  <si>
    <t>230</t>
  </si>
  <si>
    <t>725330840</t>
  </si>
  <si>
    <t>Demontáž výlevek bez výtokových armatur a bez nádrže a splachovacího potrubí ocelových nebo litinových</t>
  </si>
  <si>
    <t>-533796730</t>
  </si>
  <si>
    <t>4+2</t>
  </si>
  <si>
    <t>231</t>
  </si>
  <si>
    <t>725331111</t>
  </si>
  <si>
    <t>Výlevky bez výtokových armatur a splachovací nádrže keramické se sklopnou plastovou mřížkou stojící, výšky 460 mm</t>
  </si>
  <si>
    <t>1577398111</t>
  </si>
  <si>
    <t>232</t>
  </si>
  <si>
    <t>725331211</t>
  </si>
  <si>
    <t>Výlevky bez výtokových armatur a splachovací nádrže nerezové připevněné na zeď konzolou 450 x 550 x 300 mm</t>
  </si>
  <si>
    <t>-1123427203</t>
  </si>
  <si>
    <t>233</t>
  </si>
  <si>
    <t>725510802</t>
  </si>
  <si>
    <t>Demontáž plynových ohřívačů cirkulačních zásobníkových ohřívačů vody 500 l</t>
  </si>
  <si>
    <t>-1654559033</t>
  </si>
  <si>
    <t>234</t>
  </si>
  <si>
    <t>725515248</t>
  </si>
  <si>
    <t>Plynové ohřívače zásobníkové stacionární s přirozeným odtahem spalin do komína s intenzivním ohřevem vody objem nádrže/příkon 400 l/ 24 kW</t>
  </si>
  <si>
    <t>-1670063282</t>
  </si>
  <si>
    <t>235</t>
  </si>
  <si>
    <t>725810811</t>
  </si>
  <si>
    <t>Demontáž výtokových ventilů nástěnných</t>
  </si>
  <si>
    <t>813428145</t>
  </si>
  <si>
    <t>2*(11+15)</t>
  </si>
  <si>
    <t>236</t>
  </si>
  <si>
    <t>725813111</t>
  </si>
  <si>
    <t>Ventily rohové bez připojovací trubičky nebo flexi hadičky G 1/2"- 3/8"</t>
  </si>
  <si>
    <t>-279904197</t>
  </si>
  <si>
    <t>237</t>
  </si>
  <si>
    <t>725813112</t>
  </si>
  <si>
    <t xml:space="preserve">Ventily rohové bez připojovací trubičky nebo flexi hadičky pračkové G1/2" -  3/4"</t>
  </si>
  <si>
    <t>79315250</t>
  </si>
  <si>
    <t>238</t>
  </si>
  <si>
    <t>725820801</t>
  </si>
  <si>
    <t>Demontáž baterií nástěnných do G 3/4</t>
  </si>
  <si>
    <t>-287338824</t>
  </si>
  <si>
    <t>8+6+8</t>
  </si>
  <si>
    <t>239</t>
  </si>
  <si>
    <t>725820802</t>
  </si>
  <si>
    <t>Demontáž baterií stojánkových do 1 otvoru</t>
  </si>
  <si>
    <t>-1399793967</t>
  </si>
  <si>
    <t>240</t>
  </si>
  <si>
    <t>725821312</t>
  </si>
  <si>
    <t>Baterie dřezové nástěnné pákové s otáčivým kulatým ústím a délkou ramínka 300 mm</t>
  </si>
  <si>
    <t>892996875</t>
  </si>
  <si>
    <t>241</t>
  </si>
  <si>
    <t>725822611</t>
  </si>
  <si>
    <t>Baterie umyvadlové stojánkové pákové bez výpusti</t>
  </si>
  <si>
    <t>-933322676</t>
  </si>
  <si>
    <t>242</t>
  </si>
  <si>
    <t>725831315</t>
  </si>
  <si>
    <t>Baterie vanové nástěnné pákové s automatickým přepínačem a sprchou</t>
  </si>
  <si>
    <t>-460789470</t>
  </si>
  <si>
    <t>"uklid. výlevky" 3</t>
  </si>
  <si>
    <t>243</t>
  </si>
  <si>
    <t>7258413331</t>
  </si>
  <si>
    <t>Baterie sprchové podomítkové (zápustné) s přepínačem a pevnou sprchou</t>
  </si>
  <si>
    <t>-1170700303</t>
  </si>
  <si>
    <t>244</t>
  </si>
  <si>
    <t>725851315</t>
  </si>
  <si>
    <t>Ventily odpadní pro zařizovací předměty dřezové s přepadem G 6/4"</t>
  </si>
  <si>
    <t>-285435765</t>
  </si>
  <si>
    <t>245</t>
  </si>
  <si>
    <t>725851325</t>
  </si>
  <si>
    <t>Ventily odpadní pro zařizovací předměty umyvadlové bez přepadu G 5/4"</t>
  </si>
  <si>
    <t>1709988245</t>
  </si>
  <si>
    <t>246</t>
  </si>
  <si>
    <t>725860811</t>
  </si>
  <si>
    <t>Demontáž zápachových uzávěrek pro zařizovací předměty jednoduchých</t>
  </si>
  <si>
    <t>-747922672</t>
  </si>
  <si>
    <t>21+11</t>
  </si>
  <si>
    <t>247</t>
  </si>
  <si>
    <t>725860812</t>
  </si>
  <si>
    <t>Demontáž zápachových uzávěrek pro zařizovací předměty dvojitých</t>
  </si>
  <si>
    <t>388820628</t>
  </si>
  <si>
    <t>248</t>
  </si>
  <si>
    <t>725861102</t>
  </si>
  <si>
    <t>Zápachové uzávěrky zařizovacích předmětů pro umyvadla DN 40</t>
  </si>
  <si>
    <t>565304369</t>
  </si>
  <si>
    <t>249</t>
  </si>
  <si>
    <t>725862103</t>
  </si>
  <si>
    <t>Zápachové uzávěrky zařizovacích předmětů pro dřezy DN 40/50</t>
  </si>
  <si>
    <t>1655749434</t>
  </si>
  <si>
    <t>250</t>
  </si>
  <si>
    <t>725865411</t>
  </si>
  <si>
    <t>Zápachové uzávěrky zařizovacích předmětů pro pisoáry DN 32/40</t>
  </si>
  <si>
    <t>-2013969603</t>
  </si>
  <si>
    <t>251</t>
  </si>
  <si>
    <t>998725212</t>
  </si>
  <si>
    <t>Přesun hmot pro zařizovací předměty stanovený procentní sazbou (%) z ceny vodorovná dopravní vzdálenost do 50 m s omezením mechanizace v objektech výšky přes 6 do 12 m</t>
  </si>
  <si>
    <t>2145818159</t>
  </si>
  <si>
    <t>252</t>
  </si>
  <si>
    <t>998725312</t>
  </si>
  <si>
    <t>Přesun hmot pro zařizovací předměty stanovený procentní sazbou (%) z ceny vodorovná dopravní vzdálenost do 50 m ruční (bez užití mechanizace) v objektech výšky přes 6 do 12 m</t>
  </si>
  <si>
    <t>707434127</t>
  </si>
  <si>
    <t>726</t>
  </si>
  <si>
    <t>Zdravotechnika - předstěnové instalace</t>
  </si>
  <si>
    <t>253</t>
  </si>
  <si>
    <t>726111031</t>
  </si>
  <si>
    <t>Předstěnové instalační systémy pro zazdění do masivních zděných konstrukcí pro závěsné klozety ovládání zepředu, stavební výška 1080 mm</t>
  </si>
  <si>
    <t>969268707</t>
  </si>
  <si>
    <t>254</t>
  </si>
  <si>
    <t>726131021</t>
  </si>
  <si>
    <t>Předstěnové instalační systémy do lehkých stěn s kovovou konstrukcí pro pisoáry stavební výška 1300 mm</t>
  </si>
  <si>
    <t>-784074143</t>
  </si>
  <si>
    <t>255</t>
  </si>
  <si>
    <t>726131041</t>
  </si>
  <si>
    <t>Předstěnové instalační systémy do lehkých stěn s kovovou konstrukcí pro závěsné klozety ovládání zepředu, stavební výšky 1120 mm</t>
  </si>
  <si>
    <t>201418051</t>
  </si>
  <si>
    <t>256</t>
  </si>
  <si>
    <t>726131043</t>
  </si>
  <si>
    <t>Předstěnové instalační systémy do lehkých stěn s kovovou konstrukcí pro závěsné klozety ovládání zepředu, stavební výšky 1120 mm pro tělesně postižené</t>
  </si>
  <si>
    <t>-759345186</t>
  </si>
  <si>
    <t>257</t>
  </si>
  <si>
    <t>998726222</t>
  </si>
  <si>
    <t>Přesun hmot pro instalační prefabrikáty stanovený procentní sazbou (%) z ceny vodorovná dopravní vzdálenost do 50 m s omezením mechanizace v objektech výšky přes 6 m do 12 m</t>
  </si>
  <si>
    <t>1929712713</t>
  </si>
  <si>
    <t>258</t>
  </si>
  <si>
    <t>998726312</t>
  </si>
  <si>
    <t>Přesun hmot pro instalační prefabrikáty stanovený procentní sazbou (%) z ceny vodorovná dopravní vzdálenost do 50 m ruční (bez užití mechanizace) v objektech výšky přes 6 m do 12 m</t>
  </si>
  <si>
    <t>165272253</t>
  </si>
  <si>
    <t>727</t>
  </si>
  <si>
    <t>Zdravotechnika - požární ochrana</t>
  </si>
  <si>
    <t>259</t>
  </si>
  <si>
    <t>727213223</t>
  </si>
  <si>
    <t>Protipožární trubní ucpávky plastového potrubí prostup stropem tloušťky 150 mm požární odolnost EI 120 D 50</t>
  </si>
  <si>
    <t>-2055495532</t>
  </si>
  <si>
    <t>260</t>
  </si>
  <si>
    <t>727213225</t>
  </si>
  <si>
    <t>Protipožární trubní ucpávky plastového potrubí prostup stropem tloušťky 150 mm požární odolnost EI 120 D 75</t>
  </si>
  <si>
    <t>-786784057</t>
  </si>
  <si>
    <t>261</t>
  </si>
  <si>
    <t>727213227</t>
  </si>
  <si>
    <t>Protipožární trubní ucpávky plastového potrubí prostup stropem tloušťky 150 mm požární odolnost EI 120 D 110</t>
  </si>
  <si>
    <t>90917022</t>
  </si>
  <si>
    <t>4+10</t>
  </si>
  <si>
    <t>262</t>
  </si>
  <si>
    <t>727223121</t>
  </si>
  <si>
    <t>Protipožární ochranné manžety plastového potrubí prostup stropem tloušťky 150 mm požární odolnost EI 90-120 D 32</t>
  </si>
  <si>
    <t>-64221626</t>
  </si>
  <si>
    <t>263</t>
  </si>
  <si>
    <t>727223122</t>
  </si>
  <si>
    <t>Protipožární ochranné manžety plastového potrubí prostup stropem tloušťky 150 mm požární odolnost EI 90-120 D 40</t>
  </si>
  <si>
    <t>2010630660</t>
  </si>
  <si>
    <t>264</t>
  </si>
  <si>
    <t>727223123</t>
  </si>
  <si>
    <t>Protipožární ochranné manžety plastového potrubí prostup stropem tloušťky 150 mm požární odolnost EI 90-120 D 50</t>
  </si>
  <si>
    <t>721890533</t>
  </si>
  <si>
    <t>265</t>
  </si>
  <si>
    <t>998727212</t>
  </si>
  <si>
    <t>Přesun hmot pro protipožární ochranu stanovený procentní sazbou (%) z ceny vodorovná dopravní vzdálenost do 50 m s omezením mechanizace v objektech výšky přes 6 do 12 m</t>
  </si>
  <si>
    <t>-1261440732</t>
  </si>
  <si>
    <t>266</t>
  </si>
  <si>
    <t>998727312</t>
  </si>
  <si>
    <t>Přesun hmot pro protipožární ochranu stanovený procentní sazbou (%) z ceny vodorovná dopravní vzdálenost do 50 m ruční (bez užití mechanizace) v objektech výšky přes 6 do 12 m</t>
  </si>
  <si>
    <t>450264463</t>
  </si>
  <si>
    <t>728</t>
  </si>
  <si>
    <t>Technologie stravování</t>
  </si>
  <si>
    <t>267</t>
  </si>
  <si>
    <t>728000001</t>
  </si>
  <si>
    <t xml:space="preserve">Nástěnná nerezová sklopná můstková váha, važivost min. 120 kg, s nerezovým indikátorem s provozem na akumulátor, nerezová konstrukce s vážní deskou o rozměru min. 400x600mm, dílek -přesnost min. 50g, certifikace pro obchodní vážení_x000d_
 ES ověření, provozní teploty 0°C až 40 °C, krytí IP-67, funkce Vážení, sumační režim, počítání kusů, limitní vážení, ozn. A1_x000d_
</t>
  </si>
  <si>
    <t>49118606</t>
  </si>
  <si>
    <t>268</t>
  </si>
  <si>
    <t>7280000010</t>
  </si>
  <si>
    <t>Skladový regál, 4x plná police, každá police opatřena podélnou výztuhou, nosná konstrukce z jeklů min. 40/40mm, tuhá, pevná, svařovaná konstrukce, celonerezové provedení, 1300x600x1800, ozn. E1</t>
  </si>
  <si>
    <t>1442006959</t>
  </si>
  <si>
    <t>269</t>
  </si>
  <si>
    <t>72800000100</t>
  </si>
  <si>
    <t xml:space="preserve">Výstupní stůl od myčky, prolis pro vedení na koše 500x500mm, výstupní stůl pravý, provedení stolu válečkové,  zvýšený zadní lem - zadní ostřiková stěna výšky 150mm, stůl samostatně stojící, ale uchycený do myčky - 4x noha stolu, nerezové provedení, ozn. Q5</t>
  </si>
  <si>
    <t>174958316</t>
  </si>
  <si>
    <t>270</t>
  </si>
  <si>
    <t>72800000101</t>
  </si>
  <si>
    <t>Nástěnné umyvadlo s kolením ovládáním, sifonem a baterii, zvýšený odnímatelný zadní lem, nerezové provedení, 400x400x210, ozn. Q6</t>
  </si>
  <si>
    <t>-909226039</t>
  </si>
  <si>
    <t>271</t>
  </si>
  <si>
    <t>72800000102</t>
  </si>
  <si>
    <t>Podlahová vpusť, s protizápachovou uzávěrou k zalití do podlahy,, materiál nerez, vana ohýbaný nerezový plech, doplněný bočními úchyty do betonu, zemnící šroub, pochůzný protiskluzný rošt R11 350x350, ozn. Q7</t>
  </si>
  <si>
    <t>264076800</t>
  </si>
  <si>
    <t>272</t>
  </si>
  <si>
    <t>72800000103</t>
  </si>
  <si>
    <t>Mycí stůl, 1x vevařený lisovaný dřez o rozměru 1060x500x375mm, prolomená pracovní deska, kapotáž dřezu z čela a obou boků, zadní lem, nerezové provedení, 1400x1050x900, ozn. R1</t>
  </si>
  <si>
    <t>390984980</t>
  </si>
  <si>
    <t>273</t>
  </si>
  <si>
    <t>72800000104</t>
  </si>
  <si>
    <t>-1961326561</t>
  </si>
  <si>
    <t>274</t>
  </si>
  <si>
    <t>72800000105</t>
  </si>
  <si>
    <t>Nástěnná vodovodní baterie s loketním ovládáním prodlouženou ovládací pákou Clinic a delším ramínkem min 450 mm, ozn. R2</t>
  </si>
  <si>
    <t>-232334967</t>
  </si>
  <si>
    <t>275</t>
  </si>
  <si>
    <t>72800000106</t>
  </si>
  <si>
    <t>Granulová myčka provozního nádobí, průběžná, průchozí provedení myčky - umožňující zakládání košů s nádobím z čela nebo z pravého boku myčky nebo z levého boku myčky - výstup koše s umytým nádobím jiným směrem než-li vstup koše se špinavým nádobím, kapacita myčky min. 156 GN 1/1 / 1 hodina, granulové mytí bez nutnosti předmytí či předmáčení nádobí se 100% výsledkem na 1 cyklus, myčka musí umožnit mytí zapečených GN z konvektomatu bez jakéhokoliv předmývaní a odmáčení v dřezu, automatické spouštění kapoty stiskem tlačítka, automatický zdvih kapoty na konci mycího cyklu, mytí pomocí vody, chemických detergentů a plastových granulí tězších než voda, používané granule musí být otestovány a schváleny pro styk s potravinami, možnost nastavení mytí s nebo bez granul - vhodné pro křehčí nádobí nebo mytí s použitím granulí, objem mycí nádrže min. 83 lt, objem granulí min. 5 lt, min. 6x mycí program z toho min. 3x pro mytí s granulemi a min. 3x pro mytí bez granulí, max. spotřeba oplachové vody 8 lt / cyklus, myčka vč. úpravy pro připojení na studenou vodu, ovládací panel s displejem, HACCP s možností výstupu na USB, Součástí zařízení - 1x standardní mycí koš s kapacitou až 6x GN 1/1, 1x škrabka pro odstranění zbytků stravy, 1x sběrná nádrž na sběr granulí po skončení mytí, 1x základní sada granulí o objemu min. 8 lt., příprava pro napojení dle normy DIN 18875 na systém kontroly odběrového maxima energie a redukci odběrových špiček, max. 900x1100x2400, ozn. R3</t>
  </si>
  <si>
    <t>646871177</t>
  </si>
  <si>
    <t>276</t>
  </si>
  <si>
    <t>72800000107</t>
  </si>
  <si>
    <t>Příslušenství ke granulové myčce - dávkovač mycího prostředku ke granulové myčce, ozn. R3a</t>
  </si>
  <si>
    <t>-1413924866</t>
  </si>
  <si>
    <t>277</t>
  </si>
  <si>
    <t>72800000108</t>
  </si>
  <si>
    <t>Příslušenství ke granulové myčce - dávkovač oplachového prostředku ke granulové myčce, ozn. R3b</t>
  </si>
  <si>
    <t>-1378572067</t>
  </si>
  <si>
    <t>278</t>
  </si>
  <si>
    <t>72800000109</t>
  </si>
  <si>
    <t>Příslušenství ke granulové myčce - sada košů, sada obsahuje : 1x standardní mycí koš s kapacitou až 6x GN 1/1, 1× držák mís a hrnců s košem na naběračky, 1× vložka na tácy a víka, 1× koš na velké hrnce, 1× sada 2 flexibilních držáků, ozn. R4</t>
  </si>
  <si>
    <t>-597988003</t>
  </si>
  <si>
    <t>279</t>
  </si>
  <si>
    <t>7280000011</t>
  </si>
  <si>
    <t>Skladový regál, 4x plná police, každá police opatřena podélnou výztuhou, nosná konstrukce z jeklů min. 40/40mm, tuhá, pevná, svařovaná konstrukce, celonerezové provedení, 1200x500x1800, ozn. E2</t>
  </si>
  <si>
    <t>930400104</t>
  </si>
  <si>
    <t>280</t>
  </si>
  <si>
    <t>72800000110</t>
  </si>
  <si>
    <t>Příslušenství ke granulové myčce - sprcha samonavijecí, délka 1,7 m, uzavíratelná pákovým mechanismem, 2x voda /teplá a studená, určena pro sanitaci granulové myčky nádobí, připevněná na výstupním stole, ozn. R5</t>
  </si>
  <si>
    <t>1024271661</t>
  </si>
  <si>
    <t>281</t>
  </si>
  <si>
    <t>72800000111</t>
  </si>
  <si>
    <t>Automatický změkčovač vody, objemově řízená regenerace s možností přepnutí regenerace na časově řízené, elektronické ovládání, v případě objemového nastavení možnost v rozsahu 0 99m3, objem pryskyřice 10 lt., možnost kontinuálního provozu tzn. při regeneraci zajištěna dodávka vody, součástí změkčovače vody filtr mechanických nečistot, ozn. R6</t>
  </si>
  <si>
    <t>1394490509</t>
  </si>
  <si>
    <t>282</t>
  </si>
  <si>
    <t>72800000112</t>
  </si>
  <si>
    <t xml:space="preserve">Pracovní stůl výstupní, provedení s trnoží, pracovní deska tvořena prolomenou deskou s odvodem vody a perforovaným nerezovým plechem, příprava pro upevnění sanitační sprchy, 1100x1050x850,  ozn. R7</t>
  </si>
  <si>
    <t>2082846166</t>
  </si>
  <si>
    <t>283</t>
  </si>
  <si>
    <t>72800000113</t>
  </si>
  <si>
    <t xml:space="preserve">Demontáž stávajícího vybavení kuchyně s odvozem a ekologickou likvidací:_x000d_
3x kotel 150l_x000d_
2x kotel 85 l_x000d_
2x plynový sporák_x000d_
dvouvařič el._x000d_
parní varná komora_x000d_
2x smažící pánev 45 l_x000d_
fritéza_x000d_
cukrářská pec_x000d_
škrabka brambor _x000d_
univerzální stroj 2x_x000d_
dělící stroj na těsto, řezačka na maso_x000d_
kutr na maso, nářezový stroj_x000d_
mycí stroj košový_x000d_
ohřívací stůl, ohřívací lázeň, _x000d_
mycí dřezy, chladící skříně 2x, mrazící skříň 1x,nerez regály,  atd.</t>
  </si>
  <si>
    <t>859317849</t>
  </si>
  <si>
    <t>284</t>
  </si>
  <si>
    <t>72800000114</t>
  </si>
  <si>
    <t xml:space="preserve">Demontáž stávajícího vybavení kuchyně s uložením pro zpětnou montáž:_x000d_
4x nerezový pracovní stůl 800x1500_x000d_
1x nerezový pracovní stůl 600x1100_x000d_
2x lednice_x000d_
1x nerezový pracovní stůl 600x1200_x000d_
3x vozík na sklenice_x000d_
3x vozík na talíře_x000d_
1x nápojový automat_x000d_
3x výdejní vozík s vodní lázní_x000d_
1x mycí dřez_x000d_
2x nerez regály 600x1050_x000d_
</t>
  </si>
  <si>
    <t>-1505909787</t>
  </si>
  <si>
    <t>285</t>
  </si>
  <si>
    <t>7280000012</t>
  </si>
  <si>
    <t>Chladící box, součástí boxu podlaha, podlaha opatřena hliníkovým protiskluzovým plechem, panel boxu tl. izolace min. 60mm,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2665x2300x2300, ozn. F1</t>
  </si>
  <si>
    <t>-1009225151</t>
  </si>
  <si>
    <t>286</t>
  </si>
  <si>
    <t>7280000013</t>
  </si>
  <si>
    <t>Výparník k boxu na pozici F1, kompatibilní se splitovou jednotkou, dostatečně dimenzovaný s ohledem na velikost boxu, ozn. F2</t>
  </si>
  <si>
    <t>-1759031797</t>
  </si>
  <si>
    <t>287</t>
  </si>
  <si>
    <t>7280000014</t>
  </si>
  <si>
    <t>Splitová chladící jednotka k boxu na pozici F1, provozní teploty v rozsahu od 0°C až +2°C, oddělená řídící jednotka, kompatibilní s výparníkem na pozici F2, dostatečně dimenzovaná s ohledem na velikost boxu, vzdálenost chladícího agregátu od výparníku cca 20 metrů, ozn. F3</t>
  </si>
  <si>
    <t>708918374</t>
  </si>
  <si>
    <t>288</t>
  </si>
  <si>
    <t>7280000015</t>
  </si>
  <si>
    <t>Skladový regál, 4x plná police, každá police opatřena podélnou výztuhou, nosná konstrukce z jeklů min. 40/40mm, tuhá, pevná, svařovaná konstrukce, celonerezové provedení, 1250x450x1800, ozn. F4</t>
  </si>
  <si>
    <t>-1357265925</t>
  </si>
  <si>
    <t>289</t>
  </si>
  <si>
    <t>7280000016</t>
  </si>
  <si>
    <t>Skladový regál, 4x plná police, každá police opatřena podélnou výztuhou, nosná konstrukce z jeklů min. 40/40mm, tuhá, pevná, svařovaná konstrukce, celonerezové provedení, 1600x600x1800, ozn. F5</t>
  </si>
  <si>
    <t>-1328310854</t>
  </si>
  <si>
    <t>290</t>
  </si>
  <si>
    <t>7280000017</t>
  </si>
  <si>
    <t>Chladící box, součástí boxu podlaha, podlaha opatřena hliníkovým protiskluzovým plechem, panel boxu tl. izolace min. 60mm,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2200x2325x2300, ozn. G1</t>
  </si>
  <si>
    <t>1122738058</t>
  </si>
  <si>
    <t>291</t>
  </si>
  <si>
    <t>7280000018</t>
  </si>
  <si>
    <t>Výparník k boxu na pozici G1, kompatibilní se splitovou jednotkou, dostatečně dimenzovaný s ohledem na velikost boxu, ozn. G2</t>
  </si>
  <si>
    <t>-1102667896</t>
  </si>
  <si>
    <t>292</t>
  </si>
  <si>
    <t>7280000019</t>
  </si>
  <si>
    <t>Splitová chladící jednotka k boxu na pozici G1, provozní teploty v rozsahu od 0°C až +2°C, oddělená řídící jednotka, kompatibilní s výparníkem na pozici G2, dostatečně dimenzovaná s ohledem na velikost boxu, vzdálenost chladícího agregátu od výparníku cca 20 metrů, ozn. G3</t>
  </si>
  <si>
    <t>-1837873689</t>
  </si>
  <si>
    <t>293</t>
  </si>
  <si>
    <t>728000002</t>
  </si>
  <si>
    <t>Skladový regál, 4x plná police, 4x noha regálu, regál /police +stojiny/ lakované - provedení bílý komaxit, montované provedení - police přestavitelné, stojiny i police vč. spojovacího materiálu, 650x400x2000 ozn. B1</t>
  </si>
  <si>
    <t>1401405367</t>
  </si>
  <si>
    <t>294</t>
  </si>
  <si>
    <t>7280000020</t>
  </si>
  <si>
    <t>Skladový regál, 4x plná police, každá police opatřena podélnou výztuhou, nosná konstrukce z jeklů min. 40/40mm, tuhá, pevná, svařovaná konstrukce, celonerezové provedení, 1100x500x1800, ozn. G4</t>
  </si>
  <si>
    <t>342612093</t>
  </si>
  <si>
    <t>295</t>
  </si>
  <si>
    <t>7280000021</t>
  </si>
  <si>
    <t>Skladový regál, 4x plná police, každá police opatřena podélnou výztuhou, nosná konstrukce z jeklů min. 40/40mm, tuhá, pevná, svařovaná konstrukce, celonerezové provedení, 1100x350x1800, ozn. G5</t>
  </si>
  <si>
    <t>-1808246326</t>
  </si>
  <si>
    <t>296</t>
  </si>
  <si>
    <t>7280000022</t>
  </si>
  <si>
    <t>Mrazící box, součástí boxu podlaha, podlaha opatřena hliníkovým protiskluzovým plechem, panel boxu tl. izolace min.100mm,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2200x1725x2300, ozn. H1</t>
  </si>
  <si>
    <t>380316395</t>
  </si>
  <si>
    <t>297</t>
  </si>
  <si>
    <t>7280000023</t>
  </si>
  <si>
    <t>Výparník k boxu na pozici H1, kompatibilní se splitovou jednotkou, dostatečně dimenzovaný s ohledem na velikost boxu, ozn. H2</t>
  </si>
  <si>
    <t>-785131661</t>
  </si>
  <si>
    <t>298</t>
  </si>
  <si>
    <t>7280000024</t>
  </si>
  <si>
    <t>Splitová chladící jednotka k boxu na pozici G1, provozní teploty v rozsahu od -18°C až -20°C, oddělená řídící jednotka, kompatibilní s výparníkem na pozici H2, dostatečně dimenzovaná s ohledem na velikost boxu, vzdálenost chladícího agregátu od výparníku cca 20 metrů, ozn. H3</t>
  </si>
  <si>
    <t>-1950763004</t>
  </si>
  <si>
    <t>299</t>
  </si>
  <si>
    <t>7280000025</t>
  </si>
  <si>
    <t>Skladový regál, 4x plná police, každá police opatřena podélnou výztuhou, nosná konstrukce z jeklů min. 40/40mm, tuhá, pevná, svařovaná konstrukce, celonerezové provedení, 1000x600x1800, ozn. H4</t>
  </si>
  <si>
    <t>-270637515</t>
  </si>
  <si>
    <t>300</t>
  </si>
  <si>
    <t>7280000026</t>
  </si>
  <si>
    <t>Skladový regál, 4x plná police, každá police opatřena podélnou výztuhou, nosná konstrukce z jeklů min. 40/40mm, tuhá, pevná, svařovaná konstrukce, celonerezové provedení, 950x600x1800, ozn. H5</t>
  </si>
  <si>
    <t>-886919120</t>
  </si>
  <si>
    <t>301</t>
  </si>
  <si>
    <t>7280000027</t>
  </si>
  <si>
    <t>Skladový regál, 4x plná police, každá police opatřena podélnou výztuhou, nosná konstrukce z jeklů min. 40/40mm, tuhá, pevná, svařovaná konstrukce, celonerezové provedení, 850x500x1800, ozn. H6</t>
  </si>
  <si>
    <t>-1762050393</t>
  </si>
  <si>
    <t>302</t>
  </si>
  <si>
    <t>7280000028</t>
  </si>
  <si>
    <t>Chladící box, součástí boxu podlaha, podlaha opatřena hliníkovým protiskluzovým plechem, panel boxu tl. izolace min. 60mm, 1x chladírenské dveře o rozměru 800/2000mm, s konstrukčním zámkem pospojování/lakované komaxit;_x000d_
vnitřní strana těchto dveří musí být vybavena bezpečnostní klikou a kliku na vnější straně, dveře opatřeny zámkem dveří, verze chladírenské dveře se zdvihacími panty. dodávka vč. lemovacích a krycích liš, vč. kompletního kotevního a spojovacího materiálu, osvětlení LED zářivkové těleso, délky 120cm, 2800x2050x2300, ozn. J1</t>
  </si>
  <si>
    <t>-1871787626</t>
  </si>
  <si>
    <t>303</t>
  </si>
  <si>
    <t>7280000029</t>
  </si>
  <si>
    <t>Výparník k boxu na pozici J1, kompatibilní se splitovou jednotkou, dostatečně dimenzovaný s ohledem na velikost boxu, ozn. J2</t>
  </si>
  <si>
    <t>-1609107461</t>
  </si>
  <si>
    <t>304</t>
  </si>
  <si>
    <t>728000003</t>
  </si>
  <si>
    <t>Nástěnná baterie 150 mm s ruční sprchou, chrom, ozn. C1</t>
  </si>
  <si>
    <t>-257409730</t>
  </si>
  <si>
    <t>305</t>
  </si>
  <si>
    <t>7280000030</t>
  </si>
  <si>
    <t>Splitová chladící jednotka k boxu na pozici J1, provozní teploty v rozsahu od 0°C až +2°C, oddělená řídící jednotka, kompatibilní s výparníkem na pozici J2, dostatečně dimenzovaná s ohledem na velikost boxu, vzdálenost chladícího agregátu od výparníku cca 20 metrů, ozn. J3</t>
  </si>
  <si>
    <t>1639814186</t>
  </si>
  <si>
    <t>306</t>
  </si>
  <si>
    <t>7280000031</t>
  </si>
  <si>
    <t>Skladový regál, 4x plná police, každá police opatřena podélnou výztuhou, nosná konstrukce z jeklů min. 40/40mm, tuhá, pevná, svařovaná konstrukce, celonerezové provedení, 1200x600x1800, ozn. J4</t>
  </si>
  <si>
    <t>-1346041199</t>
  </si>
  <si>
    <t>307</t>
  </si>
  <si>
    <t>7280000032</t>
  </si>
  <si>
    <t>Skladový regál, 4x plná police, každá police opatřena podélnou výztuhou, nosná konstrukce z jeklů min. 40/40mm, tuhá, pevná, svařovaná konstrukce, celonerezové provedení, 1300x600x1800, ozn. J5</t>
  </si>
  <si>
    <t>-460146957</t>
  </si>
  <si>
    <t>308</t>
  </si>
  <si>
    <t>7280000033</t>
  </si>
  <si>
    <t>Skladový regál, 4x plná police, každá police opatřena podélnou výztuhou, nosná konstrukce z jeklů min. 40/40mm, tuhá, pevná, svařovaná konstrukce, celonerezové provedení, 1250x600x1800, ozn. J6</t>
  </si>
  <si>
    <t>-356260635</t>
  </si>
  <si>
    <t>309</t>
  </si>
  <si>
    <t>7280000034</t>
  </si>
  <si>
    <t>Skladový regál, 4x plná police, každá police opatřena podélnou výztuhou, nosná konstrukce z jeklů min. 40/40mm, tuhá, pevná, svařovaná konstrukce, celonerezové provedení, 1600x400x1800, ozn. K1</t>
  </si>
  <si>
    <t>-1933360168</t>
  </si>
  <si>
    <t>310</t>
  </si>
  <si>
    <t>7280000035</t>
  </si>
  <si>
    <t>Profesionální chladnička, hrubý objem min. 570 lt, bílá, 1x plné dveře, ventilované cirkulační chlazení, digitální termostat, automatické odtávání, integrovaný zámek dveří, teplotní rozsah +2°C až +10°C, vnitřní prostor chladničky uzpůsoben pro umístění přepravky 600x400mm nebo gastronádoby GN 2/1 , max. 800x750x2000, ozn. K2</t>
  </si>
  <si>
    <t>1998608033</t>
  </si>
  <si>
    <t>311</t>
  </si>
  <si>
    <t>7280000036</t>
  </si>
  <si>
    <t>Profesionální mraznička, hrubý objem min. 340 lt, bílá, 1x plné dveře, statické chlazení, digitální termostat, integrovaný zámek dveří, teplotní rozsah -10°C až -24°C, max. 650x650x2000, ozn. K3</t>
  </si>
  <si>
    <t>1669852477</t>
  </si>
  <si>
    <t>312</t>
  </si>
  <si>
    <t>7280000037</t>
  </si>
  <si>
    <t>Kombinovaná výlevka, rozměr výlevky min. 400x400x200mm, součástí výlevky umyvadlo, 1x otvor pro baterii, nerezové provedení, rozměr500x700x900, ozn. L1</t>
  </si>
  <si>
    <t>763991284</t>
  </si>
  <si>
    <t>313</t>
  </si>
  <si>
    <t>7280000038</t>
  </si>
  <si>
    <t>Stojánková vodovodní baterie, hygienické pákové loketní ovládání "CLINIC" ozn. L2</t>
  </si>
  <si>
    <t>1876424293</t>
  </si>
  <si>
    <t>314</t>
  </si>
  <si>
    <t>7280000039</t>
  </si>
  <si>
    <t>Pracovní stůl, pod pracovní deskou umístěna 1x výsuvná zásuvka, vnitřní kapacita zásuvky 1x _x000d_
GN 1/1-150 mm, 1x plná police, zadní lem, nerezové provedení, 800x700x900, ozn. L3</t>
  </si>
  <si>
    <t>-1274701121</t>
  </si>
  <si>
    <t>315</t>
  </si>
  <si>
    <t>728000004</t>
  </si>
  <si>
    <t>Podlahová celonerezová vpusť včetně nerezové protizápachové uzávěry /sifonu/ a protiskluzného vyjímatelného roštu 500x500, ozn. C2</t>
  </si>
  <si>
    <t>1604206863</t>
  </si>
  <si>
    <t>316</t>
  </si>
  <si>
    <t>7280000040</t>
  </si>
  <si>
    <t>Mycí stůl, 2x vevařený lisovaný dřez, každý dřez o rozměru 860x600x450mm, prolamovaná pracovní deska, kapotáž dřezu z čela a obou boků, 1x plná police, zadní lem, nerezové provedení, 1900x700x900, ozn. L4</t>
  </si>
  <si>
    <t>-388537554</t>
  </si>
  <si>
    <t>317</t>
  </si>
  <si>
    <t>7280000041</t>
  </si>
  <si>
    <t>Dřezová nástěnná vodovodní baterie s prodlouženou ovládací pákou Clinik , ozn. L5</t>
  </si>
  <si>
    <t>-935708012</t>
  </si>
  <si>
    <t>318</t>
  </si>
  <si>
    <t>7280000042</t>
  </si>
  <si>
    <t>Pracovní stůl, trnož, zadní lem, pravý lem, nerezové provedení, 800x700x900, ozn. L6</t>
  </si>
  <si>
    <t>-1560551416</t>
  </si>
  <si>
    <t>319</t>
  </si>
  <si>
    <t>7280000043</t>
  </si>
  <si>
    <t>Škrabka brambor a kořenové zeleniny, nerezové provedení, objem jedné náplně min. 40 kg, teoretická kapacita min. 450 kg brambor / 1 hod., max. 900x900, ozn. L7</t>
  </si>
  <si>
    <t>1054788178</t>
  </si>
  <si>
    <t>320</t>
  </si>
  <si>
    <t>7280000044</t>
  </si>
  <si>
    <t>Lapač škrobu a šlupek, nerezové provedení, kompatibilní se škrabou brambor na poz. L7, ozn. L8</t>
  </si>
  <si>
    <t>1999780604</t>
  </si>
  <si>
    <t>321</t>
  </si>
  <si>
    <t>7280000045</t>
  </si>
  <si>
    <t xml:space="preserve">Podlahová vpusť, s protizápachovou uzávěrou k zalití do podlahy, vč. pochůzného podlahového vyjímatelného roštu  350x350, ozn. L9</t>
  </si>
  <si>
    <t>-789220465</t>
  </si>
  <si>
    <t>322</t>
  </si>
  <si>
    <t>7280000046</t>
  </si>
  <si>
    <t>Pracovní stůl, 1x plná police, nerezové provedení bez lemů, pojízdné provedení 4x kolečko o průměru min. 100mm, dvě ze čtyř koleček opatřeny aretační brzdou, 2000x900x900, ozn. M1</t>
  </si>
  <si>
    <t>1754604795</t>
  </si>
  <si>
    <t>323</t>
  </si>
  <si>
    <t>7280000047</t>
  </si>
  <si>
    <t>Pracovní stůl, 1x plná police, nerezové provedení bez lemů, pojízdné provedení 4x kolečko o průměru min. 100mm, dvě ze čtyř koleček opatřeny aretační brzdou, 2100x900x900, ozn. M2</t>
  </si>
  <si>
    <t>-1940345964</t>
  </si>
  <si>
    <t>324</t>
  </si>
  <si>
    <t>7280000048</t>
  </si>
  <si>
    <t>Pracovní stůl, pod pracovní deskou umístěna 2x výsuvná zásuvka, vnitřní kapacita každé zásuvky 1x GN 1/1-150 mm, 1x plná police, zadní lem, pravý lem, nerezové provedení, 1200x700x900, ozn. M3</t>
  </si>
  <si>
    <t>-792444958</t>
  </si>
  <si>
    <t>325</t>
  </si>
  <si>
    <t>7280000049</t>
  </si>
  <si>
    <t>Špalek na maso, bukový, 700x700x900, ozn. M4</t>
  </si>
  <si>
    <t>-1074624535</t>
  </si>
  <si>
    <t>326</t>
  </si>
  <si>
    <t>728000005</t>
  </si>
  <si>
    <t>Chladící komora na odpad, ventilované chlazení, automatické odtávání, automatické odpařování kondenzátu, digitální termostat, regulace teploty v rozmezí min. +4 až +8 °C, kapacita min. 2× nádoba na odpad 240 lt /nádoba na odpad není součástí zařízení/, 2× horní víko pro vhazování odpadu, 2× boční dveře pro nádobu na odpad, antibakteriální nerezová úprava vnitřního prostoru, vnější nerez opláštění , ozn. C3</t>
  </si>
  <si>
    <t>544768582</t>
  </si>
  <si>
    <t>327</t>
  </si>
  <si>
    <t>7280000050</t>
  </si>
  <si>
    <t>Mycí stůl, 1x vevařený lisovaný dřez o rozměru 500x500x250mm, kapotáž dřezu z čela a obou boků, 1x plná police, zadní lem, levý lem, nerezové provedení, 1200x700x900, ozn. M5</t>
  </si>
  <si>
    <t>-618427308</t>
  </si>
  <si>
    <t>328</t>
  </si>
  <si>
    <t>7280000051</t>
  </si>
  <si>
    <t>Dřezová nástěnná vodovodní baterie s prodlouženou ovládací pákou Clinik , ozn. M6</t>
  </si>
  <si>
    <t>1643602861</t>
  </si>
  <si>
    <t>329</t>
  </si>
  <si>
    <t>7280000052</t>
  </si>
  <si>
    <t>Pracovní stůl, pod pracovní deskou umístěna 3x výsuvná zásuvka, vnitřní kapacita každé zásuvky 1x GN 1/1-150 mm, 1x plná police, zadní lem, nerezové provedení, 1600x700x900, ozn. M7</t>
  </si>
  <si>
    <t>825112028</t>
  </si>
  <si>
    <t>330</t>
  </si>
  <si>
    <t>7280000053</t>
  </si>
  <si>
    <t>Stropní bloková chladící jednotka, provozní teploty v rozsahu od +10°C až +12°C, oddělená řídící jednotka, nutnost připojení na odpad, výkon chladící jednotky uzpůsoben pro velikost a objem místnosti, vzdálenost chladícího agregátu od výparníku cca 20 metrů, ozn. M8</t>
  </si>
  <si>
    <t>560291567</t>
  </si>
  <si>
    <t>331</t>
  </si>
  <si>
    <t>7280000054</t>
  </si>
  <si>
    <t xml:space="preserve">Kombinovaná výlevka, rozměr výlevky min. 400x400x200mm, součástí výlevky umyvadlo, 1x otvor pro baterii, nerezové provedení, 500x700x900 ozn. M9 </t>
  </si>
  <si>
    <t>-1942399989</t>
  </si>
  <si>
    <t>332</t>
  </si>
  <si>
    <t>7280000055</t>
  </si>
  <si>
    <t>-588030332</t>
  </si>
  <si>
    <t>333</t>
  </si>
  <si>
    <t>7280000056</t>
  </si>
  <si>
    <t>Řezačka masa, stolní, průměr složení min. 82mm, výkon dle použité průtlačné desky - 250 až 300 kg/h, celonerezové provedení a vysokým hygienickým standardem, robustní šneková převodovka pro těžký provoz, UNGER 3 - vícedílné řezné složení, hmotnost min. 35kg, max. 400x600x600, ozn. M11</t>
  </si>
  <si>
    <t>286137203</t>
  </si>
  <si>
    <t>334</t>
  </si>
  <si>
    <t>7280000057</t>
  </si>
  <si>
    <t xml:space="preserve">Automatické formovací stolní zařízení, automatický formavač masových směsí, v uvedeném zařízení mohou byt různé kombiace ingrediencí: hověží, vepřové, kuřecí, zeleniny, sýrů, ryby nebo pečivo, součástí zařízení 1x tvarovací válec "standard" dle výběru kulatý tvar o průměru 90mm nebo 100mm nebo 110mm nebo 120mm, požadovaná váha se nastaví  tloušťkou porce např u 90 mm - nastavitelná tloušťka 9-23mm což je 63 až 162 g/porce, vyrobeno z nerez oceli AISI304 + polyethylenovými doplňky, snadno odnímatelný tvarovací válec, kapacita až 2100 porcí / hod., objem násypky 23 lt, max. 700x600x700, ozn. M12</t>
  </si>
  <si>
    <t>-1115678197</t>
  </si>
  <si>
    <t>335</t>
  </si>
  <si>
    <t>7280000058</t>
  </si>
  <si>
    <t>Automatický naklepávací lis na maso, hydraulický lis na maso - určen pro ztenčení a změkčení všech druhů masa, kapacita až 800 plátků/h (zvětšení průměru plátků dle nastavené tloušťky) bez výrazné destrukce, použití pro lisování vykostěného hovězího, vepřového a drůbežího masa, spouštění automaticky po zasunutí zásuvky s porcí masa, nastavitelná tloušťka plátků v rozsahu min. 1 - 30mm, max. 500x900x1000, ozn. M13</t>
  </si>
  <si>
    <t>-906855003</t>
  </si>
  <si>
    <t>336</t>
  </si>
  <si>
    <t>7280000059</t>
  </si>
  <si>
    <t>Podstavec pod naplepávací stroj na pozici M13, 1x plná police, nerezové provedení, pojízdné provedení 4x kolečko o průměru min. 75mm, dvě ze čtyř koleček opatřeny aretační brzdou, ozn. M13a</t>
  </si>
  <si>
    <t>-1013646032</t>
  </si>
  <si>
    <t>337</t>
  </si>
  <si>
    <t>728000006</t>
  </si>
  <si>
    <t>Skladový regál, 4x plná police, 4x noha regálu, regál /police i stojiiny/ lakované - provedení bílý komaxit, montované provedení - police přestavitelné, stojiny i police vč. spojovacího materiálu, 1100x600x2000, ozn. D1</t>
  </si>
  <si>
    <t>-501460731</t>
  </si>
  <si>
    <t>338</t>
  </si>
  <si>
    <t>7280000060</t>
  </si>
  <si>
    <t xml:space="preserve">Univerzální kuchyňský robot, objem kotlíku: 60 lt, vč. nástavců na míchání, hnětání a šlehání, min. 3 rychlosti otáček rameno planety, planetové uložení nástavců pro dokonalé promísení nádoby bez její rotace, mechanické ovládání, automatický zdvih nádoby - posun kotlíku nahoru a dolu je z důvodu bezpečnostni, rychlosti a námahy  zajišťován elektrickou převodovkou - obsluha nemusí točit kolem !!!, drátěná ochrana kotlíku mechanickým spínačem, váha min. 300 kg - snižuje otřesy a hlučnost při chodu přístroje při plné zatěží, z čela robota náboj pro připojení přípojných strojků na mletí masa, krouhání zeleniny a mletí máku, 680x1070x1300 ozn. M14</t>
  </si>
  <si>
    <t>1138155827</t>
  </si>
  <si>
    <t>339</t>
  </si>
  <si>
    <t>7280000061</t>
  </si>
  <si>
    <t>Sada příslušenství k robotu na pozici M14, sada příslušenství obsahuje 1x kotlík o objemu 30 litrů, 1x hnětecí hák pro kotlík o objemu 30 lt, 1x míchač pro kotlík o objemu 30 lt, 1x šlehací metla pro kotlík o objemu 30 lt, 1x redukční nosič kotlíku, ozn. M14a</t>
  </si>
  <si>
    <t>1551757699</t>
  </si>
  <si>
    <t>340</t>
  </si>
  <si>
    <t>7280000062</t>
  </si>
  <si>
    <t>Pracovní stůl, 1x plná police, nerezové provedení, zadní lem, 800x700x600, ozn. M15</t>
  </si>
  <si>
    <t>-946060110</t>
  </si>
  <si>
    <t>341</t>
  </si>
  <si>
    <t>7280000063</t>
  </si>
  <si>
    <t xml:space="preserve">Univerzální kuchyňský robot, objem kotlíku: 60 lt, vč. nástavců na míchání, hnětání a šlehání, min. 3 rychlosti otáček rameno planety, planetové uložení nástavců pro dokonalé promísení nádoby bez její rotace, mechanické ovládání, automatický zdvih nádoby - posun kotlíku nahoru a dolu je z důvodu bezpečnostni, rychlosti a námahy  zajišťován elektrickou převodovkou - obsluha nemusí točit kolem !!!, drátěná ochrana kotlíku mechanickým spínačem, váha min. 300 kg - snižuje otřesy a hlučnost při chodu přístroje při plné zatěží, z čela robota náboj pro připojení přípojných strojků na mletí masa, krouhání zeleniny a mletí máku, 680x1070x1300 ozn. N1</t>
  </si>
  <si>
    <t>-384979358</t>
  </si>
  <si>
    <t>342</t>
  </si>
  <si>
    <t>7280000064</t>
  </si>
  <si>
    <t xml:space="preserve">Elektrická multifunkční pánev, dvounádobové /dvouvanové/ provedení pánve - možnost náhrady dvěma samostatnými zařízeními z nichž  každé bude mít minimální objem vany 79 lt, topný systém pomocí celoplošných topných těles pro rychlý náběh teploty na provozní teplotu 180°C do max. 3 minut, síla dna vč. vytápění maximálně 13 mm - z důvodu rychlého náběhu a malé setrvačnosti při chladnutí - úspora energie, spotřeba energie max. 0,09 kWh/kg vody, čas na ohřátí plného objemu max. 26 minut - oba údaje dle DIN 18873.5:2016-02 je nutné doložit prohlášením výrobce, plocha dna každé vany min. 2× 30dm2, každá vana s možností přípravy ve varných a fritových koších, automatický a manuální režim úpravy pokrmů v každé nádobě, vícebodová teplotní vpichová sonda pro každou nádobu, automatický motorový zdvih košů, motorické elektrického vyklápění pánve bez trhavých pohybů i při maximálním naplnění, elektrické vyklápění a sklápění víka každé nádoby, barevný dotykový ovládací panel, velikost panelu min. 10", rozsah teplot min 30°C až 250°C, pamět pro min. 750 programů, vybrané programy s možností přípravy až v min. 12 krocích, automatický systém napouštění vody s dávkováním s přesností na min. 1 lt, integrovaný odpad ve dně vany pánve s automatickým uzávěrem, integrovaná sprcha s automatickým navíjením, dvojité robustní izolované víko s motorickým zdvihem s bezpečnostními prvky, Indikace nastavených a skutečných hodnot, pánev umožňuje vaření, intenzívní a šetrné, smažení, fritování, dušení, nízkoteplotní úpravy, grilování, restování, opékání, konfitování, úprava sous – vide (vaření ve vakuu při konstantní nízké teplotě, max. šířka 2100 mm, ozn. O1</t>
  </si>
  <si>
    <t>1493066801</t>
  </si>
  <si>
    <t>343</t>
  </si>
  <si>
    <t>7280000065</t>
  </si>
  <si>
    <t>Příslušenství k multifunkční pánvi na poz. O1 - rameno pro zvedání a spouštění košů, ozn. O1a</t>
  </si>
  <si>
    <t>1538762705</t>
  </si>
  <si>
    <t>344</t>
  </si>
  <si>
    <t>7280000066</t>
  </si>
  <si>
    <t>Příslušenství k multifunkční pánvi na poz. O1 - varný koš, ozn. O1b</t>
  </si>
  <si>
    <t>621853330</t>
  </si>
  <si>
    <t>345</t>
  </si>
  <si>
    <t>7280000067</t>
  </si>
  <si>
    <t>Příslušenství k multifunkční pánvi na poz. O1 - fritovací koš, ozn. O1c</t>
  </si>
  <si>
    <t>2131780274</t>
  </si>
  <si>
    <t>346</t>
  </si>
  <si>
    <t>7280000068</t>
  </si>
  <si>
    <t>Příslušenství k multifunkční pánvi na poz. O1 - velká špachtle bez držadla, ozn. O1d</t>
  </si>
  <si>
    <t>-359018228</t>
  </si>
  <si>
    <t>347</t>
  </si>
  <si>
    <t>7280000069</t>
  </si>
  <si>
    <t>Příslušenství k multifunkční pánvi na poz. O1 - rošt na dno pánve, ozn. O1e</t>
  </si>
  <si>
    <t>177014016</t>
  </si>
  <si>
    <t>348</t>
  </si>
  <si>
    <t>728000007</t>
  </si>
  <si>
    <t>Skladový regál, 4x plná police, 4x noha regálu, regál /police i stojiny/ lakované - provedení bílý komaxit, montované provedení - police přestavitelné, stojiny i police vč. spojovacího materiálu, 1150x600x2000, , ozn. D2</t>
  </si>
  <si>
    <t>-205332548</t>
  </si>
  <si>
    <t>349</t>
  </si>
  <si>
    <t>7280000070</t>
  </si>
  <si>
    <t>Příslušenství k multifunkční pánvi na poz. O1 - síto, ozn. O1f</t>
  </si>
  <si>
    <t>256740728</t>
  </si>
  <si>
    <t>350</t>
  </si>
  <si>
    <t>7280000071</t>
  </si>
  <si>
    <t>Příslušenství k multifunkční pánvi na poz. O1 - čistící houba pro čištění pánve, ozn. O1g</t>
  </si>
  <si>
    <t>1782950733</t>
  </si>
  <si>
    <t>351</t>
  </si>
  <si>
    <t>7280000072</t>
  </si>
  <si>
    <t>Odborné zaškolení obsluhy na multifunkční pánvi na poz. O1 a O7 - odborným zaškolením se rozumí 16 hodin /rozdělených do 2 pracovních dní/ praktických ukázek vaření na varných zařízení, odborné zaškolení musí být realizováno vlastním odborným školícím kuchařem uchazeče, odborný školící kuchař musí mít platný certifikát /pro aktuální rok/ na provádění odborných zaškolení, certifikát musí být vystavený přímo výrobcem multfunkční pánve. První odborné zaškolení musí být provedeno po předání zařízení do užívání provozovateli, druhé odborné zaškolení bude provedeno následně v termínu dle požadavku provozovatele a kuchař musí být po dobu záruky online k dispozici pro dotazy provozovatele, ozn. O1h</t>
  </si>
  <si>
    <t>-730132521</t>
  </si>
  <si>
    <t>352</t>
  </si>
  <si>
    <t>7280000073</t>
  </si>
  <si>
    <t>Pracovní stůl, 1x plná police, nerezové provedení, zadní lem, 550x850x900 ozn. O2</t>
  </si>
  <si>
    <t>477170783</t>
  </si>
  <si>
    <t>353</t>
  </si>
  <si>
    <t>7280000074</t>
  </si>
  <si>
    <t xml:space="preserve">Multifunkční varné zařízení, zařízení musí splňovat dle normy DIN 18873-5:2016-02 maximální spotřebu elektrické energie 0,090kWh / 1kg vody - NUTNO DOLOŽIT PROHLÁŠENÍ VÝROBCE, zařízení musí splňovat dle normy DIN 18873-5:2016-02 maximální dobu zavaření objemu 150 lt do max. 35 minut - NUTNO DOLOŽIT PROHLÁŠENÍ VÝROBCE, možnost přípojení optimalizace vykonových špiček dle DIN18875,  využitelný objem nádoby pro vaření min.170 lt, kapacita  při vaření v GN min. 6x GN 1/1-195. Ovládání pomocí dotykové obrazovky (rezistivní nebo kapacitní) v českém jazyce. Spodní hrana ovladacího displeje umístěna v min. výšce 850 mm pro snažší obsluhu. Možnost ukladaní receptur v českém jazyce. Stroj řízen microprocesorem. _x000d_
teplotní vpichová potravinová sonda. Funkce: smažení; grilování; vaření ve vodě; vaření mléčných produktů; vaření v páře; nízkoteplotního dlouhodobého vaření; vaření souvide; vaření v gastronádobách a  varných koších například těstovin; fritování ve fritovacích koších; delta T vaření; udržování na nastavené teplotě. Rozsah nastavení teploty mini.v rozsahu 50 - 250°C. Automatické napouštění vody s přednastavením množství s přesností min. na 1 lt vody. STOP Tlačítko ,USB Port pro aktualizací software, výpustný ventil 2" (umístěný vlevo nebo vpravo varné nádoby) z nerezové oceli AISI 316 s pojistkou proti otevření, včetně EPDM těsnění, s plynulou regulací proudu vypouštěného obsahu zabraňující rozstřik vypouštěné tekutiny. Izolované dvouplášťové víko s těsněním, celonerezová vana z materiálu min .AISI 304, Integrovaná elektrická zásuvka 230V s příkonem 0,5kW. Sprcha pro čištění stroje, Maximální délka  stroje 1400 mm. Možnost připipojení přes WI-FI, nebo LAN, multifunkční varné zařízení hygienicky spojeno se zařízením na poz.  O4 - tj. modulárním neutrálním dílem, spojení obou zařízení  - tj. multifunkčního varného zařízení a modulárního neutrálního dílu musí provedeno hygienicky zabraňující zatékání mezi jednotlivými zařízeními na podlahu, max. 1400x1000, ozn. O3</t>
  </si>
  <si>
    <t>-425750292</t>
  </si>
  <si>
    <t>354</t>
  </si>
  <si>
    <t>7280000075</t>
  </si>
  <si>
    <t xml:space="preserve">Sada příslušenství k multifunkčnímu varného zařízení na poz. O3, ozn. O3a, sada obsahuje :_x000d_
-	1x síto odpadu pro vypouštění odpadní vody s měrkou_x000d_
-	1x síto výpustného ventilu pro vypouštění vařených potravin_x000d_
-	3x rošt na dno pánve_x000d_
-	1x špachtle velká_x000d_
-	1x lopata děrovaná_x000d_
-	1x lopata plná_x000d_
-	1x stěrka na čištění_x000d_
-	3x děrovaná vložka GN 1/1 se klopnými držadly_x000d_
-	1x sada kartáčů pro čistění a údržbu _x000d_
-	1x vozík na vyprazdňování LP 200_x000d_
-	1x gastronádoba GN 1/1 200 se sklopnými držadly pro vozík_x000d_
-	1x rameno pro varné koše _x000d_
-	3x varný koš _x000d_
 </t>
  </si>
  <si>
    <t>-139359829</t>
  </si>
  <si>
    <t>355</t>
  </si>
  <si>
    <t>7280000076</t>
  </si>
  <si>
    <t xml:space="preserve">Modularní neutralní díl, minimální šířka zařízení 100mm, modulární neutrální díl musí být instalován do hygienicky spojeného designově jednotného varného bloku společně se zařízením na poz. O3 - tj. multifunkční varné zařízení a se zařízením na poz. O5, spojení všech zařízení  - musí provedeno hygienicky, zabraňující zatékání mezi jednotlivými zařízeními na podlahu, 100x760,800, ozn. O4,_x000d_
 </t>
  </si>
  <si>
    <t>-29916608</t>
  </si>
  <si>
    <t>356</t>
  </si>
  <si>
    <t>7280000077</t>
  </si>
  <si>
    <t xml:space="preserve">Indukční modulární sporák, sporák uzavřený ze tří stran bez větracích otvorů z boků, zad, vrchní desky, dna a boků vnitřního skříňového prostoru, 1x spodní police, levá a pravá strana sporáku je dvoupláštová, vč. elektrické zásuvky 0,5 kW/230V pro napojení příslušenství (např. tyčový mixér), ovládání ploten z čela sporáku, síla pracovní desky min. 1,5mm, napouštěcí rameno na studenou vodu. Provedení na nerezové nohy 150 mm, sporák vybavena minimálně 3× profesionální vestavnou indukční varnou a udržovací plotnou určenou pro dlouhodobý provoz bez přerušení min. 8 hod. příkon každé indukční plotny min. 3kW,  plotny umístěny vedle sebe - NE ZA SEBOU, systém řízení nastavené teploty v reálném čase s přesností na 1°C, bezrámečkové zabudování do varného bloku, rozměry sklokeramické desky min.: 300x300mm, rozměr nádobí při, kterém sepne indukční ohřev od 120 mm, zatížitelnost sklokeramické varné desky min. 60 kg, součástí sporáku 1x napouštěcí rameno na vodu, bezpečnostní prvky při přehřátí elektrického prostoru a varné desky (systém vypne při přehřátí). Bezpečnostní prvky při elektrickém přetížení, 3 druhy varných postupů, inteligentní vaření na základě snímání teploty pokrmu s přesností na 1 °C (35-250 °C), například dlouhodobé vaření sous-vide, grilování, udržovací režimy podle nastavené teploty 40-90 °C, vaření s různými úrovněmi výkonu min. 10, samostatný elektronický ovládací panel, spotřeba energie pro ohřátí 1 kg vody max:0,120 kWh/kg, provozovaní zařízení bez obsluhy dle EN,Příprava pro napojení dle normy DIN 18875 na systém kontroly odběrového maxima energie a redukci odběrových špiček, indukční sporák hygienicky spojen se zařízením na poz.  O4 - tj. modulárním neutrálním dílem, spojení obou zařízení  - tj. indukčního sporáku a modulárního neutrálního dílu musí provedeno hygienicky zabraňující zatékání mezi jednotlivými zařízeními na podlahu, max. délka 1300 mm., ozn. O5_x000d_
 </t>
  </si>
  <si>
    <t>155790844</t>
  </si>
  <si>
    <t>357</t>
  </si>
  <si>
    <t>7280000078</t>
  </si>
  <si>
    <t xml:space="preserve">Odborné zaškolení obsluhy na multifunkčním varném zařízení  na poz. O3 a indukčním sporákem na poz. O5 - odborným zaškolením se rozumí 16 hodin /rozdělených do 2 pracovních dní/ praktických ukázek vaření na varných zařízení, odborné zaškolení musí být realizováno vlastním odborným školícím kuchařem uchazeče, odborný školící kuchař musí mít platný certifikát /pro aktuální rok/ na provádění odborných zaškolení, certifikát musí být vystavený přímo výrobcem multfunkčního varného zařízení a výrobcem indukčního sporáku. První odborné zaškolení musí být provedeno po předání zařízení do užívání provozovateli, druhé odborné zaškolení bude provedeno následně v termínu dle požadavku provozovatele a kuchař musí být po dobu záruky online k dispozici pro dotazy provozovatele., ozn. O5a_x000d_
 </t>
  </si>
  <si>
    <t>-1831972519</t>
  </si>
  <si>
    <t>358</t>
  </si>
  <si>
    <t>7280000079</t>
  </si>
  <si>
    <t xml:space="preserve">Pracovní stůl, 1x plná police, nerezové provedení, zadní lem, 950x800x900, ozn. O6_x000d_
 </t>
  </si>
  <si>
    <t>77776993</t>
  </si>
  <si>
    <t>359</t>
  </si>
  <si>
    <t>728000008</t>
  </si>
  <si>
    <t>Skladový regál, 4x plná police, 4x noha regálu, regál /police i stojiny/ lakované - provedení bílý komaxit, montované provedení - police přestavitelné, stojiny i police vč. spojovacího materiálu, 1000x600x2000, , ozn. D3</t>
  </si>
  <si>
    <t>1103810778</t>
  </si>
  <si>
    <t>360</t>
  </si>
  <si>
    <t>7280000080</t>
  </si>
  <si>
    <t xml:space="preserve">Elektrická multifunkční pánev, jednonádobové provedení pánve - objem nádoby 200 lt - možnost náhrady dvěma samostatnými zařízeními z nichž  každé bude mít minimální objem vany 100 lt, topný systém pomocí celoplošných topných těles pro rychlý náběh teploty na provozní teplotu 180°C do max. 3 minut,  síla dna vč. vytápění maximálně 13 mm - z důvodu rychlého náběhu a malé setrvačnosti při chladnutí - úspora energie, spotřeba energie max. 0,09 kWh/kg vody, čas na ohřátí plného objemu max. 35 minut - oba údaje dle DIN 18873.5:2016-02 je nutné doložit prohlášením výrobce, plocha dna každé vany min. 2× 30 dm2, každá vana s možností přípravy ve varných a fritových koších, automatický a manuální režim úpravy pokrmů v každé nádobě, vícebodová teplotní vpichová sonda pro každou nádobu, automatický motorový zdvih košů, motorické elektrického vyklápění pánve bez trhavých pohybů i při maximálním naplnění, elektrické vyklápění a sklápění víka každé nádoby, barevný dotykový ovládací panel, velikost panelu min. 10", rozsah teplot min 30°C až 250°C, pamět pro min. 750 programů, vybrané programy s možností přípravy až v min. 12 krocích, automatický systém napouštění vody s dávkováním s přesností na min. 1 lt, integrovaný odpad ve dně vany pánve s automatickým uzávěrem, integrovaná sprcha s automatickým navíjením, dvojité robustní izolované víko s motorickým zdvihem s bezpečnostními prvky, Indikace nastavených a skutečných hodnot, pánev umožňuje vaření, intenzívní a šetrné, smažení, fritování, dušení, nízkoteplotní úpravy, grilování, restování, opékání, konfitování, úprava sous – vide (vaření ve vakuu při konstantní nízké teplotě, max. 2100x900, ozn. O7_x000d_
 </t>
  </si>
  <si>
    <t>1204896008</t>
  </si>
  <si>
    <t>361</t>
  </si>
  <si>
    <t>7280000081</t>
  </si>
  <si>
    <t xml:space="preserve">Příslušenství k multifunkční pánvi na poz. O7:_x000d_
- 1x rameno pro zvedání a spouštění košů O7a_x000d_
- 4x varný koš O7b_x000d_
- 4x fritovací koš O7c_x000d_
- 1x velká špachtle bez držadla O7d_x000d_
- 4x rošt na dno pánve O7e_x000d_
- 1x síto O7f_x000d_
- 2x čistící houba k multifunkční pánvi O7g_x000d_
</t>
  </si>
  <si>
    <t>217436770</t>
  </si>
  <si>
    <t>362</t>
  </si>
  <si>
    <t>7280000082</t>
  </si>
  <si>
    <t xml:space="preserve">Elektrický výklopný kotel s integrovaným míchacím ramenem ve spodní části, kapacita min.150 lt, nastavitelná rychlost míchání - min. 15 otáček až 140 otáček/min, rychlost 140 otáček je možné nastavit i pro maximální náplň v případě šlehání, možnost reverzního otáčení celonerezová konstrukce vč. rámu - z důvodu hygieny a životnosti, vnitřní nádoba z kyselino-odolné oceli,  CERTIFIKOVÁNO PRO PROVOZ BEZ DOZORU - nutné především pro noční úpravy, pracovní tlak v plášti min. 1 bar, výška hrany nádoby kotle max. 1000mm - z důvodu bezpečnosti, světlá výška při vyklopení kotle min. 600mm, elektronické digitální - ovládací panel na pilíři s dotykovým ovládáním - odděleně pro snadné ovládání a mimo obvyklou čistící zónu pro mokré čištění,  vnitřní nádoba z kyselinoodolné oceli, elektrické vyklápění nádoby kotle, teplotní rozsah min. 30°C - 120°C, bezpečnostní víko s plnícím otvorem /mřížka pro přidávání surovin během vaření bez nutnosti vyklápění víka kotle/, mutifunkční časovač, programování na dotykovém displeji, programy na základní pokrmy a mycí programy, skutečné ovládání teploty porkmu jídla a samostatné ovládání teploty v plášti, vyklápění kotle současně s mícháním /snadné vyprazdňování obsahu kotle/, umožnujě například vaření při nízkých teplotách SOUS-VIDE, kynutí, nebo udržování, vaření Delta-T, automatické plnění vodou, USB port pro ovládací panel na aktualizace programu a ukládání HACCP dat, autodiagnostika pro údržbu, možnost připojení zařízení na integrovaný bezdrátový monitoring, STOP tlačítko pro možnost okamžitého zastaven provozu kotle, možnost vyjmutí ramene z kotle vč. možnosti mytí ramene v průmyslových myčkách, možnost přípojení zařízení na optimalizaci vykonových špiček dle DIN18875, ozn. O8</t>
  </si>
  <si>
    <t>1041527621</t>
  </si>
  <si>
    <t>363</t>
  </si>
  <si>
    <t>7280000083</t>
  </si>
  <si>
    <t xml:space="preserve">Příslušenství k míchacímu kotli na poz. O8, ozn. O8a-h:_x000d_
- 1x instalační rám vč. instalačních přírub s regulovatelnými nohami pro skupinovou instalaci -  samostatně stojící kotel ozn. 08a_x000d_
- 1x plně izolovaný dvojitý plášť PUR pěnou !!! Izolace je kryta nerezovým plechem o síle 1,5 mm. Izolace těchto parametrů             zkracuje dobu ohřevu a snižuje spotřebu energie, ozn. O8b_x000d_
- 1x cedící síto - nástavec pro osazení na kotel při vyklápění, ozn. O8c_x000d_
- 1x sprcha ke kotli, určená pro rychlou sanitaci či oplach, ozn. O8d_x000d_
- 1x odměrná tyč 150 lt, ozn. O8e_x000d_
- 1x čistící rotační kartáč k připojení k míchacímu ramenu pro snadné mytí, ozn. O8f_x000d_
- 1x samostatné připojení a změkčenou vodu, ozn. O8g_x000d_
- 1x výpustný kohout dvoucoulový, ozn. O8h</t>
  </si>
  <si>
    <t>113706019</t>
  </si>
  <si>
    <t>364</t>
  </si>
  <si>
    <t>7280000084</t>
  </si>
  <si>
    <t>Odborné zaškolení obsluhy na výklopném kotli na poz. O8 - odborným zaškolením se rozumí 16 hodin /rozdělených do 2 pracovních dní/ praktických ukázek vaření na varném zařízení, odborné zaškolení musí být realizováno vlastním odborným školícím kuchařem uchazeče, odborný školící kuchař musí mít platný certifikát /pro aktuální rok/ na provádění odborných zaškolení, certifikát musí být vystavený přímo výrobcem nebo dovozcem výklopného kotle. První odborné zaškolení musí být provedeno po předání zařízení do užívání provozovateli, druhé odborné zaškolení bude provedeno následně v termínu dle požadavku provozovatele a kuchař musí být po dobu záruky online k dispozici pro dotazy provozovatele, ozn O8i</t>
  </si>
  <si>
    <t>-1291074340</t>
  </si>
  <si>
    <t>365</t>
  </si>
  <si>
    <t>7280000085</t>
  </si>
  <si>
    <t>Podlahová vpusť, s protizápachovou uzávěrou k zalití do podlahy,, materiál nerez, vana ohýbaný nerezový plech, doplněný bočními úchyty do betonu, zemnící šroub, pochůzný protiskluzný rošt R11, 600X800, ozn. O9</t>
  </si>
  <si>
    <t>-1682119432</t>
  </si>
  <si>
    <t>366</t>
  </si>
  <si>
    <t>7280000086</t>
  </si>
  <si>
    <t>Pracovní stůl, 2x plná police, nerezové provedení, zadní lem, 1100x800x900, ozn. O10</t>
  </si>
  <si>
    <t>374797145</t>
  </si>
  <si>
    <t>367</t>
  </si>
  <si>
    <t>7280000087</t>
  </si>
  <si>
    <t>Elektro-bateriový zdvižný vozík, pro snadnou manipulaci při vyprazdňování nádob u multifunkční pánve, zdvih 400-750mm, kapacita 1x GN 1/1, nosnost min. 40 Kg, pojízdné provedení 4x kolečko, každé o průměru min. 100mm, dvě ze čtyř koleček opatřeny aretační brzdou, 780x600x990, ozn. O11</t>
  </si>
  <si>
    <t>-603753078</t>
  </si>
  <si>
    <t>368</t>
  </si>
  <si>
    <t>7280000088</t>
  </si>
  <si>
    <t>Manipulační vozík na varné a fritovací koše, kapacita 6x koš GN, odkapávací vana, nerezové provedení, pojízdné provedení 4x kolečko, každé o průměru min. 100mm, dvě ze čtyř koleček opatřeny aretační brzdou, 860x600x1600 ozn. O12</t>
  </si>
  <si>
    <t>-289082651</t>
  </si>
  <si>
    <t>369</t>
  </si>
  <si>
    <t>7280000089</t>
  </si>
  <si>
    <t xml:space="preserve">Elektrický konvektomat, kapacita konvektomatu - 1x zavážecí vozík obsahující min. 20x zásuv na plechy GN 1/1, bojlerový vyvíječ páry - NE INJEKČNÍ !!!, pravé otevírání dveří - klika dveří vlevo, panty dveří vpravo, minimálně trojité zasklení dveří konvektomatu, automatické mytí s použitím práškových nebo tabletových  detergentů - NE TEKUTÝCH!!! , rozteč zásuvů  min. 63mm, dotykový ovládací panel velikosti min 8", minimální teplotní rozsah pro vaření v páře  30°C až 130°C, minimální teplotní rozsah  30°C až 300°C, teplotní sonda s min 6-ti měřícími body, programovatelný - min. 1000 programův, vybrané programy s možností přípravy až po 12 krocích, výrobcem potvrzená možnost maximálního naplnění konvektomatu při zaručené rovnoměrnosti výsledku pečení - z důvodu úspory energie, monitoring a ovládání stroje pomocí vzdáleného přístupu /PC, tablet, mobil/, příprava pro možnost eventuální dodatečné instalace kondenzační digestoře ke konvektomatu, ravé otevírání dveří - klika dveří vlevo, panty dveří vpravo, utodiagnostický systém poruch, rozhraní USB pro export dat HACCP a aktualizaci softwaru, součást konvektomatu 1x zavážecí vozík do konvektomatu, max. 950x950, ozn. O13</t>
  </si>
  <si>
    <t>-1880757783</t>
  </si>
  <si>
    <t>370</t>
  </si>
  <si>
    <t>728000009</t>
  </si>
  <si>
    <t>Skladový regál, 4x plná police, 4x noha regálu, regál /police i stojiny/ lakované - provedení bílý komaxit, montované provedení - police přestavitelné, stojiny i police vč. spojovacího materiálu, 1200x600x2000, , ozn. D4</t>
  </si>
  <si>
    <t>1587018810</t>
  </si>
  <si>
    <t>371</t>
  </si>
  <si>
    <t>7280000090</t>
  </si>
  <si>
    <t>Náhradní zavažecí vozík pro konvektomat na poz. O13, kapacita vozíku 20x GN 1/1, doporučené a výrobcem konvektomatu garantované příslušenství, ozn. O14</t>
  </si>
  <si>
    <t>-1061008143</t>
  </si>
  <si>
    <t>372</t>
  </si>
  <si>
    <t>7280000091</t>
  </si>
  <si>
    <t>Podlahová vpusť, s protizápachovou uzávěrou k zalití do podlahy,, materiál nerez, vana ohýbaný nerezový plech, doplněný bočními úchyty do betonu, zemnící šroub, pochůzný vyjímatelný protiskluzný rošt R11, 1000x450, ozn. O15</t>
  </si>
  <si>
    <t>314460377</t>
  </si>
  <si>
    <t>373</t>
  </si>
  <si>
    <t>7280000092</t>
  </si>
  <si>
    <t>Vyhřívaný vozík na GN, provedení vozíku se zvlhčováním, kapacita min. 15x GN 1/1, nerezové dvouplášťové provedení, izolované, lisované bočnice s roztečí vsunů min. 75mm, vnitřní ventilátor pro zajištění rovnoběžného proudění horkého vzduchu, madlo pro transport na zadní stěně vozíku, digitální termostat, regulace teploty v rozmezi min. +30°C až +90°C, možnost ovládání zvlhčování, dno vozíku vybaveno výpustným kohoutem, jednokřídlé uzamykatelné dveře s těsněním, aretace otevřených dveří, uzavírání vozíku klikou se zámkem, masivní rohové nárazníky, pojízdné provedení 4x otočné kolečko, každé o průměru min. 125mm, dvě ze čtyř koleček opatřeny aretační brzdou, max. 650x900x1500, ozn.P1</t>
  </si>
  <si>
    <t>699808813</t>
  </si>
  <si>
    <t>374</t>
  </si>
  <si>
    <t>7280000093</t>
  </si>
  <si>
    <t>Vyhřívaný vozík na GN, provedení vozíku se zvlhčováním, kapacita min. 15x GN 2/1, nerezové dvouplášťové provedení, izolované, lisované bočnice s roztečí vsunů min. 75mm, vnitřní ventilátor pro zajištění rovnoběžného proudění horkého vzduchu, madlo pro transport na zadní stěně vozíku, digitální termostat, regulace teploty v rozmezi min. +30°C až +90°C, možnost ovládání zvlhčování, dno vozíku vybaveno výpustným kohoutem, jednokřídlé uzamykatelné dveře s těsněním, aretace otevřených dveří, uzavírání vozíku klikou se zámkem, masivní rohové nárazníky, pojízdné provedení 4x otočné kolečko, každé o průměru min. 125mm, dvě ze čtyř koleček opatřeny aretační brzdou, max. 800x1000x1600, ozn. P2</t>
  </si>
  <si>
    <t>-907902253</t>
  </si>
  <si>
    <t>375</t>
  </si>
  <si>
    <t>7280000094</t>
  </si>
  <si>
    <t xml:space="preserve">Chlazený stůl, třísekcový, první sekce vybavena křídlovými dvířky, druhá sekce vybavena křídlovými dvířky, třetí sekce vybavena křídlovými dvířky, objem min. 400 litrů, nerezové provedení, chladivo R-600a, bez CFC, ventilovaní cirkulační chlazení, regulace teploty v rozmezí -2°C až +8°C,  digitální displej pro elektronické řízení teploty a odmražování, stupeň ochrany IPX5, tlakově vtřikovaná polyuretanová izolace o síle 50 mm a hustotě 40kg/m3,  výškově stavitelné nožičky, agregát vpravo, bez pracovní desky, 1792x700x810, ozn. P3</t>
  </si>
  <si>
    <t>-291661500</t>
  </si>
  <si>
    <t>376</t>
  </si>
  <si>
    <t>7280000095</t>
  </si>
  <si>
    <t>Pracovní deska, určena k umístění na chladící stůl, plná výdřeva v celé ploše, bez lemů, 1800x700x40, ozn. P4</t>
  </si>
  <si>
    <t>492355967</t>
  </si>
  <si>
    <t>377</t>
  </si>
  <si>
    <t>7280000096</t>
  </si>
  <si>
    <t>Vstupní stůl k myčce, prolis pro vedení na koše 500x500mm, vstupní stůl levý, 1x vevařený lisovaný dřez o rozměru 450x450x250mm, 1x otvor pro stojánkovou baterii, zvýšený zadní lem - zadní ostřiková stěna výšky 150mm, částečná kapotáž dřezu z čela, stůl samostatně stojící, ale zavěšený do myčky - 4x noha stolu, nerezové provedení, délka 1300mm,_x000d_
 ozn. Q1</t>
  </si>
  <si>
    <t>1877713557</t>
  </si>
  <si>
    <t>378</t>
  </si>
  <si>
    <t>7280000097</t>
  </si>
  <si>
    <t>Tllaková oplachová sprcha, stojánková, provedení vč. napouštěcího ramínka, součástí sprchy tlaková koncovka, ozn. Q2</t>
  </si>
  <si>
    <t>-154419381</t>
  </si>
  <si>
    <t>379</t>
  </si>
  <si>
    <t>7280000098</t>
  </si>
  <si>
    <t>Tunelový košový mycí stroj, automatické odstraňování zbytků jídla z mycího stroje do odpadní_x000d_
nádoby mimo mycí stroj včetně jejich dehydratace, (oddělení odpadní vody od tuhých částí_x000d_
odpadu), mytí nádobí bez ručního předmývání, pro koše 500x500mm, průchozí výška min. 440 mm,_x000d_
kapacita košů 500x500 mm dle DIN10534 min. 125 košů/hod, min. 3 rychlosti posuvu košů, objem_x000d_
páry pro VZT max. 280 m3/hod, teplota páry pro VZT max. 28 °C, vlhkost páry pro VZT max 95%,_x000d_
spotřeba vody max. 160 litrů za hodinu, ovládání dotykovou barevnou obrazovkou v českém jazyce,_x000d_
pohyb košů zleva doprava, vstupní předmycí zóna, mycí zóna, oplachová zóna s trojitým oplachem,_x000d_
sušící zóna, samostatný automatický mycí systém vnitřního prostoru mycího stroje a rekuperátoru,_x000d_
rekuperace o výkonu min. 10kW, nerezové mycí samoodtokové čerpadlo, elektromechanické_x000d_
vypouštění vody z mycích tanků, nerezové mycí a oplachové ramena, bezdrátová konektivita stroje_x000d_
řídící jednotky se vzdáleným PC přes Wi-fi, celkový příkon mycího centra max. 30kW, délka sušící_x000d_
zóny min.850 mm, systém řízení pohybu košů pro obsluhu jedním člověkem s frekvencí min. 8_x000d_
košů, výrobek musí být připraveny výrobcem pro napojení inteligentního energetického_x000d_
optimalizačního zařízení na redukci výkonových špiček dle DIN 18875, celková délka myčky max_x000d_
2700 mm, zařízení musí respektovat stavební dispozici a veškerou projektovou připravenost pro_x000d_
napojení veškerých médií elektro, ZTI a VZT, povolená tolerance parametrů +/-10% pokud není_x000d_
uvedeno maximum či minimum.</t>
  </si>
  <si>
    <t>-788007271</t>
  </si>
  <si>
    <t>380</t>
  </si>
  <si>
    <t>7280000099</t>
  </si>
  <si>
    <t xml:space="preserve">Výstupní valéčkový dopravník s rohovou zaztačkou 90 st. Napojen na sušící zónu . Pohyb košů propojen s pohybem košů v myčce . Kompatibilita s mycím strojem. Minimální kapacita  dopravníků 3 x koš 500 x 500 mm. Na konci dopravníků umístěn foto senzor pro blokaci plného dopravníků mycími koši</t>
  </si>
  <si>
    <t>1592576393</t>
  </si>
  <si>
    <t>731</t>
  </si>
  <si>
    <t>Ústřední vytápění - kotelny</t>
  </si>
  <si>
    <t>381</t>
  </si>
  <si>
    <t>731200825</t>
  </si>
  <si>
    <t>Demontáž kotlů ocelových na kapalná nebo plynná paliva, o výkonu přes 25 do 40 kW</t>
  </si>
  <si>
    <t>-952982516</t>
  </si>
  <si>
    <t>382</t>
  </si>
  <si>
    <t>731244009</t>
  </si>
  <si>
    <t>Kotle ocelové teplovodní plynové závěsné kondenzační pro vytápění 6,8-49,8 kW</t>
  </si>
  <si>
    <t>7939071</t>
  </si>
  <si>
    <t>383</t>
  </si>
  <si>
    <t>731391811</t>
  </si>
  <si>
    <t>Vypuštění vody z kotlů do kanalizace samospádem o výhřevné ploše kotlů do 5 m2</t>
  </si>
  <si>
    <t>-990487027</t>
  </si>
  <si>
    <t>384</t>
  </si>
  <si>
    <t>731810312</t>
  </si>
  <si>
    <t>Nucené odtahy spalin od kondenzačních kotlů soustředným potrubím vedeným vodorovně vnější stěnou, průměru 80/125 mm</t>
  </si>
  <si>
    <t>1849667357</t>
  </si>
  <si>
    <t>385</t>
  </si>
  <si>
    <t>998731212</t>
  </si>
  <si>
    <t>Přesun hmot pro kotelny stanovený procentní sazbou (%) z ceny vodorovná dopravní vzdálenost do 50 m základní v objektech výšky přes 6 do 12 m</t>
  </si>
  <si>
    <t>1714593696</t>
  </si>
  <si>
    <t>386</t>
  </si>
  <si>
    <t>998731312</t>
  </si>
  <si>
    <t>Přesun hmot pro kotelny stanovený procentní sazbou (%) z ceny vodorovná dopravní vzdálenost do 50 m ruční (bez užití mechanizace) v objektech výšky přes 6 do 12 m</t>
  </si>
  <si>
    <t>-1205049490</t>
  </si>
  <si>
    <t>732</t>
  </si>
  <si>
    <t>Ústřední vytápění - strojovny</t>
  </si>
  <si>
    <t>387</t>
  </si>
  <si>
    <t>732112225</t>
  </si>
  <si>
    <t>Rozdělovače a sběrače sdružené hydraulické závitové (průtok Q m3/h - výkon kW) DN 50 (6 m3/h - 120 kW)</t>
  </si>
  <si>
    <t>1514556596</t>
  </si>
  <si>
    <t>388</t>
  </si>
  <si>
    <t>732420811</t>
  </si>
  <si>
    <t>Demontáž čerpadel oběhových spirálních (do potrubí) DN 25</t>
  </si>
  <si>
    <t>-933479695</t>
  </si>
  <si>
    <t>389</t>
  </si>
  <si>
    <t>732420812</t>
  </si>
  <si>
    <t>Demontáž čerpadel oběhových spirálních (do potrubí) DN 40</t>
  </si>
  <si>
    <t>-1317618566</t>
  </si>
  <si>
    <t>390</t>
  </si>
  <si>
    <t>732421203</t>
  </si>
  <si>
    <t>Čerpadla teplovodní mokroběžná závitová cirkulační pro TUV (elektronicky řízená) PN 10, do 80°C DN přípojky/dopravní výška H (m) - čerpací výkon Q (m3/h) DN 25 / do 6,0 m / 3,0 m3/h</t>
  </si>
  <si>
    <t>702272600</t>
  </si>
  <si>
    <t>391</t>
  </si>
  <si>
    <t>732421208</t>
  </si>
  <si>
    <t>Čerpadla teplovodní mokroběžná závitová cirkulační pro TUV (elektronicky řízená) PN 10, do 80°C DN přípojky/dopravní výška H (m) - čerpací výkon Q (m3/h) DN 32 / do 6,0 m / 3,0 m3/h</t>
  </si>
  <si>
    <t>87898235</t>
  </si>
  <si>
    <t>392</t>
  </si>
  <si>
    <t>732421411</t>
  </si>
  <si>
    <t>Čerpadla teplovodní mokroběžná závitová oběhová pro teplovodní vytápění (elektronicky řízená) PN 10, do 110°C DN přípojky/dopravní výška H (m) - čerpací výkon Q (m3/h) DN 25 / do 6,0 m / 2,5 m3/h</t>
  </si>
  <si>
    <t>1724886175</t>
  </si>
  <si>
    <t>393</t>
  </si>
  <si>
    <t>732421453</t>
  </si>
  <si>
    <t>Čerpadla teplovodní mokroběžná závitová oběhová pro teplovodní vytápění (elektronicky řízená) PN 10, do 110°C DN přípojky/dopravní výška H (m) - čerpací výkon Q (m3/h) DN 32 / do 6,0 m / 4,5 m3/h</t>
  </si>
  <si>
    <t>1202453980</t>
  </si>
  <si>
    <t>394</t>
  </si>
  <si>
    <t>998732202</t>
  </si>
  <si>
    <t>Přesun hmot pro strojovny stanovený procentní sazbou (%) z ceny vodorovná dopravní vzdálenost do 50 m základní v objektech výšky přes 6 do 12 m</t>
  </si>
  <si>
    <t>1232791032</t>
  </si>
  <si>
    <t>395</t>
  </si>
  <si>
    <t>998732312</t>
  </si>
  <si>
    <t>Přesun hmot pro strojovny stanovený procentní sazbou (%) z ceny vodorovná dopravní vzdálenost do 50 m ruční (bez užití mechanizace) v objektech výšky přes 6 do 12 m</t>
  </si>
  <si>
    <t>2108320221</t>
  </si>
  <si>
    <t>733</t>
  </si>
  <si>
    <t>Ústřední vytápění - rozvodné potrubí</t>
  </si>
  <si>
    <t>396</t>
  </si>
  <si>
    <t>733110803</t>
  </si>
  <si>
    <t>Demontáž potrubí z trubek ocelových závitových DN do 15</t>
  </si>
  <si>
    <t>1474406111</t>
  </si>
  <si>
    <t>397</t>
  </si>
  <si>
    <t>733111102</t>
  </si>
  <si>
    <t>Potrubí z trubek ocelových závitových černých spojovaných svařováním bezešvých běžných nízkotlakých PN 16 do 115°C DN 10</t>
  </si>
  <si>
    <t>220483296</t>
  </si>
  <si>
    <t>10+2</t>
  </si>
  <si>
    <t>398</t>
  </si>
  <si>
    <t>733111103</t>
  </si>
  <si>
    <t>Potrubí z trubek ocelových závitových černých spojovaných svařováním bezešvých běžných nízkotlakých PN 16 do 115°C DN 15</t>
  </si>
  <si>
    <t>-740532395</t>
  </si>
  <si>
    <t>5,3*2</t>
  </si>
  <si>
    <t>399</t>
  </si>
  <si>
    <t>733190107</t>
  </si>
  <si>
    <t>Zkoušky těsnosti potrubí, manžety prostupové z trubek ocelových zkoušky těsnosti potrubí (za provozu) z trubek ocelových závitových DN do 40</t>
  </si>
  <si>
    <t>-1551045620</t>
  </si>
  <si>
    <t>12,0+10,6</t>
  </si>
  <si>
    <t>400</t>
  </si>
  <si>
    <t>733222303</t>
  </si>
  <si>
    <t>Potrubí z trubek měděných polotvrdých spojovaných lisováním PN 16, T= +110°C Ø 18/1</t>
  </si>
  <si>
    <t>366996658</t>
  </si>
  <si>
    <t>2+1,8+2,3+13,1+4,5+0,6+2+0,4+4,5+13,4+2,3+2+2</t>
  </si>
  <si>
    <t>401</t>
  </si>
  <si>
    <t>733223305</t>
  </si>
  <si>
    <t>Potrubí z trubek měděných tvrdých spojovaných lisováním PN 16, T= +110°C Ø 35/1,5</t>
  </si>
  <si>
    <t>800760992</t>
  </si>
  <si>
    <t>0,8+0,8+5+5+0,5+0,5+3,4+3,4+6,9+6,9+2+2</t>
  </si>
  <si>
    <t>402</t>
  </si>
  <si>
    <t>733291101</t>
  </si>
  <si>
    <t>Zkoušky těsnosti potrubí z trubek měděných Ø do 35/1,5</t>
  </si>
  <si>
    <t>-1361432321</t>
  </si>
  <si>
    <t>50,9+37,2</t>
  </si>
  <si>
    <t>403</t>
  </si>
  <si>
    <t>733811241</t>
  </si>
  <si>
    <t>256655309</t>
  </si>
  <si>
    <t>50,9+12+10,6</t>
  </si>
  <si>
    <t>404</t>
  </si>
  <si>
    <t>733811242</t>
  </si>
  <si>
    <t>-154377650</t>
  </si>
  <si>
    <t>37,2</t>
  </si>
  <si>
    <t>405</t>
  </si>
  <si>
    <t>998733212</t>
  </si>
  <si>
    <t>Přesun hmot pro rozvody potrubí stanovený procentní sazbou z ceny vodorovná dopravní vzdálenost do 50 m s omezením mechanizace v objektech výšky přes 6 do 12 m</t>
  </si>
  <si>
    <t>1102154283</t>
  </si>
  <si>
    <t>406</t>
  </si>
  <si>
    <t>998733312</t>
  </si>
  <si>
    <t>Přesun hmot pro rozvody potrubí stanovený procentní sazbou z ceny vodorovná dopravní vzdálenost do 50 m ruční (bez užití mechanizace) v objektech výšky přes 6 do 12 m</t>
  </si>
  <si>
    <t>1631922569</t>
  </si>
  <si>
    <t>734</t>
  </si>
  <si>
    <t>Ústřední vytápění - armatury</t>
  </si>
  <si>
    <t>407</t>
  </si>
  <si>
    <t>734209113</t>
  </si>
  <si>
    <t>Montáž závitových armatur se 2 závity G 1/2 (DN 15)</t>
  </si>
  <si>
    <t>928023496</t>
  </si>
  <si>
    <t>408</t>
  </si>
  <si>
    <t>55111240</t>
  </si>
  <si>
    <t>šoupě mosazné závit vnitřní-vnitřní PN 16 1/2"</t>
  </si>
  <si>
    <t>1192378257</t>
  </si>
  <si>
    <t>409</t>
  </si>
  <si>
    <t>55117232</t>
  </si>
  <si>
    <t>filtr závitový mosaz závit vnitřní-vnitřní PN 20 T 80°C 1/2"</t>
  </si>
  <si>
    <t>-1598114945</t>
  </si>
  <si>
    <t>410</t>
  </si>
  <si>
    <t>734209116</t>
  </si>
  <si>
    <t>Montáž závitových armatur se 2 závity G 5/4 (DN 32)</t>
  </si>
  <si>
    <t>-1846967865</t>
  </si>
  <si>
    <t>411</t>
  </si>
  <si>
    <t>55121200</t>
  </si>
  <si>
    <t>ventil závitový zpětný 5/4"</t>
  </si>
  <si>
    <t>1132907534</t>
  </si>
  <si>
    <t>412</t>
  </si>
  <si>
    <t>55111243</t>
  </si>
  <si>
    <t>šoupě mosazné závit vnitřní-vnitřní PN 16 5/4"</t>
  </si>
  <si>
    <t>1382793206</t>
  </si>
  <si>
    <t>413</t>
  </si>
  <si>
    <t>734295021</t>
  </si>
  <si>
    <t>Směšovací armatury otopných a chladících systémů ventily závitové PN 10 T= 120°C třícestné se servomotorem G 3/4</t>
  </si>
  <si>
    <t>-1949894419</t>
  </si>
  <si>
    <t>414</t>
  </si>
  <si>
    <t>734295023</t>
  </si>
  <si>
    <t>Směšovací armatury otopných a chladících systémů ventily závitové PN 10 T= 120°C třícestné se servomotorem G 5/4</t>
  </si>
  <si>
    <t>-2067875770</t>
  </si>
  <si>
    <t>415</t>
  </si>
  <si>
    <t>734295261</t>
  </si>
  <si>
    <t>Směšovací armatury solárních a otopných systémů nebo tepelných čerpadel pohony směšovacích ventilů ovládání s vlastní regulací na konstantní teplotu se dvěma čidly napětí 230 V/příkon 3,5 VA 6 Nm/120 sec</t>
  </si>
  <si>
    <t>640844796</t>
  </si>
  <si>
    <t>416</t>
  </si>
  <si>
    <t>998734212</t>
  </si>
  <si>
    <t>Přesun hmot pro armatury stanovený procentní sazbou (%) z ceny vodorovná dopravní vzdálenost do 50 m s omezením mechanizace v objektech výšky přes 6 do 12 m</t>
  </si>
  <si>
    <t>-1342753985</t>
  </si>
  <si>
    <t>417</t>
  </si>
  <si>
    <t>998734312</t>
  </si>
  <si>
    <t>Přesun hmot pro armatury stanovený procentní sazbou (%) z ceny vodorovná dopravní vzdálenost do 50 m ruční (bez užití mechanizace) v objektech výšky přes 6 do 12 m</t>
  </si>
  <si>
    <t>1504669066</t>
  </si>
  <si>
    <t>735</t>
  </si>
  <si>
    <t>Ústřední vytápění - otopná tělesa</t>
  </si>
  <si>
    <t>418</t>
  </si>
  <si>
    <t>735110911</t>
  </si>
  <si>
    <t>Opravy otopných těles článkových litinových přetěsnění radiátorové růžice</t>
  </si>
  <si>
    <t>1875670003</t>
  </si>
  <si>
    <t>419</t>
  </si>
  <si>
    <t>735111810</t>
  </si>
  <si>
    <t>Demontáž otopných těles litinových článkových</t>
  </si>
  <si>
    <t>-1785090274</t>
  </si>
  <si>
    <t>2,1*0,5</t>
  </si>
  <si>
    <t>0,6*0,5</t>
  </si>
  <si>
    <t>0,5*0,5</t>
  </si>
  <si>
    <t>1,02*0,5</t>
  </si>
  <si>
    <t>420</t>
  </si>
  <si>
    <t>735119140</t>
  </si>
  <si>
    <t>Otopná tělesa litinová montáž těles článkových</t>
  </si>
  <si>
    <t>-481403173</t>
  </si>
  <si>
    <t>1,02*0,5*2</t>
  </si>
  <si>
    <t>421</t>
  </si>
  <si>
    <t>48450720</t>
  </si>
  <si>
    <t>těleso otopné litinové rozteč/hl 500/160mm, 38-152W, výhřevná plocha 0,255m2/kus</t>
  </si>
  <si>
    <t>544780511</t>
  </si>
  <si>
    <t>2*17</t>
  </si>
  <si>
    <t>422</t>
  </si>
  <si>
    <t>7351191401</t>
  </si>
  <si>
    <t>ks</t>
  </si>
  <si>
    <t>-241794401</t>
  </si>
  <si>
    <t>423</t>
  </si>
  <si>
    <t>735191910</t>
  </si>
  <si>
    <t>Ostatní opravy otopných těles napuštění vody do otopného systému včetně potrubí (bez kotle a ohříváků) otopných těles</t>
  </si>
  <si>
    <t>1071618775</t>
  </si>
  <si>
    <t>0,42*0,5+0,6*0,5*5+1,5*0,5</t>
  </si>
  <si>
    <t>1,02*0,5*5+0,6*0,5*2+2,1*0,5+0,9*0,5+0,6*0,5*3+0,48*3+1,5*0,5*4+0,84*0,5</t>
  </si>
  <si>
    <t>424</t>
  </si>
  <si>
    <t>735494811</t>
  </si>
  <si>
    <t>Vypuštění vody z otopných soustav bez kotlů, ohříváků, zásobníků a nádrží</t>
  </si>
  <si>
    <t>756141725</t>
  </si>
  <si>
    <t>425</t>
  </si>
  <si>
    <t>998735212</t>
  </si>
  <si>
    <t>Přesun hmot pro otopná tělesa stanovený procentní sazbou (%) z ceny vodorovná dopravní vzdálenost do 50 m s omezením mechanizace v objektech výšky přes 6 do 12 m</t>
  </si>
  <si>
    <t>-1261681582</t>
  </si>
  <si>
    <t>426</t>
  </si>
  <si>
    <t>998735312</t>
  </si>
  <si>
    <t>Přesun hmot pro otopná tělesa stanovený procentní sazbou (%) z ceny vodorovná dopravní vzdálenost do 50 m ruční (bez užití mechanizace) v objektech výšky přes 6 do 12 m</t>
  </si>
  <si>
    <t>642925513</t>
  </si>
  <si>
    <t>741</t>
  </si>
  <si>
    <t>Elektroinstalace - silnoproud</t>
  </si>
  <si>
    <t>427</t>
  </si>
  <si>
    <t>741110001</t>
  </si>
  <si>
    <t>Montáž trubek elektroinstalačních s nasunutím nebo našroubováním do krabic plastových tuhých, uložených pevně, vnější Ø přes 16 do 23 mm</t>
  </si>
  <si>
    <t>-196949514</t>
  </si>
  <si>
    <t>428</t>
  </si>
  <si>
    <t>34571534</t>
  </si>
  <si>
    <t>trubka elektroinstalační plastová tuhá lehce odolná D 18,3/20mm</t>
  </si>
  <si>
    <t>886196619</t>
  </si>
  <si>
    <t>450*1,05 'Přepočtené koeficientem množství</t>
  </si>
  <si>
    <t>429</t>
  </si>
  <si>
    <t>7411118000</t>
  </si>
  <si>
    <t>Demontáž elektroinstalačních trubek plastových tuhých, uložených pevně, vnější Ø do 50 mm</t>
  </si>
  <si>
    <t>120241203</t>
  </si>
  <si>
    <t>430</t>
  </si>
  <si>
    <t>741112001</t>
  </si>
  <si>
    <t>Montáž krabic elektroinstalačních bez napojení na trubky a lišty, demontáže a montáže víčka a přístroje protahovacích nebo odbočných zapuštěných plastových kruhových do zdiva</t>
  </si>
  <si>
    <t>920645236</t>
  </si>
  <si>
    <t>431</t>
  </si>
  <si>
    <t>34571457</t>
  </si>
  <si>
    <t>krabice pod omítku PVC odbočná kruhová D 70mm s víčkem</t>
  </si>
  <si>
    <t>-2068465795</t>
  </si>
  <si>
    <t>432</t>
  </si>
  <si>
    <t>34571450</t>
  </si>
  <si>
    <t>krabice pod omítku PVC přístrojová kruhová D 70mm</t>
  </si>
  <si>
    <t>777687276</t>
  </si>
  <si>
    <t>433</t>
  </si>
  <si>
    <t>741120001</t>
  </si>
  <si>
    <t>Montáž vodičů izolovaných měděných bez ukončení uložených pod omítku plných a laněných (např. CY), průřezu žíly 0,35 až 6 mm2</t>
  </si>
  <si>
    <t>-1779301412</t>
  </si>
  <si>
    <t>434</t>
  </si>
  <si>
    <t>34141044</t>
  </si>
  <si>
    <t>vodič propojovací jádro Cu plné dvojitá izolace PVC 450/750V (CYY) 1x6mm2</t>
  </si>
  <si>
    <t>-482164908</t>
  </si>
  <si>
    <t>250*1,15 'Přepočtené koeficientem množství</t>
  </si>
  <si>
    <t>435</t>
  </si>
  <si>
    <t>741122122</t>
  </si>
  <si>
    <t>Montáž kabelů měděných bez ukončení uložených v trubkách zatažených plných kulatých nebo bezhalogenových (např. CYKY) počtu a průřezu žil 3x1,5 až 6 mm2</t>
  </si>
  <si>
    <t>310534058</t>
  </si>
  <si>
    <t>436</t>
  </si>
  <si>
    <t>34111030</t>
  </si>
  <si>
    <t>kabel instalační jádro Cu plné izolace PVC plášť PVC 450/750V (CYKY) 3x1,5mm2</t>
  </si>
  <si>
    <t>-325435021</t>
  </si>
  <si>
    <t>1080*1,15 'Přepočtené koeficientem množství</t>
  </si>
  <si>
    <t>437</t>
  </si>
  <si>
    <t>34111036</t>
  </si>
  <si>
    <t>kabel instalační jádro Cu plné izolace PVC plášť PVC 450/750V (CYKY) 3x2,5mm2</t>
  </si>
  <si>
    <t>-1064559792</t>
  </si>
  <si>
    <t>360*1,15 'Přepočtené koeficientem množství</t>
  </si>
  <si>
    <t>438</t>
  </si>
  <si>
    <t>741122125</t>
  </si>
  <si>
    <t>Montáž kabelů měděných bez ukončení uložených v trubkách zatažených plných kulatých nebo bezhalogenových (např. CYKY) počtu a průřezu žil 3x25 až 35 mm2</t>
  </si>
  <si>
    <t>-1012155605</t>
  </si>
  <si>
    <t>439</t>
  </si>
  <si>
    <t>341130991</t>
  </si>
  <si>
    <t>kabel silový jádro Cu izolace PVC plášť PVC 0,6/1kV (1-CYKY) 3x35+16mm2</t>
  </si>
  <si>
    <t>939112725</t>
  </si>
  <si>
    <t>120*1,15 'Přepočtené koeficientem množství</t>
  </si>
  <si>
    <t>440</t>
  </si>
  <si>
    <t>741122136</t>
  </si>
  <si>
    <t>Montáž kabelů měděných bez ukončení uložených v trubkách zatažených plných kulatých nebo bezhalogenových (např. CYKY) počtu a průřezu žil 3x35+25 mm2</t>
  </si>
  <si>
    <t>186004038</t>
  </si>
  <si>
    <t>441</t>
  </si>
  <si>
    <t>34113099</t>
  </si>
  <si>
    <t>606163216</t>
  </si>
  <si>
    <t>200*1,15 'Přepočtené koeficientem množství</t>
  </si>
  <si>
    <t>442</t>
  </si>
  <si>
    <t>741122142</t>
  </si>
  <si>
    <t>Montáž kabelů měděných bez ukončení uložených v trubkách zatažených plných kulatých nebo bezhalogenových (např. CYKY) počtu a průřezu žil 5x1,5 až 2,5 mm2</t>
  </si>
  <si>
    <t>-1018849546</t>
  </si>
  <si>
    <t>443</t>
  </si>
  <si>
    <t>34111094</t>
  </si>
  <si>
    <t>kabel instalační jádro Cu plné izolace PVC plášť PVC 450/750V (CYKY) 5x2,5mm2</t>
  </si>
  <si>
    <t>312587532</t>
  </si>
  <si>
    <t>350*1,15 'Přepočtené koeficientem množství</t>
  </si>
  <si>
    <t>444</t>
  </si>
  <si>
    <t>741122143</t>
  </si>
  <si>
    <t>Montáž kabelů měděných bez ukončení uložených v trubkách zatažených plných kulatých nebo bezhalogenových (např. CYKY) počtu a průřezu žil 5x4 až 6 mm2</t>
  </si>
  <si>
    <t>1095155700</t>
  </si>
  <si>
    <t>445</t>
  </si>
  <si>
    <t>34111100</t>
  </si>
  <si>
    <t>kabel instalační jádro Cu plné izolace PVC plášť PVC 450/750V (CYKY) 5x6mm2</t>
  </si>
  <si>
    <t>-1392323996</t>
  </si>
  <si>
    <t>446</t>
  </si>
  <si>
    <t>741124603</t>
  </si>
  <si>
    <t>Montáž kabelů měděných topných bez ukončení volné délky, uložených na konstrukci</t>
  </si>
  <si>
    <t>1437633879</t>
  </si>
  <si>
    <t>447</t>
  </si>
  <si>
    <t>34191000</t>
  </si>
  <si>
    <t>kabel topný samoregulační 20W/m pro ochranu okapů a svodů</t>
  </si>
  <si>
    <t>138963269</t>
  </si>
  <si>
    <t>448</t>
  </si>
  <si>
    <t>741124703</t>
  </si>
  <si>
    <t>Montáž kabelů měděných ovládacích bez ukončení uložených volně stíněných ovládacích s plným jádrem (např. JYTY) počtu a průměru žil 2 až 19x1 mm2</t>
  </si>
  <si>
    <t>-1903936887</t>
  </si>
  <si>
    <t>449</t>
  </si>
  <si>
    <t>34113150</t>
  </si>
  <si>
    <t>kabel ovládací průmyslový stíněný laminovanou Al fólií s příložným Cu drátem jádro Cu plné izolace PVC plášť PVC 250V (JYTY) 4x1,00mm2</t>
  </si>
  <si>
    <t>-1762484208</t>
  </si>
  <si>
    <t>400*1,15 'Přepočtené koeficientem množství</t>
  </si>
  <si>
    <t>450</t>
  </si>
  <si>
    <t>741210005</t>
  </si>
  <si>
    <t>Montáž rozvodnic oceloplechových nebo plastových bez zapojení vodičů běžných, hmotnosti do 200 kg</t>
  </si>
  <si>
    <t>-402553983</t>
  </si>
  <si>
    <t>451</t>
  </si>
  <si>
    <t>35711005</t>
  </si>
  <si>
    <t>rozvodnice zapuštěná, průhledné dveře, IP41, 48 modulárních jednotek, vč. N/pE</t>
  </si>
  <si>
    <t>878472664</t>
  </si>
  <si>
    <t>452</t>
  </si>
  <si>
    <t>741310001</t>
  </si>
  <si>
    <t>Montáž spínačů jedno nebo dvoupólových nástěnných se zapojením vodičů, pro prostředí normální spínačů, řazení 1-jednopólových</t>
  </si>
  <si>
    <t>1885913428</t>
  </si>
  <si>
    <t>453</t>
  </si>
  <si>
    <t>34535015</t>
  </si>
  <si>
    <t>spínač nástěnný jednopólový, řazení 1, IP44, šroubové svorky</t>
  </si>
  <si>
    <t>-223202378</t>
  </si>
  <si>
    <t>454</t>
  </si>
  <si>
    <t>741310003</t>
  </si>
  <si>
    <t>Montáž spínačů jedno nebo dvoupólových nástěnných se zapojením vodičů, pro prostředí normální spínačů, řazení 2-dvoupólových</t>
  </si>
  <si>
    <t>282706091</t>
  </si>
  <si>
    <t>455</t>
  </si>
  <si>
    <t>34535016</t>
  </si>
  <si>
    <t>spínač nástěnný dvojpólový, s čirým průzorem, se signalizační doutnavkou, řazení 2, IP44, šroubové svorky</t>
  </si>
  <si>
    <t>2007734656</t>
  </si>
  <si>
    <t>456</t>
  </si>
  <si>
    <t>741310021</t>
  </si>
  <si>
    <t>Montáž spínačů jedno nebo dvoupólových nástěnných se zapojením vodičů, pro prostředí normální přepínačů, řazení 5-sériových</t>
  </si>
  <si>
    <t>-2032836195</t>
  </si>
  <si>
    <t>457</t>
  </si>
  <si>
    <t>34535017</t>
  </si>
  <si>
    <t>přepínač nástěnný sériový, řazení 5, IP44, šroubové svorky</t>
  </si>
  <si>
    <t>1555096514</t>
  </si>
  <si>
    <t>458</t>
  </si>
  <si>
    <t>741310022</t>
  </si>
  <si>
    <t>Montáž spínačů jedno nebo dvoupólových nástěnných se zapojením vodičů, pro prostředí normální přepínačů, řazení 6-střídavých</t>
  </si>
  <si>
    <t>-243112827</t>
  </si>
  <si>
    <t>459</t>
  </si>
  <si>
    <t>34535018</t>
  </si>
  <si>
    <t>přepínač nástěnný střídavý, řazení 6, IP44, šroubové svorky</t>
  </si>
  <si>
    <t>-525635593</t>
  </si>
  <si>
    <t>460</t>
  </si>
  <si>
    <t>741310251</t>
  </si>
  <si>
    <t>Montáž spínačů jedno nebo dvoupólových polozapuštěných nebo zapuštěných se zapojením vodičů šroubové připojení, pro prostředí venkovní nebo mokré spínačů, řazení 1-jednopólových</t>
  </si>
  <si>
    <t>-1418576907</t>
  </si>
  <si>
    <t>461</t>
  </si>
  <si>
    <t>34535025</t>
  </si>
  <si>
    <t>přístroj spínače zápustného jednopólového, s krytem, řazení 1, IP44, šroubové svorky</t>
  </si>
  <si>
    <t>611542860</t>
  </si>
  <si>
    <t>462</t>
  </si>
  <si>
    <t>741310252</t>
  </si>
  <si>
    <t>Montáž spínačů jedno nebo dvoupólových polozapuštěných nebo zapuštěných se zapojením vodičů šroubové připojení, pro prostředí venkovní nebo mokré spínačů, řazení 2-dvoupólových</t>
  </si>
  <si>
    <t>-1103692595</t>
  </si>
  <si>
    <t>463</t>
  </si>
  <si>
    <t>3453502511</t>
  </si>
  <si>
    <t>171159869</t>
  </si>
  <si>
    <t>464</t>
  </si>
  <si>
    <t>741310271</t>
  </si>
  <si>
    <t>Montáž spínačů jedno nebo dvoupólových kloubových, otočných nebo ovládaných pomocí táhel, bez zapojení vodičů spínačů nebo přepínačů 100 A</t>
  </si>
  <si>
    <t>-1000550258</t>
  </si>
  <si>
    <t>465</t>
  </si>
  <si>
    <t>345350201</t>
  </si>
  <si>
    <t>přepínač nástěnný křížový, řazení 7, IP44, šroubové svorky</t>
  </si>
  <si>
    <t>-651798716</t>
  </si>
  <si>
    <t>466</t>
  </si>
  <si>
    <t>345350202</t>
  </si>
  <si>
    <t>1437775897</t>
  </si>
  <si>
    <t>467</t>
  </si>
  <si>
    <t>345350203</t>
  </si>
  <si>
    <t>-1464957925</t>
  </si>
  <si>
    <t>468</t>
  </si>
  <si>
    <t>345350204</t>
  </si>
  <si>
    <t>1432511521</t>
  </si>
  <si>
    <t>469</t>
  </si>
  <si>
    <t>345350205</t>
  </si>
  <si>
    <t>-389143066</t>
  </si>
  <si>
    <t>470</t>
  </si>
  <si>
    <t>741313001</t>
  </si>
  <si>
    <t>Montáž zásuvek domovních se zapojením vodičů bezšroubové připojení polozapuštěných nebo zapuštěných 10/16 A, provedení 2P + PE</t>
  </si>
  <si>
    <t>-1035991534</t>
  </si>
  <si>
    <t>471</t>
  </si>
  <si>
    <t>34555241</t>
  </si>
  <si>
    <t>přístroj zásuvky zápustné jednonásobné, krytka s clonkami, bezšroubové svorky</t>
  </si>
  <si>
    <t>-130932320</t>
  </si>
  <si>
    <t>472</t>
  </si>
  <si>
    <t>741313002</t>
  </si>
  <si>
    <t>Montáž zásuvek domovních se zapojením vodičů bezšroubové připojení polozapuštěných nebo zapuštěných 10/16 A, provedení 2P + PE dvojí zapojení pro průběžnou montáž</t>
  </si>
  <si>
    <t>-1848404169</t>
  </si>
  <si>
    <t>473</t>
  </si>
  <si>
    <t>511320176</t>
  </si>
  <si>
    <t>474</t>
  </si>
  <si>
    <t>741313006</t>
  </si>
  <si>
    <t>Montáž zásuvek domovních se zapojením vodičů bezšroubové připojení polozapuštěných nebo zapuštěných 10/16 A, provedení 2x (2P + PE) s ochrannými clonkami a přepěťovou ochranou</t>
  </si>
  <si>
    <t>878790574</t>
  </si>
  <si>
    <t>475</t>
  </si>
  <si>
    <t>34555246</t>
  </si>
  <si>
    <t>zásuvka zápustná dvojnásobná šikmá s optickou přepěťovou ochranou, s clonkami, bezšroubové svorky</t>
  </si>
  <si>
    <t>-664433522</t>
  </si>
  <si>
    <t>476</t>
  </si>
  <si>
    <t>741313052</t>
  </si>
  <si>
    <t>Montáž zásuvek domovních se zapojením vodičů šroubové připojení nástěnných do 25 A, provedení 3P + N + PE</t>
  </si>
  <si>
    <t>-81964732</t>
  </si>
  <si>
    <t>477</t>
  </si>
  <si>
    <t>35811477</t>
  </si>
  <si>
    <t>zásuvka nástěnná 16A - 5pól, řazení 3P+N+PE IP44, šroubové svorky</t>
  </si>
  <si>
    <t>-532083065</t>
  </si>
  <si>
    <t>478</t>
  </si>
  <si>
    <t>741313085</t>
  </si>
  <si>
    <t>Montáž zásuvek domovních se zapojením vodičů šroubové připojení venkovní nebo mokré, provedení 3P + N + PE</t>
  </si>
  <si>
    <t>678786846</t>
  </si>
  <si>
    <t>479</t>
  </si>
  <si>
    <t>35811480</t>
  </si>
  <si>
    <t>zásuvka nástěnná 32A - 5pól, řazení 3P+N+PE IP44, šroubové svorky</t>
  </si>
  <si>
    <t>986724719</t>
  </si>
  <si>
    <t>480</t>
  </si>
  <si>
    <t>741320105</t>
  </si>
  <si>
    <t>Montáž jističů se zapojením vodičů jednopólových nn do 25 A ve skříni</t>
  </si>
  <si>
    <t>1297198322</t>
  </si>
  <si>
    <t>481</t>
  </si>
  <si>
    <t>35822115</t>
  </si>
  <si>
    <t>jistič 1-pólový 10 A vypínací charakteristika B vypínací schopnost 6 kA</t>
  </si>
  <si>
    <t>-1841682072</t>
  </si>
  <si>
    <t>482</t>
  </si>
  <si>
    <t>35822111</t>
  </si>
  <si>
    <t>jistič 1-pólový 16 A vypínací charakteristika B vypínací schopnost 10 kA</t>
  </si>
  <si>
    <t>-1636585859</t>
  </si>
  <si>
    <t>483</t>
  </si>
  <si>
    <t>741320165</t>
  </si>
  <si>
    <t>Montáž jističů se zapojením vodičů třípólových nn do 25 A ve skříni</t>
  </si>
  <si>
    <t>-786531846</t>
  </si>
  <si>
    <t>484</t>
  </si>
  <si>
    <t>35822403</t>
  </si>
  <si>
    <t>jistič 3-pólový 25 A vypínací charakteristika B vypínací schopnost 10 kA</t>
  </si>
  <si>
    <t>-1283173114</t>
  </si>
  <si>
    <t>485</t>
  </si>
  <si>
    <t>35822401</t>
  </si>
  <si>
    <t>jistič 3-pólový 16 A vypínací charakteristika B vypínací schopnost 10 kA</t>
  </si>
  <si>
    <t>-839762179</t>
  </si>
  <si>
    <t>486</t>
  </si>
  <si>
    <t>741320175</t>
  </si>
  <si>
    <t>Montáž jističů se zapojením vodičů třípólových nn do 63 A ve skříni</t>
  </si>
  <si>
    <t>82253433</t>
  </si>
  <si>
    <t>487</t>
  </si>
  <si>
    <t>35822605</t>
  </si>
  <si>
    <t>jistič 3-pólový 50 A vypínací charakteristika D vypínací schopnost 25 kA</t>
  </si>
  <si>
    <t>2034506673</t>
  </si>
  <si>
    <t>488</t>
  </si>
  <si>
    <t>35822182</t>
  </si>
  <si>
    <t>jistič 3-pólový 50 A vypínací charakteristika B vypínací schopnost 25 kA</t>
  </si>
  <si>
    <t>-1965676988</t>
  </si>
  <si>
    <t>489</t>
  </si>
  <si>
    <t>35822178</t>
  </si>
  <si>
    <t>jistič 3-pólový 40 A vypínací charakteristika B vypínací schopnost 10 kA</t>
  </si>
  <si>
    <t>-1335597230</t>
  </si>
  <si>
    <t>490</t>
  </si>
  <si>
    <t>35822185</t>
  </si>
  <si>
    <t>jistič 3-pólový 63 A vypínací charakteristika B vypínací schopnost 25 kA</t>
  </si>
  <si>
    <t>-770119335</t>
  </si>
  <si>
    <t>491</t>
  </si>
  <si>
    <t>741320185</t>
  </si>
  <si>
    <t>Montáž jističů se zapojením vodičů třípólových nn do 125 A ve skříni</t>
  </si>
  <si>
    <t>-457807695</t>
  </si>
  <si>
    <t>492</t>
  </si>
  <si>
    <t>35822192</t>
  </si>
  <si>
    <t>jistič 3-pólový 80 A vypínací charakteristika B vypínací schopnost 20 kA</t>
  </si>
  <si>
    <t>-1725096969</t>
  </si>
  <si>
    <t>493</t>
  </si>
  <si>
    <t>741320302</t>
  </si>
  <si>
    <t>Montáž jističů se zapojením vodičů čtyřpólových nn deionových vestavných s elektrickou spouští do 300 A</t>
  </si>
  <si>
    <t>1352963323</t>
  </si>
  <si>
    <t>494</t>
  </si>
  <si>
    <t>35822785</t>
  </si>
  <si>
    <t>jistič 3-pólový do 630 A vypínací schopnost 36 kA spínací blok pevného provedení bez nadproudových spouští</t>
  </si>
  <si>
    <t>1471093679</t>
  </si>
  <si>
    <t>495</t>
  </si>
  <si>
    <t>741321003</t>
  </si>
  <si>
    <t>Montáž proudových chráničů se zapojením vodičů dvoupólových nn do 25 A ve skříni</t>
  </si>
  <si>
    <t>2138899261</t>
  </si>
  <si>
    <t>496</t>
  </si>
  <si>
    <t>35829003</t>
  </si>
  <si>
    <t>chránič proudový 2 pólový 25A typ AC 0,03A</t>
  </si>
  <si>
    <t>458022424</t>
  </si>
  <si>
    <t>497</t>
  </si>
  <si>
    <t>741321043</t>
  </si>
  <si>
    <t>Montáž proudových chráničů se zapojením vodičů čtyřpólových nn do 63 A ve skříni</t>
  </si>
  <si>
    <t>174487503</t>
  </si>
  <si>
    <t>498</t>
  </si>
  <si>
    <t>35829010</t>
  </si>
  <si>
    <t>chránič proudový 4 pólový 63A typ AC</t>
  </si>
  <si>
    <t>759557122</t>
  </si>
  <si>
    <t>499</t>
  </si>
  <si>
    <t>741321053</t>
  </si>
  <si>
    <t>Montáž proudových chráničů se zapojením vodičů čtyřpólových nn do 100 A ve skříni</t>
  </si>
  <si>
    <t>-482762284</t>
  </si>
  <si>
    <t>500</t>
  </si>
  <si>
    <t>35829018</t>
  </si>
  <si>
    <t>chránič proudový 4 pólový 80A typ B</t>
  </si>
  <si>
    <t>1489879806</t>
  </si>
  <si>
    <t>501</t>
  </si>
  <si>
    <t>741322142</t>
  </si>
  <si>
    <t>Montáž přepěťových ochran nn se zapojením vodičů svodiče přepětí - typ 3 na DIN lištu třípólových</t>
  </si>
  <si>
    <t>896685054</t>
  </si>
  <si>
    <t>502</t>
  </si>
  <si>
    <t>35889522</t>
  </si>
  <si>
    <t>svodič přepětí - výměnný modul, 400V, varistor</t>
  </si>
  <si>
    <t>-916250874</t>
  </si>
  <si>
    <t>503</t>
  </si>
  <si>
    <t>741350001</t>
  </si>
  <si>
    <t>Montáž jednofázových transformátorů nn se zapojením vodičů vestavných 1x primár - 1x sekundár do 200 VA</t>
  </si>
  <si>
    <t>1022689133</t>
  </si>
  <si>
    <t>504</t>
  </si>
  <si>
    <t>40463031</t>
  </si>
  <si>
    <t>zdroj napájecí 12Vstř 1A rozměr 4 DIN</t>
  </si>
  <si>
    <t>22585602</t>
  </si>
  <si>
    <t>505</t>
  </si>
  <si>
    <t>741372063</t>
  </si>
  <si>
    <t>Montáž svítidlo LED venkovní přisazené nástěnné se zapojením vodičů</t>
  </si>
  <si>
    <t>578213531</t>
  </si>
  <si>
    <t>506</t>
  </si>
  <si>
    <t>3482500xx</t>
  </si>
  <si>
    <t>svítidlo interiérové nástěnné přisazené hranaté1x17W 1300-2000lm (S9)</t>
  </si>
  <si>
    <t>817016102</t>
  </si>
  <si>
    <t>3+2</t>
  </si>
  <si>
    <t>507</t>
  </si>
  <si>
    <t>741372022</t>
  </si>
  <si>
    <t>Montáž svítidel s integrovaným zdrojem LED se zapojením vodičů interiérových přisazených nástěnných hranatých nebo kruhových, plochy přes 0,09 do 0,36 m2</t>
  </si>
  <si>
    <t>481927579</t>
  </si>
  <si>
    <t>508</t>
  </si>
  <si>
    <t>348250001</t>
  </si>
  <si>
    <t>svítidlo interiérové nástěnné LED 1x26W (S5)</t>
  </si>
  <si>
    <t>2102935673</t>
  </si>
  <si>
    <t>509</t>
  </si>
  <si>
    <t>741372061</t>
  </si>
  <si>
    <t>Montáž svítidel s integrovaným zdrojem LED se zapojením vodičů interiérových přisazených stropních hranatých nebo kruhových, plochy do 0,09 m2</t>
  </si>
  <si>
    <t>-1755944838</t>
  </si>
  <si>
    <t>876</t>
  </si>
  <si>
    <t>3482500111</t>
  </si>
  <si>
    <t>svítidlo interiérové nástěnné přisazené kulaté LED 1x17W 1300-2000lm (S8)</t>
  </si>
  <si>
    <t>-2124294030</t>
  </si>
  <si>
    <t>5+3+10</t>
  </si>
  <si>
    <t>2+6+7+6</t>
  </si>
  <si>
    <t>511</t>
  </si>
  <si>
    <t>741372062</t>
  </si>
  <si>
    <t>Montáž svítidel s integrovaným zdrojem LED se zapojením vodičů interiérových přisazených stropních hranatých nebo kruhových, plochy přes 0,09 do 0,36 m2</t>
  </si>
  <si>
    <t>705774771</t>
  </si>
  <si>
    <t>512</t>
  </si>
  <si>
    <t>348250061</t>
  </si>
  <si>
    <t>svítidlo interiérové přisazené obdélníkové 220x1260 1xLED 54W (S3)</t>
  </si>
  <si>
    <t>116248389</t>
  </si>
  <si>
    <t>513</t>
  </si>
  <si>
    <t>348250062</t>
  </si>
  <si>
    <t>svítidlo interiérové přisazené obdélníkové 220x650 1xLED 14 (W) (S2)</t>
  </si>
  <si>
    <t>1590815151</t>
  </si>
  <si>
    <t>5+1</t>
  </si>
  <si>
    <t>514</t>
  </si>
  <si>
    <t>348250063</t>
  </si>
  <si>
    <t>svítidlo interiérové přisazené obdélníkové 220x1560 1xLED 66W (S1)</t>
  </si>
  <si>
    <t>-496013536</t>
  </si>
  <si>
    <t>515</t>
  </si>
  <si>
    <t>741372073</t>
  </si>
  <si>
    <t>Montáž svítidel s integrovaným zdrojem LED se zapojením vodičů interiérových závěsných hranatých nebo kruhových, plochy přes 0,09 do 0,36 m2</t>
  </si>
  <si>
    <t>-1742412216</t>
  </si>
  <si>
    <t>516</t>
  </si>
  <si>
    <t>3482510001</t>
  </si>
  <si>
    <t>svítidlo designové interiérové závěsné hranaté dl. 2870, zdroj LED 89W</t>
  </si>
  <si>
    <t>-1773991643</t>
  </si>
  <si>
    <t>517</t>
  </si>
  <si>
    <t>741372101</t>
  </si>
  <si>
    <t>Montáž svítidel s integrovaným zdrojem LED se zapojením vodičů interiérových vestavných stropních bodových</t>
  </si>
  <si>
    <t>511677615</t>
  </si>
  <si>
    <t>518</t>
  </si>
  <si>
    <t>34825008</t>
  </si>
  <si>
    <t>svítidlo vestavné stropní bodové kruhové IP44 12V (S7)</t>
  </si>
  <si>
    <t>895856548</t>
  </si>
  <si>
    <t>519</t>
  </si>
  <si>
    <t>741372112</t>
  </si>
  <si>
    <t>Montáž svítidel s integrovaným zdrojem LED se zapojením vodičů interiérových vestavných stropních panelových hranatých nebo kruhových, plochy přes 0,09 do 0,36 m2</t>
  </si>
  <si>
    <t>-926945786</t>
  </si>
  <si>
    <t>520</t>
  </si>
  <si>
    <t>34825011</t>
  </si>
  <si>
    <t>svítidlo vestavné stropní panelové čtvercové/obdélníkové 600 LED 45W</t>
  </si>
  <si>
    <t>-1586132615</t>
  </si>
  <si>
    <t>521</t>
  </si>
  <si>
    <t>741810003</t>
  </si>
  <si>
    <t>Zkoušky a prohlídky elektrických rozvodů a zařízení celková prohlídka a vyhotovení revizní zprávy pro objem montážních prací přes 500 do 1000 tis. Kč</t>
  </si>
  <si>
    <t>1423364010</t>
  </si>
  <si>
    <t>522</t>
  </si>
  <si>
    <t>741810011</t>
  </si>
  <si>
    <t>Zkoušky a prohlídky elektrických rozvodů a zařízení celková prohlídka a vyhotovení revizní zprávy pro objem montážních prací Příplatek k ceně 0003 za každých dalších i započatých 500 tis. Kč přes 1000 tis. Kč</t>
  </si>
  <si>
    <t>261018358</t>
  </si>
  <si>
    <t>523</t>
  </si>
  <si>
    <t>741811013</t>
  </si>
  <si>
    <t>Zkoušky a prohlídky rozvodných zařízení kontrola rozváděčů nn, (1 pole) silových, hmotnosti přes 300 do 400 kg</t>
  </si>
  <si>
    <t>792177629</t>
  </si>
  <si>
    <t>524</t>
  </si>
  <si>
    <t>741812011</t>
  </si>
  <si>
    <t>Zkoušky vodičů a kabelů izolační kabelu silového do 1 kV, počtu a průřezu žil do 4x 25 mm2</t>
  </si>
  <si>
    <t>743362354</t>
  </si>
  <si>
    <t>525</t>
  </si>
  <si>
    <t>741812012</t>
  </si>
  <si>
    <t>Zkoušky vodičů a kabelů izolační kabelu silového do 1 kV, počtu a průřezu žil do 4x 35 až 50 mm2</t>
  </si>
  <si>
    <t>823941706</t>
  </si>
  <si>
    <t>526</t>
  </si>
  <si>
    <t>741813001</t>
  </si>
  <si>
    <t>Zkoušky a prohlídky elektrických přístrojů měření impedance nulové smyčky okruhu vedení jednofázového 220 V</t>
  </si>
  <si>
    <t>224598361</t>
  </si>
  <si>
    <t>527</t>
  </si>
  <si>
    <t>741813002</t>
  </si>
  <si>
    <t>Zkoušky a prohlídky elektrických přístrojů měření impedance nulové smyčky okruhu vedení třífázového 3x380 V</t>
  </si>
  <si>
    <t>148633504</t>
  </si>
  <si>
    <t>528</t>
  </si>
  <si>
    <t>741813021</t>
  </si>
  <si>
    <t>Zkoušky a prohlídky elektrických přístrojů revize, seřízení a nastavení ochranných relé včetně vystavení protokolu</t>
  </si>
  <si>
    <t>965704843</t>
  </si>
  <si>
    <t>529</t>
  </si>
  <si>
    <t>741820001</t>
  </si>
  <si>
    <t>Měření zemních odporů zemniče</t>
  </si>
  <si>
    <t>523578801</t>
  </si>
  <si>
    <t>530</t>
  </si>
  <si>
    <t>741820101</t>
  </si>
  <si>
    <t>Měření osvětlovacího zařízení izolačního stavu svítidel na pracovišti do. 200 ks svítidel</t>
  </si>
  <si>
    <t>931464477</t>
  </si>
  <si>
    <t>531</t>
  </si>
  <si>
    <t>741820102</t>
  </si>
  <si>
    <t>Měření osvětlovacího zařízení intenzity osvětlení na pracovišti do 50 svítidel</t>
  </si>
  <si>
    <t>-481753167</t>
  </si>
  <si>
    <t>532</t>
  </si>
  <si>
    <t>998741212</t>
  </si>
  <si>
    <t>Přesun hmot pro silnoproud stanovený procentní sazbou (%) z ceny vodorovná dopravní vzdálenost do 50 m s omezením mechanizace v objektech výšky přes 6 do 12 m</t>
  </si>
  <si>
    <t>806711299</t>
  </si>
  <si>
    <t>533</t>
  </si>
  <si>
    <t>998741312</t>
  </si>
  <si>
    <t>Přesun hmot pro silnoproud stanovený procentní sazbou (%) z ceny vodorovná dopravní vzdálenost do 50 m ruční (bez užití mechanizace) v objektech výšky přes 6 do 12 m</t>
  </si>
  <si>
    <t>1014924565</t>
  </si>
  <si>
    <t>751</t>
  </si>
  <si>
    <t>Vzduchotechnika</t>
  </si>
  <si>
    <t>534</t>
  </si>
  <si>
    <t>751111011</t>
  </si>
  <si>
    <t>Montáž ventilátoru axiálního nízkotlakého nástěnného základního, průměru do 100 mm</t>
  </si>
  <si>
    <t>-1170983215</t>
  </si>
  <si>
    <t>535</t>
  </si>
  <si>
    <t>42914110</t>
  </si>
  <si>
    <t>ventilátor axiální stěnový skříň z plastu IP44 17W D 100mm</t>
  </si>
  <si>
    <t>-1118719113</t>
  </si>
  <si>
    <t>536</t>
  </si>
  <si>
    <t>751123811</t>
  </si>
  <si>
    <t>Demontáž ventilátoru radiálního nízkotlakého kruhové potrubí, průměru do 300 mm</t>
  </si>
  <si>
    <t>456749698</t>
  </si>
  <si>
    <t>537</t>
  </si>
  <si>
    <t>751123844</t>
  </si>
  <si>
    <t>Demontáž ventilátoru radiálního středotlakého kruhové potrubí, průměru přes 300 do 400 mm</t>
  </si>
  <si>
    <t>1440453894</t>
  </si>
  <si>
    <t>538</t>
  </si>
  <si>
    <t>751133012</t>
  </si>
  <si>
    <t>Montáž ventilátoru diagonálního nízkotlakého potrubního nevýbušného, průměru přes 100 do 200 mm</t>
  </si>
  <si>
    <t>-820468665</t>
  </si>
  <si>
    <t>539</t>
  </si>
  <si>
    <t>42913000</t>
  </si>
  <si>
    <t>ventilátor axiální diagonální nevýbušný ocelový IP44 příkon 130W D 200mm</t>
  </si>
  <si>
    <t>-149707640</t>
  </si>
  <si>
    <t>540</t>
  </si>
  <si>
    <t>751311093</t>
  </si>
  <si>
    <t>Montáž vyústi čtyřhranné do čtyřhranného potrubí, průřezu přes 0,080 do 0,150 m2</t>
  </si>
  <si>
    <t>-1693299725</t>
  </si>
  <si>
    <t>541</t>
  </si>
  <si>
    <t>42972675</t>
  </si>
  <si>
    <t>výústka komfortní jednořadá Al 500x200mm</t>
  </si>
  <si>
    <t>-210236336</t>
  </si>
  <si>
    <t>542</t>
  </si>
  <si>
    <t>751311111</t>
  </si>
  <si>
    <t>Montáž vyústi čtyřhranné do kruhového potrubí, průřezu do 0,040 m2</t>
  </si>
  <si>
    <t>1554697466</t>
  </si>
  <si>
    <t>543</t>
  </si>
  <si>
    <t>42973014</t>
  </si>
  <si>
    <t>výusť jednořadá do kruhového potrubí SPIRO Pz 400x75mm</t>
  </si>
  <si>
    <t>1224792212</t>
  </si>
  <si>
    <t>544</t>
  </si>
  <si>
    <t>42973011</t>
  </si>
  <si>
    <t>výusť jednořadá do kruhového potrubí SPIRO Pz 300x75mm</t>
  </si>
  <si>
    <t>-1138645599</t>
  </si>
  <si>
    <t>545</t>
  </si>
  <si>
    <t>751311141</t>
  </si>
  <si>
    <t>Montáž vyústi velkoplošné výšky do 1 m stěnové, do kruhového potrubí, průměru do 200 mm</t>
  </si>
  <si>
    <t>787116983</t>
  </si>
  <si>
    <t>546</t>
  </si>
  <si>
    <t>42972576</t>
  </si>
  <si>
    <t>mřížka větrací plastová se síťkou pro potrubí D 100mm</t>
  </si>
  <si>
    <t>-83759780</t>
  </si>
  <si>
    <t>547</t>
  </si>
  <si>
    <t>42972578</t>
  </si>
  <si>
    <t>mřížka větrací plastová se síťkou pro potrubí D 150mm</t>
  </si>
  <si>
    <t>-1334555694</t>
  </si>
  <si>
    <t>548</t>
  </si>
  <si>
    <t>751322011</t>
  </si>
  <si>
    <t>Montáž talířových ventilů, anemostatů, dýz talířového ventilu, průměru do 100 mm</t>
  </si>
  <si>
    <t>188344915</t>
  </si>
  <si>
    <t>10+10</t>
  </si>
  <si>
    <t>549</t>
  </si>
  <si>
    <t>42972211</t>
  </si>
  <si>
    <t>ventil talířový pro odvod vzduchu kovový D 80mm</t>
  </si>
  <si>
    <t>-1769373572</t>
  </si>
  <si>
    <t>550</t>
  </si>
  <si>
    <t>42972212</t>
  </si>
  <si>
    <t>ventil talířový pro odvod vzduchu kovový D 100mm</t>
  </si>
  <si>
    <t>-1921146949</t>
  </si>
  <si>
    <t>551</t>
  </si>
  <si>
    <t>751322012</t>
  </si>
  <si>
    <t>Montáž talířových ventilů, anemostatů, dýz talířového ventilu, průměru přes 100 do 200 mm</t>
  </si>
  <si>
    <t>1036441038</t>
  </si>
  <si>
    <t>7+4</t>
  </si>
  <si>
    <t>552</t>
  </si>
  <si>
    <t>42972215</t>
  </si>
  <si>
    <t>ventil talířový pro odvod vzduchu kovový D 160mm</t>
  </si>
  <si>
    <t>1593636173</t>
  </si>
  <si>
    <t>553</t>
  </si>
  <si>
    <t>42972213</t>
  </si>
  <si>
    <t>ventil talířový pro odvod vzduchu kovový D 125mm</t>
  </si>
  <si>
    <t>-920680928</t>
  </si>
  <si>
    <t>554</t>
  </si>
  <si>
    <t>751344112</t>
  </si>
  <si>
    <t>Montáž tlumičů hluku pro kruhové potrubí, průměru přes 100 do 200 mm</t>
  </si>
  <si>
    <t>-1803710641</t>
  </si>
  <si>
    <t>555</t>
  </si>
  <si>
    <t>42976004</t>
  </si>
  <si>
    <t>tlumič hluku kruhový Pz, D 160mm, l=1000mm</t>
  </si>
  <si>
    <t>-414218805</t>
  </si>
  <si>
    <t>556</t>
  </si>
  <si>
    <t>429762041</t>
  </si>
  <si>
    <t>tlumič hluku kruhový Pz, D 160mm, l=500mm</t>
  </si>
  <si>
    <t>1991796000</t>
  </si>
  <si>
    <t>557</t>
  </si>
  <si>
    <t>42976002</t>
  </si>
  <si>
    <t>tlumič hluku kruhový Pz, D 125mm, l=1000mm</t>
  </si>
  <si>
    <t>-230901753</t>
  </si>
  <si>
    <t>558</t>
  </si>
  <si>
    <t>42976206</t>
  </si>
  <si>
    <t>tlumič hluku kruhový Pz, D 200mm, l=500mm</t>
  </si>
  <si>
    <t>-639317589</t>
  </si>
  <si>
    <t>559</t>
  </si>
  <si>
    <t>42976006</t>
  </si>
  <si>
    <t>tlumič hluku kruhový Pz, D 200mm, l=1000mm</t>
  </si>
  <si>
    <t>696129753</t>
  </si>
  <si>
    <t>560</t>
  </si>
  <si>
    <t>42976204</t>
  </si>
  <si>
    <t>972443389</t>
  </si>
  <si>
    <t>561</t>
  </si>
  <si>
    <t>751344121</t>
  </si>
  <si>
    <t>Montáž tlumičů hluku pro čtyřhranné potrubí, průřezu do 0,150 m2</t>
  </si>
  <si>
    <t>581252271</t>
  </si>
  <si>
    <t>562</t>
  </si>
  <si>
    <t>42976030</t>
  </si>
  <si>
    <t>tlumič hluku čtyřhranný Pz 500x250x1000mm</t>
  </si>
  <si>
    <t>107471803</t>
  </si>
  <si>
    <t>563</t>
  </si>
  <si>
    <t>751377001</t>
  </si>
  <si>
    <t>Montáž odsávacích stropů, zákrytů odsávacího stropu</t>
  </si>
  <si>
    <t>1850810624</t>
  </si>
  <si>
    <t>18,02+11,05+84,7</t>
  </si>
  <si>
    <t>564</t>
  </si>
  <si>
    <t>429000000</t>
  </si>
  <si>
    <t>trouba čtyřhranná Pz průřez do 0,01m2</t>
  </si>
  <si>
    <t>1136989784</t>
  </si>
  <si>
    <t>565</t>
  </si>
  <si>
    <t>751398021</t>
  </si>
  <si>
    <t>Montáž ostatních zařízení větrací mřížky stěnové, průřezu do 0,040 m2</t>
  </si>
  <si>
    <t>1880893794</t>
  </si>
  <si>
    <t>566</t>
  </si>
  <si>
    <t>42972306</t>
  </si>
  <si>
    <t>mřížka stěnová otevřená jednořadá kovová úhel lamel 0° 400x200mm</t>
  </si>
  <si>
    <t>-1615436543</t>
  </si>
  <si>
    <t>567</t>
  </si>
  <si>
    <t>751398032</t>
  </si>
  <si>
    <t>Montáž ostatních zařízení ventilační mřížky do dveří nebo desek, průřezu přes 0,04 do 0,100 m2</t>
  </si>
  <si>
    <t>441133959</t>
  </si>
  <si>
    <t>568</t>
  </si>
  <si>
    <t>42972113</t>
  </si>
  <si>
    <t>mřížka větrací do dřeva kovová 100x500mm</t>
  </si>
  <si>
    <t>387299708</t>
  </si>
  <si>
    <t>569</t>
  </si>
  <si>
    <t>751398051</t>
  </si>
  <si>
    <t>Montáž ostatních zařízení protidešťové žaluzie nebo žaluziové klapky na čtyřhranné potrubí, průřezu do 0,150 m2</t>
  </si>
  <si>
    <t>-411699866</t>
  </si>
  <si>
    <t>570</t>
  </si>
  <si>
    <t>42972955</t>
  </si>
  <si>
    <t>žaluzie přetlaková samočinná lamely z Al plechu do 7m/s, pro potrubí 500x250mm</t>
  </si>
  <si>
    <t>119691298</t>
  </si>
  <si>
    <t>571</t>
  </si>
  <si>
    <t>751398055</t>
  </si>
  <si>
    <t>Montáž ostatních zařízení protidešťové žaluzie nebo žaluziové klapky na čtyřhranné potrubí, průřezu přes 0,600 do 0,750 m2</t>
  </si>
  <si>
    <t>300952638</t>
  </si>
  <si>
    <t>572</t>
  </si>
  <si>
    <t>42972926</t>
  </si>
  <si>
    <t>žaluzie protidešťová s pevnými lamelami, pozink, pro potrubí 900x900mm</t>
  </si>
  <si>
    <t>-2029323379</t>
  </si>
  <si>
    <t>573</t>
  </si>
  <si>
    <t>751398102</t>
  </si>
  <si>
    <t>Montáž ostatních zařízení uzavírací klapky do kruhového potrubí bez příruby, průměru přes 100 do 200 mm</t>
  </si>
  <si>
    <t>-991540429</t>
  </si>
  <si>
    <t>574</t>
  </si>
  <si>
    <t>42971022</t>
  </si>
  <si>
    <t>klapka kruhová zpětná Pz D 160mm</t>
  </si>
  <si>
    <t>546374574</t>
  </si>
  <si>
    <t>575</t>
  </si>
  <si>
    <t>42971024</t>
  </si>
  <si>
    <t>klapka kruhová zpětná Pz D 200mm</t>
  </si>
  <si>
    <t>1295481984</t>
  </si>
  <si>
    <t>3+4</t>
  </si>
  <si>
    <t>576</t>
  </si>
  <si>
    <t>751398171</t>
  </si>
  <si>
    <t>Montáž ostatních zařízení kondenzačního kusu pro kruhová potrubí kovová, průměru přes 100 do 200 mm</t>
  </si>
  <si>
    <t>-1508867147</t>
  </si>
  <si>
    <t>577</t>
  </si>
  <si>
    <t>42981938</t>
  </si>
  <si>
    <t>kus kondenzační Pz D 160mm</t>
  </si>
  <si>
    <t>1475799743</t>
  </si>
  <si>
    <t>578</t>
  </si>
  <si>
    <t>42981940</t>
  </si>
  <si>
    <t>kus kondenzační Pz D 200mm</t>
  </si>
  <si>
    <t>495686525</t>
  </si>
  <si>
    <t>579</t>
  </si>
  <si>
    <t>751510012</t>
  </si>
  <si>
    <t>Vzduchotechnické potrubí z pozinkovaného plechu čtyřhranné s přírubou, průřezu přes 0,03 do 0,07 m2</t>
  </si>
  <si>
    <t>147175522</t>
  </si>
  <si>
    <t>"180x180" 1,9+3,5</t>
  </si>
  <si>
    <t>580</t>
  </si>
  <si>
    <t>751510013</t>
  </si>
  <si>
    <t>Vzduchotechnické potrubí z pozinkovaného plechu čtyřhranné s přírubou, průřezu přes 0,07 do 0,13 m2</t>
  </si>
  <si>
    <t>1175695884</t>
  </si>
  <si>
    <t>"500x200" 0,175*12</t>
  </si>
  <si>
    <t>"500x250" 12,4+3,4+2,5+2,5+1,5+12,4</t>
  </si>
  <si>
    <t>"355x250" 0,3*2+0,35</t>
  </si>
  <si>
    <t>"400x300" 0,6</t>
  </si>
  <si>
    <t>"500x225" 2,5+2,3+1,7+2+2</t>
  </si>
  <si>
    <t>"400x300" 1,7+1,35+1,25</t>
  </si>
  <si>
    <t>"300x300" 0,5+3,1+1+2+1,05+1,75+1,75+1,05+2,05+1,8+1,05+1,5+1+1,4+1,1+2+3,7+1,7+1,3+2+5,3+1,2+1,2</t>
  </si>
  <si>
    <t>"250x300"1,35+1,15</t>
  </si>
  <si>
    <t>581</t>
  </si>
  <si>
    <t>751510014</t>
  </si>
  <si>
    <t>Vzduchotechnické potrubí z pozinkovaného plechu čtyřhranné s přírubou, průřezu přes 0,13 do 0,28 m2</t>
  </si>
  <si>
    <t>-926331489</t>
  </si>
  <si>
    <t>"900x300" 2,8+6,6+1,2+2,9</t>
  </si>
  <si>
    <t>"700x300" 3,3</t>
  </si>
  <si>
    <t>"600x300" 3,8</t>
  </si>
  <si>
    <t>"675x300" 2,7+2,25</t>
  </si>
  <si>
    <t>582</t>
  </si>
  <si>
    <t>751510015</t>
  </si>
  <si>
    <t>Vzduchotechnické potrubí z pozinkovaného plechu čtyřhranné s přírubou, průřezu přes 0,28 do 0,50 m2</t>
  </si>
  <si>
    <t>-912753234</t>
  </si>
  <si>
    <t>"1000x400" 2,5+1,5</t>
  </si>
  <si>
    <t>"1000x300" 5,2+0,7+0,5</t>
  </si>
  <si>
    <t>"900x400" 1,5+1,5</t>
  </si>
  <si>
    <t>583</t>
  </si>
  <si>
    <t>751510016</t>
  </si>
  <si>
    <t>Vzduchotechnické potrubí z pozinkovaného plechu čtyřhranné s přírubou, průřezu přes 0,50 do 0,79 m2</t>
  </si>
  <si>
    <t>-1798144026</t>
  </si>
  <si>
    <t>"900x710" 2,8+0,9+0,3+1+2</t>
  </si>
  <si>
    <t>584</t>
  </si>
  <si>
    <t>751510041</t>
  </si>
  <si>
    <t>Vzduchotechnické potrubí z pozinkovaného plechu kruhové, trouba spirálně vinutá bez příruby, průměru do 100 mm</t>
  </si>
  <si>
    <t>1127335240</t>
  </si>
  <si>
    <t>"80"1,8+0,5+1,2+0,7+0,8+0,5+1,5+1,5+1+1+0,5</t>
  </si>
  <si>
    <t>"100" 5,2+2,6+1+1,5+1,3+1,3+0,5+1+1+1+2+2</t>
  </si>
  <si>
    <t>585</t>
  </si>
  <si>
    <t>751510042</t>
  </si>
  <si>
    <t>Vzduchotechnické potrubí z pozinkovaného plechu kruhové, trouba spirálně vinutá bez příruby, průměru přes 100 do 200 mm</t>
  </si>
  <si>
    <t>-1988306387</t>
  </si>
  <si>
    <t>"125"5,3+2+3,9+2,5+4,1+1,5+1,6+3+1,5+0,8</t>
  </si>
  <si>
    <t>"160"1,5+1,6+2,65+0,8+1+1+4,6+4,1+1,1+2,45+0,8+3,6+2,1+2+2,5+2,3+2,3+4+1,5+1,05+1,8</t>
  </si>
  <si>
    <t>"200"1+2,08+2+6+1,5+6+0,3+1,2+1,6+1+0,6</t>
  </si>
  <si>
    <t>586</t>
  </si>
  <si>
    <t>751510860</t>
  </si>
  <si>
    <t>Demontáž vzduchotechnického potrubí plechového do suti čtyřhranného s přírubou, průřezu do 0,03 m2</t>
  </si>
  <si>
    <t>832046678</t>
  </si>
  <si>
    <t>"160x160" 1,5*2+0,97*5+1,97+0,9</t>
  </si>
  <si>
    <t>587</t>
  </si>
  <si>
    <t>751510861</t>
  </si>
  <si>
    <t>Demontáž vzduchotechnického potrubí plechového do suti čtyřhranného s přírubou, průřezu přes 0,03 do 0,13 m2</t>
  </si>
  <si>
    <t>-1915426618</t>
  </si>
  <si>
    <t>"250x200" 1,5</t>
  </si>
  <si>
    <t>"200x200" 0,97*6+1,97*2+0,5*2</t>
  </si>
  <si>
    <t>"200x160" 0,97*3</t>
  </si>
  <si>
    <t>"400x315" 0,97*3+1,97+0,97+1,97</t>
  </si>
  <si>
    <t>"400x250" 0,97*2</t>
  </si>
  <si>
    <t>"500x200" 1,3+1,97*3+0,97*2</t>
  </si>
  <si>
    <t>588</t>
  </si>
  <si>
    <t>751510862</t>
  </si>
  <si>
    <t>Demontáž vzduchotechnického potrubí plechového do suti čtyřhranného s přírubou, průřezu přes 0,13 do 0,50 m2</t>
  </si>
  <si>
    <t>1823993509</t>
  </si>
  <si>
    <t>"800x400" 0,97+1,97*3+1,5+1,97+0,97+1,2+1,97*2+1,5</t>
  </si>
  <si>
    <t>"800x500" 1,97</t>
  </si>
  <si>
    <t>"710x400" 1,97*2</t>
  </si>
  <si>
    <t>"630x400" 1,97*2+1,4</t>
  </si>
  <si>
    <t>"500x400" 1,97+0,97+1,97*2+1,97+1,4+0,97+1,97</t>
  </si>
  <si>
    <t>"400x400" 1,97+0,97+1,4</t>
  </si>
  <si>
    <t>"800x800" 0,7</t>
  </si>
  <si>
    <t>"500x500" 1,7+0,97*2+1,97</t>
  </si>
  <si>
    <t>"1000x500" 0,5*2</t>
  </si>
  <si>
    <t>"500x315" 1,5</t>
  </si>
  <si>
    <t>589</t>
  </si>
  <si>
    <t>751510863</t>
  </si>
  <si>
    <t>Demontáž vzduchotechnického potrubí plechového do suti čtyřhranného s přírubou, průřezu přes 0,50 do 1,13 m2</t>
  </si>
  <si>
    <t>-1200467517</t>
  </si>
  <si>
    <t>"800x630" 1,5+0,97</t>
  </si>
  <si>
    <t>"1200x500" 1,97*2+1,5+0,97</t>
  </si>
  <si>
    <t>590</t>
  </si>
  <si>
    <t>751510870</t>
  </si>
  <si>
    <t>Demontáž vzduchotechnického potrubí plechového do suti kruhového, spirálně vinutého bez příruby, průměru do 200 mm</t>
  </si>
  <si>
    <t>-1366683985</t>
  </si>
  <si>
    <t>1,97+1+2+0,5+4,5+0,5</t>
  </si>
  <si>
    <t>591</t>
  </si>
  <si>
    <t>751512835</t>
  </si>
  <si>
    <t>Demontáž oblouku z plechového potrubí čtyřhranného s přírubou nebo bez příruby, průřezu do 0,035 m2</t>
  </si>
  <si>
    <t>-1283749340</t>
  </si>
  <si>
    <t>592</t>
  </si>
  <si>
    <t>751512836</t>
  </si>
  <si>
    <t>Demontáž oblouku z plechového potrubí čtyřhranného s přírubou nebo bez příruby, průřezu přes 0,035 do 0,280 m2</t>
  </si>
  <si>
    <t>271585503</t>
  </si>
  <si>
    <t>593</t>
  </si>
  <si>
    <t>751512837</t>
  </si>
  <si>
    <t>Demontáž oblouku z plechového potrubí čtyřhranného s přírubou nebo bez příruby, průřezu přes 0,280 do 0,560 m2</t>
  </si>
  <si>
    <t>394993291</t>
  </si>
  <si>
    <t>2+3+2+2+4</t>
  </si>
  <si>
    <t>594</t>
  </si>
  <si>
    <t>751512851</t>
  </si>
  <si>
    <t>Demontáž kalhotového kusu nebo odbočky jednostranné z plechového potrubí čtyřhranného s přírubou nebo bez příruby, průřezu přes 0,035 do 0,280 m2</t>
  </si>
  <si>
    <t>514782205</t>
  </si>
  <si>
    <t>4+3</t>
  </si>
  <si>
    <t>595</t>
  </si>
  <si>
    <t>751512852</t>
  </si>
  <si>
    <t>Demontáž kalhotového kusu nebo odbočky jednostranné z plechového potrubí čtyřhranného s přírubou nebo bez příruby, průřezu přes 0,280 do 0,560 m2</t>
  </si>
  <si>
    <t>34890124</t>
  </si>
  <si>
    <t>596</t>
  </si>
  <si>
    <t>751512853</t>
  </si>
  <si>
    <t>Demontáž kalhotového kusu nebo odbočky jednostranné z plechového potrubí čtyřhranného s přírubou nebo bez příruby, průřezu přes 0,560 do 0,980 m2</t>
  </si>
  <si>
    <t>1291375677</t>
  </si>
  <si>
    <t>597</t>
  </si>
  <si>
    <t>751512856</t>
  </si>
  <si>
    <t>Demontáž kalhotového kusu nebo odbočky jednostranné z plechového potrubí kruhového s přírubou nebo bez příruby, průměru do 200 mm</t>
  </si>
  <si>
    <t>1357771177</t>
  </si>
  <si>
    <t>598</t>
  </si>
  <si>
    <t>751512880</t>
  </si>
  <si>
    <t>Demontáž přechodu osového nebo pravoúhlého z plechového potrubí čtyřhranného s přírubou nebo bez příruby, průřezu do 0,035 m2</t>
  </si>
  <si>
    <t>791408099</t>
  </si>
  <si>
    <t>599</t>
  </si>
  <si>
    <t>751512881</t>
  </si>
  <si>
    <t>Demontáž přechodu osového nebo pravoúhlého z plechového potrubí čtyřhranného s přírubou nebo bez příruby, průřezu přes 0,035 do 0,280 m2</t>
  </si>
  <si>
    <t>-1152989076</t>
  </si>
  <si>
    <t>600</t>
  </si>
  <si>
    <t>751512882</t>
  </si>
  <si>
    <t>Demontáž přechodu osového nebo pravoúhlého z plechového potrubí čtyřhranného s přírubou nebo bez příruby, průřezu přes 0,280 do 0,560 m2</t>
  </si>
  <si>
    <t>-699619282</t>
  </si>
  <si>
    <t>10+5</t>
  </si>
  <si>
    <t>601</t>
  </si>
  <si>
    <t>751512883</t>
  </si>
  <si>
    <t>Demontáž přechodu osového nebo pravoúhlého z plechového potrubí čtyřhranného s přírubou nebo bez příruby, průřezu přes 0,560 do 0,980 m2</t>
  </si>
  <si>
    <t>1601757920</t>
  </si>
  <si>
    <t>602</t>
  </si>
  <si>
    <t>751513826</t>
  </si>
  <si>
    <t>Demontáž škrtící klapky nebo zpětné klapky z plechového potrubí čtyřhranné s přírubou nebo bez příruby, průřezu přes 0,280 do 0,560 m2</t>
  </si>
  <si>
    <t>-1206674225</t>
  </si>
  <si>
    <t>603</t>
  </si>
  <si>
    <t>751513836</t>
  </si>
  <si>
    <t>Demontáž škrtící klapky nebo zpětné klapky z plechového potrubí kruhové s přírubou nebo bez příruby, průměru do 200 mm</t>
  </si>
  <si>
    <t>-72965565</t>
  </si>
  <si>
    <t>604</t>
  </si>
  <si>
    <t>751513847</t>
  </si>
  <si>
    <t>Demontáž protidešťové stříšky nebo výfukové hlavice z plechového potrubí čtyřhranné s přírubou nebo bez příruby, průřezu do 0,035 m2</t>
  </si>
  <si>
    <t>1564658453</t>
  </si>
  <si>
    <t>605</t>
  </si>
  <si>
    <t>751513848</t>
  </si>
  <si>
    <t>Demontáž protidešťové stříšky nebo výfukové hlavice z plechového potrubí čtyřhranné s přírubou nebo bez příruby, průřezu přes 0,035 do 0,280 m2</t>
  </si>
  <si>
    <t>1295945067</t>
  </si>
  <si>
    <t>606</t>
  </si>
  <si>
    <t>751513849</t>
  </si>
  <si>
    <t>Demontáž protidešťové stříšky nebo výfukové hlavice z plechového potrubí čtyřhranné s přírubou nebo bez příruby, průřezu přes 0,280 do 0,560 m2</t>
  </si>
  <si>
    <t>889622026</t>
  </si>
  <si>
    <t>607</t>
  </si>
  <si>
    <t>751513859</t>
  </si>
  <si>
    <t>Demontáž protidešťové stříšky nebo výfukové hlavice z plechového potrubí kruhové s přírubou nebo bez příruby, průměru do 200 mm</t>
  </si>
  <si>
    <t>-1184701086</t>
  </si>
  <si>
    <t>608</t>
  </si>
  <si>
    <t>751514735</t>
  </si>
  <si>
    <t>Montáž protidešťové stříšky nebo výfukové hlavice do plechového potrubí čtyřhranné bez příruby, průřezu do 0,035 m2</t>
  </si>
  <si>
    <t>106163385</t>
  </si>
  <si>
    <t>609</t>
  </si>
  <si>
    <t>751515079</t>
  </si>
  <si>
    <t>Montáž protipožární klapky do plechového potrubí kruhové do stropu bez příruby, průměru přes 100 do 200 mm</t>
  </si>
  <si>
    <t>167962522</t>
  </si>
  <si>
    <t>610</t>
  </si>
  <si>
    <t>ELD.RT101300040</t>
  </si>
  <si>
    <t>SC+90 200</t>
  </si>
  <si>
    <t>-1603158608</t>
  </si>
  <si>
    <t>611</t>
  </si>
  <si>
    <t>751571812</t>
  </si>
  <si>
    <t>Demontáž závěsu čtyřhranného potrubí z montované konstrukce z nosníků, kotveného do betonu</t>
  </si>
  <si>
    <t>-2119170766</t>
  </si>
  <si>
    <t>119,7</t>
  </si>
  <si>
    <t>612</t>
  </si>
  <si>
    <t>751581332</t>
  </si>
  <si>
    <t>Protipožární ochrana vzduchotechnického potrubí prostup čtyřhranného potrubí stropem, průřezu potrubí přes 0,01 do 0,03 m2</t>
  </si>
  <si>
    <t>1959225519</t>
  </si>
  <si>
    <t>613</t>
  </si>
  <si>
    <t>751581352</t>
  </si>
  <si>
    <t>Protipožární ochrana vzduchotechnického potrubí prostup kruhového potrubí stěnou, průměru potrubí přes 100 do 200 mm</t>
  </si>
  <si>
    <t>420095388</t>
  </si>
  <si>
    <t>614</t>
  </si>
  <si>
    <t>751611122</t>
  </si>
  <si>
    <t>Montáž vzduchotechnické jednotky s rekuperací tepla centrální podstropní s výměnou vzduchu přes 1000 do 4500 m3/h</t>
  </si>
  <si>
    <t>127507158</t>
  </si>
  <si>
    <t>615</t>
  </si>
  <si>
    <t>42944038</t>
  </si>
  <si>
    <t xml:space="preserve">jednotka VZT podstropní s rekuperací tepla s předehřevem a ovládací jednotkou a regulace do 3000m3/hod </t>
  </si>
  <si>
    <t>-1986708497</t>
  </si>
  <si>
    <t>616</t>
  </si>
  <si>
    <t>751611144</t>
  </si>
  <si>
    <t>Montáž vzduchotechnické jednotky s rekuperací tepla centrální nástřešní s výměnou vzduchu přes 9000 do 13000 m3/h</t>
  </si>
  <si>
    <t>-594075083</t>
  </si>
  <si>
    <t>617</t>
  </si>
  <si>
    <t>42944195</t>
  </si>
  <si>
    <t>jednotka VZT stojatá vnitřní/venkovní s rekuperací tepla a ovládací jednotkou do 14000m3/hod</t>
  </si>
  <si>
    <t>-1750464997</t>
  </si>
  <si>
    <t>618</t>
  </si>
  <si>
    <t>751611817</t>
  </si>
  <si>
    <t>Demontáž vzduchotechnické jednotky s rekuperací tepla centrální stojaté s výměnou vzduchu přes 5000 do 9000 m3/h</t>
  </si>
  <si>
    <t>2131304334</t>
  </si>
  <si>
    <t>1 "1pp"</t>
  </si>
  <si>
    <t>619</t>
  </si>
  <si>
    <t>751611842</t>
  </si>
  <si>
    <t>Demontáž vzduchotechnické jednotky s rekuperací tepla centrální nástřešní s výměnou vzduchu přes 5000 do 7000 m3/h</t>
  </si>
  <si>
    <t>1677010569</t>
  </si>
  <si>
    <t>620</t>
  </si>
  <si>
    <t>751613114</t>
  </si>
  <si>
    <t>Montáž ostatních zařízení dodatečné izolace potrubí čtyřhranného samolepící izolací</t>
  </si>
  <si>
    <t>1641813430</t>
  </si>
  <si>
    <t>(0,5*4+0,225*4)*2</t>
  </si>
  <si>
    <t>(0,9+0,71)*2*7</t>
  </si>
  <si>
    <t>(0,9+0,4)*2*3</t>
  </si>
  <si>
    <t>(1+0,4)*2*4</t>
  </si>
  <si>
    <t>621</t>
  </si>
  <si>
    <t>27127207</t>
  </si>
  <si>
    <t>izolace plošná kaučuková s metalickým povrchem samolepící tl 19mm</t>
  </si>
  <si>
    <t>-1709055431</t>
  </si>
  <si>
    <t>622</t>
  </si>
  <si>
    <t>751613120</t>
  </si>
  <si>
    <t>Montáž ostatních zařízení podstavce pod rekuperační jednotku na rovný podklad, průřezu do 1,5 m2</t>
  </si>
  <si>
    <t>105302315</t>
  </si>
  <si>
    <t>623</t>
  </si>
  <si>
    <t>751613140</t>
  </si>
  <si>
    <t>Montáž ostatních zařízení pro odvod kondenzátu sifonu</t>
  </si>
  <si>
    <t>304895495</t>
  </si>
  <si>
    <t>624</t>
  </si>
  <si>
    <t>48481003</t>
  </si>
  <si>
    <t>sifon pro odvod kondenzátu</t>
  </si>
  <si>
    <t>1824827012</t>
  </si>
  <si>
    <t>625</t>
  </si>
  <si>
    <t>751613141</t>
  </si>
  <si>
    <t>Montáž ostatních zařízení pro odvod kondenzátu hadice</t>
  </si>
  <si>
    <t>-125917128</t>
  </si>
  <si>
    <t>626</t>
  </si>
  <si>
    <t>48481004</t>
  </si>
  <si>
    <t>hadice pro odvod kondenzátu</t>
  </si>
  <si>
    <t>-119335178</t>
  </si>
  <si>
    <t>11+8</t>
  </si>
  <si>
    <t>627</t>
  </si>
  <si>
    <t>751614111</t>
  </si>
  <si>
    <t>Montáž monitorovacího, řídícího a ovládacího zařízení termostatu</t>
  </si>
  <si>
    <t>-1728670695</t>
  </si>
  <si>
    <t>628</t>
  </si>
  <si>
    <t>40511061</t>
  </si>
  <si>
    <t>čidlo teplotní kanálové</t>
  </si>
  <si>
    <t>1186823296</t>
  </si>
  <si>
    <t>629</t>
  </si>
  <si>
    <t>40565002</t>
  </si>
  <si>
    <t>ovladač dotykový VZT jednotky na omítku</t>
  </si>
  <si>
    <t>84832145</t>
  </si>
  <si>
    <t>630</t>
  </si>
  <si>
    <t>40565005</t>
  </si>
  <si>
    <t>ovládací jednotka VZT</t>
  </si>
  <si>
    <t>1925808867</t>
  </si>
  <si>
    <t>631</t>
  </si>
  <si>
    <t>40565006</t>
  </si>
  <si>
    <t>modul pro dvoudrátové propojení VZT jednotky s regulátorem</t>
  </si>
  <si>
    <t>597068204</t>
  </si>
  <si>
    <t>632</t>
  </si>
  <si>
    <t>751614121</t>
  </si>
  <si>
    <t>Montáž monitorovacího, řídícího a ovládacího zařízení čidla CO2</t>
  </si>
  <si>
    <t>-2062954169</t>
  </si>
  <si>
    <t>633</t>
  </si>
  <si>
    <t>40461006</t>
  </si>
  <si>
    <t>čidlo prostorové oxidu uhličitého CO2</t>
  </si>
  <si>
    <t>-1189617337</t>
  </si>
  <si>
    <t>634</t>
  </si>
  <si>
    <t>751614123</t>
  </si>
  <si>
    <t>Montáž monitorovacího, řídícího a ovládacího zařízení čidla vlhkosti</t>
  </si>
  <si>
    <t>-171109983</t>
  </si>
  <si>
    <t>635</t>
  </si>
  <si>
    <t>40461010</t>
  </si>
  <si>
    <t>čidlo prostorové relativní vlhkosti RH</t>
  </si>
  <si>
    <t>1725029868</t>
  </si>
  <si>
    <t>636</t>
  </si>
  <si>
    <t>751614125</t>
  </si>
  <si>
    <t>Montáž monitorovacího, řídícího a ovládacího zařízení čidla kombinovaného</t>
  </si>
  <si>
    <t>1752885252</t>
  </si>
  <si>
    <t>637</t>
  </si>
  <si>
    <t>40461014</t>
  </si>
  <si>
    <t>čidlo prostorové kombinované RH a T</t>
  </si>
  <si>
    <t>-1161417383</t>
  </si>
  <si>
    <t>638</t>
  </si>
  <si>
    <t>751614130</t>
  </si>
  <si>
    <t>Montáž monitorovacího, řídícího a ovládacího zařízení regulace, ovladače, dotykového ovladače, mechanického ovladače VZT jednotky na omítku</t>
  </si>
  <si>
    <t>468535069</t>
  </si>
  <si>
    <t>639</t>
  </si>
  <si>
    <t>1284059675</t>
  </si>
  <si>
    <t>640</t>
  </si>
  <si>
    <t>1566774563</t>
  </si>
  <si>
    <t>641</t>
  </si>
  <si>
    <t>40461018</t>
  </si>
  <si>
    <t>sloučení výstupů max 8 čidel</t>
  </si>
  <si>
    <t>1919821872</t>
  </si>
  <si>
    <t>642</t>
  </si>
  <si>
    <t>751691111</t>
  </si>
  <si>
    <t>Zaregulování systému vzduchotechnického zařízení za 1 koncový (distribuční) prvek</t>
  </si>
  <si>
    <t>918229774</t>
  </si>
  <si>
    <t>12+9+20+11</t>
  </si>
  <si>
    <t>643</t>
  </si>
  <si>
    <t>7517211211</t>
  </si>
  <si>
    <t xml:space="preserve">Montáž klimatizační jednotky venkovní trojfázové napájení  pro VZT jednotky</t>
  </si>
  <si>
    <t>-271966068</t>
  </si>
  <si>
    <t>644</t>
  </si>
  <si>
    <t>429520241</t>
  </si>
  <si>
    <t>jednotka klimatizační venkovní trojfázové napájení chladící výkon 61,5 kW včetně komunikačního modulu, vstřikovacího ventilu, izolátorů chvění</t>
  </si>
  <si>
    <t>1787754338</t>
  </si>
  <si>
    <t>645</t>
  </si>
  <si>
    <t>751791113</t>
  </si>
  <si>
    <t>Montáž napojovacího potrubí měděného předizolovaného, D mm (" x tl. stěny) 12 (1/2" x 0,8)</t>
  </si>
  <si>
    <t>2034126793</t>
  </si>
  <si>
    <t>0,4+3,5+0,5+0,4+3+0,5</t>
  </si>
  <si>
    <t>646</t>
  </si>
  <si>
    <t>42981909</t>
  </si>
  <si>
    <t>trubka předizolovaná Cu 1/2" (12 mm), stěna tl 0,8 mm, izolace 9mm</t>
  </si>
  <si>
    <t>-178747123</t>
  </si>
  <si>
    <t>8,3*1,03 'Přepočtené koeficientem množství</t>
  </si>
  <si>
    <t>647</t>
  </si>
  <si>
    <t>751791114</t>
  </si>
  <si>
    <t>Montáž napojovacího potrubí měděného předizolovaného, D mm (" x tl. stěny) 16 (5/8" x 1,0)</t>
  </si>
  <si>
    <t>-1388706468</t>
  </si>
  <si>
    <t>648</t>
  </si>
  <si>
    <t>42981910</t>
  </si>
  <si>
    <t>trubka předizolovaná Cu 5/8" (16 mm), stěna tl 1,0 mm, izolace 9mm</t>
  </si>
  <si>
    <t>-552562218</t>
  </si>
  <si>
    <t>6*1,03 'Přepočtené koeficientem množství</t>
  </si>
  <si>
    <t>649</t>
  </si>
  <si>
    <t>751791115</t>
  </si>
  <si>
    <t>Montáž napojovacího potrubí měděného předizolovaného, D mm (" x tl. stěny) 18 (3/4" x 1,0)</t>
  </si>
  <si>
    <t>1811172595</t>
  </si>
  <si>
    <t>0,3+3+0,4+0,5+3,5+0,4+1,5+0,5+0,5</t>
  </si>
  <si>
    <t>650</t>
  </si>
  <si>
    <t>42981911</t>
  </si>
  <si>
    <t>trubka předizolovaná Cu 3/4" (18 mm), stěna tl 1,0 mm, izolace 9mm</t>
  </si>
  <si>
    <t>618064554</t>
  </si>
  <si>
    <t>10,6*1,03 'Přepočtené koeficientem množství</t>
  </si>
  <si>
    <t>651</t>
  </si>
  <si>
    <t>751791146</t>
  </si>
  <si>
    <t>Montáž napojovacího potrubí měděného neizolované tyče, D x tl. stěny 28 x 1</t>
  </si>
  <si>
    <t>-2028586529</t>
  </si>
  <si>
    <t>652</t>
  </si>
  <si>
    <t>19632695</t>
  </si>
  <si>
    <t>trubka Cu 99,99 stav tvrdý D 28 tl stěny 1,0mm</t>
  </si>
  <si>
    <t>1963530424</t>
  </si>
  <si>
    <t>653</t>
  </si>
  <si>
    <t>751791147</t>
  </si>
  <si>
    <t>Montáž napojovacího potrubí měděného neizolované tyče, D x tl. stěny 35 x 1,5 tyč 5 m</t>
  </si>
  <si>
    <t>253088664</t>
  </si>
  <si>
    <t>1,5+1,1</t>
  </si>
  <si>
    <t>654</t>
  </si>
  <si>
    <t>19632716</t>
  </si>
  <si>
    <t>trubka Cu 99,99 stav tvrdý D 35 tl stěny 1,5mm</t>
  </si>
  <si>
    <t>-1132526420</t>
  </si>
  <si>
    <t>2,6*1,03 'Přepočtené koeficientem množství</t>
  </si>
  <si>
    <t>655</t>
  </si>
  <si>
    <t>751791301</t>
  </si>
  <si>
    <t>Montáž napojovacího potrubí měděného zkouška těsnosti potrubí</t>
  </si>
  <si>
    <t>hod</t>
  </si>
  <si>
    <t>1223564406</t>
  </si>
  <si>
    <t>656</t>
  </si>
  <si>
    <t>751791401</t>
  </si>
  <si>
    <t>Montáž napojovacího potrubí měděného vakuování potrubí</t>
  </si>
  <si>
    <t>1003472875</t>
  </si>
  <si>
    <t>657</t>
  </si>
  <si>
    <t>751792005</t>
  </si>
  <si>
    <t>Montáž ostatních zařízení uložení pro klimatizační jednotky na střechu konstrukce (1 ks)</t>
  </si>
  <si>
    <t>-1435213031</t>
  </si>
  <si>
    <t>658</t>
  </si>
  <si>
    <t>42990013</t>
  </si>
  <si>
    <t>konstrukce podstavná na rovné střechy nebo zpevněné plochy, dva pohyblivé příčníky, nosnost do 700 kg, 1000x1700mm</t>
  </si>
  <si>
    <t>1515309222</t>
  </si>
  <si>
    <t>659</t>
  </si>
  <si>
    <t>751792006</t>
  </si>
  <si>
    <t>Montáž ostatních zařízení pro odvod kondenzátu klimatizace čerpadla</t>
  </si>
  <si>
    <t>294715524</t>
  </si>
  <si>
    <t>660</t>
  </si>
  <si>
    <t>48481002</t>
  </si>
  <si>
    <t>přečerpávač kondenzátu</t>
  </si>
  <si>
    <t>362801716</t>
  </si>
  <si>
    <t>661</t>
  </si>
  <si>
    <t>751792007</t>
  </si>
  <si>
    <t>Montáž ostatních zařízení pro odvod kondenzátu klimatizace sifonu</t>
  </si>
  <si>
    <t>-1038556885</t>
  </si>
  <si>
    <t>662</t>
  </si>
  <si>
    <t>-1839335790</t>
  </si>
  <si>
    <t>663</t>
  </si>
  <si>
    <t>751792008</t>
  </si>
  <si>
    <t>Montáž ostatních zařízení pro odvod kondenzátu klimatizace hadice</t>
  </si>
  <si>
    <t>-80830838</t>
  </si>
  <si>
    <t>664</t>
  </si>
  <si>
    <t>60402371</t>
  </si>
  <si>
    <t>665</t>
  </si>
  <si>
    <t>751792009</t>
  </si>
  <si>
    <t>Montáž ostatních zařízení izolace rozvodů klimatizace</t>
  </si>
  <si>
    <t>-1557434231</t>
  </si>
  <si>
    <t>6+2,6</t>
  </si>
  <si>
    <t>666</t>
  </si>
  <si>
    <t>28655581</t>
  </si>
  <si>
    <t>trubice tepelně izolační pro chlazení/klimatizaci/vzduchotechniku 38/13mm</t>
  </si>
  <si>
    <t>-1109020879</t>
  </si>
  <si>
    <t>2,6*1,05 'Přepočtené koeficientem množství</t>
  </si>
  <si>
    <t>667</t>
  </si>
  <si>
    <t>27127017</t>
  </si>
  <si>
    <t>pouzdro izolační potrubní z EPDM kaučuku samolepící 28/19mm</t>
  </si>
  <si>
    <t>552231394</t>
  </si>
  <si>
    <t>6*1,05 'Přepočtené koeficientem množství</t>
  </si>
  <si>
    <t>668</t>
  </si>
  <si>
    <t>751793001</t>
  </si>
  <si>
    <t>Doplnění chladiva do systému</t>
  </si>
  <si>
    <t>kg</t>
  </si>
  <si>
    <t>327662892</t>
  </si>
  <si>
    <t>669</t>
  </si>
  <si>
    <t>10892003</t>
  </si>
  <si>
    <t>chladivo R410A 10kg</t>
  </si>
  <si>
    <t>-5115476</t>
  </si>
  <si>
    <t>670</t>
  </si>
  <si>
    <t>998751211</t>
  </si>
  <si>
    <t>Přesun hmot pro vzduchotechniku stanovený procentní sazbou (%) z ceny vodorovná dopravní vzdálenost do 50 m s omezením mechanizace v objektech výšky do 12 m</t>
  </si>
  <si>
    <t>994815390</t>
  </si>
  <si>
    <t>671</t>
  </si>
  <si>
    <t>998751311</t>
  </si>
  <si>
    <t>Přesun hmot pro vzduchotechniku stanovený procentní sazbou (%) z ceny vodorovná dopravní vzdálenost do 50 m ruční (bez užití mechanizace) v objektech výšky do 12 m</t>
  </si>
  <si>
    <t>978966746</t>
  </si>
  <si>
    <t>762</t>
  </si>
  <si>
    <t>Konstrukce tesařské</t>
  </si>
  <si>
    <t>672</t>
  </si>
  <si>
    <t>762083122</t>
  </si>
  <si>
    <t>Impregnace řeziva máčením proti dřevokaznému hmyzu, houbám a plísním, třída ohrožení 3 a 4 (dřevo v exteriéru)</t>
  </si>
  <si>
    <t>-1570421830</t>
  </si>
  <si>
    <t>0,1*0,12*(5+2,5+2,5+1,8*4)</t>
  </si>
  <si>
    <t>0,1*0,1*(4*0,1+3*0,125+3*0,09+2*0,14+2*0,17+2*0,24+2*0,28)</t>
  </si>
  <si>
    <t>8,52*0,1*0,12</t>
  </si>
  <si>
    <t>1,4*1,8*2*0,024</t>
  </si>
  <si>
    <t>673</t>
  </si>
  <si>
    <t>762085113</t>
  </si>
  <si>
    <t>Montáž ocelových spojovacích prostředků (materiál ve specifikaci) svorníků nebo šroubů délky přes 300 do 450 mm</t>
  </si>
  <si>
    <t>-1751594617</t>
  </si>
  <si>
    <t>674</t>
  </si>
  <si>
    <t>31197009</t>
  </si>
  <si>
    <t>tyč závitová Zn bílý DIN 975 8.8 M20</t>
  </si>
  <si>
    <t>1091380920</t>
  </si>
  <si>
    <t>675</t>
  </si>
  <si>
    <t>31111009</t>
  </si>
  <si>
    <t>matice přesná šestihranná Pz DIN 934-8 M20</t>
  </si>
  <si>
    <t>100 kus</t>
  </si>
  <si>
    <t>-1863316813</t>
  </si>
  <si>
    <t>676</t>
  </si>
  <si>
    <t>31120009</t>
  </si>
  <si>
    <t>podložka DIN 125-A ZB D 20mm</t>
  </si>
  <si>
    <t>1191860669</t>
  </si>
  <si>
    <t>677</t>
  </si>
  <si>
    <t>762331811</t>
  </si>
  <si>
    <t>Demontáž vázaných konstrukcí krovů sklonu do 60° z hranolů, hranolků, fošen, průřezové plochy do 120 cm2</t>
  </si>
  <si>
    <t>-2133881363</t>
  </si>
  <si>
    <t>0,9*2</t>
  </si>
  <si>
    <t>678</t>
  </si>
  <si>
    <t>762331812</t>
  </si>
  <si>
    <t>Demontáž vázaných konstrukcí krovů sklonu do 60° z hranolů, hranolků, fošen, průřezové plochy přes 120 do 224 cm2</t>
  </si>
  <si>
    <t>124137217</t>
  </si>
  <si>
    <t>2*1,07+1,77*5</t>
  </si>
  <si>
    <t>679</t>
  </si>
  <si>
    <t>762332131</t>
  </si>
  <si>
    <t>Montáž vázaných konstrukcí krovů střech pultových, sedlových, valbových, stanových čtvercového nebo obdélníkového půdorysu z řeziva hraněného pomocí tesařských spojů průřezové plochy přes 50 do 120 cm2</t>
  </si>
  <si>
    <t>534474853</t>
  </si>
  <si>
    <t>5+2,5+2,5+1,8*4</t>
  </si>
  <si>
    <t>4*0,1+3*0,125+3*0,09+2*0,14+2*0,17+2*0,24+2*0,28</t>
  </si>
  <si>
    <t>680</t>
  </si>
  <si>
    <t>60512125</t>
  </si>
  <si>
    <t>hranol stavební řezivo průřezu do 120cm2 do dl 6m</t>
  </si>
  <si>
    <t>-827033915</t>
  </si>
  <si>
    <t>681</t>
  </si>
  <si>
    <t>762341127</t>
  </si>
  <si>
    <t>Bednění střech střech rovných sklonu do 60° s vyřezáním otvorů z cementotřískových desek šroubovaných na krokve na pero a drážku, tloušťky desky 24 mm</t>
  </si>
  <si>
    <t>1647255239</t>
  </si>
  <si>
    <t>4,76*7,62+0,84*2,01+9,93*9,06</t>
  </si>
  <si>
    <t>127,925*1,1 'Přepočtené koeficientem množství</t>
  </si>
  <si>
    <t>682</t>
  </si>
  <si>
    <t>762341210</t>
  </si>
  <si>
    <t>Montáž bednění střech rovných a šikmých sklonu do 60° s vyřezáním otvorů z prken hrubých na sraz tl. do 32 mm</t>
  </si>
  <si>
    <t>-1245410502</t>
  </si>
  <si>
    <t>683</t>
  </si>
  <si>
    <t>60511088</t>
  </si>
  <si>
    <t>řezivo jehličnaté boční omítané š 80-160mm tl 23mm dl 3-3,5m</t>
  </si>
  <si>
    <t>-2062475172</t>
  </si>
  <si>
    <t>684</t>
  </si>
  <si>
    <t>762341811</t>
  </si>
  <si>
    <t>Demontáž bednění a laťování bednění střech rovných, obloukových, sklonu do 60° se všemi nadstřešními konstrukcemi z prken hrubých, hoblovaných tl. do 32 mm</t>
  </si>
  <si>
    <t>-1333641979</t>
  </si>
  <si>
    <t>1,4*1,8*2</t>
  </si>
  <si>
    <t>685</t>
  </si>
  <si>
    <t>762361114</t>
  </si>
  <si>
    <t>Montáž spádových klínů pro rovné střechy s připojením na nosnou konstrukci z řeziva průřezové plochy do 120 cm2</t>
  </si>
  <si>
    <t>-1375216356</t>
  </si>
  <si>
    <t>1,05+2+3,82+0,825+0,825</t>
  </si>
  <si>
    <t>686</t>
  </si>
  <si>
    <t>-641014151</t>
  </si>
  <si>
    <t>687</t>
  </si>
  <si>
    <t>762430014</t>
  </si>
  <si>
    <t>Obložení stěn z cementotřískových desek šroubovaných na sraz, tloušťky desky 16 mm</t>
  </si>
  <si>
    <t>1661832891</t>
  </si>
  <si>
    <t>0,5*(2*4,03+2*2,03+2*1,92+2*1,07)</t>
  </si>
  <si>
    <t>688</t>
  </si>
  <si>
    <t>762511143</t>
  </si>
  <si>
    <t>Podlahové konstrukce podkladové z cementotřískových desek jednovrstvých šroubovaných na sraz 16 mm</t>
  </si>
  <si>
    <t>-899099481</t>
  </si>
  <si>
    <t>1,07*1,92+4,03*2,03</t>
  </si>
  <si>
    <t>689</t>
  </si>
  <si>
    <t>998762112</t>
  </si>
  <si>
    <t>Přesun hmot pro konstrukce tesařské stanovený z hmotnosti přesunovaného materiálu vodorovná dopravní vzdálenost do 50 m s omezením mechanizace v objektech výšky přes 6 do 12 m</t>
  </si>
  <si>
    <t>-947616100</t>
  </si>
  <si>
    <t>690</t>
  </si>
  <si>
    <t>998762122</t>
  </si>
  <si>
    <t>Přesun hmot pro konstrukce tesařské stanovený z hmotnosti přesunovaného materiálu vodorovná dopravní vzdálenost do 50 m ruční (bez užití mechanizace) v objektech výšky přes 6 do 12 m</t>
  </si>
  <si>
    <t>-1988048424</t>
  </si>
  <si>
    <t>763</t>
  </si>
  <si>
    <t>Konstrukce suché výstavby</t>
  </si>
  <si>
    <t>691</t>
  </si>
  <si>
    <t>763131491</t>
  </si>
  <si>
    <t>Podhled ze sádrokartonových desek dvouvrstvá zavěšená spodní konstrukce z ocelových profilů CD, UD jednoduše opláštěná deskou akustickou, tl. 12,5 mm, s izolací, REI do 90</t>
  </si>
  <si>
    <t>861483121</t>
  </si>
  <si>
    <t>171,48+20,19</t>
  </si>
  <si>
    <t>692</t>
  </si>
  <si>
    <t>763164569</t>
  </si>
  <si>
    <t>Obklad konstrukcí sádrokartonovými deskami včetně ochranných úhelníků ve tvaru L rozvinuté šíře přes 0,8 m, opláštěný deskou impregnovanou se skelnou výztuží GM-FH1, tl. 12,5 mm</t>
  </si>
  <si>
    <t>406046507</t>
  </si>
  <si>
    <t>1,4*(0,8*5+1,6)</t>
  </si>
  <si>
    <t>1,4*(0,9+0,8*4+1,2)</t>
  </si>
  <si>
    <t>693</t>
  </si>
  <si>
    <t>763171213</t>
  </si>
  <si>
    <t>Montáž klapek pro konstrukce ze sádrokartonových desek revizních pro podhledy, velikost přes 0,25 do 0,50 m2</t>
  </si>
  <si>
    <t>433783661</t>
  </si>
  <si>
    <t>694</t>
  </si>
  <si>
    <t>59034048</t>
  </si>
  <si>
    <t>klapka revizní pro instalační a dělící zdi vodě odolná 600x600mm</t>
  </si>
  <si>
    <t>-839880611</t>
  </si>
  <si>
    <t>695</t>
  </si>
  <si>
    <t>763172321</t>
  </si>
  <si>
    <t>Montáž dvířek pro konstrukce ze sádrokartonových desek revizních jednoplášťových pro příčky a předsazené stěny velikost (šxv) 200 x 200 mm</t>
  </si>
  <si>
    <t>-2144861064</t>
  </si>
  <si>
    <t>696</t>
  </si>
  <si>
    <t>59030710</t>
  </si>
  <si>
    <t>dvířka revizní jednokřídlá s automatickým zámkem 200x200mm</t>
  </si>
  <si>
    <t>1999283753</t>
  </si>
  <si>
    <t>697</t>
  </si>
  <si>
    <t>763231122</t>
  </si>
  <si>
    <t>Podhled ze sádrovláknitých desek dvouvrstvá zavěšená spodní konstrukce z ocelových profilů CD, UD jednoduše opláštěná deskou tl. 15 mm, výška konstrukce 65 mm, s izolací, EI Z 30</t>
  </si>
  <si>
    <t>-1476581976</t>
  </si>
  <si>
    <t>1,5+2,1+5,52+14,12+6,45+6,45+1,85+3,8+15,34+13,13+1,8+0,96</t>
  </si>
  <si>
    <t>2,77+2,98+10,7+11,65+5,52+3,89+7,43+4,14+1,80</t>
  </si>
  <si>
    <t>698</t>
  </si>
  <si>
    <t>763431001</t>
  </si>
  <si>
    <t>Montáž podhledu minerálního včetně zavěšeného roštu viditelného s panely vyjímatelnými, velikosti panelů do 0,36 m2</t>
  </si>
  <si>
    <t>-134726775</t>
  </si>
  <si>
    <t>46,88+10,24+8,49</t>
  </si>
  <si>
    <t>5,76+45,59+21,64</t>
  </si>
  <si>
    <t>699</t>
  </si>
  <si>
    <t>631263571</t>
  </si>
  <si>
    <t>panel akustický hygienický povrch skelná tkanina odolná proti mikroorganismům hrana zatřená rovná αw=0,90 viditelný rastr bílý tl 22mm</t>
  </si>
  <si>
    <t>-1915881454</t>
  </si>
  <si>
    <t>700</t>
  </si>
  <si>
    <t>763431801</t>
  </si>
  <si>
    <t>Demontáž podhledu minerálního na zavěšeném na roštu viditelném</t>
  </si>
  <si>
    <t>1250626971</t>
  </si>
  <si>
    <t>19,65*1,5+3,9*1,5 "1pp 0.02+0.03"</t>
  </si>
  <si>
    <t>"1.04"14,85*11,45+"1.05"1,5*11,55+"1.02" 1,5*4,8+4,8*7,75+4,05*1,5+"1.03"5,85*3,7+"1.01"2,4*2,4</t>
  </si>
  <si>
    <t>701</t>
  </si>
  <si>
    <t>998763322</t>
  </si>
  <si>
    <t>Přesun hmot pro konstrukce montované z desek sádrokartonových, sádrovláknitých, cementovláknitých nebo cementových stanovený z hmotnosti přesunovaného materiálu vodorovná dopravní vzdálenost do 50 m s omezením mechanizace v objektech výšky přes 6 do 12 m</t>
  </si>
  <si>
    <t>-110173524</t>
  </si>
  <si>
    <t>702</t>
  </si>
  <si>
    <t>998763332</t>
  </si>
  <si>
    <t>Přesun hmot pro konstrukce montované z desek sádrokartonových, sádrovláknitých, cementovláknitých nebo cementových stanovený z hmotnosti přesunovaného materiálu vodorovná dopravní vzdálenost do 50 m ruční (bez užití mechanizace) v objektech výšky přes 6 do 12 m</t>
  </si>
  <si>
    <t>1602325839</t>
  </si>
  <si>
    <t>764</t>
  </si>
  <si>
    <t>Konstrukce klempířské</t>
  </si>
  <si>
    <t>703</t>
  </si>
  <si>
    <t>764011402</t>
  </si>
  <si>
    <t>Podkladní plech z pozinkovaného plechu tloušťky 0,55 mm rš 200 mm</t>
  </si>
  <si>
    <t>1614551751</t>
  </si>
  <si>
    <t>2,1*4+1,05*3</t>
  </si>
  <si>
    <t>704</t>
  </si>
  <si>
    <t>764216403</t>
  </si>
  <si>
    <t>Oplechování parapetů z pozinkovaného plechu rovných mechanicky kotvené, bez rohů rš 250 mm</t>
  </si>
  <si>
    <t>-435935399</t>
  </si>
  <si>
    <t>766</t>
  </si>
  <si>
    <t>Konstrukce truhlářské</t>
  </si>
  <si>
    <t>705</t>
  </si>
  <si>
    <t>766411821</t>
  </si>
  <si>
    <t>Demontáž obložení stěn palubkami</t>
  </si>
  <si>
    <t>572920888</t>
  </si>
  <si>
    <t>"1.02" (0,15+0,3+0,15+0,05+3,75+0,35+0,075+1,225+0,44+0,96+5,3+0,55+0,55+4,8+1,04+2,15+0,425+0,3)*1.4</t>
  </si>
  <si>
    <t>"1.03" (3,75+5,58+3,7+3,8)*2-1,2*1,3*3</t>
  </si>
  <si>
    <t>"1.04" (0,2+3,25+11,45+0,15+0,38+(0,3+0,6)*4+0,45+3,55+0,075+1,35+2,15+1)*1,4-0,64*1,5+2,4*0,7*4+(0,235+1,27)*0,7</t>
  </si>
  <si>
    <t>"1.05" (0,85+3,65)*1,4</t>
  </si>
  <si>
    <t>706</t>
  </si>
  <si>
    <t>7664122121</t>
  </si>
  <si>
    <t>Montáž obložení stěn palubkami na pero a drážku plochy přes 5 m2 z měkkého dřeva, šířky přes 60 do 80 mm</t>
  </si>
  <si>
    <t>2106192202</t>
  </si>
  <si>
    <t>2,75*(2,15+2,15+2,55+2,55)</t>
  </si>
  <si>
    <t>707</t>
  </si>
  <si>
    <t>605141031</t>
  </si>
  <si>
    <t>řezivo jehličnaté lať 30x50mm</t>
  </si>
  <si>
    <t>1784116385</t>
  </si>
  <si>
    <t>(43+43+36+36)*2,75</t>
  </si>
  <si>
    <t>434,5*1,1 'Přepočtené koeficientem množství</t>
  </si>
  <si>
    <t>708</t>
  </si>
  <si>
    <t>766412224</t>
  </si>
  <si>
    <t>Montáž obložení stěn palubkami na pero a drážku plochy přes 5 m2 modřínovými, šířky přes 100 mm</t>
  </si>
  <si>
    <t>-92628613</t>
  </si>
  <si>
    <t>2*(3,7+0,05+3,75+0,05+3,7+0,45+0,6+0,6+0,6)+1,2*0,8*3</t>
  </si>
  <si>
    <t>709</t>
  </si>
  <si>
    <t>61191157</t>
  </si>
  <si>
    <t>palubky obkladové sibiřský modřín profil klasický 19x121mm jakost A/B</t>
  </si>
  <si>
    <t>1734323103</t>
  </si>
  <si>
    <t>29,88*1,1 'Přepočtené koeficientem množství</t>
  </si>
  <si>
    <t>710</t>
  </si>
  <si>
    <t>766621011</t>
  </si>
  <si>
    <t>Montáž oken dřevěných včetně montáže rámu plochy přes 1 m2 pevných do zdiva, výšky do 1,5 m</t>
  </si>
  <si>
    <t>842958126</t>
  </si>
  <si>
    <t>1,5*1,2</t>
  </si>
  <si>
    <t>61110011</t>
  </si>
  <si>
    <t>okno dřevěné otevíravé/sklopné trojsklo přes plochu 1m2 do v 1,5m</t>
  </si>
  <si>
    <t>807995696</t>
  </si>
  <si>
    <t>766622115</t>
  </si>
  <si>
    <t>Montáž oken plastových včetně montáže rámu plochy přes 1 m2 pevných do zdiva, výšky do 1,5 m</t>
  </si>
  <si>
    <t>1986224832</t>
  </si>
  <si>
    <t>4*2,1*1,5+3*1,05*1,5</t>
  </si>
  <si>
    <t>61140052</t>
  </si>
  <si>
    <t>okno plastové otevíravé/sklopné trojsklo přes plochu 1m2 do v 1,5m</t>
  </si>
  <si>
    <t>1504664411</t>
  </si>
  <si>
    <t>766622861</t>
  </si>
  <si>
    <t>Demontáž okenních konstrukcí k opětovnému použití vyvěšení křídel dřevěných nebo plastových okenních, plochy otvoru do 1,5 m2</t>
  </si>
  <si>
    <t>-378703327</t>
  </si>
  <si>
    <t>2*11</t>
  </si>
  <si>
    <t>715</t>
  </si>
  <si>
    <t>766660001</t>
  </si>
  <si>
    <t>Montáž dveřních křídel dřevěných nebo plastových otevíravých do ocelové zárubně povrchově upravených jednokřídlových, šířky do 800 mm</t>
  </si>
  <si>
    <t>-805750467</t>
  </si>
  <si>
    <t>16+18</t>
  </si>
  <si>
    <t>716</t>
  </si>
  <si>
    <t>61162000</t>
  </si>
  <si>
    <t>dveře jednokřídlé dřevotřískové povrch dýhovaný plné 600x1970-2100mm</t>
  </si>
  <si>
    <t>-563650562</t>
  </si>
  <si>
    <t>717</t>
  </si>
  <si>
    <t>61162002</t>
  </si>
  <si>
    <t>dveře jednokřídlé dřevotřískové povrch dýhovaný plné 800x1970-2100mm</t>
  </si>
  <si>
    <t>-1331079981</t>
  </si>
  <si>
    <t>718</t>
  </si>
  <si>
    <t>766660002</t>
  </si>
  <si>
    <t>Montáž dveřních křídel dřevěných nebo plastových otevíravých do ocelové zárubně povrchově upravených jednokřídlových, šířky přes 800 mm</t>
  </si>
  <si>
    <t>-1087463952</t>
  </si>
  <si>
    <t>719</t>
  </si>
  <si>
    <t>61162003</t>
  </si>
  <si>
    <t>dveře jednokřídlé dřevotřískové povrch dýhovaný plné 900x1970-2100mm</t>
  </si>
  <si>
    <t>327578877</t>
  </si>
  <si>
    <t>720</t>
  </si>
  <si>
    <t>766660011</t>
  </si>
  <si>
    <t>Montáž dveřních křídel dřevěných nebo plastových otevíravých do ocelové zárubně povrchově upravených dvoukřídlových, šířky do 1450 mm</t>
  </si>
  <si>
    <t>-1741729738</t>
  </si>
  <si>
    <t>61162010</t>
  </si>
  <si>
    <t>dveře dvoukřídlé dřevotřískové povrch dýhovaný prosklené 1250x1970-2100mm</t>
  </si>
  <si>
    <t>1058699886</t>
  </si>
  <si>
    <t>61162008</t>
  </si>
  <si>
    <t>dveře dvoukřídlé dřevotřískové povrch dýhovaný plné 1250x1970-2100mm</t>
  </si>
  <si>
    <t>-2048300987</t>
  </si>
  <si>
    <t>766660022</t>
  </si>
  <si>
    <t>Montáž dveřních křídel dřevěných nebo plastových otevíravých do ocelové zárubně protipožárních jednokřídlových, šířky přes 800 mm</t>
  </si>
  <si>
    <t>1728467428</t>
  </si>
  <si>
    <t>611653401</t>
  </si>
  <si>
    <t>dveře jednokřídlé dřevotřískové protipožární EI (EW) 30 D3 povrch dýhovaný plné 900x1970mm</t>
  </si>
  <si>
    <t>166633926</t>
  </si>
  <si>
    <t>766660031</t>
  </si>
  <si>
    <t>Montáž dveřních křídel dřevěných nebo plastových otevíravých do ocelové zárubně protipožárních dvoukřídlových jakékoliv šířky</t>
  </si>
  <si>
    <t>1547132851</t>
  </si>
  <si>
    <t>61165341</t>
  </si>
  <si>
    <t>dveře dvoukřídlé dřevotřískové protipožární EI (EW) 30 D3 povrch dýhovaný plné 1250x1970mm</t>
  </si>
  <si>
    <t>1315757514</t>
  </si>
  <si>
    <t>766660312</t>
  </si>
  <si>
    <t>Montáž dveřních křídel dřevěných nebo plastových posuvných dveří do pouzdra s jednou kapsou jednokřídlových, průchozí šířky přes 800 do 1200 mm</t>
  </si>
  <si>
    <t>-274448918</t>
  </si>
  <si>
    <t>611620031</t>
  </si>
  <si>
    <t>dveře jednokřídlé posuvné do pouzdra dřevotřískové povrch dýhovaný plné 900x1970mm</t>
  </si>
  <si>
    <t>-1964723845</t>
  </si>
  <si>
    <t>729</t>
  </si>
  <si>
    <t>766691914</t>
  </si>
  <si>
    <t>Ostatní práce vyvěšeníí křídel dřevěných dveřních, plochy do 2 m2</t>
  </si>
  <si>
    <t>1320095538</t>
  </si>
  <si>
    <t>30 "1pp"</t>
  </si>
  <si>
    <t>28 "2np"</t>
  </si>
  <si>
    <t>730</t>
  </si>
  <si>
    <t>766691921</t>
  </si>
  <si>
    <t>Ostatní práce zavěšení křídel plastových okenních s křídly otevíravými, plochy do 1,5 m2</t>
  </si>
  <si>
    <t>1988008436</t>
  </si>
  <si>
    <t>766691924</t>
  </si>
  <si>
    <t>Ostatní práce vyvěšení nebo zavěšení křídel plastových dveřních s křídly otevíravými, plochy do 2 m2</t>
  </si>
  <si>
    <t>-1858504848</t>
  </si>
  <si>
    <t>998766212</t>
  </si>
  <si>
    <t>Přesun hmot pro konstrukce truhlářské stanovený procentní sazbou (%) z ceny vodorovná dopravní vzdálenost do 50 m s omezením mechanizace v objektech výšky přes 6 do 12 m</t>
  </si>
  <si>
    <t>-809969372</t>
  </si>
  <si>
    <t>998766312</t>
  </si>
  <si>
    <t>Přesun hmot pro konstrukce truhlářské stanovený procentní sazbou (%) z ceny vodorovná dopravní vzdálenost do 50 m ruční (bez užití mechanizace) v objektech výšky přes 6 do 12 m</t>
  </si>
  <si>
    <t>-1262113087</t>
  </si>
  <si>
    <t>767</t>
  </si>
  <si>
    <t>Konstrukce zámečnické</t>
  </si>
  <si>
    <t>767114152</t>
  </si>
  <si>
    <t>Montáž stěn a příček rámových zasklených bez požární odolnosti z hliníkových nebo ocelových profilů do betonu přes 6 do 9 m2</t>
  </si>
  <si>
    <t>-2095305302</t>
  </si>
  <si>
    <t>55341365</t>
  </si>
  <si>
    <t>D13 stěna rámová prosklená s dvoukřídlými dveřmi, bočními světlíky a nadsvětlíkem, Al komaxit dle RAL bez požární odolnosti čiré izolační dvojsklo interiér, polep</t>
  </si>
  <si>
    <t>1334889036</t>
  </si>
  <si>
    <t>736</t>
  </si>
  <si>
    <t>553413651</t>
  </si>
  <si>
    <t>D14 stěna rámová prosklená s jednokřídlými dveřmi, bočním světlíkem a nadsvětlíkem, Al komaxit dle RAL bez požární odolnosti, zSKLENÍ esg+vsg, interiér, polep</t>
  </si>
  <si>
    <t>-128353944</t>
  </si>
  <si>
    <t>737</t>
  </si>
  <si>
    <t>553413652</t>
  </si>
  <si>
    <t>D15 dvoukřídlé kyvné dveře do ALrámu, Al komaxit dle RAL bez požární odolnosti, zasklení esg 10, interiér, polep</t>
  </si>
  <si>
    <t>134268277</t>
  </si>
  <si>
    <t>738</t>
  </si>
  <si>
    <t>553413653</t>
  </si>
  <si>
    <t xml:space="preserve">O3  prosklenná fixní stěna do ALrámu, Al komaxit dle RAL bez požární odolnosti, zasklení esg 12/vsg 12 satinato, interiér</t>
  </si>
  <si>
    <t>-1870835044</t>
  </si>
  <si>
    <t>739</t>
  </si>
  <si>
    <t>553413654</t>
  </si>
  <si>
    <t xml:space="preserve">O4  prosklenná stěna do ALrámu s dvoukřídlými kyvnými dveřmi, Al komaxit dle RAL bez požární odolnosti, zasklení esg 12/vsg 12satinato, dveře esg 10 interiér, polep</t>
  </si>
  <si>
    <t>2132011206</t>
  </si>
  <si>
    <t>740</t>
  </si>
  <si>
    <t>767190125</t>
  </si>
  <si>
    <t>Montáž oplechování a lemování ocelových konstrukcí stěn, příček a střech z ocelových plechů, rš přes 750 do 1000 mm</t>
  </si>
  <si>
    <t>-1745143746</t>
  </si>
  <si>
    <t>8,0+8,75</t>
  </si>
  <si>
    <t>137565451</t>
  </si>
  <si>
    <t>plech ocelový hladký válcovaný za studena tl 1mm tabule</t>
  </si>
  <si>
    <t>-1238073688</t>
  </si>
  <si>
    <t>(8,+8,75)*2</t>
  </si>
  <si>
    <t>742</t>
  </si>
  <si>
    <t>767531212</t>
  </si>
  <si>
    <t>Montáž vstupních čisticích zón z rohoží kovových nebo plastových plochy přes 0,5 do 1 m2</t>
  </si>
  <si>
    <t>906374893</t>
  </si>
  <si>
    <t>"Z2" 0,6*1</t>
  </si>
  <si>
    <t>743</t>
  </si>
  <si>
    <t>69752003</t>
  </si>
  <si>
    <t>rohož vstupní provedení hliník super 27 mm</t>
  </si>
  <si>
    <t>1129390195</t>
  </si>
  <si>
    <t>0,6*1,1 'Přepočtené koeficientem množství</t>
  </si>
  <si>
    <t>744</t>
  </si>
  <si>
    <t>767531214</t>
  </si>
  <si>
    <t>Montáž vstupních čisticích zón z rohoží kovových nebo plastových plochy přes 1,5 do 2 m2</t>
  </si>
  <si>
    <t>346732662</t>
  </si>
  <si>
    <t>745</t>
  </si>
  <si>
    <t>260494950</t>
  </si>
  <si>
    <t>2*1,1 'Přepočtené koeficientem množství</t>
  </si>
  <si>
    <t>746</t>
  </si>
  <si>
    <t>767646510</t>
  </si>
  <si>
    <t>Montáž dveří ocelových nebo hliníkových protipožárních uzávěrů jednokřídlových</t>
  </si>
  <si>
    <t>-1254107688</t>
  </si>
  <si>
    <t>747</t>
  </si>
  <si>
    <t>55341198</t>
  </si>
  <si>
    <t>dveře jednokřídlé ocelové interiérové plné hladké s polodrážkou protipožární EI60 C DP1 900x2100mm</t>
  </si>
  <si>
    <t>1224018897</t>
  </si>
  <si>
    <t>748</t>
  </si>
  <si>
    <t>767646521</t>
  </si>
  <si>
    <t>Montáž dveří ocelových nebo hliníkových protipožárních uzávěrů dvoukřídlových, výšky do 1970 mm</t>
  </si>
  <si>
    <t>-1082251973</t>
  </si>
  <si>
    <t>749</t>
  </si>
  <si>
    <t>553411861</t>
  </si>
  <si>
    <t>dveře dvoukřídlé ocelové interierové protipožární EW 15, 30, 45 D1 speciální zárubeň 1450x1970mm</t>
  </si>
  <si>
    <t>-1932017129</t>
  </si>
  <si>
    <t>750</t>
  </si>
  <si>
    <t>767995114</t>
  </si>
  <si>
    <t>Montáž ostatních atypických zámečnických konstrukcí hmotnosti přes 20 do 50 kg</t>
  </si>
  <si>
    <t>-10657418</t>
  </si>
  <si>
    <t>(11+8+44)*4</t>
  </si>
  <si>
    <t>13010218</t>
  </si>
  <si>
    <t>tyč ocelová plochá jakost S235JR (11 375) 50x5mm</t>
  </si>
  <si>
    <t>-984268113</t>
  </si>
  <si>
    <t>1,96*(1,27*2*2+0,13*2*3)*0,001*4</t>
  </si>
  <si>
    <t>0,046*1,1 'Přepočtené koeficientem množství</t>
  </si>
  <si>
    <t>752</t>
  </si>
  <si>
    <t>13010420</t>
  </si>
  <si>
    <t>úhelník ocelový rovnostranný jakost S235JR (11 375) 50x50x5mm</t>
  </si>
  <si>
    <t>682047799</t>
  </si>
  <si>
    <t>3,77*(2*2*2+0,9*2*2)*0,001*4</t>
  </si>
  <si>
    <t>0,175*1,1 'Přepočtené koeficientem množství</t>
  </si>
  <si>
    <t>753</t>
  </si>
  <si>
    <t>13010620</t>
  </si>
  <si>
    <t>ocel profilová jakost S235JR (11 375) průřezu T 50x50x6,0mm</t>
  </si>
  <si>
    <t>1735635994</t>
  </si>
  <si>
    <t>4,44*0,88*2*0,001*4</t>
  </si>
  <si>
    <t>0,031*1,1 'Přepočtené koeficientem množství</t>
  </si>
  <si>
    <t>754</t>
  </si>
  <si>
    <t>767995115</t>
  </si>
  <si>
    <t>Montáž ostatních atypických zámečnických konstrukcí hmotnosti přes 50 do 100 kg</t>
  </si>
  <si>
    <t>1480996087</t>
  </si>
  <si>
    <t>(8+47+12)*4</t>
  </si>
  <si>
    <t>755</t>
  </si>
  <si>
    <t>1452102208</t>
  </si>
  <si>
    <t>756</t>
  </si>
  <si>
    <t>332019572</t>
  </si>
  <si>
    <t>3,77*(2,187*2*2+0,9*2*2)*0,001*4</t>
  </si>
  <si>
    <t>0,186*1,1 'Přepočtené koeficientem množství</t>
  </si>
  <si>
    <t>757</t>
  </si>
  <si>
    <t>55817856</t>
  </si>
  <si>
    <t>1,96*(1,34*2*2+0,13*2*3)*0,001*4</t>
  </si>
  <si>
    <t>0,048*1,1 'Přepočtené koeficientem množství</t>
  </si>
  <si>
    <t>758</t>
  </si>
  <si>
    <t>7679951171</t>
  </si>
  <si>
    <t>Montáž ostatních atypických zámečnických konstrukcí hmotnosti přes 250 do 500 kg</t>
  </si>
  <si>
    <t>2013244827</t>
  </si>
  <si>
    <t>375+174,02+359+92</t>
  </si>
  <si>
    <t>759</t>
  </si>
  <si>
    <t>13010224</t>
  </si>
  <si>
    <t>tyč ocelová plochá jakost S235JR (11 375) 50x10mm</t>
  </si>
  <si>
    <t>-1543336397</t>
  </si>
  <si>
    <t>3,93*(1,04*2*8+1,02*2*9+0,58*8*2)*0,001</t>
  </si>
  <si>
    <t>0,174*1,1 'Přepočtené koeficientem množství</t>
  </si>
  <si>
    <t>760</t>
  </si>
  <si>
    <t>13011055</t>
  </si>
  <si>
    <t>úhelník ocelový nerovnostranný jakost S235JR (11 375) 100x50x6mm</t>
  </si>
  <si>
    <t>1829546301</t>
  </si>
  <si>
    <t>6,84*(1,96*2*2*7)*0,001</t>
  </si>
  <si>
    <t>0,375*1,1 'Přepočtené koeficientem množství</t>
  </si>
  <si>
    <t>761</t>
  </si>
  <si>
    <t>13010442</t>
  </si>
  <si>
    <t>úhelník ocelový rovnostranný jakost S235JR (11 375) 100x100x10mm</t>
  </si>
  <si>
    <t>-1372776696</t>
  </si>
  <si>
    <t>15*(4*4+1,98*4)*0,001</t>
  </si>
  <si>
    <t>0,359*1,1 'Přepočtené koeficientem množství</t>
  </si>
  <si>
    <t>130106241</t>
  </si>
  <si>
    <t>ocel profilová jakost S235JR (11 375) průřezu T 80x80x9,0mm</t>
  </si>
  <si>
    <t>-857894255</t>
  </si>
  <si>
    <t>10,7*(0,48*9*2)*0,001</t>
  </si>
  <si>
    <t>0,092*1,1 'Přepočtené koeficientem množství</t>
  </si>
  <si>
    <t>7679951172</t>
  </si>
  <si>
    <t>1703999918</t>
  </si>
  <si>
    <t>176+51+82+63</t>
  </si>
  <si>
    <t>-88320106</t>
  </si>
  <si>
    <t>10,7*(0,48*5*2)*0,001</t>
  </si>
  <si>
    <t>0,051*1,1 'Přepočtené koeficientem množství</t>
  </si>
  <si>
    <t>765</t>
  </si>
  <si>
    <t>1559640465</t>
  </si>
  <si>
    <t>15*(1,04*2*2+1,89*2*2)*0,001</t>
  </si>
  <si>
    <t>0,176*1,1 'Přepočtené koeficientem množství</t>
  </si>
  <si>
    <t>-1789483962</t>
  </si>
  <si>
    <t>6,84*(1*2*3*2)*0,001</t>
  </si>
  <si>
    <t>0,082*1,1 'Přepočtené koeficientem množství</t>
  </si>
  <si>
    <t>-1797737381</t>
  </si>
  <si>
    <t>3,93*(0,64*(2*2*2+2*5)+(0,575+0,54)*2*2)*0,001</t>
  </si>
  <si>
    <t>0,063*1,1 'Přepočtené koeficientem množství</t>
  </si>
  <si>
    <t>768</t>
  </si>
  <si>
    <t>767996803</t>
  </si>
  <si>
    <t>Demontáž ostatních zámečnických konstrukcí rozebráním o hmotnosti jednotlivých dílů přes 100 do 250 kg</t>
  </si>
  <si>
    <t>1839963497</t>
  </si>
  <si>
    <t>250*2</t>
  </si>
  <si>
    <t>769</t>
  </si>
  <si>
    <t>786623001</t>
  </si>
  <si>
    <t>Montáž venkovních žaluzií do okenního nebo dveřního otvoru ovládaných manuálně, upevněných na rám, plochy do 4 m2</t>
  </si>
  <si>
    <t>-2137390918</t>
  </si>
  <si>
    <t>770</t>
  </si>
  <si>
    <t>55342504</t>
  </si>
  <si>
    <t>žaluzie Z-90 ovládaná klikou včetně příslušenství plochy do 2,0m2</t>
  </si>
  <si>
    <t>-221063586</t>
  </si>
  <si>
    <t>0,8*2</t>
  </si>
  <si>
    <t>771</t>
  </si>
  <si>
    <t>998767212</t>
  </si>
  <si>
    <t>Přesun hmot pro zámečnické konstrukce stanovený procentní sazbou (%) z ceny vodorovná dopravní vzdálenost do 50 m s omezením mechanizace v objektech výšky přes 6 do 12 m</t>
  </si>
  <si>
    <t>-526347278</t>
  </si>
  <si>
    <t>772</t>
  </si>
  <si>
    <t>998767312</t>
  </si>
  <si>
    <t>Přesun hmot pro zámečnické konstrukce stanovený procentní sazbou (%) z ceny vodorovná dopravní vzdálenost do 50 m ruční (bez užití mechanizace) v objektech výšky přes 6 do 12 m</t>
  </si>
  <si>
    <t>-1977567710</t>
  </si>
  <si>
    <t>Podlahy z dlaždic</t>
  </si>
  <si>
    <t>773</t>
  </si>
  <si>
    <t>771111011</t>
  </si>
  <si>
    <t>Příprava podkladu před provedením dlažby vysátí podlah</t>
  </si>
  <si>
    <t>-2073372494</t>
  </si>
  <si>
    <t>286,38</t>
  </si>
  <si>
    <t>127,3</t>
  </si>
  <si>
    <t>56,91</t>
  </si>
  <si>
    <t>774</t>
  </si>
  <si>
    <t>771121011</t>
  </si>
  <si>
    <t>Příprava podkladu před provedením dlažby nátěr penetrační na podlahu</t>
  </si>
  <si>
    <t>874912063</t>
  </si>
  <si>
    <t>775</t>
  </si>
  <si>
    <t>771121022</t>
  </si>
  <si>
    <t>Příprava podkladu před provedením dlažby broušení podlah nového podkladu betonového</t>
  </si>
  <si>
    <t>259868938</t>
  </si>
  <si>
    <t>46,88+10,24+30,8+14,6+1,5+2,10+5,52+9,36+6,45+6,45+1,85+3,8+1,8+0,96+8,49</t>
  </si>
  <si>
    <t>776</t>
  </si>
  <si>
    <t>771151011</t>
  </si>
  <si>
    <t>Příprava podkladu před provedením dlažby samonivelační stěrka min. pevnosti 20 MPa, tloušťky do 3 mm</t>
  </si>
  <si>
    <t>-326257042</t>
  </si>
  <si>
    <t>777</t>
  </si>
  <si>
    <t>771161011</t>
  </si>
  <si>
    <t>Příprava podkladu před provedením dlažby montáž profilu dilatační spáry v rovině dlažby</t>
  </si>
  <si>
    <t>1453490750</t>
  </si>
  <si>
    <t>134,54</t>
  </si>
  <si>
    <t>778</t>
  </si>
  <si>
    <t>59054164</t>
  </si>
  <si>
    <t>profil dilatační s bočními díly z PVC/CPE tl 10mm</t>
  </si>
  <si>
    <t>1652034756</t>
  </si>
  <si>
    <t>134,54*1,1 'Přepočtené koeficientem množství</t>
  </si>
  <si>
    <t>779</t>
  </si>
  <si>
    <t>771161021</t>
  </si>
  <si>
    <t>Příprava podkladu před provedením dlažby montáž profilu ukončujícího profilu pro plynulý přechod (dlažba-koberec apod.)</t>
  </si>
  <si>
    <t>-691084557</t>
  </si>
  <si>
    <t>0,8*2+0,8*2+0,8+0,6+1,25</t>
  </si>
  <si>
    <t>1,6*3+0,8*2+0,8+0,6</t>
  </si>
  <si>
    <t>780</t>
  </si>
  <si>
    <t>59054111</t>
  </si>
  <si>
    <t>profil přechodový Al s pohyblivým ramenem matně eloxovaný 10x20mm</t>
  </si>
  <si>
    <t>1109783321</t>
  </si>
  <si>
    <t>13,65*1,1 'Přepočtené koeficientem množství</t>
  </si>
  <si>
    <t>781</t>
  </si>
  <si>
    <t>771474113</t>
  </si>
  <si>
    <t>Montáž soklů z dlaždic keramických lepených cementovým flexibilním lepidlem rovných, výšky přes 90 do 120 mm</t>
  </si>
  <si>
    <t>-126924619</t>
  </si>
  <si>
    <t>"0.02" 0,075*2+5,9+0,1+0,12+0,05+1,91+1,09+0,6+0,9+9,9+0,15+1,2+0,85+3,95+1,4+1,65</t>
  </si>
  <si>
    <t>"0.03" 4,35+4,35+1,5+0,1+0,1</t>
  </si>
  <si>
    <t>"0,04" 0,05+4,125+1,5+3,35+5,55+3,8+0,2+0,2+0,65</t>
  </si>
  <si>
    <t>"0.20"6,08+0,3+2,9+0,875</t>
  </si>
  <si>
    <t>"0.27" 0,35+1,15+2,65+3,6+2,65+1,65+0,35</t>
  </si>
  <si>
    <t>"1.02" 1+0,25+0,2+2,2+1,02+0,58+4,8+0,55+0,55+0,46+0,34+0,96+0,44+1,15+0,2+0,35+3,75+0,05+0,3+0,3</t>
  </si>
  <si>
    <t>"1.03" 3,75+0,05+3,7+5,85+3,7+0,05</t>
  </si>
  <si>
    <t>"1.05" 3,55+0,65*3+0,3</t>
  </si>
  <si>
    <t>"1.08" 3,15+2,05+1,8</t>
  </si>
  <si>
    <t>"1.19" 1,45+1,25+0,075+0,1+0,25+1,325+2,4+0,35+2,95+0,3</t>
  </si>
  <si>
    <t>"1.20" 1,77+1,58+2,45+0,2+1,2+1,5+1,5+3,45</t>
  </si>
  <si>
    <t>"1.21" 4,05+1,7+0,05+4,05+0,65</t>
  </si>
  <si>
    <t>"1.22" 0,65+4,05+2,3+4,05+0,65</t>
  </si>
  <si>
    <t>"1.23" 1,38+0,7+0,05+0,15+0,55+1,25</t>
  </si>
  <si>
    <t>782</t>
  </si>
  <si>
    <t>59761126</t>
  </si>
  <si>
    <t>dlažba keramická slinutá mrazuvzdorná R10/B povrch hladký/matný tl do 10mm přes 22 do 25ks/m2</t>
  </si>
  <si>
    <t>-858338406</t>
  </si>
  <si>
    <t>182,03*0,115 'Přepočtené koeficientem množství</t>
  </si>
  <si>
    <t>783</t>
  </si>
  <si>
    <t>771574439</t>
  </si>
  <si>
    <t>Montáž podlah z dlaždic keramických lepených cementovým flexibilním lepidlem reliéfních nebo z dekorů, tloušťky do 10 mm přes 22 do 25 ks/m2</t>
  </si>
  <si>
    <t>-2103371167</t>
  </si>
  <si>
    <t>269,43+127,03+56,91</t>
  </si>
  <si>
    <t>784</t>
  </si>
  <si>
    <t>59761143</t>
  </si>
  <si>
    <t>dlažba keramická slinutá mrazuvzdorná R10/B povrch reliéfní/matný tl do 10mm přes 22 do 25ks/m2</t>
  </si>
  <si>
    <t>1019379484</t>
  </si>
  <si>
    <t>29,93+10,24+14,60+1,5+2,10+5,52+9,36+6,45+6,45+1,85+3,8+1,8+0,96+8,49</t>
  </si>
  <si>
    <t>45,59+21,64+6,36+6,65+0,81+2,63+27,29+13,35+6,89+9,31+3,08+5,52+3,89+7,43+4,14+1,8</t>
  </si>
  <si>
    <t>269,43*1,1 'Přepočtené koeficientem množství</t>
  </si>
  <si>
    <t>785</t>
  </si>
  <si>
    <t>59761173</t>
  </si>
  <si>
    <t>dlažba keramická slinutá mrazuvzdorná R11/B povrch reliéfní/matný tl do 10mm přes 22 do 25ks/m2</t>
  </si>
  <si>
    <t>-348032741</t>
  </si>
  <si>
    <t>30,8</t>
  </si>
  <si>
    <t>84,70+6,05+2,77+2,98</t>
  </si>
  <si>
    <t>127,3*1,1 'Přepočtené koeficientem množství</t>
  </si>
  <si>
    <t>786</t>
  </si>
  <si>
    <t>59761262</t>
  </si>
  <si>
    <t>dlažba keramická slinutá mrazuvzdorná R12/B povrch reliéfní/matný tl přes 10 do 15mm přes 22 do 25ks/m2</t>
  </si>
  <si>
    <t>34515557</t>
  </si>
  <si>
    <t>18,02+11,05+19,74+8,10</t>
  </si>
  <si>
    <t>56,91*1,1 'Přepočtené koeficientem množství</t>
  </si>
  <si>
    <t>787</t>
  </si>
  <si>
    <t>771591112</t>
  </si>
  <si>
    <t>Izolace podlahy pod dlažbu nátěrem nebo stěrkou ve dvou vrstvách</t>
  </si>
  <si>
    <t>-79599132</t>
  </si>
  <si>
    <t>286,38+127,3+56,91</t>
  </si>
  <si>
    <t>788</t>
  </si>
  <si>
    <t>771591232</t>
  </si>
  <si>
    <t>Izolace podlahy pod dlažbu těsnícími izolačními pásy pro styčné nebo dilatační spáry</t>
  </si>
  <si>
    <t>1916667297</t>
  </si>
  <si>
    <t>789</t>
  </si>
  <si>
    <t>771591241</t>
  </si>
  <si>
    <t>Izolace podlahy pod dlažbu těsnícími izolačními pásy vnitřní kout</t>
  </si>
  <si>
    <t>-724711030</t>
  </si>
  <si>
    <t>4+4+4+4+4+4+4+4+4+4+5+4+4+6+8+4</t>
  </si>
  <si>
    <t>5+4+4+3+4+4+4+4+4+4+5+6+4+4+4+6+4+4+6+4+6+8+4+4+4+4+4+4+4+4+4</t>
  </si>
  <si>
    <t>790</t>
  </si>
  <si>
    <t>771591242</t>
  </si>
  <si>
    <t>Izolace podlahy pod dlažbu těsnícími izolačními pásy vnější roh</t>
  </si>
  <si>
    <t>757817969</t>
  </si>
  <si>
    <t>2+4+2+4+4+4+2+2+4+4+4+4+4+4+4+1+4+4</t>
  </si>
  <si>
    <t>3+1+2+2+2+1+4+4+2+2+4+2+4+4+2+3+4+4+4+4+4+4+1+4+4+4+4+4+4+4+4+4</t>
  </si>
  <si>
    <t>791</t>
  </si>
  <si>
    <t>771591251</t>
  </si>
  <si>
    <t>Izolace podlahy pod dlažbu těsnícími izolačními pásy z manžety pro prostupy potrubí</t>
  </si>
  <si>
    <t>-2086100090</t>
  </si>
  <si>
    <t>4+6</t>
  </si>
  <si>
    <t>792</t>
  </si>
  <si>
    <t>771591264</t>
  </si>
  <si>
    <t>Izolace podlahy pod dlažbu těsnícími izolačními pásy mezi podlahou a stěnu</t>
  </si>
  <si>
    <t>426796917</t>
  </si>
  <si>
    <t>"0.02" 1,9+1,1+0,6+0,9+9,9+0,2+1,2+0,85+4+1,35+1,7+5,9+0,3</t>
  </si>
  <si>
    <t>"0.03" 1,5+4,35*2+0,15</t>
  </si>
  <si>
    <t>"0.04"4,25+1,5+3,3+5,55+3,8+0,4+0,65</t>
  </si>
  <si>
    <t>"0.05"0,9+1,45+0,2+1,1+0,2+1,35+3,9+1,5+0,45+1,15+0,45+1,25+1,7</t>
  </si>
  <si>
    <t>"0.06" 0,3+1,5+1+1,5</t>
  </si>
  <si>
    <t>"0.07" 1,5+1,5+0,6+0,6</t>
  </si>
  <si>
    <t>"0.08"0,2+2,3+1,6+0,7+0,7+0,2+1,6+1,6+0,8+0,2+1,4+0,8+0,8+0,8</t>
  </si>
  <si>
    <t>"0.09"3,9+3,9+0,8+0,8+2,4</t>
  </si>
  <si>
    <t>"0.12"1,15+1,675+0,95+2,3+1,675+1,9</t>
  </si>
  <si>
    <t>"0.13"1,15+1,675+0,95+2,3+1,675+1,9</t>
  </si>
  <si>
    <t>"0.14"1,95+1+1+0,25</t>
  </si>
  <si>
    <t>"0,15"1+1+0,9+0,1+0,3+0,1+0,2+1,3+0,8+1,3+1,3+1,3+0,8+0,2</t>
  </si>
  <si>
    <t>"0,18"0,85+1,2+1,5+0,45+0,1+0,2</t>
  </si>
  <si>
    <t>"0.19"0,45+0,8+1,2+0,8+0,2</t>
  </si>
  <si>
    <t>"0.20"6,1+0,3+2,9+0,9</t>
  </si>
  <si>
    <t>"1.02" 1+0,425+2*0,15+2,15+2*0,15+1,02+0,6+4,8+0,55+2*0,15+0,55+2*0,15+0,46+0,34+0,96+0,44+4*0,15*+1,15+0,15+0,35+3,75+0,65+4*0,15</t>
  </si>
  <si>
    <t>793</t>
  </si>
  <si>
    <t>998771212</t>
  </si>
  <si>
    <t>Přesun hmot pro podlahy z dlaždic stanovený procentní sazbou (%) z ceny vodorovná dopravní vzdálenost do 50 m s omezením mechanizace v objektech výšky přes 6 do 12 m</t>
  </si>
  <si>
    <t>-1251039757</t>
  </si>
  <si>
    <t>794</t>
  </si>
  <si>
    <t>998771312</t>
  </si>
  <si>
    <t>Přesun hmot pro podlahy z dlaždic stanovený procentní sazbou (%) z ceny vodorovná dopravní vzdálenost do 50 m ruční (bez užití mechanizace) v objektech výšky přes 6 do 12 m</t>
  </si>
  <si>
    <t>-649483111</t>
  </si>
  <si>
    <t>Podlahy povlakové</t>
  </si>
  <si>
    <t>795</t>
  </si>
  <si>
    <t>776111112</t>
  </si>
  <si>
    <t>Příprava podkladu povlakových podlah a stěn broušení podlah nového podkladu betonového</t>
  </si>
  <si>
    <t>-1419214491</t>
  </si>
  <si>
    <t>171,48+10,7+11,65</t>
  </si>
  <si>
    <t>796</t>
  </si>
  <si>
    <t>776111115</t>
  </si>
  <si>
    <t>Příprava podkladu povlakových podlah a stěn broušení podlah stávajícího podkladu před litím stěrky</t>
  </si>
  <si>
    <t>-567427638</t>
  </si>
  <si>
    <t>14,12+15,34+13,13</t>
  </si>
  <si>
    <t>797</t>
  </si>
  <si>
    <t>776111311</t>
  </si>
  <si>
    <t>Příprava podkladu povlakových podlah a stěn vysátí podlah</t>
  </si>
  <si>
    <t>1615892979</t>
  </si>
  <si>
    <t>798</t>
  </si>
  <si>
    <t>776111411</t>
  </si>
  <si>
    <t>Příprava podkladu povlakových podlah a stěn montáž dilatační pásky podlah</t>
  </si>
  <si>
    <t>533546258</t>
  </si>
  <si>
    <t>14,8+11,45*2</t>
  </si>
  <si>
    <t>799</t>
  </si>
  <si>
    <t>59042142</t>
  </si>
  <si>
    <t>páska dilatační z pěnového PE š 120mm</t>
  </si>
  <si>
    <t>-179942471</t>
  </si>
  <si>
    <t>37,7*1,02 'Přepočtené koeficientem množství</t>
  </si>
  <si>
    <t>800</t>
  </si>
  <si>
    <t>776121112</t>
  </si>
  <si>
    <t>Příprava podkladu povlakových podlah a stěn penetrace vodou ředitelná podlah</t>
  </si>
  <si>
    <t>572622641</t>
  </si>
  <si>
    <t>801</t>
  </si>
  <si>
    <t>776141121</t>
  </si>
  <si>
    <t>Příprava podkladu povlakových podlah a stěn vyrovnání samonivelační stěrkou podlah min.pevnosti 30 MPa, tloušťky do 3 mm</t>
  </si>
  <si>
    <t>467853681</t>
  </si>
  <si>
    <t>802</t>
  </si>
  <si>
    <t>776201812</t>
  </si>
  <si>
    <t>Demontáž povlakových podlahovin lepených ručně s podložkou</t>
  </si>
  <si>
    <t>463891960</t>
  </si>
  <si>
    <t>"1np" 10,7+11,65</t>
  </si>
  <si>
    <t>"1PP" 14,12+15,34+13,13</t>
  </si>
  <si>
    <t>803</t>
  </si>
  <si>
    <t>776221111</t>
  </si>
  <si>
    <t>Montáž podlahovin z PVC lepením standardním lepidlem z pásů</t>
  </si>
  <si>
    <t>1194439421</t>
  </si>
  <si>
    <t>13,13</t>
  </si>
  <si>
    <t>171,48</t>
  </si>
  <si>
    <t>11,65</t>
  </si>
  <si>
    <t>804</t>
  </si>
  <si>
    <t>28411013</t>
  </si>
  <si>
    <t>PVC vinyl heterogenní protiskluzná tl 2,00mm, nášlapná vrstva 0,70mm, třída zátěže 34/43,pohyb nábytku, odolnost bakteriím, otlak do 0,05mm, R11, hořlavost Bfl S1</t>
  </si>
  <si>
    <t>-1395471295</t>
  </si>
  <si>
    <t>196,26*1,1 'Přepočtené koeficientem množství</t>
  </si>
  <si>
    <t>805</t>
  </si>
  <si>
    <t>776222111</t>
  </si>
  <si>
    <t>Montáž podlahovin z PVC lepením 2-složkovým lepidlem (do vlhkých prostor) z pásů</t>
  </si>
  <si>
    <t>2010002390</t>
  </si>
  <si>
    <t>14,12+15,34</t>
  </si>
  <si>
    <t>10,70</t>
  </si>
  <si>
    <t>806</t>
  </si>
  <si>
    <t>1313590735</t>
  </si>
  <si>
    <t>40,16*1,1 'Přepočtené koeficientem množství</t>
  </si>
  <si>
    <t>807</t>
  </si>
  <si>
    <t>776223112</t>
  </si>
  <si>
    <t>Montáž podlahovin z PVC spoj podlah svařováním za studena</t>
  </si>
  <si>
    <t>-1940716840</t>
  </si>
  <si>
    <t>5,55+2*11,60+7*11,80+2*3,1+3*(2,5+2,8)+2*2,9+1,6</t>
  </si>
  <si>
    <t>808</t>
  </si>
  <si>
    <t>776410811</t>
  </si>
  <si>
    <t>Demontáž soklíků nebo lišt pryžových nebo plastových</t>
  </si>
  <si>
    <t>-1291175627</t>
  </si>
  <si>
    <t>"1.26" 3,1+2,05+0,7+3,1+1,25+1,3</t>
  </si>
  <si>
    <t>"1.27" 5,6+2,1+5,55+1,15</t>
  </si>
  <si>
    <t>"0.11" 0,2+0,85+5,65+2,5+2,15+2,6+0,65+0,2</t>
  </si>
  <si>
    <t>"0.16" 0,2+0,85+1,2+0,4+1,4+2,15+2,8+5,65+0,55+0,2</t>
  </si>
  <si>
    <t>"0,17" 0,2+0,6+5,65+2,9+3,15+1,3+0,85+1,1</t>
  </si>
  <si>
    <t>809</t>
  </si>
  <si>
    <t>776411112</t>
  </si>
  <si>
    <t>Montáž soklíků lepením obvodových, výšky přes 80 do 100 mm</t>
  </si>
  <si>
    <t>-217033065</t>
  </si>
  <si>
    <t>1,85+2,5+5,65+0,85+0,2+0,2+0,65+2,9</t>
  </si>
  <si>
    <t>0,2+0,55+5,65+2,8+1,85+2,9+1,25</t>
  </si>
  <si>
    <t>1,15+0,85+1,3+3,15+2,9+5,65+0,6+0,2</t>
  </si>
  <si>
    <t>14,85+0,38+0,24+0,15*9+3,55+0,1+1,35+2,15+1,01+0,33+0,655*3+0,2+3,25+11,45</t>
  </si>
  <si>
    <t>0,7+3,1+1,25+1,3+3,1+0,25+1,8</t>
  </si>
  <si>
    <t>2,1+1,35+3,3+1,15+5,6</t>
  </si>
  <si>
    <t>810</t>
  </si>
  <si>
    <t>28411010</t>
  </si>
  <si>
    <t>lišta soklová PVC 20x100mm</t>
  </si>
  <si>
    <t>659491954</t>
  </si>
  <si>
    <t>112,975*1,02 'Přepočtené koeficientem množství</t>
  </si>
  <si>
    <t>811</t>
  </si>
  <si>
    <t>776991131</t>
  </si>
  <si>
    <t>Ostatní práce údržba nových podlahovin po pokládce čištění včetně ošetření polymerním nátěrem dvousložkovým jednovrstvým</t>
  </si>
  <si>
    <t>-815930018</t>
  </si>
  <si>
    <t>236,42</t>
  </si>
  <si>
    <t>812</t>
  </si>
  <si>
    <t>776991141</t>
  </si>
  <si>
    <t>Ostatní práce údržba nových podlahovin po pokládce pastování a leštění ručně</t>
  </si>
  <si>
    <t>1396210021</t>
  </si>
  <si>
    <t>813</t>
  </si>
  <si>
    <t>776991821</t>
  </si>
  <si>
    <t>Ostatní práce odstranění lepidla ručně z podlah</t>
  </si>
  <si>
    <t>-83519068</t>
  </si>
  <si>
    <t>814</t>
  </si>
  <si>
    <t>998776212</t>
  </si>
  <si>
    <t>Přesun hmot pro podlahy povlakové stanovený procentní sazbou (%) z ceny vodorovná dopravní vzdálenost do 50 m s omezením mechanizace v objektech výšky přes 6 do 12 m</t>
  </si>
  <si>
    <t>848334981</t>
  </si>
  <si>
    <t>815</t>
  </si>
  <si>
    <t>998776312</t>
  </si>
  <si>
    <t>Přesun hmot pro podlahy povlakové stanovený procentní sazbou (%) z ceny vodorovná dopravní vzdálenost do 50 m ruční (bez užití mechanizace) v objektech výšky přes 6 do 12 m</t>
  </si>
  <si>
    <t>-43736918</t>
  </si>
  <si>
    <t>Dokončovací práce - obklady</t>
  </si>
  <si>
    <t>816</t>
  </si>
  <si>
    <t>781111011</t>
  </si>
  <si>
    <t>Příprava podkladu před provedením obkladu oprášení (ometení) stěny</t>
  </si>
  <si>
    <t>-949763342</t>
  </si>
  <si>
    <t>"0.05" 1,5*(1,63+1,25+0,45+1,15+0,45+1,5+3,9+1,35+0,2+1,1+0,2+1,45+0,895)</t>
  </si>
  <si>
    <t>"0.06" 1,5*(0,05+1,5+1+1,5+0,05)</t>
  </si>
  <si>
    <t>"0.07" 1,5*(0,45+1,5+0,45+0,05+1,5+0,05)</t>
  </si>
  <si>
    <t>"0.08" 1,5*(0,05+2,175+1,6+0,525+0,05+0,6+0,15+0,05+0,05)+0,125*1,6+0,25*0,125*2</t>
  </si>
  <si>
    <t>1,5*(0,05+1,45+0,8+1,45+0,05)+0,15*0,25*2+0,8*0,15</t>
  </si>
  <si>
    <t>1,5*(0,65+0,8+1,4+0,8+0,05)</t>
  </si>
  <si>
    <t>"0.12" 2,4*(1,1+1,675+0,9+2,25+0,625+1,85)+0,9*(2,4-2,02)+0,7*(2,4-2,02)+1,05*1,8</t>
  </si>
  <si>
    <t>"0.13" 2,4*(1,1+1,675+0,9+2,25+0,625+1,85)+0,9*(2,4-2,02)+0,7*(2,4-2,02)+1,05*1,8</t>
  </si>
  <si>
    <t>"0.14" 1,5*(0,05+0,2+0,95+1+1,85+0,05)</t>
  </si>
  <si>
    <t>"0.15" 1,5*(0,05+0,9+0,05+0,2+0,05+0,9+0,95)</t>
  </si>
  <si>
    <t>1,5*(0,05+1,15+0,8+1,15+0,05)+0,15*0,25*2+0,15*0,8</t>
  </si>
  <si>
    <t>"0.18" 2*(0,05+0,05+0,45+1,5+1,2+0,75)</t>
  </si>
  <si>
    <t>"0.19" 1,5*(0,05+0,8+1,05+0,3+0,8)+0,15*0,25*2+0,8*0,15</t>
  </si>
  <si>
    <t>"1.05"2,1*(2,795)-0,9*2,02</t>
  </si>
  <si>
    <t>"1.06" 2,1*(0,15+0,75+3,1+5,7+3,1+2,6+0,15)-1,5*1,2-0,9*2,02</t>
  </si>
  <si>
    <t>"1.07" 2,1*(3,25+3,5+3,1+2,45+0,15)</t>
  </si>
  <si>
    <t>"1,08" 2,1*(1,1+1,3)</t>
  </si>
  <si>
    <t>"1.09" 2,1*(2,2+8,75+1,15+0,15+0,15+2,1+0,55+1,5+1,3+4,35+3,35)-0,9*2,02-0,9*2,1*3-1,35*2,02-1*2,02</t>
  </si>
  <si>
    <t>"1.10" 2,1*(1,15+1,95+4,8+4,05+4,8)-0,9*2,1-0,9*1,05-1*2,02</t>
  </si>
  <si>
    <t>"1.14" 2,1*(2+4,05+2+4,05)-1,05*0,9-1*2,02-1*2,02</t>
  </si>
  <si>
    <t>"1.15B" 2,1*(2+3,75+1,1+0,95+0,9)-1*2,02-1*2,02</t>
  </si>
  <si>
    <t>"1,16" 2,1*(0,7+1,15+0,7+1,15)-1*2,02</t>
  </si>
  <si>
    <t>"1,17" 2,1*(3,5+2,65+1,1+0,2+1,1+0,825+1,3+2,025)-1*2,02-1*2,02</t>
  </si>
  <si>
    <t>"1.18" 1,5*(0,1+1,225+1+1,225+0,1)</t>
  </si>
  <si>
    <t>"1,24" 1,5*(1,5+0,9+1,5+0,9)-0,7*2</t>
  </si>
  <si>
    <t>1,5*(1,5+0,9+1,5+0,9)-0,7-1,25*0,15*2+0,15*0,9</t>
  </si>
  <si>
    <t>"1.25" 1,5*(0,05+1,5+1,05+0,85)</t>
  </si>
  <si>
    <t>2,1*(0,15+0,85+0,9+1,5+1,3)</t>
  </si>
  <si>
    <t>"1.28" 1,5*(0,05+2,3+0,65+0,95+2,3+1,45)</t>
  </si>
  <si>
    <t>"1.29" 1,5*(0,05+0,75+0,05+0,9+0,05+0,75+0,05)</t>
  </si>
  <si>
    <t>1,5*(0,6+0,8+1,35+0,8+0,05)+0,15*0,25*2+0,8*0,15</t>
  </si>
  <si>
    <t>"1.30" 1,5*(0,05+0,45+0,05+1,675+1,2+0,925)+0,125*0,25*2+1,2*0,125</t>
  </si>
  <si>
    <t>1,5*(0,05+1,85+0,8+1,85+0,05)+0,15*0,25*2+0,8*0,15</t>
  </si>
  <si>
    <t>"1.31" 1,5*(0,85+2,3+1,05+0,05+0,25+1,15+0,05)</t>
  </si>
  <si>
    <t>1,5*(0,15+2+1,7+2+0,65)+0,15*0,8</t>
  </si>
  <si>
    <t>"1.32" 1,5*(0,81+0,9+2+0,9+0,29)</t>
  </si>
  <si>
    <t>817</t>
  </si>
  <si>
    <t>781121011</t>
  </si>
  <si>
    <t>Příprava podkladu před provedením obkladu nátěr penetrační na stěnu</t>
  </si>
  <si>
    <t>301643745</t>
  </si>
  <si>
    <t>818</t>
  </si>
  <si>
    <t>781131112</t>
  </si>
  <si>
    <t>Izolace stěny pod obklad izolace nátěrem nebo stěrkou ve dvou vrstvách</t>
  </si>
  <si>
    <t>-1782925841</t>
  </si>
  <si>
    <t>819</t>
  </si>
  <si>
    <t>781131232</t>
  </si>
  <si>
    <t>Izolace stěny pod obklad izolace těsnícími izolačními pásy pro styčné nebo dilatační spáry</t>
  </si>
  <si>
    <t>-1414496941</t>
  </si>
  <si>
    <t>1,5*(12+4+4+4+4+6+4+4+4+4+4)</t>
  </si>
  <si>
    <t>2,4*3*2+1,05*2+0,6*2*2</t>
  </si>
  <si>
    <t>2,1*(4+2*2+3+2+1+3+1+2+3+2+1+1+1+1)+0,9*2*3+2,1*3</t>
  </si>
  <si>
    <t>2,1*(4+4+8+4+5)</t>
  </si>
  <si>
    <t>1,5*(4+4+3+4+4+4+4+4+4+4+4+4)+0,8*4+0,15+1,2</t>
  </si>
  <si>
    <t>820</t>
  </si>
  <si>
    <t>781472217</t>
  </si>
  <si>
    <t>Montáž keramických obkladů stěn lepených cementovým flexibilním lepidlem hladkých přes 12 do 19 ks/m2</t>
  </si>
  <si>
    <t>-2002980809</t>
  </si>
  <si>
    <t>"1.25" 1,5*(0,05+1,5+1,05)+0,85*2,1</t>
  </si>
  <si>
    <t>821</t>
  </si>
  <si>
    <t>59761701</t>
  </si>
  <si>
    <t>obklad keramický nemrazuvzdorný povrch hladký/lesklý tl do 10mm přes 12 do 19ks/m2</t>
  </si>
  <si>
    <t>-2054730671</t>
  </si>
  <si>
    <t>432,204*1,1 'Přepočtené koeficientem množství</t>
  </si>
  <si>
    <t>822</t>
  </si>
  <si>
    <t>781472291</t>
  </si>
  <si>
    <t>Montáž keramických obkladů stěn lepených cementovým flexibilním lepidlem Příplatek k cenám za plochu do 10 m2 jednotlivě</t>
  </si>
  <si>
    <t>-1314936929</t>
  </si>
  <si>
    <t>823</t>
  </si>
  <si>
    <t>781472292</t>
  </si>
  <si>
    <t>Montáž keramických obkladů stěn lepených cementovým flexibilním lepidlem Příplatek k cenám za obklady v omezeném prostoru</t>
  </si>
  <si>
    <t>89078569</t>
  </si>
  <si>
    <t>824</t>
  </si>
  <si>
    <t>781492111</t>
  </si>
  <si>
    <t>Obklad - dokončující práce montáž profilu kladeného do malty rohového</t>
  </si>
  <si>
    <t>928540604</t>
  </si>
  <si>
    <t>1,5*2</t>
  </si>
  <si>
    <t>2,1*(2+2+2+1+2+2+1+1+1+1+2+1+1)</t>
  </si>
  <si>
    <t>0,9*(1+2+2+2+2+2+2)</t>
  </si>
  <si>
    <t>0,6*(1*2)</t>
  </si>
  <si>
    <t>1,6+1,2</t>
  </si>
  <si>
    <t>0,9*(1)</t>
  </si>
  <si>
    <t>0,8*(2+1+1+1+1+1+1)+0,15</t>
  </si>
  <si>
    <t>825</t>
  </si>
  <si>
    <t>19416005</t>
  </si>
  <si>
    <t>lišta ukončovací z eloxovaného hliníku 10mm</t>
  </si>
  <si>
    <t>130937691</t>
  </si>
  <si>
    <t>66,05*1,05 'Přepočtené koeficientem množství</t>
  </si>
  <si>
    <t>826</t>
  </si>
  <si>
    <t>781492151</t>
  </si>
  <si>
    <t>Obklad - dokončující práce montáž profilu kladeného do malty ukončovacího</t>
  </si>
  <si>
    <t>-1251465822</t>
  </si>
  <si>
    <t>"0.05" (1,63+1,25+0,45+1,15+0,45+1,5+3,9+1,35+0,2+1,1+0,2+1,45+0,895)</t>
  </si>
  <si>
    <t>"0.06" (0,05+1,5+1+1,5+0,05)</t>
  </si>
  <si>
    <t>"0.07" (0,45+1,5+0,45+0,05+1,5+0,05)</t>
  </si>
  <si>
    <t>"0.08" (0,05+2,175+1,6+0,525+0,05+0,6+0,15+0,05+0,05)+0,125*1,6+0,25*0,125*2</t>
  </si>
  <si>
    <t>(0,05+1,45+0,8+1,45+0,05)+0,15*0,25*2+0,8*0,15</t>
  </si>
  <si>
    <t>(0,65+0,8+1,4+0,8+0,05)</t>
  </si>
  <si>
    <t>"0.12" (1,1+1,675+0,9+2,25+0,625+1,85)+0,9+0,7</t>
  </si>
  <si>
    <t>"0.13" (1,1+1,675+0,9+2,25+0,625+1,85)+0,9+0,7</t>
  </si>
  <si>
    <t>"0.14" (0,05+0,2+0,95+1+1,85+0,05)</t>
  </si>
  <si>
    <t>"0.15" (0,05+0,9+0,05+0,2+0,05+0,9+0,95)</t>
  </si>
  <si>
    <t>(0,05+1,15+0,8+1,15+0,05)+0,15*2+0,8</t>
  </si>
  <si>
    <t>"0.18" (0,05+0,05+0,45+1,5+1,2+0,75)</t>
  </si>
  <si>
    <t>"0.19" (0,05+0,8+1,05+0,3+0,8)+0,15*2+0,8</t>
  </si>
  <si>
    <t>"1.05"(2,795)</t>
  </si>
  <si>
    <t>"1.06" (0,15+0,75+3,1+5,7+3,1+2,6+0,15)</t>
  </si>
  <si>
    <t>"1.07" (3,25+3,5+3,1+2,45+0,15)</t>
  </si>
  <si>
    <t>"1,08" (1,1+1,3)</t>
  </si>
  <si>
    <t>"1.09" (2,2+8,75+1,15+0,15+0,15+2,1+0,55+1,5+1,3+4,35+3,35-2,1*3</t>
  </si>
  <si>
    <t>"1.10" 1,15+1,95+4,8+4,05+4,8-2,1-1,05</t>
  </si>
  <si>
    <t>"1.14" (2+4,05+2+4,05)-1,05</t>
  </si>
  <si>
    <t>"1.15B" (2+3,75+1,1+0,95+0,9)</t>
  </si>
  <si>
    <t>"1,16" (0,7+1,15+0,7+1,15)</t>
  </si>
  <si>
    <t>"1,17" (3,5+2,65+1,1+0,2+1,1+0,825+1,3+2,025)</t>
  </si>
  <si>
    <t>"1.18" (0,1+1,225+1+1,225+0,1)</t>
  </si>
  <si>
    <t>"1,24" (1,5+0,9+1,5+0,9)-0,7</t>
  </si>
  <si>
    <t>(1,5+0,9+1,5+0,9)-0,7</t>
  </si>
  <si>
    <t>"1.25" (0,05+1,5+1,05+0,85)</t>
  </si>
  <si>
    <t>(0,15+0,85+0,9+1,5+1,3)</t>
  </si>
  <si>
    <t>"1.28" (0,05+2,3+0,65+0,95+2,3+1,45)</t>
  </si>
  <si>
    <t>"1.29" (0,05+0,75+0,05+0,9+0,05+0,75+0,05)</t>
  </si>
  <si>
    <t>(0,6+0,8+1,35+0,8+0,05)+0,15*2</t>
  </si>
  <si>
    <t>"1.30" (0,05+0,45+0,05+1,675+1,2+0,925)+0,125*2</t>
  </si>
  <si>
    <t>(0,05+1,85+0,8+1,85+0,05)+0,15*2</t>
  </si>
  <si>
    <t>"1.31" (0,85+2,3+1,05+0,05+0,25+1,15+0,05)</t>
  </si>
  <si>
    <t>(0,15+2+1,7+2+0,65)</t>
  </si>
  <si>
    <t>"1.32" (0,81+0,9+2+0,9+0,29)</t>
  </si>
  <si>
    <t>827</t>
  </si>
  <si>
    <t>346291592</t>
  </si>
  <si>
    <t>228,378*1,05 'Přepočtené koeficientem množství</t>
  </si>
  <si>
    <t>828</t>
  </si>
  <si>
    <t>781571141</t>
  </si>
  <si>
    <t>Montáž keramických obkladů ostění lepených flexibilním lepidlem šířky ostění přes 200 do 400 mm</t>
  </si>
  <si>
    <t>1960981146</t>
  </si>
  <si>
    <t>"0.12" (2,4-1,8)*2</t>
  </si>
  <si>
    <t>"1.06" 1,2*2</t>
  </si>
  <si>
    <t>"1.09" 0,9*2*3</t>
  </si>
  <si>
    <t>"1.10" 0,9*2*2</t>
  </si>
  <si>
    <t>"1.14" 0,9*2</t>
  </si>
  <si>
    <t>829</t>
  </si>
  <si>
    <t>59761725</t>
  </si>
  <si>
    <t>obklad keramický nemrazuvzdorný povrch reliéfní/matný tl do 10mm přes 12 do 19ks/m2</t>
  </si>
  <si>
    <t>1118430130</t>
  </si>
  <si>
    <t>"0.12" (2,4-1,8)*0,25*2</t>
  </si>
  <si>
    <t>"0.13" (2,4-1,8)*0,25*2</t>
  </si>
  <si>
    <t>"1.06" 1,2*2*0,25</t>
  </si>
  <si>
    <t>"1.09" 0,9*2*3*0,25</t>
  </si>
  <si>
    <t>"1.10" 0,9*2*2*0,25</t>
  </si>
  <si>
    <t>"1.14" 0,9*2*0,25</t>
  </si>
  <si>
    <t>3,9*1,15 'Přepočtené koeficientem množství</t>
  </si>
  <si>
    <t>830</t>
  </si>
  <si>
    <t>781674113</t>
  </si>
  <si>
    <t>Montáž keramických obkladů parapetů lepených flexibilním lepidlem, šířky parapetu přes 150 do 250 mm</t>
  </si>
  <si>
    <t>-842204132</t>
  </si>
  <si>
    <t>"0.12" 1,05</t>
  </si>
  <si>
    <t>"0.13" 1,05</t>
  </si>
  <si>
    <t>"1.06" 1,5</t>
  </si>
  <si>
    <t>"1.09" 2,1*3</t>
  </si>
  <si>
    <t>"1.10" 2,1+1,05</t>
  </si>
  <si>
    <t>"1.14" 1,05</t>
  </si>
  <si>
    <t>831</t>
  </si>
  <si>
    <t>-1358404774</t>
  </si>
  <si>
    <t>"0.12" 1,05*0,25</t>
  </si>
  <si>
    <t>"0.13" 1,05*0,25</t>
  </si>
  <si>
    <t>"1.06" 1,5*0,25</t>
  </si>
  <si>
    <t>"1.09" 2,1*3*0,25</t>
  </si>
  <si>
    <t>"1.10" (2,1+1,05)*0,25</t>
  </si>
  <si>
    <t>"1.14" 1,05*0,25</t>
  </si>
  <si>
    <t>3,527*1,15 'Přepočtené koeficientem množství</t>
  </si>
  <si>
    <t>Dokončovací práce - nátěry</t>
  </si>
  <si>
    <t>832</t>
  </si>
  <si>
    <t>783000103</t>
  </si>
  <si>
    <t>Zakrývání konstrukcí včetně pozdějšího odkrytí podlah nebo vodorovných ploch položením fólie</t>
  </si>
  <si>
    <t>1258300013</t>
  </si>
  <si>
    <t>833</t>
  </si>
  <si>
    <t>28323156</t>
  </si>
  <si>
    <t>fólie pro malířské potřeby zakrývací tl 41µ 4x5m</t>
  </si>
  <si>
    <t>-528370454</t>
  </si>
  <si>
    <t>847,9*1,05 'Přepočtené koeficientem množství</t>
  </si>
  <si>
    <t>834</t>
  </si>
  <si>
    <t>783000121</t>
  </si>
  <si>
    <t>Zakrývání konstrukcí včetně pozdějšího odkrytí konstrukcí nebo prvků olepením páskou nebo fólií</t>
  </si>
  <si>
    <t>-1778010976</t>
  </si>
  <si>
    <t>835</t>
  </si>
  <si>
    <t>58124840</t>
  </si>
  <si>
    <t>páska malířská z PVC a UV odolná (7 dnů) do š 50mm</t>
  </si>
  <si>
    <t>-343083249</t>
  </si>
  <si>
    <t>300*1,05 'Přepočtené koeficientem množství</t>
  </si>
  <si>
    <t>836</t>
  </si>
  <si>
    <t>783000125</t>
  </si>
  <si>
    <t>Zakrývání konstrukcí včetně pozdějšího odkrytí konstrukcí nebo prvků obalením fólií</t>
  </si>
  <si>
    <t>304117780</t>
  </si>
  <si>
    <t>837</t>
  </si>
  <si>
    <t>840800508</t>
  </si>
  <si>
    <t>250*1,05 'Přepočtené koeficientem množství</t>
  </si>
  <si>
    <t>838</t>
  </si>
  <si>
    <t>R100</t>
  </si>
  <si>
    <t>Protipožární nátěr tesařských konstrukcí disperzní</t>
  </si>
  <si>
    <t>2097501731</t>
  </si>
  <si>
    <t>9,36+34,12</t>
  </si>
  <si>
    <t>Dokončovací práce - malby a tapety</t>
  </si>
  <si>
    <t>839</t>
  </si>
  <si>
    <t>784121001</t>
  </si>
  <si>
    <t>Oškrabání malby v místnostech výšky do 3,80 m</t>
  </si>
  <si>
    <t>-484173776</t>
  </si>
  <si>
    <t>327,41+249,14+575</t>
  </si>
  <si>
    <t>840</t>
  </si>
  <si>
    <t>784121011</t>
  </si>
  <si>
    <t>Rozmývání podkladu po oškrabání malby v místnostech výšky do 3,80 m</t>
  </si>
  <si>
    <t>-769191355</t>
  </si>
  <si>
    <t>841</t>
  </si>
  <si>
    <t>784211101</t>
  </si>
  <si>
    <t>Malby z malířských směsí oděruvzdorných za mokra dvojnásobné, bílé za mokra oděruvzdorné výborně v místnostech výšky do 3,80 m</t>
  </si>
  <si>
    <t>-1085657548</t>
  </si>
  <si>
    <t>Povrchové úpravy ocelových konstrukcí a technologických zařízení</t>
  </si>
  <si>
    <t>842</t>
  </si>
  <si>
    <t>789421533</t>
  </si>
  <si>
    <t>Žárové stříkání ocelových konstrukcí slitinou zinacor ZnAl, tloušťky 100 μm, třídy III</t>
  </si>
  <si>
    <t>-1035477352</t>
  </si>
  <si>
    <t>VRN</t>
  </si>
  <si>
    <t>Vedlejší rozpočtové náklady</t>
  </si>
  <si>
    <t>VRN1</t>
  </si>
  <si>
    <t>Průzkumné, geodetické a projektové práce</t>
  </si>
  <si>
    <t>843</t>
  </si>
  <si>
    <t>013254000</t>
  </si>
  <si>
    <t>Dokumentace skutečného provedení stavby</t>
  </si>
  <si>
    <t>1024</t>
  </si>
  <si>
    <t>-1964151272</t>
  </si>
  <si>
    <t>844</t>
  </si>
  <si>
    <t>013274000</t>
  </si>
  <si>
    <t>Pasportizace objektu před započetím prací</t>
  </si>
  <si>
    <t>-1491681351</t>
  </si>
  <si>
    <t>845</t>
  </si>
  <si>
    <t>013324000</t>
  </si>
  <si>
    <t>Nabídkový rozpočet</t>
  </si>
  <si>
    <t>-1780447753</t>
  </si>
  <si>
    <t>VRN2</t>
  </si>
  <si>
    <t>Příprava staveniště</t>
  </si>
  <si>
    <t>846</t>
  </si>
  <si>
    <t>023103000</t>
  </si>
  <si>
    <t>Neočekávané vyklizení objektů</t>
  </si>
  <si>
    <t>1237201839</t>
  </si>
  <si>
    <t>847</t>
  </si>
  <si>
    <t>023203000</t>
  </si>
  <si>
    <t>Neočekávané demolice objektů</t>
  </si>
  <si>
    <t>571283981</t>
  </si>
  <si>
    <t>848</t>
  </si>
  <si>
    <t>024103000</t>
  </si>
  <si>
    <t>Přestěhování lidí</t>
  </si>
  <si>
    <t>1459056868</t>
  </si>
  <si>
    <t>VRN3</t>
  </si>
  <si>
    <t>Zařízení staveniště</t>
  </si>
  <si>
    <t>849</t>
  </si>
  <si>
    <t>031303000</t>
  </si>
  <si>
    <t>Náklady na zábor</t>
  </si>
  <si>
    <t>-1133594363</t>
  </si>
  <si>
    <t>850</t>
  </si>
  <si>
    <t>032103000</t>
  </si>
  <si>
    <t>Náklady na stavební buňky, úpravu stávajících objektů</t>
  </si>
  <si>
    <t>-187482982</t>
  </si>
  <si>
    <t>851</t>
  </si>
  <si>
    <t>032903000</t>
  </si>
  <si>
    <t>Náklady na provoz a údržbu vybavení staveniště</t>
  </si>
  <si>
    <t>-433915569</t>
  </si>
  <si>
    <t>852</t>
  </si>
  <si>
    <t>033103000</t>
  </si>
  <si>
    <t>Připojení energií pro zařízení staveniště</t>
  </si>
  <si>
    <t>-214055809</t>
  </si>
  <si>
    <t>853</t>
  </si>
  <si>
    <t>033203000</t>
  </si>
  <si>
    <t>Spotřeba energií pro zařízení staveniště</t>
  </si>
  <si>
    <t>1198666558</t>
  </si>
  <si>
    <t>854</t>
  </si>
  <si>
    <t>034103000</t>
  </si>
  <si>
    <t>Oplocení staveniště</t>
  </si>
  <si>
    <t>-864138501</t>
  </si>
  <si>
    <t>855</t>
  </si>
  <si>
    <t>034403000</t>
  </si>
  <si>
    <t>Osvětlení staveniště</t>
  </si>
  <si>
    <t>1484717391</t>
  </si>
  <si>
    <t>856</t>
  </si>
  <si>
    <t>034503000</t>
  </si>
  <si>
    <t>Informační tabule na staveništi</t>
  </si>
  <si>
    <t>-134065088</t>
  </si>
  <si>
    <t>857</t>
  </si>
  <si>
    <t>039103000</t>
  </si>
  <si>
    <t>Rozebrání, bourání a odvoz zařízení staveniště</t>
  </si>
  <si>
    <t>995146830</t>
  </si>
  <si>
    <t>858</t>
  </si>
  <si>
    <t>039203000</t>
  </si>
  <si>
    <t>Úprava terénu po zrušení zařízení staveniště</t>
  </si>
  <si>
    <t>1635779249</t>
  </si>
  <si>
    <t>VRN4</t>
  </si>
  <si>
    <t>Inženýrská činnost</t>
  </si>
  <si>
    <t>859</t>
  </si>
  <si>
    <t>041424000</t>
  </si>
  <si>
    <t>Koordinátor BOZP</t>
  </si>
  <si>
    <t>1404323673</t>
  </si>
  <si>
    <t>860</t>
  </si>
  <si>
    <t>045203000</t>
  </si>
  <si>
    <t>Kompletační činnost</t>
  </si>
  <si>
    <t>-625283291</t>
  </si>
  <si>
    <t>861</t>
  </si>
  <si>
    <t>045303000</t>
  </si>
  <si>
    <t>Koordinační činnost</t>
  </si>
  <si>
    <t>560614354</t>
  </si>
  <si>
    <t>862</t>
  </si>
  <si>
    <t>049103000</t>
  </si>
  <si>
    <t>Náklady vzniklé v souvislosti s realizací stavby</t>
  </si>
  <si>
    <t>-1608592518</t>
  </si>
  <si>
    <t>863</t>
  </si>
  <si>
    <t>049303000</t>
  </si>
  <si>
    <t>Náklady vzniklé v souvislosti s předáním stavby</t>
  </si>
  <si>
    <t>1170323449</t>
  </si>
  <si>
    <t>VRN6</t>
  </si>
  <si>
    <t>Územní vlivy</t>
  </si>
  <si>
    <t>864</t>
  </si>
  <si>
    <t>062103000</t>
  </si>
  <si>
    <t>Překládání nákladu</t>
  </si>
  <si>
    <t>-764038766</t>
  </si>
  <si>
    <t>865</t>
  </si>
  <si>
    <t>063303000</t>
  </si>
  <si>
    <t>Práce ve výškách, v hloubkách</t>
  </si>
  <si>
    <t>-1478508690</t>
  </si>
  <si>
    <t>866</t>
  </si>
  <si>
    <t>061002000</t>
  </si>
  <si>
    <t>Vliv klimatických podmínek</t>
  </si>
  <si>
    <t>-1338853775</t>
  </si>
  <si>
    <t>867</t>
  </si>
  <si>
    <t>065103000</t>
  </si>
  <si>
    <t>Mimostaveništní doprava materiálů a výrobků</t>
  </si>
  <si>
    <t>-1695624803</t>
  </si>
  <si>
    <t>868</t>
  </si>
  <si>
    <t>065203000</t>
  </si>
  <si>
    <t>Mimostaveništní doprava strojů</t>
  </si>
  <si>
    <t>-2082715550</t>
  </si>
  <si>
    <t>VRN7</t>
  </si>
  <si>
    <t>Provozní vlivy</t>
  </si>
  <si>
    <t>869</t>
  </si>
  <si>
    <t>071002000</t>
  </si>
  <si>
    <t>Provoz investora, třetích osob</t>
  </si>
  <si>
    <t>733452525</t>
  </si>
  <si>
    <t>870</t>
  </si>
  <si>
    <t>073002000</t>
  </si>
  <si>
    <t>Ztížený pohyb vozidel v centrech měst</t>
  </si>
  <si>
    <t>-1166694211</t>
  </si>
  <si>
    <t>VRN9</t>
  </si>
  <si>
    <t>Ostatní náklady</t>
  </si>
  <si>
    <t>871</t>
  </si>
  <si>
    <t>092103000</t>
  </si>
  <si>
    <t>Náklady na zkušební provoz</t>
  </si>
  <si>
    <t>-346402244</t>
  </si>
  <si>
    <t>872</t>
  </si>
  <si>
    <t>092203000</t>
  </si>
  <si>
    <t>Náklady na zaškolení</t>
  </si>
  <si>
    <t>-471383645</t>
  </si>
  <si>
    <t>873</t>
  </si>
  <si>
    <t>094103000</t>
  </si>
  <si>
    <t>Náklady na vyklizení objektu</t>
  </si>
  <si>
    <t>-1813581563</t>
  </si>
  <si>
    <t>874</t>
  </si>
  <si>
    <t>094203000</t>
  </si>
  <si>
    <t>Zimní opatření na stavbě</t>
  </si>
  <si>
    <t>929183527</t>
  </si>
  <si>
    <t>875</t>
  </si>
  <si>
    <t>094303000</t>
  </si>
  <si>
    <t>Ostraha stavby</t>
  </si>
  <si>
    <t>-305630560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</si>
</sst>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38">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37" fillId="0" borderId="0" applyNumberFormat="0" applyFill="0" applyBorder="0" applyAlignment="0" applyProtection="0"/>
  </cellStyleXfs>
  <cellXfs count="27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5" fillId="0" borderId="0" xfId="0" applyFont="1" applyAlignment="1">
      <alignment horizontal="left" vertical="center"/>
    </xf>
    <xf numFmtId="0" fontId="0" fillId="0" borderId="1" xfId="0" applyBorder="1"/>
    <xf numFmtId="0" fontId="0" fillId="0" borderId="2" xfId="0" applyBorder="1"/>
    <xf numFmtId="0" fontId="13"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5" fillId="0" borderId="22" xfId="0" applyFont="1" applyBorder="1" applyAlignment="1" applyProtection="1">
      <alignment horizontal="center" vertical="center"/>
    </xf>
    <xf numFmtId="49" fontId="35" fillId="0" borderId="22" xfId="0" applyNumberFormat="1" applyFont="1" applyBorder="1" applyAlignment="1" applyProtection="1">
      <alignment horizontal="left" vertical="center" wrapText="1"/>
    </xf>
    <xf numFmtId="0" fontId="35" fillId="0" borderId="22" xfId="0" applyFont="1" applyBorder="1" applyAlignment="1" applyProtection="1">
      <alignment horizontal="left" vertical="center" wrapText="1"/>
    </xf>
    <xf numFmtId="0" fontId="35" fillId="0" borderId="22" xfId="0" applyFont="1" applyBorder="1" applyAlignment="1" applyProtection="1">
      <alignment horizontal="center" vertical="center" wrapText="1"/>
    </xf>
    <xf numFmtId="167" fontId="35" fillId="0" borderId="22" xfId="0" applyNumberFormat="1" applyFont="1" applyBorder="1" applyAlignment="1" applyProtection="1">
      <alignment vertical="center"/>
    </xf>
    <xf numFmtId="4" fontId="35" fillId="2"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xf>
    <xf numFmtId="0" fontId="36" fillId="0" borderId="3" xfId="0" applyFont="1" applyBorder="1" applyAlignment="1">
      <alignment vertical="center"/>
    </xf>
    <xf numFmtId="0" fontId="35" fillId="2" borderId="14"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22" fillId="0" borderId="22" xfId="0" applyFont="1" applyBorder="1" applyAlignment="1" applyProtection="1">
      <alignment horizontal="left" vertical="top" wrapText="1"/>
    </xf>
    <xf numFmtId="0" fontId="10" fillId="0" borderId="19" xfId="0" applyFont="1" applyBorder="1" applyAlignment="1" applyProtection="1">
      <alignment vertical="center"/>
    </xf>
    <xf numFmtId="0" fontId="10" fillId="0" borderId="20" xfId="0" applyFont="1" applyBorder="1" applyAlignment="1" applyProtection="1">
      <alignment vertical="center"/>
    </xf>
    <xf numFmtId="0" fontId="1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styles" Target="styles.xml" /><Relationship Id="rId4" Type="http://schemas.openxmlformats.org/officeDocument/2006/relationships/theme" Target="theme/theme1.xml" /><Relationship Id="rId5" Type="http://schemas.openxmlformats.org/officeDocument/2006/relationships/calcChain" Target="calcChain.xml" /><Relationship Id="rId6"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v>
      </c>
      <c r="L7" s="22"/>
      <c r="M7" s="22"/>
      <c r="N7" s="22"/>
      <c r="O7" s="22"/>
      <c r="P7" s="22"/>
      <c r="Q7" s="22"/>
      <c r="R7" s="22"/>
      <c r="S7" s="22"/>
      <c r="T7" s="22"/>
      <c r="U7" s="22"/>
      <c r="V7" s="22"/>
      <c r="W7" s="22"/>
      <c r="X7" s="22"/>
      <c r="Y7" s="22"/>
      <c r="Z7" s="22"/>
      <c r="AA7" s="22"/>
      <c r="AB7" s="22"/>
      <c r="AC7" s="22"/>
      <c r="AD7" s="22"/>
      <c r="AE7" s="22"/>
      <c r="AF7" s="22"/>
      <c r="AG7" s="22"/>
      <c r="AH7" s="22"/>
      <c r="AI7" s="22"/>
      <c r="AJ7" s="22"/>
      <c r="AK7" s="32" t="s">
        <v>19</v>
      </c>
      <c r="AL7" s="22"/>
      <c r="AM7" s="22"/>
      <c r="AN7" s="27" t="s">
        <v>1</v>
      </c>
      <c r="AO7" s="22"/>
      <c r="AP7" s="22"/>
      <c r="AQ7" s="22"/>
      <c r="AR7" s="20"/>
      <c r="BE7" s="31"/>
      <c r="BS7" s="17" t="s">
        <v>6</v>
      </c>
    </row>
    <row r="8" s="1" customFormat="1" ht="12" customHeight="1">
      <c r="B8" s="21"/>
      <c r="C8" s="22"/>
      <c r="D8" s="32" t="s">
        <v>20</v>
      </c>
      <c r="E8" s="22"/>
      <c r="F8" s="22"/>
      <c r="G8" s="22"/>
      <c r="H8" s="22"/>
      <c r="I8" s="22"/>
      <c r="J8" s="22"/>
      <c r="K8" s="27" t="s">
        <v>21</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22</v>
      </c>
      <c r="AL8" s="22"/>
      <c r="AM8" s="22"/>
      <c r="AN8" s="33" t="s">
        <v>23</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24</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25</v>
      </c>
      <c r="AL10" s="22"/>
      <c r="AM10" s="22"/>
      <c r="AN10" s="27" t="s">
        <v>26</v>
      </c>
      <c r="AO10" s="22"/>
      <c r="AP10" s="22"/>
      <c r="AQ10" s="22"/>
      <c r="AR10" s="20"/>
      <c r="BE10" s="31"/>
      <c r="BS10" s="17" t="s">
        <v>6</v>
      </c>
    </row>
    <row r="11" s="1" customFormat="1" ht="18.48" customHeight="1">
      <c r="B11" s="21"/>
      <c r="C11" s="22"/>
      <c r="D11" s="22"/>
      <c r="E11" s="27" t="s">
        <v>27</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28</v>
      </c>
      <c r="AL11" s="22"/>
      <c r="AM11" s="22"/>
      <c r="AN11" s="27" t="s">
        <v>1</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29</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25</v>
      </c>
      <c r="AL13" s="22"/>
      <c r="AM13" s="22"/>
      <c r="AN13" s="34" t="s">
        <v>30</v>
      </c>
      <c r="AO13" s="22"/>
      <c r="AP13" s="22"/>
      <c r="AQ13" s="22"/>
      <c r="AR13" s="20"/>
      <c r="BE13" s="31"/>
      <c r="BS13" s="17" t="s">
        <v>6</v>
      </c>
    </row>
    <row r="14">
      <c r="B14" s="21"/>
      <c r="C14" s="22"/>
      <c r="D14" s="22"/>
      <c r="E14" s="34" t="s">
        <v>30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28</v>
      </c>
      <c r="AL14" s="22"/>
      <c r="AM14" s="22"/>
      <c r="AN14" s="34" t="s">
        <v>30</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25</v>
      </c>
      <c r="AL16" s="22"/>
      <c r="AM16" s="22"/>
      <c r="AN16" s="27" t="s">
        <v>1</v>
      </c>
      <c r="AO16" s="22"/>
      <c r="AP16" s="22"/>
      <c r="AQ16" s="22"/>
      <c r="AR16" s="20"/>
      <c r="BE16" s="31"/>
      <c r="BS16" s="17" t="s">
        <v>4</v>
      </c>
    </row>
    <row r="17" s="1" customFormat="1" ht="18.48" customHeight="1">
      <c r="B17" s="21"/>
      <c r="C17" s="22"/>
      <c r="D17" s="22"/>
      <c r="E17" s="27" t="s">
        <v>32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28</v>
      </c>
      <c r="AL17" s="22"/>
      <c r="AM17" s="22"/>
      <c r="AN17" s="27" t="s">
        <v>1</v>
      </c>
      <c r="AO17" s="22"/>
      <c r="AP17" s="22"/>
      <c r="AQ17" s="22"/>
      <c r="AR17" s="20"/>
      <c r="BE17" s="31"/>
      <c r="BS17" s="17" t="s">
        <v>33</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34</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25</v>
      </c>
      <c r="AL19" s="22"/>
      <c r="AM19" s="22"/>
      <c r="AN19" s="27" t="s">
        <v>35</v>
      </c>
      <c r="AO19" s="22"/>
      <c r="AP19" s="22"/>
      <c r="AQ19" s="22"/>
      <c r="AR19" s="20"/>
      <c r="BE19" s="31"/>
      <c r="BS19" s="17" t="s">
        <v>6</v>
      </c>
    </row>
    <row r="20" s="1" customFormat="1" ht="18.48" customHeight="1">
      <c r="B20" s="21"/>
      <c r="C20" s="22"/>
      <c r="D20" s="22"/>
      <c r="E20" s="27" t="s">
        <v>36</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28</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37</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16.5" customHeight="1">
      <c r="B23" s="21"/>
      <c r="C23" s="22"/>
      <c r="D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38</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39</v>
      </c>
      <c r="M28" s="45"/>
      <c r="N28" s="45"/>
      <c r="O28" s="45"/>
      <c r="P28" s="45"/>
      <c r="Q28" s="40"/>
      <c r="R28" s="40"/>
      <c r="S28" s="40"/>
      <c r="T28" s="40"/>
      <c r="U28" s="40"/>
      <c r="V28" s="40"/>
      <c r="W28" s="45" t="s">
        <v>40</v>
      </c>
      <c r="X28" s="45"/>
      <c r="Y28" s="45"/>
      <c r="Z28" s="45"/>
      <c r="AA28" s="45"/>
      <c r="AB28" s="45"/>
      <c r="AC28" s="45"/>
      <c r="AD28" s="45"/>
      <c r="AE28" s="45"/>
      <c r="AF28" s="40"/>
      <c r="AG28" s="40"/>
      <c r="AH28" s="40"/>
      <c r="AI28" s="40"/>
      <c r="AJ28" s="40"/>
      <c r="AK28" s="45" t="s">
        <v>41</v>
      </c>
      <c r="AL28" s="45"/>
      <c r="AM28" s="45"/>
      <c r="AN28" s="45"/>
      <c r="AO28" s="45"/>
      <c r="AP28" s="40"/>
      <c r="AQ28" s="40"/>
      <c r="AR28" s="44"/>
      <c r="BE28" s="31"/>
    </row>
    <row r="29" s="3" customFormat="1" ht="14.4" customHeight="1">
      <c r="A29" s="3"/>
      <c r="B29" s="46"/>
      <c r="C29" s="47"/>
      <c r="D29" s="32" t="s">
        <v>42</v>
      </c>
      <c r="E29" s="47"/>
      <c r="F29" s="32" t="s">
        <v>43</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44</v>
      </c>
      <c r="G30" s="47"/>
      <c r="H30" s="47"/>
      <c r="I30" s="47"/>
      <c r="J30" s="47"/>
      <c r="K30" s="47"/>
      <c r="L30" s="48">
        <v>0.12</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45</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46</v>
      </c>
      <c r="G32" s="47"/>
      <c r="H32" s="47"/>
      <c r="I32" s="47"/>
      <c r="J32" s="47"/>
      <c r="K32" s="47"/>
      <c r="L32" s="48">
        <v>0.12</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47</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48</v>
      </c>
      <c r="E35" s="54"/>
      <c r="F35" s="54"/>
      <c r="G35" s="54"/>
      <c r="H35" s="54"/>
      <c r="I35" s="54"/>
      <c r="J35" s="54"/>
      <c r="K35" s="54"/>
      <c r="L35" s="54"/>
      <c r="M35" s="54"/>
      <c r="N35" s="54"/>
      <c r="O35" s="54"/>
      <c r="P35" s="54"/>
      <c r="Q35" s="54"/>
      <c r="R35" s="54"/>
      <c r="S35" s="54"/>
      <c r="T35" s="55" t="s">
        <v>49</v>
      </c>
      <c r="U35" s="54"/>
      <c r="V35" s="54"/>
      <c r="W35" s="54"/>
      <c r="X35" s="56" t="s">
        <v>50</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51</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52</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53</v>
      </c>
      <c r="E60" s="42"/>
      <c r="F60" s="42"/>
      <c r="G60" s="42"/>
      <c r="H60" s="42"/>
      <c r="I60" s="42"/>
      <c r="J60" s="42"/>
      <c r="K60" s="42"/>
      <c r="L60" s="42"/>
      <c r="M60" s="42"/>
      <c r="N60" s="42"/>
      <c r="O60" s="42"/>
      <c r="P60" s="42"/>
      <c r="Q60" s="42"/>
      <c r="R60" s="42"/>
      <c r="S60" s="42"/>
      <c r="T60" s="42"/>
      <c r="U60" s="42"/>
      <c r="V60" s="64" t="s">
        <v>54</v>
      </c>
      <c r="W60" s="42"/>
      <c r="X60" s="42"/>
      <c r="Y60" s="42"/>
      <c r="Z60" s="42"/>
      <c r="AA60" s="42"/>
      <c r="AB60" s="42"/>
      <c r="AC60" s="42"/>
      <c r="AD60" s="42"/>
      <c r="AE60" s="42"/>
      <c r="AF60" s="42"/>
      <c r="AG60" s="42"/>
      <c r="AH60" s="64" t="s">
        <v>53</v>
      </c>
      <c r="AI60" s="42"/>
      <c r="AJ60" s="42"/>
      <c r="AK60" s="42"/>
      <c r="AL60" s="42"/>
      <c r="AM60" s="64" t="s">
        <v>54</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55</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56</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53</v>
      </c>
      <c r="E75" s="42"/>
      <c r="F75" s="42"/>
      <c r="G75" s="42"/>
      <c r="H75" s="42"/>
      <c r="I75" s="42"/>
      <c r="J75" s="42"/>
      <c r="K75" s="42"/>
      <c r="L75" s="42"/>
      <c r="M75" s="42"/>
      <c r="N75" s="42"/>
      <c r="O75" s="42"/>
      <c r="P75" s="42"/>
      <c r="Q75" s="42"/>
      <c r="R75" s="42"/>
      <c r="S75" s="42"/>
      <c r="T75" s="42"/>
      <c r="U75" s="42"/>
      <c r="V75" s="64" t="s">
        <v>54</v>
      </c>
      <c r="W75" s="42"/>
      <c r="X75" s="42"/>
      <c r="Y75" s="42"/>
      <c r="Z75" s="42"/>
      <c r="AA75" s="42"/>
      <c r="AB75" s="42"/>
      <c r="AC75" s="42"/>
      <c r="AD75" s="42"/>
      <c r="AE75" s="42"/>
      <c r="AF75" s="42"/>
      <c r="AG75" s="42"/>
      <c r="AH75" s="64" t="s">
        <v>53</v>
      </c>
      <c r="AI75" s="42"/>
      <c r="AJ75" s="42"/>
      <c r="AK75" s="42"/>
      <c r="AL75" s="42"/>
      <c r="AM75" s="64" t="s">
        <v>54</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57</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307022</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ČZA v Humpolci, střední škola - rekonstrukce školní kuchyně, tělocvičny a DM Fügnerova 570</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20</v>
      </c>
      <c r="D87" s="40"/>
      <c r="E87" s="40"/>
      <c r="F87" s="40"/>
      <c r="G87" s="40"/>
      <c r="H87" s="40"/>
      <c r="I87" s="40"/>
      <c r="J87" s="40"/>
      <c r="K87" s="40"/>
      <c r="L87" s="78" t="str">
        <f>IF(K8="","",K8)</f>
        <v>Humpolce</v>
      </c>
      <c r="M87" s="40"/>
      <c r="N87" s="40"/>
      <c r="O87" s="40"/>
      <c r="P87" s="40"/>
      <c r="Q87" s="40"/>
      <c r="R87" s="40"/>
      <c r="S87" s="40"/>
      <c r="T87" s="40"/>
      <c r="U87" s="40"/>
      <c r="V87" s="40"/>
      <c r="W87" s="40"/>
      <c r="X87" s="40"/>
      <c r="Y87" s="40"/>
      <c r="Z87" s="40"/>
      <c r="AA87" s="40"/>
      <c r="AB87" s="40"/>
      <c r="AC87" s="40"/>
      <c r="AD87" s="40"/>
      <c r="AE87" s="40"/>
      <c r="AF87" s="40"/>
      <c r="AG87" s="40"/>
      <c r="AH87" s="40"/>
      <c r="AI87" s="32" t="s">
        <v>22</v>
      </c>
      <c r="AJ87" s="40"/>
      <c r="AK87" s="40"/>
      <c r="AL87" s="40"/>
      <c r="AM87" s="79" t="str">
        <f>IF(AN8= "","",AN8)</f>
        <v>5. 9. 2024</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15.15" customHeight="1">
      <c r="A89" s="38"/>
      <c r="B89" s="39"/>
      <c r="C89" s="32" t="s">
        <v>24</v>
      </c>
      <c r="D89" s="40"/>
      <c r="E89" s="40"/>
      <c r="F89" s="40"/>
      <c r="G89" s="40"/>
      <c r="H89" s="40"/>
      <c r="I89" s="40"/>
      <c r="J89" s="40"/>
      <c r="K89" s="40"/>
      <c r="L89" s="71" t="str">
        <f>IF(E11= "","",E11)</f>
        <v xml:space="preserve">Kraj Vysočina </v>
      </c>
      <c r="M89" s="40"/>
      <c r="N89" s="40"/>
      <c r="O89" s="40"/>
      <c r="P89" s="40"/>
      <c r="Q89" s="40"/>
      <c r="R89" s="40"/>
      <c r="S89" s="40"/>
      <c r="T89" s="40"/>
      <c r="U89" s="40"/>
      <c r="V89" s="40"/>
      <c r="W89" s="40"/>
      <c r="X89" s="40"/>
      <c r="Y89" s="40"/>
      <c r="Z89" s="40"/>
      <c r="AA89" s="40"/>
      <c r="AB89" s="40"/>
      <c r="AC89" s="40"/>
      <c r="AD89" s="40"/>
      <c r="AE89" s="40"/>
      <c r="AF89" s="40"/>
      <c r="AG89" s="40"/>
      <c r="AH89" s="40"/>
      <c r="AI89" s="32" t="s">
        <v>31</v>
      </c>
      <c r="AJ89" s="40"/>
      <c r="AK89" s="40"/>
      <c r="AL89" s="40"/>
      <c r="AM89" s="80" t="str">
        <f>IF(E17="","",E17)</f>
        <v xml:space="preserve"> </v>
      </c>
      <c r="AN89" s="71"/>
      <c r="AO89" s="71"/>
      <c r="AP89" s="71"/>
      <c r="AQ89" s="40"/>
      <c r="AR89" s="44"/>
      <c r="AS89" s="81" t="s">
        <v>58</v>
      </c>
      <c r="AT89" s="82"/>
      <c r="AU89" s="83"/>
      <c r="AV89" s="83"/>
      <c r="AW89" s="83"/>
      <c r="AX89" s="83"/>
      <c r="AY89" s="83"/>
      <c r="AZ89" s="83"/>
      <c r="BA89" s="83"/>
      <c r="BB89" s="83"/>
      <c r="BC89" s="83"/>
      <c r="BD89" s="84"/>
      <c r="BE89" s="38"/>
    </row>
    <row r="90" s="2" customFormat="1" ht="15.15" customHeight="1">
      <c r="A90" s="38"/>
      <c r="B90" s="39"/>
      <c r="C90" s="32" t="s">
        <v>29</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34</v>
      </c>
      <c r="AJ90" s="40"/>
      <c r="AK90" s="40"/>
      <c r="AL90" s="40"/>
      <c r="AM90" s="80" t="str">
        <f>IF(E20="","",E20)</f>
        <v>MO-VE-RE s.r.o.</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59</v>
      </c>
      <c r="D92" s="94"/>
      <c r="E92" s="94"/>
      <c r="F92" s="94"/>
      <c r="G92" s="94"/>
      <c r="H92" s="95"/>
      <c r="I92" s="96" t="s">
        <v>60</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61</v>
      </c>
      <c r="AH92" s="94"/>
      <c r="AI92" s="94"/>
      <c r="AJ92" s="94"/>
      <c r="AK92" s="94"/>
      <c r="AL92" s="94"/>
      <c r="AM92" s="94"/>
      <c r="AN92" s="96" t="s">
        <v>62</v>
      </c>
      <c r="AO92" s="94"/>
      <c r="AP92" s="98"/>
      <c r="AQ92" s="99" t="s">
        <v>63</v>
      </c>
      <c r="AR92" s="44"/>
      <c r="AS92" s="100" t="s">
        <v>64</v>
      </c>
      <c r="AT92" s="101" t="s">
        <v>65</v>
      </c>
      <c r="AU92" s="101" t="s">
        <v>66</v>
      </c>
      <c r="AV92" s="101" t="s">
        <v>67</v>
      </c>
      <c r="AW92" s="101" t="s">
        <v>68</v>
      </c>
      <c r="AX92" s="101" t="s">
        <v>69</v>
      </c>
      <c r="AY92" s="101" t="s">
        <v>70</v>
      </c>
      <c r="AZ92" s="101" t="s">
        <v>71</v>
      </c>
      <c r="BA92" s="101" t="s">
        <v>72</v>
      </c>
      <c r="BB92" s="101" t="s">
        <v>73</v>
      </c>
      <c r="BC92" s="101" t="s">
        <v>74</v>
      </c>
      <c r="BD92" s="102" t="s">
        <v>75</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76</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ROUND(AG95,2)</f>
        <v>0</v>
      </c>
      <c r="AH94" s="109"/>
      <c r="AI94" s="109"/>
      <c r="AJ94" s="109"/>
      <c r="AK94" s="109"/>
      <c r="AL94" s="109"/>
      <c r="AM94" s="109"/>
      <c r="AN94" s="110">
        <f>SUM(AG94,AT94)</f>
        <v>0</v>
      </c>
      <c r="AO94" s="110"/>
      <c r="AP94" s="110"/>
      <c r="AQ94" s="111" t="s">
        <v>1</v>
      </c>
      <c r="AR94" s="112"/>
      <c r="AS94" s="113">
        <f>ROUND(AS95,2)</f>
        <v>0</v>
      </c>
      <c r="AT94" s="114">
        <f>ROUND(SUM(AV94:AW94),2)</f>
        <v>0</v>
      </c>
      <c r="AU94" s="115">
        <f>ROUND(AU95,5)</f>
        <v>0</v>
      </c>
      <c r="AV94" s="114">
        <f>ROUND(AZ94*L29,2)</f>
        <v>0</v>
      </c>
      <c r="AW94" s="114">
        <f>ROUND(BA94*L30,2)</f>
        <v>0</v>
      </c>
      <c r="AX94" s="114">
        <f>ROUND(BB94*L29,2)</f>
        <v>0</v>
      </c>
      <c r="AY94" s="114">
        <f>ROUND(BC94*L30,2)</f>
        <v>0</v>
      </c>
      <c r="AZ94" s="114">
        <f>ROUND(AZ95,2)</f>
        <v>0</v>
      </c>
      <c r="BA94" s="114">
        <f>ROUND(BA95,2)</f>
        <v>0</v>
      </c>
      <c r="BB94" s="114">
        <f>ROUND(BB95,2)</f>
        <v>0</v>
      </c>
      <c r="BC94" s="114">
        <f>ROUND(BC95,2)</f>
        <v>0</v>
      </c>
      <c r="BD94" s="116">
        <f>ROUND(BD95,2)</f>
        <v>0</v>
      </c>
      <c r="BE94" s="6"/>
      <c r="BS94" s="117" t="s">
        <v>77</v>
      </c>
      <c r="BT94" s="117" t="s">
        <v>78</v>
      </c>
      <c r="BU94" s="118" t="s">
        <v>79</v>
      </c>
      <c r="BV94" s="117" t="s">
        <v>80</v>
      </c>
      <c r="BW94" s="117" t="s">
        <v>5</v>
      </c>
      <c r="BX94" s="117" t="s">
        <v>81</v>
      </c>
      <c r="CL94" s="117" t="s">
        <v>1</v>
      </c>
    </row>
    <row r="95" s="7" customFormat="1" ht="16.5" customHeight="1">
      <c r="A95" s="119" t="s">
        <v>82</v>
      </c>
      <c r="B95" s="120"/>
      <c r="C95" s="121"/>
      <c r="D95" s="122" t="s">
        <v>14</v>
      </c>
      <c r="E95" s="122"/>
      <c r="F95" s="122"/>
      <c r="G95" s="122"/>
      <c r="H95" s="122"/>
      <c r="I95" s="123"/>
      <c r="J95" s="122" t="s">
        <v>83</v>
      </c>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4">
        <f>'307022 - Rekonstrukce ško...'!J30</f>
        <v>0</v>
      </c>
      <c r="AH95" s="123"/>
      <c r="AI95" s="123"/>
      <c r="AJ95" s="123"/>
      <c r="AK95" s="123"/>
      <c r="AL95" s="123"/>
      <c r="AM95" s="123"/>
      <c r="AN95" s="124">
        <f>SUM(AG95,AT95)</f>
        <v>0</v>
      </c>
      <c r="AO95" s="123"/>
      <c r="AP95" s="123"/>
      <c r="AQ95" s="125" t="s">
        <v>84</v>
      </c>
      <c r="AR95" s="126"/>
      <c r="AS95" s="127">
        <v>0</v>
      </c>
      <c r="AT95" s="128">
        <f>ROUND(SUM(AV95:AW95),2)</f>
        <v>0</v>
      </c>
      <c r="AU95" s="129">
        <f>'307022 - Rekonstrukce ško...'!P162</f>
        <v>0</v>
      </c>
      <c r="AV95" s="128">
        <f>'307022 - Rekonstrukce ško...'!J33</f>
        <v>0</v>
      </c>
      <c r="AW95" s="128">
        <f>'307022 - Rekonstrukce ško...'!J34</f>
        <v>0</v>
      </c>
      <c r="AX95" s="128">
        <f>'307022 - Rekonstrukce ško...'!J35</f>
        <v>0</v>
      </c>
      <c r="AY95" s="128">
        <f>'307022 - Rekonstrukce ško...'!J36</f>
        <v>0</v>
      </c>
      <c r="AZ95" s="128">
        <f>'307022 - Rekonstrukce ško...'!F33</f>
        <v>0</v>
      </c>
      <c r="BA95" s="128">
        <f>'307022 - Rekonstrukce ško...'!F34</f>
        <v>0</v>
      </c>
      <c r="BB95" s="128">
        <f>'307022 - Rekonstrukce ško...'!F35</f>
        <v>0</v>
      </c>
      <c r="BC95" s="128">
        <f>'307022 - Rekonstrukce ško...'!F36</f>
        <v>0</v>
      </c>
      <c r="BD95" s="130">
        <f>'307022 - Rekonstrukce ško...'!F37</f>
        <v>0</v>
      </c>
      <c r="BE95" s="7"/>
      <c r="BT95" s="131" t="s">
        <v>85</v>
      </c>
      <c r="BV95" s="131" t="s">
        <v>80</v>
      </c>
      <c r="BW95" s="131" t="s">
        <v>86</v>
      </c>
      <c r="BX95" s="131" t="s">
        <v>5</v>
      </c>
      <c r="CL95" s="131" t="s">
        <v>1</v>
      </c>
      <c r="CM95" s="131" t="s">
        <v>87</v>
      </c>
    </row>
    <row r="96" s="2" customFormat="1" ht="30" customHeight="1">
      <c r="A96" s="38"/>
      <c r="B96" s="39"/>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4"/>
      <c r="AS96" s="38"/>
      <c r="AT96" s="38"/>
      <c r="AU96" s="38"/>
      <c r="AV96" s="38"/>
      <c r="AW96" s="38"/>
      <c r="AX96" s="38"/>
      <c r="AY96" s="38"/>
      <c r="AZ96" s="38"/>
      <c r="BA96" s="38"/>
      <c r="BB96" s="38"/>
      <c r="BC96" s="38"/>
      <c r="BD96" s="38"/>
      <c r="BE96" s="38"/>
    </row>
    <row r="97" s="2" customFormat="1" ht="6.96" customHeight="1">
      <c r="A97" s="38"/>
      <c r="B97" s="66"/>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44"/>
      <c r="AS97" s="38"/>
      <c r="AT97" s="38"/>
      <c r="AU97" s="38"/>
      <c r="AV97" s="38"/>
      <c r="AW97" s="38"/>
      <c r="AX97" s="38"/>
      <c r="AY97" s="38"/>
      <c r="AZ97" s="38"/>
      <c r="BA97" s="38"/>
      <c r="BB97" s="38"/>
      <c r="BC97" s="38"/>
      <c r="BD97" s="38"/>
      <c r="BE97" s="38"/>
    </row>
  </sheetData>
  <sheetProtection sheet="1" formatColumns="0" formatRows="0" objects="1" scenarios="1" spinCount="100000" saltValue="ARA3ZNw4zheolxC7/bAdSAkkPxysgvy7RTh///uxmdcnxDXQCpbndWHwMYYrkpKE1yI3fBzZgPY2Z/l40K2DqQ==" hashValue="EsDW7PJtDYfUJZoyrbZhpG0jG87G4dp30mue3X+HXU/iCZqc0zbwjURJmhIG5E2j/cY01Z4aZHbt+D0815ms3Q==" algorithmName="SHA-512" password="CC35"/>
  <mergeCells count="42">
    <mergeCell ref="BE5:BE34"/>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85:AO85"/>
    <mergeCell ref="AM87:AN87"/>
    <mergeCell ref="AM89:AP89"/>
    <mergeCell ref="AS89:AT91"/>
    <mergeCell ref="AM90:AP90"/>
    <mergeCell ref="C92:G92"/>
    <mergeCell ref="I92:AF92"/>
    <mergeCell ref="AG92:AM92"/>
    <mergeCell ref="AN92:AP92"/>
    <mergeCell ref="AN95:AP95"/>
    <mergeCell ref="AG95:AM95"/>
    <mergeCell ref="D95:H95"/>
    <mergeCell ref="J95:AF95"/>
    <mergeCell ref="AG94:AM94"/>
    <mergeCell ref="AN94:AP94"/>
    <mergeCell ref="AR2:BE2"/>
  </mergeCells>
  <hyperlinks>
    <hyperlink ref="A95" location="'307022 - Rekonstrukce ško...'!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86</v>
      </c>
    </row>
    <row r="3" s="1" customFormat="1" ht="6.96" customHeight="1">
      <c r="B3" s="132"/>
      <c r="C3" s="133"/>
      <c r="D3" s="133"/>
      <c r="E3" s="133"/>
      <c r="F3" s="133"/>
      <c r="G3" s="133"/>
      <c r="H3" s="133"/>
      <c r="I3" s="133"/>
      <c r="J3" s="133"/>
      <c r="K3" s="133"/>
      <c r="L3" s="20"/>
      <c r="AT3" s="17" t="s">
        <v>87</v>
      </c>
    </row>
    <row r="4" s="1" customFormat="1" ht="24.96" customHeight="1">
      <c r="B4" s="20"/>
      <c r="D4" s="134" t="s">
        <v>88</v>
      </c>
      <c r="L4" s="20"/>
      <c r="M4" s="135" t="s">
        <v>10</v>
      </c>
      <c r="AT4" s="17" t="s">
        <v>4</v>
      </c>
    </row>
    <row r="5" s="1" customFormat="1" ht="6.96" customHeight="1">
      <c r="B5" s="20"/>
      <c r="L5" s="20"/>
    </row>
    <row r="6" s="1" customFormat="1" ht="12" customHeight="1">
      <c r="B6" s="20"/>
      <c r="D6" s="136" t="s">
        <v>16</v>
      </c>
      <c r="L6" s="20"/>
    </row>
    <row r="7" s="1" customFormat="1" ht="26.25" customHeight="1">
      <c r="B7" s="20"/>
      <c r="E7" s="137" t="str">
        <f>'Rekapitulace stavby'!K6</f>
        <v>ČZA v Humpolci, střední škola - rekonstrukce školní kuchyně, tělocvičny a DM Fügnerova 570</v>
      </c>
      <c r="F7" s="136"/>
      <c r="G7" s="136"/>
      <c r="H7" s="136"/>
      <c r="L7" s="20"/>
    </row>
    <row r="8" s="2" customFormat="1" ht="12" customHeight="1">
      <c r="A8" s="38"/>
      <c r="B8" s="44"/>
      <c r="C8" s="38"/>
      <c r="D8" s="136" t="s">
        <v>89</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38" t="s">
        <v>90</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36" t="s">
        <v>18</v>
      </c>
      <c r="E11" s="38"/>
      <c r="F11" s="139" t="s">
        <v>1</v>
      </c>
      <c r="G11" s="38"/>
      <c r="H11" s="38"/>
      <c r="I11" s="136" t="s">
        <v>19</v>
      </c>
      <c r="J11" s="139" t="s">
        <v>1</v>
      </c>
      <c r="K11" s="38"/>
      <c r="L11" s="63"/>
      <c r="S11" s="38"/>
      <c r="T11" s="38"/>
      <c r="U11" s="38"/>
      <c r="V11" s="38"/>
      <c r="W11" s="38"/>
      <c r="X11" s="38"/>
      <c r="Y11" s="38"/>
      <c r="Z11" s="38"/>
      <c r="AA11" s="38"/>
      <c r="AB11" s="38"/>
      <c r="AC11" s="38"/>
      <c r="AD11" s="38"/>
      <c r="AE11" s="38"/>
    </row>
    <row r="12" s="2" customFormat="1" ht="12" customHeight="1">
      <c r="A12" s="38"/>
      <c r="B12" s="44"/>
      <c r="C12" s="38"/>
      <c r="D12" s="136" t="s">
        <v>20</v>
      </c>
      <c r="E12" s="38"/>
      <c r="F12" s="139" t="s">
        <v>21</v>
      </c>
      <c r="G12" s="38"/>
      <c r="H12" s="38"/>
      <c r="I12" s="136" t="s">
        <v>22</v>
      </c>
      <c r="J12" s="140" t="str">
        <f>'Rekapitulace stavby'!AN8</f>
        <v>5. 9. 2024</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36" t="s">
        <v>24</v>
      </c>
      <c r="E14" s="38"/>
      <c r="F14" s="38"/>
      <c r="G14" s="38"/>
      <c r="H14" s="38"/>
      <c r="I14" s="136" t="s">
        <v>25</v>
      </c>
      <c r="J14" s="139" t="s">
        <v>26</v>
      </c>
      <c r="K14" s="38"/>
      <c r="L14" s="63"/>
      <c r="S14" s="38"/>
      <c r="T14" s="38"/>
      <c r="U14" s="38"/>
      <c r="V14" s="38"/>
      <c r="W14" s="38"/>
      <c r="X14" s="38"/>
      <c r="Y14" s="38"/>
      <c r="Z14" s="38"/>
      <c r="AA14" s="38"/>
      <c r="AB14" s="38"/>
      <c r="AC14" s="38"/>
      <c r="AD14" s="38"/>
      <c r="AE14" s="38"/>
    </row>
    <row r="15" s="2" customFormat="1" ht="18" customHeight="1">
      <c r="A15" s="38"/>
      <c r="B15" s="44"/>
      <c r="C15" s="38"/>
      <c r="D15" s="38"/>
      <c r="E15" s="139" t="s">
        <v>27</v>
      </c>
      <c r="F15" s="38"/>
      <c r="G15" s="38"/>
      <c r="H15" s="38"/>
      <c r="I15" s="136" t="s">
        <v>28</v>
      </c>
      <c r="J15" s="139"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36" t="s">
        <v>29</v>
      </c>
      <c r="E17" s="38"/>
      <c r="F17" s="38"/>
      <c r="G17" s="38"/>
      <c r="H17" s="38"/>
      <c r="I17" s="136" t="s">
        <v>25</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39"/>
      <c r="G18" s="139"/>
      <c r="H18" s="139"/>
      <c r="I18" s="136" t="s">
        <v>28</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36" t="s">
        <v>31</v>
      </c>
      <c r="E20" s="38"/>
      <c r="F20" s="38"/>
      <c r="G20" s="38"/>
      <c r="H20" s="38"/>
      <c r="I20" s="136" t="s">
        <v>25</v>
      </c>
      <c r="J20" s="139" t="s">
        <v>35</v>
      </c>
      <c r="K20" s="38"/>
      <c r="L20" s="63"/>
      <c r="S20" s="38"/>
      <c r="T20" s="38"/>
      <c r="U20" s="38"/>
      <c r="V20" s="38"/>
      <c r="W20" s="38"/>
      <c r="X20" s="38"/>
      <c r="Y20" s="38"/>
      <c r="Z20" s="38"/>
      <c r="AA20" s="38"/>
      <c r="AB20" s="38"/>
      <c r="AC20" s="38"/>
      <c r="AD20" s="38"/>
      <c r="AE20" s="38"/>
    </row>
    <row r="21" s="2" customFormat="1" ht="18" customHeight="1">
      <c r="A21" s="38"/>
      <c r="B21" s="44"/>
      <c r="C21" s="38"/>
      <c r="D21" s="38"/>
      <c r="E21" s="139" t="s">
        <v>36</v>
      </c>
      <c r="F21" s="38"/>
      <c r="G21" s="38"/>
      <c r="H21" s="38"/>
      <c r="I21" s="136" t="s">
        <v>28</v>
      </c>
      <c r="J21" s="139" t="s">
        <v>1</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36" t="s">
        <v>34</v>
      </c>
      <c r="E23" s="38"/>
      <c r="F23" s="38"/>
      <c r="G23" s="38"/>
      <c r="H23" s="38"/>
      <c r="I23" s="136" t="s">
        <v>25</v>
      </c>
      <c r="J23" s="139" t="s">
        <v>35</v>
      </c>
      <c r="K23" s="38"/>
      <c r="L23" s="63"/>
      <c r="S23" s="38"/>
      <c r="T23" s="38"/>
      <c r="U23" s="38"/>
      <c r="V23" s="38"/>
      <c r="W23" s="38"/>
      <c r="X23" s="38"/>
      <c r="Y23" s="38"/>
      <c r="Z23" s="38"/>
      <c r="AA23" s="38"/>
      <c r="AB23" s="38"/>
      <c r="AC23" s="38"/>
      <c r="AD23" s="38"/>
      <c r="AE23" s="38"/>
    </row>
    <row r="24" s="2" customFormat="1" ht="18" customHeight="1">
      <c r="A24" s="38"/>
      <c r="B24" s="44"/>
      <c r="C24" s="38"/>
      <c r="D24" s="38"/>
      <c r="E24" s="139" t="s">
        <v>36</v>
      </c>
      <c r="F24" s="38"/>
      <c r="G24" s="38"/>
      <c r="H24" s="38"/>
      <c r="I24" s="136" t="s">
        <v>28</v>
      </c>
      <c r="J24" s="139"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36" t="s">
        <v>37</v>
      </c>
      <c r="E26" s="38"/>
      <c r="F26" s="38"/>
      <c r="G26" s="38"/>
      <c r="H26" s="38"/>
      <c r="I26" s="38"/>
      <c r="J26" s="38"/>
      <c r="K26" s="38"/>
      <c r="L26" s="63"/>
      <c r="S26" s="38"/>
      <c r="T26" s="38"/>
      <c r="U26" s="38"/>
      <c r="V26" s="38"/>
      <c r="W26" s="38"/>
      <c r="X26" s="38"/>
      <c r="Y26" s="38"/>
      <c r="Z26" s="38"/>
      <c r="AA26" s="38"/>
      <c r="AB26" s="38"/>
      <c r="AC26" s="38"/>
      <c r="AD26" s="38"/>
      <c r="AE26" s="38"/>
    </row>
    <row r="27" s="8" customFormat="1" ht="16.5" customHeight="1">
      <c r="A27" s="141"/>
      <c r="B27" s="142"/>
      <c r="C27" s="141"/>
      <c r="D27" s="141"/>
      <c r="E27" s="143" t="s">
        <v>1</v>
      </c>
      <c r="F27" s="143"/>
      <c r="G27" s="143"/>
      <c r="H27" s="143"/>
      <c r="I27" s="141"/>
      <c r="J27" s="141"/>
      <c r="K27" s="141"/>
      <c r="L27" s="144"/>
      <c r="S27" s="141"/>
      <c r="T27" s="141"/>
      <c r="U27" s="141"/>
      <c r="V27" s="141"/>
      <c r="W27" s="141"/>
      <c r="X27" s="141"/>
      <c r="Y27" s="141"/>
      <c r="Z27" s="141"/>
      <c r="AA27" s="141"/>
      <c r="AB27" s="141"/>
      <c r="AC27" s="141"/>
      <c r="AD27" s="141"/>
      <c r="AE27" s="141"/>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45"/>
      <c r="E29" s="145"/>
      <c r="F29" s="145"/>
      <c r="G29" s="145"/>
      <c r="H29" s="145"/>
      <c r="I29" s="145"/>
      <c r="J29" s="145"/>
      <c r="K29" s="145"/>
      <c r="L29" s="63"/>
      <c r="S29" s="38"/>
      <c r="T29" s="38"/>
      <c r="U29" s="38"/>
      <c r="V29" s="38"/>
      <c r="W29" s="38"/>
      <c r="X29" s="38"/>
      <c r="Y29" s="38"/>
      <c r="Z29" s="38"/>
      <c r="AA29" s="38"/>
      <c r="AB29" s="38"/>
      <c r="AC29" s="38"/>
      <c r="AD29" s="38"/>
      <c r="AE29" s="38"/>
    </row>
    <row r="30" s="2" customFormat="1" ht="25.44" customHeight="1">
      <c r="A30" s="38"/>
      <c r="B30" s="44"/>
      <c r="C30" s="38"/>
      <c r="D30" s="146" t="s">
        <v>38</v>
      </c>
      <c r="E30" s="38"/>
      <c r="F30" s="38"/>
      <c r="G30" s="38"/>
      <c r="H30" s="38"/>
      <c r="I30" s="38"/>
      <c r="J30" s="147">
        <f>ROUND(J162, 2)</f>
        <v>0</v>
      </c>
      <c r="K30" s="38"/>
      <c r="L30" s="63"/>
      <c r="S30" s="38"/>
      <c r="T30" s="38"/>
      <c r="U30" s="38"/>
      <c r="V30" s="38"/>
      <c r="W30" s="38"/>
      <c r="X30" s="38"/>
      <c r="Y30" s="38"/>
      <c r="Z30" s="38"/>
      <c r="AA30" s="38"/>
      <c r="AB30" s="38"/>
      <c r="AC30" s="38"/>
      <c r="AD30" s="38"/>
      <c r="AE30" s="38"/>
    </row>
    <row r="31" s="2" customFormat="1" ht="6.96" customHeight="1">
      <c r="A31" s="38"/>
      <c r="B31" s="44"/>
      <c r="C31" s="38"/>
      <c r="D31" s="145"/>
      <c r="E31" s="145"/>
      <c r="F31" s="145"/>
      <c r="G31" s="145"/>
      <c r="H31" s="145"/>
      <c r="I31" s="145"/>
      <c r="J31" s="145"/>
      <c r="K31" s="145"/>
      <c r="L31" s="63"/>
      <c r="S31" s="38"/>
      <c r="T31" s="38"/>
      <c r="U31" s="38"/>
      <c r="V31" s="38"/>
      <c r="W31" s="38"/>
      <c r="X31" s="38"/>
      <c r="Y31" s="38"/>
      <c r="Z31" s="38"/>
      <c r="AA31" s="38"/>
      <c r="AB31" s="38"/>
      <c r="AC31" s="38"/>
      <c r="AD31" s="38"/>
      <c r="AE31" s="38"/>
    </row>
    <row r="32" s="2" customFormat="1" ht="14.4" customHeight="1">
      <c r="A32" s="38"/>
      <c r="B32" s="44"/>
      <c r="C32" s="38"/>
      <c r="D32" s="38"/>
      <c r="E32" s="38"/>
      <c r="F32" s="148" t="s">
        <v>40</v>
      </c>
      <c r="G32" s="38"/>
      <c r="H32" s="38"/>
      <c r="I32" s="148" t="s">
        <v>39</v>
      </c>
      <c r="J32" s="148" t="s">
        <v>41</v>
      </c>
      <c r="K32" s="38"/>
      <c r="L32" s="63"/>
      <c r="S32" s="38"/>
      <c r="T32" s="38"/>
      <c r="U32" s="38"/>
      <c r="V32" s="38"/>
      <c r="W32" s="38"/>
      <c r="X32" s="38"/>
      <c r="Y32" s="38"/>
      <c r="Z32" s="38"/>
      <c r="AA32" s="38"/>
      <c r="AB32" s="38"/>
      <c r="AC32" s="38"/>
      <c r="AD32" s="38"/>
      <c r="AE32" s="38"/>
    </row>
    <row r="33" s="2" customFormat="1" ht="14.4" customHeight="1">
      <c r="A33" s="38"/>
      <c r="B33" s="44"/>
      <c r="C33" s="38"/>
      <c r="D33" s="149" t="s">
        <v>42</v>
      </c>
      <c r="E33" s="136" t="s">
        <v>43</v>
      </c>
      <c r="F33" s="150">
        <f>ROUND((SUM(BE162:BE2539)),  2)</f>
        <v>0</v>
      </c>
      <c r="G33" s="38"/>
      <c r="H33" s="38"/>
      <c r="I33" s="151">
        <v>0.20999999999999999</v>
      </c>
      <c r="J33" s="150">
        <f>ROUND(((SUM(BE162:BE2539))*I33),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36" t="s">
        <v>44</v>
      </c>
      <c r="F34" s="150">
        <f>ROUND((SUM(BF162:BF2539)),  2)</f>
        <v>0</v>
      </c>
      <c r="G34" s="38"/>
      <c r="H34" s="38"/>
      <c r="I34" s="151">
        <v>0.12</v>
      </c>
      <c r="J34" s="150">
        <f>ROUND(((SUM(BF162:BF2539))*I34),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36" t="s">
        <v>45</v>
      </c>
      <c r="F35" s="150">
        <f>ROUND((SUM(BG162:BG2539)),  2)</f>
        <v>0</v>
      </c>
      <c r="G35" s="38"/>
      <c r="H35" s="38"/>
      <c r="I35" s="151">
        <v>0.20999999999999999</v>
      </c>
      <c r="J35" s="150">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36" t="s">
        <v>46</v>
      </c>
      <c r="F36" s="150">
        <f>ROUND((SUM(BH162:BH2539)),  2)</f>
        <v>0</v>
      </c>
      <c r="G36" s="38"/>
      <c r="H36" s="38"/>
      <c r="I36" s="151">
        <v>0.12</v>
      </c>
      <c r="J36" s="150">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36" t="s">
        <v>47</v>
      </c>
      <c r="F37" s="150">
        <f>ROUND((SUM(BI162:BI2539)),  2)</f>
        <v>0</v>
      </c>
      <c r="G37" s="38"/>
      <c r="H37" s="38"/>
      <c r="I37" s="151">
        <v>0</v>
      </c>
      <c r="J37" s="150">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52"/>
      <c r="D39" s="153" t="s">
        <v>48</v>
      </c>
      <c r="E39" s="154"/>
      <c r="F39" s="154"/>
      <c r="G39" s="155" t="s">
        <v>49</v>
      </c>
      <c r="H39" s="156" t="s">
        <v>50</v>
      </c>
      <c r="I39" s="154"/>
      <c r="J39" s="157">
        <f>SUM(J30:J37)</f>
        <v>0</v>
      </c>
      <c r="K39" s="158"/>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59" t="s">
        <v>51</v>
      </c>
      <c r="E50" s="160"/>
      <c r="F50" s="160"/>
      <c r="G50" s="159" t="s">
        <v>52</v>
      </c>
      <c r="H50" s="160"/>
      <c r="I50" s="160"/>
      <c r="J50" s="160"/>
      <c r="K50" s="160"/>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61" t="s">
        <v>53</v>
      </c>
      <c r="E61" s="162"/>
      <c r="F61" s="163" t="s">
        <v>54</v>
      </c>
      <c r="G61" s="161" t="s">
        <v>53</v>
      </c>
      <c r="H61" s="162"/>
      <c r="I61" s="162"/>
      <c r="J61" s="164" t="s">
        <v>54</v>
      </c>
      <c r="K61" s="162"/>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59" t="s">
        <v>55</v>
      </c>
      <c r="E65" s="165"/>
      <c r="F65" s="165"/>
      <c r="G65" s="159" t="s">
        <v>56</v>
      </c>
      <c r="H65" s="165"/>
      <c r="I65" s="165"/>
      <c r="J65" s="165"/>
      <c r="K65" s="165"/>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61" t="s">
        <v>53</v>
      </c>
      <c r="E76" s="162"/>
      <c r="F76" s="163" t="s">
        <v>54</v>
      </c>
      <c r="G76" s="161" t="s">
        <v>53</v>
      </c>
      <c r="H76" s="162"/>
      <c r="I76" s="162"/>
      <c r="J76" s="164" t="s">
        <v>54</v>
      </c>
      <c r="K76" s="162"/>
      <c r="L76" s="63"/>
      <c r="S76" s="38"/>
      <c r="T76" s="38"/>
      <c r="U76" s="38"/>
      <c r="V76" s="38"/>
      <c r="W76" s="38"/>
      <c r="X76" s="38"/>
      <c r="Y76" s="38"/>
      <c r="Z76" s="38"/>
      <c r="AA76" s="38"/>
      <c r="AB76" s="38"/>
      <c r="AC76" s="38"/>
      <c r="AD76" s="38"/>
      <c r="AE76" s="38"/>
    </row>
    <row r="77" s="2" customFormat="1" ht="14.4" customHeight="1">
      <c r="A77" s="38"/>
      <c r="B77" s="166"/>
      <c r="C77" s="167"/>
      <c r="D77" s="167"/>
      <c r="E77" s="167"/>
      <c r="F77" s="167"/>
      <c r="G77" s="167"/>
      <c r="H77" s="167"/>
      <c r="I77" s="167"/>
      <c r="J77" s="167"/>
      <c r="K77" s="167"/>
      <c r="L77" s="63"/>
      <c r="S77" s="38"/>
      <c r="T77" s="38"/>
      <c r="U77" s="38"/>
      <c r="V77" s="38"/>
      <c r="W77" s="38"/>
      <c r="X77" s="38"/>
      <c r="Y77" s="38"/>
      <c r="Z77" s="38"/>
      <c r="AA77" s="38"/>
      <c r="AB77" s="38"/>
      <c r="AC77" s="38"/>
      <c r="AD77" s="38"/>
      <c r="AE77" s="38"/>
    </row>
    <row r="81" s="2" customFormat="1" ht="6.96" customHeight="1">
      <c r="A81" s="38"/>
      <c r="B81" s="168"/>
      <c r="C81" s="169"/>
      <c r="D81" s="169"/>
      <c r="E81" s="169"/>
      <c r="F81" s="169"/>
      <c r="G81" s="169"/>
      <c r="H81" s="169"/>
      <c r="I81" s="169"/>
      <c r="J81" s="169"/>
      <c r="K81" s="169"/>
      <c r="L81" s="63"/>
      <c r="S81" s="38"/>
      <c r="T81" s="38"/>
      <c r="U81" s="38"/>
      <c r="V81" s="38"/>
      <c r="W81" s="38"/>
      <c r="X81" s="38"/>
      <c r="Y81" s="38"/>
      <c r="Z81" s="38"/>
      <c r="AA81" s="38"/>
      <c r="AB81" s="38"/>
      <c r="AC81" s="38"/>
      <c r="AD81" s="38"/>
      <c r="AE81" s="38"/>
    </row>
    <row r="82" s="2" customFormat="1" ht="24.96" customHeight="1">
      <c r="A82" s="38"/>
      <c r="B82" s="39"/>
      <c r="C82" s="23" t="s">
        <v>91</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26.25" customHeight="1">
      <c r="A85" s="38"/>
      <c r="B85" s="39"/>
      <c r="C85" s="40"/>
      <c r="D85" s="40"/>
      <c r="E85" s="170" t="str">
        <f>E7</f>
        <v>ČZA v Humpolci, střední škola - rekonstrukce školní kuchyně, tělocvičny a DM Fügnerova 570</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89</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307022 - Rekonstrukce školní kuchyně</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20</v>
      </c>
      <c r="D89" s="40"/>
      <c r="E89" s="40"/>
      <c r="F89" s="27" t="str">
        <f>F12</f>
        <v>Humpolce</v>
      </c>
      <c r="G89" s="40"/>
      <c r="H89" s="40"/>
      <c r="I89" s="32" t="s">
        <v>22</v>
      </c>
      <c r="J89" s="79" t="str">
        <f>IF(J12="","",J12)</f>
        <v>5. 9. 2024</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5.15" customHeight="1">
      <c r="A91" s="38"/>
      <c r="B91" s="39"/>
      <c r="C91" s="32" t="s">
        <v>24</v>
      </c>
      <c r="D91" s="40"/>
      <c r="E91" s="40"/>
      <c r="F91" s="27" t="str">
        <f>E15</f>
        <v xml:space="preserve">Kraj Vysočina </v>
      </c>
      <c r="G91" s="40"/>
      <c r="H91" s="40"/>
      <c r="I91" s="32" t="s">
        <v>31</v>
      </c>
      <c r="J91" s="36" t="str">
        <f>E21</f>
        <v>MO-VE-RE s.r.o.</v>
      </c>
      <c r="K91" s="40"/>
      <c r="L91" s="63"/>
      <c r="S91" s="38"/>
      <c r="T91" s="38"/>
      <c r="U91" s="38"/>
      <c r="V91" s="38"/>
      <c r="W91" s="38"/>
      <c r="X91" s="38"/>
      <c r="Y91" s="38"/>
      <c r="Z91" s="38"/>
      <c r="AA91" s="38"/>
      <c r="AB91" s="38"/>
      <c r="AC91" s="38"/>
      <c r="AD91" s="38"/>
      <c r="AE91" s="38"/>
    </row>
    <row r="92" s="2" customFormat="1" ht="15.15" customHeight="1">
      <c r="A92" s="38"/>
      <c r="B92" s="39"/>
      <c r="C92" s="32" t="s">
        <v>29</v>
      </c>
      <c r="D92" s="40"/>
      <c r="E92" s="40"/>
      <c r="F92" s="27" t="str">
        <f>IF(E18="","",E18)</f>
        <v>Vyplň údaj</v>
      </c>
      <c r="G92" s="40"/>
      <c r="H92" s="40"/>
      <c r="I92" s="32" t="s">
        <v>34</v>
      </c>
      <c r="J92" s="36" t="str">
        <f>E24</f>
        <v>MO-VE-RE s.r.o.</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71" t="s">
        <v>92</v>
      </c>
      <c r="D94" s="172"/>
      <c r="E94" s="172"/>
      <c r="F94" s="172"/>
      <c r="G94" s="172"/>
      <c r="H94" s="172"/>
      <c r="I94" s="172"/>
      <c r="J94" s="173" t="s">
        <v>93</v>
      </c>
      <c r="K94" s="172"/>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74" t="s">
        <v>94</v>
      </c>
      <c r="D96" s="40"/>
      <c r="E96" s="40"/>
      <c r="F96" s="40"/>
      <c r="G96" s="40"/>
      <c r="H96" s="40"/>
      <c r="I96" s="40"/>
      <c r="J96" s="110">
        <f>J162</f>
        <v>0</v>
      </c>
      <c r="K96" s="40"/>
      <c r="L96" s="63"/>
      <c r="S96" s="38"/>
      <c r="T96" s="38"/>
      <c r="U96" s="38"/>
      <c r="V96" s="38"/>
      <c r="W96" s="38"/>
      <c r="X96" s="38"/>
      <c r="Y96" s="38"/>
      <c r="Z96" s="38"/>
      <c r="AA96" s="38"/>
      <c r="AB96" s="38"/>
      <c r="AC96" s="38"/>
      <c r="AD96" s="38"/>
      <c r="AE96" s="38"/>
      <c r="AU96" s="17" t="s">
        <v>95</v>
      </c>
    </row>
    <row r="97" s="9" customFormat="1" ht="24.96" customHeight="1">
      <c r="A97" s="9"/>
      <c r="B97" s="175"/>
      <c r="C97" s="176"/>
      <c r="D97" s="177" t="s">
        <v>96</v>
      </c>
      <c r="E97" s="178"/>
      <c r="F97" s="178"/>
      <c r="G97" s="178"/>
      <c r="H97" s="178"/>
      <c r="I97" s="178"/>
      <c r="J97" s="179">
        <f>J163</f>
        <v>0</v>
      </c>
      <c r="K97" s="176"/>
      <c r="L97" s="180"/>
      <c r="S97" s="9"/>
      <c r="T97" s="9"/>
      <c r="U97" s="9"/>
      <c r="V97" s="9"/>
      <c r="W97" s="9"/>
      <c r="X97" s="9"/>
      <c r="Y97" s="9"/>
      <c r="Z97" s="9"/>
      <c r="AA97" s="9"/>
      <c r="AB97" s="9"/>
      <c r="AC97" s="9"/>
      <c r="AD97" s="9"/>
      <c r="AE97" s="9"/>
    </row>
    <row r="98" s="10" customFormat="1" ht="19.92" customHeight="1">
      <c r="A98" s="10"/>
      <c r="B98" s="181"/>
      <c r="C98" s="182"/>
      <c r="D98" s="183" t="s">
        <v>97</v>
      </c>
      <c r="E98" s="184"/>
      <c r="F98" s="184"/>
      <c r="G98" s="184"/>
      <c r="H98" s="184"/>
      <c r="I98" s="184"/>
      <c r="J98" s="185">
        <f>J164</f>
        <v>0</v>
      </c>
      <c r="K98" s="182"/>
      <c r="L98" s="186"/>
      <c r="S98" s="10"/>
      <c r="T98" s="10"/>
      <c r="U98" s="10"/>
      <c r="V98" s="10"/>
      <c r="W98" s="10"/>
      <c r="X98" s="10"/>
      <c r="Y98" s="10"/>
      <c r="Z98" s="10"/>
      <c r="AA98" s="10"/>
      <c r="AB98" s="10"/>
      <c r="AC98" s="10"/>
      <c r="AD98" s="10"/>
      <c r="AE98" s="10"/>
    </row>
    <row r="99" s="10" customFormat="1" ht="19.92" customHeight="1">
      <c r="A99" s="10"/>
      <c r="B99" s="181"/>
      <c r="C99" s="182"/>
      <c r="D99" s="183" t="s">
        <v>98</v>
      </c>
      <c r="E99" s="184"/>
      <c r="F99" s="184"/>
      <c r="G99" s="184"/>
      <c r="H99" s="184"/>
      <c r="I99" s="184"/>
      <c r="J99" s="185">
        <f>J199</f>
        <v>0</v>
      </c>
      <c r="K99" s="182"/>
      <c r="L99" s="186"/>
      <c r="S99" s="10"/>
      <c r="T99" s="10"/>
      <c r="U99" s="10"/>
      <c r="V99" s="10"/>
      <c r="W99" s="10"/>
      <c r="X99" s="10"/>
      <c r="Y99" s="10"/>
      <c r="Z99" s="10"/>
      <c r="AA99" s="10"/>
      <c r="AB99" s="10"/>
      <c r="AC99" s="10"/>
      <c r="AD99" s="10"/>
      <c r="AE99" s="10"/>
    </row>
    <row r="100" s="10" customFormat="1" ht="19.92" customHeight="1">
      <c r="A100" s="10"/>
      <c r="B100" s="181"/>
      <c r="C100" s="182"/>
      <c r="D100" s="183" t="s">
        <v>99</v>
      </c>
      <c r="E100" s="184"/>
      <c r="F100" s="184"/>
      <c r="G100" s="184"/>
      <c r="H100" s="184"/>
      <c r="I100" s="184"/>
      <c r="J100" s="185">
        <f>J223</f>
        <v>0</v>
      </c>
      <c r="K100" s="182"/>
      <c r="L100" s="186"/>
      <c r="S100" s="10"/>
      <c r="T100" s="10"/>
      <c r="U100" s="10"/>
      <c r="V100" s="10"/>
      <c r="W100" s="10"/>
      <c r="X100" s="10"/>
      <c r="Y100" s="10"/>
      <c r="Z100" s="10"/>
      <c r="AA100" s="10"/>
      <c r="AB100" s="10"/>
      <c r="AC100" s="10"/>
      <c r="AD100" s="10"/>
      <c r="AE100" s="10"/>
    </row>
    <row r="101" s="10" customFormat="1" ht="19.92" customHeight="1">
      <c r="A101" s="10"/>
      <c r="B101" s="181"/>
      <c r="C101" s="182"/>
      <c r="D101" s="183" t="s">
        <v>100</v>
      </c>
      <c r="E101" s="184"/>
      <c r="F101" s="184"/>
      <c r="G101" s="184"/>
      <c r="H101" s="184"/>
      <c r="I101" s="184"/>
      <c r="J101" s="185">
        <f>J347</f>
        <v>0</v>
      </c>
      <c r="K101" s="182"/>
      <c r="L101" s="186"/>
      <c r="S101" s="10"/>
      <c r="T101" s="10"/>
      <c r="U101" s="10"/>
      <c r="V101" s="10"/>
      <c r="W101" s="10"/>
      <c r="X101" s="10"/>
      <c r="Y101" s="10"/>
      <c r="Z101" s="10"/>
      <c r="AA101" s="10"/>
      <c r="AB101" s="10"/>
      <c r="AC101" s="10"/>
      <c r="AD101" s="10"/>
      <c r="AE101" s="10"/>
    </row>
    <row r="102" s="10" customFormat="1" ht="19.92" customHeight="1">
      <c r="A102" s="10"/>
      <c r="B102" s="181"/>
      <c r="C102" s="182"/>
      <c r="D102" s="183" t="s">
        <v>101</v>
      </c>
      <c r="E102" s="184"/>
      <c r="F102" s="184"/>
      <c r="G102" s="184"/>
      <c r="H102" s="184"/>
      <c r="I102" s="184"/>
      <c r="J102" s="185">
        <f>J526</f>
        <v>0</v>
      </c>
      <c r="K102" s="182"/>
      <c r="L102" s="186"/>
      <c r="S102" s="10"/>
      <c r="T102" s="10"/>
      <c r="U102" s="10"/>
      <c r="V102" s="10"/>
      <c r="W102" s="10"/>
      <c r="X102" s="10"/>
      <c r="Y102" s="10"/>
      <c r="Z102" s="10"/>
      <c r="AA102" s="10"/>
      <c r="AB102" s="10"/>
      <c r="AC102" s="10"/>
      <c r="AD102" s="10"/>
      <c r="AE102" s="10"/>
    </row>
    <row r="103" s="10" customFormat="1" ht="19.92" customHeight="1">
      <c r="A103" s="10"/>
      <c r="B103" s="181"/>
      <c r="C103" s="182"/>
      <c r="D103" s="183" t="s">
        <v>102</v>
      </c>
      <c r="E103" s="184"/>
      <c r="F103" s="184"/>
      <c r="G103" s="184"/>
      <c r="H103" s="184"/>
      <c r="I103" s="184"/>
      <c r="J103" s="185">
        <f>J557</f>
        <v>0</v>
      </c>
      <c r="K103" s="182"/>
      <c r="L103" s="186"/>
      <c r="S103" s="10"/>
      <c r="T103" s="10"/>
      <c r="U103" s="10"/>
      <c r="V103" s="10"/>
      <c r="W103" s="10"/>
      <c r="X103" s="10"/>
      <c r="Y103" s="10"/>
      <c r="Z103" s="10"/>
      <c r="AA103" s="10"/>
      <c r="AB103" s="10"/>
      <c r="AC103" s="10"/>
      <c r="AD103" s="10"/>
      <c r="AE103" s="10"/>
    </row>
    <row r="104" s="9" customFormat="1" ht="24.96" customHeight="1">
      <c r="A104" s="9"/>
      <c r="B104" s="175"/>
      <c r="C104" s="176"/>
      <c r="D104" s="177" t="s">
        <v>103</v>
      </c>
      <c r="E104" s="178"/>
      <c r="F104" s="178"/>
      <c r="G104" s="178"/>
      <c r="H104" s="178"/>
      <c r="I104" s="178"/>
      <c r="J104" s="179">
        <f>J560</f>
        <v>0</v>
      </c>
      <c r="K104" s="176"/>
      <c r="L104" s="180"/>
      <c r="S104" s="9"/>
      <c r="T104" s="9"/>
      <c r="U104" s="9"/>
      <c r="V104" s="9"/>
      <c r="W104" s="9"/>
      <c r="X104" s="9"/>
      <c r="Y104" s="9"/>
      <c r="Z104" s="9"/>
      <c r="AA104" s="9"/>
      <c r="AB104" s="9"/>
      <c r="AC104" s="9"/>
      <c r="AD104" s="9"/>
      <c r="AE104" s="9"/>
    </row>
    <row r="105" s="10" customFormat="1" ht="19.92" customHeight="1">
      <c r="A105" s="10"/>
      <c r="B105" s="181"/>
      <c r="C105" s="182"/>
      <c r="D105" s="183" t="s">
        <v>104</v>
      </c>
      <c r="E105" s="184"/>
      <c r="F105" s="184"/>
      <c r="G105" s="184"/>
      <c r="H105" s="184"/>
      <c r="I105" s="184"/>
      <c r="J105" s="185">
        <f>J561</f>
        <v>0</v>
      </c>
      <c r="K105" s="182"/>
      <c r="L105" s="186"/>
      <c r="S105" s="10"/>
      <c r="T105" s="10"/>
      <c r="U105" s="10"/>
      <c r="V105" s="10"/>
      <c r="W105" s="10"/>
      <c r="X105" s="10"/>
      <c r="Y105" s="10"/>
      <c r="Z105" s="10"/>
      <c r="AA105" s="10"/>
      <c r="AB105" s="10"/>
      <c r="AC105" s="10"/>
      <c r="AD105" s="10"/>
      <c r="AE105" s="10"/>
    </row>
    <row r="106" s="10" customFormat="1" ht="19.92" customHeight="1">
      <c r="A106" s="10"/>
      <c r="B106" s="181"/>
      <c r="C106" s="182"/>
      <c r="D106" s="183" t="s">
        <v>105</v>
      </c>
      <c r="E106" s="184"/>
      <c r="F106" s="184"/>
      <c r="G106" s="184"/>
      <c r="H106" s="184"/>
      <c r="I106" s="184"/>
      <c r="J106" s="185">
        <f>J625</f>
        <v>0</v>
      </c>
      <c r="K106" s="182"/>
      <c r="L106" s="186"/>
      <c r="S106" s="10"/>
      <c r="T106" s="10"/>
      <c r="U106" s="10"/>
      <c r="V106" s="10"/>
      <c r="W106" s="10"/>
      <c r="X106" s="10"/>
      <c r="Y106" s="10"/>
      <c r="Z106" s="10"/>
      <c r="AA106" s="10"/>
      <c r="AB106" s="10"/>
      <c r="AC106" s="10"/>
      <c r="AD106" s="10"/>
      <c r="AE106" s="10"/>
    </row>
    <row r="107" s="10" customFormat="1" ht="19.92" customHeight="1">
      <c r="A107" s="10"/>
      <c r="B107" s="181"/>
      <c r="C107" s="182"/>
      <c r="D107" s="183" t="s">
        <v>106</v>
      </c>
      <c r="E107" s="184"/>
      <c r="F107" s="184"/>
      <c r="G107" s="184"/>
      <c r="H107" s="184"/>
      <c r="I107" s="184"/>
      <c r="J107" s="185">
        <f>J641</f>
        <v>0</v>
      </c>
      <c r="K107" s="182"/>
      <c r="L107" s="186"/>
      <c r="S107" s="10"/>
      <c r="T107" s="10"/>
      <c r="U107" s="10"/>
      <c r="V107" s="10"/>
      <c r="W107" s="10"/>
      <c r="X107" s="10"/>
      <c r="Y107" s="10"/>
      <c r="Z107" s="10"/>
      <c r="AA107" s="10"/>
      <c r="AB107" s="10"/>
      <c r="AC107" s="10"/>
      <c r="AD107" s="10"/>
      <c r="AE107" s="10"/>
    </row>
    <row r="108" s="10" customFormat="1" ht="19.92" customHeight="1">
      <c r="A108" s="10"/>
      <c r="B108" s="181"/>
      <c r="C108" s="182"/>
      <c r="D108" s="183" t="s">
        <v>107</v>
      </c>
      <c r="E108" s="184"/>
      <c r="F108" s="184"/>
      <c r="G108" s="184"/>
      <c r="H108" s="184"/>
      <c r="I108" s="184"/>
      <c r="J108" s="185">
        <f>J676</f>
        <v>0</v>
      </c>
      <c r="K108" s="182"/>
      <c r="L108" s="186"/>
      <c r="S108" s="10"/>
      <c r="T108" s="10"/>
      <c r="U108" s="10"/>
      <c r="V108" s="10"/>
      <c r="W108" s="10"/>
      <c r="X108" s="10"/>
      <c r="Y108" s="10"/>
      <c r="Z108" s="10"/>
      <c r="AA108" s="10"/>
      <c r="AB108" s="10"/>
      <c r="AC108" s="10"/>
      <c r="AD108" s="10"/>
      <c r="AE108" s="10"/>
    </row>
    <row r="109" s="10" customFormat="1" ht="19.92" customHeight="1">
      <c r="A109" s="10"/>
      <c r="B109" s="181"/>
      <c r="C109" s="182"/>
      <c r="D109" s="183" t="s">
        <v>108</v>
      </c>
      <c r="E109" s="184"/>
      <c r="F109" s="184"/>
      <c r="G109" s="184"/>
      <c r="H109" s="184"/>
      <c r="I109" s="184"/>
      <c r="J109" s="185">
        <f>J692</f>
        <v>0</v>
      </c>
      <c r="K109" s="182"/>
      <c r="L109" s="186"/>
      <c r="S109" s="10"/>
      <c r="T109" s="10"/>
      <c r="U109" s="10"/>
      <c r="V109" s="10"/>
      <c r="W109" s="10"/>
      <c r="X109" s="10"/>
      <c r="Y109" s="10"/>
      <c r="Z109" s="10"/>
      <c r="AA109" s="10"/>
      <c r="AB109" s="10"/>
      <c r="AC109" s="10"/>
      <c r="AD109" s="10"/>
      <c r="AE109" s="10"/>
    </row>
    <row r="110" s="10" customFormat="1" ht="19.92" customHeight="1">
      <c r="A110" s="10"/>
      <c r="B110" s="181"/>
      <c r="C110" s="182"/>
      <c r="D110" s="183" t="s">
        <v>109</v>
      </c>
      <c r="E110" s="184"/>
      <c r="F110" s="184"/>
      <c r="G110" s="184"/>
      <c r="H110" s="184"/>
      <c r="I110" s="184"/>
      <c r="J110" s="185">
        <f>J726</f>
        <v>0</v>
      </c>
      <c r="K110" s="182"/>
      <c r="L110" s="186"/>
      <c r="S110" s="10"/>
      <c r="T110" s="10"/>
      <c r="U110" s="10"/>
      <c r="V110" s="10"/>
      <c r="W110" s="10"/>
      <c r="X110" s="10"/>
      <c r="Y110" s="10"/>
      <c r="Z110" s="10"/>
      <c r="AA110" s="10"/>
      <c r="AB110" s="10"/>
      <c r="AC110" s="10"/>
      <c r="AD110" s="10"/>
      <c r="AE110" s="10"/>
    </row>
    <row r="111" s="10" customFormat="1" ht="19.92" customHeight="1">
      <c r="A111" s="10"/>
      <c r="B111" s="181"/>
      <c r="C111" s="182"/>
      <c r="D111" s="183" t="s">
        <v>110</v>
      </c>
      <c r="E111" s="184"/>
      <c r="F111" s="184"/>
      <c r="G111" s="184"/>
      <c r="H111" s="184"/>
      <c r="I111" s="184"/>
      <c r="J111" s="185">
        <f>J844</f>
        <v>0</v>
      </c>
      <c r="K111" s="182"/>
      <c r="L111" s="186"/>
      <c r="S111" s="10"/>
      <c r="T111" s="10"/>
      <c r="U111" s="10"/>
      <c r="V111" s="10"/>
      <c r="W111" s="10"/>
      <c r="X111" s="10"/>
      <c r="Y111" s="10"/>
      <c r="Z111" s="10"/>
      <c r="AA111" s="10"/>
      <c r="AB111" s="10"/>
      <c r="AC111" s="10"/>
      <c r="AD111" s="10"/>
      <c r="AE111" s="10"/>
    </row>
    <row r="112" s="10" customFormat="1" ht="19.92" customHeight="1">
      <c r="A112" s="10"/>
      <c r="B112" s="181"/>
      <c r="C112" s="182"/>
      <c r="D112" s="183" t="s">
        <v>111</v>
      </c>
      <c r="E112" s="184"/>
      <c r="F112" s="184"/>
      <c r="G112" s="184"/>
      <c r="H112" s="184"/>
      <c r="I112" s="184"/>
      <c r="J112" s="185">
        <f>J851</f>
        <v>0</v>
      </c>
      <c r="K112" s="182"/>
      <c r="L112" s="186"/>
      <c r="S112" s="10"/>
      <c r="T112" s="10"/>
      <c r="U112" s="10"/>
      <c r="V112" s="10"/>
      <c r="W112" s="10"/>
      <c r="X112" s="10"/>
      <c r="Y112" s="10"/>
      <c r="Z112" s="10"/>
      <c r="AA112" s="10"/>
      <c r="AB112" s="10"/>
      <c r="AC112" s="10"/>
      <c r="AD112" s="10"/>
      <c r="AE112" s="10"/>
    </row>
    <row r="113" s="10" customFormat="1" ht="19.92" customHeight="1">
      <c r="A113" s="10"/>
      <c r="B113" s="181"/>
      <c r="C113" s="182"/>
      <c r="D113" s="183" t="s">
        <v>112</v>
      </c>
      <c r="E113" s="184"/>
      <c r="F113" s="184"/>
      <c r="G113" s="184"/>
      <c r="H113" s="184"/>
      <c r="I113" s="184"/>
      <c r="J113" s="185">
        <f>J855</f>
        <v>0</v>
      </c>
      <c r="K113" s="182"/>
      <c r="L113" s="186"/>
      <c r="S113" s="10"/>
      <c r="T113" s="10"/>
      <c r="U113" s="10"/>
      <c r="V113" s="10"/>
      <c r="W113" s="10"/>
      <c r="X113" s="10"/>
      <c r="Y113" s="10"/>
      <c r="Z113" s="10"/>
      <c r="AA113" s="10"/>
      <c r="AB113" s="10"/>
      <c r="AC113" s="10"/>
      <c r="AD113" s="10"/>
      <c r="AE113" s="10"/>
    </row>
    <row r="114" s="10" customFormat="1" ht="19.92" customHeight="1">
      <c r="A114" s="10"/>
      <c r="B114" s="181"/>
      <c r="C114" s="182"/>
      <c r="D114" s="183" t="s">
        <v>113</v>
      </c>
      <c r="E114" s="184"/>
      <c r="F114" s="184"/>
      <c r="G114" s="184"/>
      <c r="H114" s="184"/>
      <c r="I114" s="184"/>
      <c r="J114" s="185">
        <f>J958</f>
        <v>0</v>
      </c>
      <c r="K114" s="182"/>
      <c r="L114" s="186"/>
      <c r="S114" s="10"/>
      <c r="T114" s="10"/>
      <c r="U114" s="10"/>
      <c r="V114" s="10"/>
      <c r="W114" s="10"/>
      <c r="X114" s="10"/>
      <c r="Y114" s="10"/>
      <c r="Z114" s="10"/>
      <c r="AA114" s="10"/>
      <c r="AB114" s="10"/>
      <c r="AC114" s="10"/>
      <c r="AD114" s="10"/>
      <c r="AE114" s="10"/>
    </row>
    <row r="115" s="10" customFormat="1" ht="19.92" customHeight="1">
      <c r="A115" s="10"/>
      <c r="B115" s="181"/>
      <c r="C115" s="182"/>
      <c r="D115" s="183" t="s">
        <v>114</v>
      </c>
      <c r="E115" s="184"/>
      <c r="F115" s="184"/>
      <c r="G115" s="184"/>
      <c r="H115" s="184"/>
      <c r="I115" s="184"/>
      <c r="J115" s="185">
        <f>J968</f>
        <v>0</v>
      </c>
      <c r="K115" s="182"/>
      <c r="L115" s="186"/>
      <c r="S115" s="10"/>
      <c r="T115" s="10"/>
      <c r="U115" s="10"/>
      <c r="V115" s="10"/>
      <c r="W115" s="10"/>
      <c r="X115" s="10"/>
      <c r="Y115" s="10"/>
      <c r="Z115" s="10"/>
      <c r="AA115" s="10"/>
      <c r="AB115" s="10"/>
      <c r="AC115" s="10"/>
      <c r="AD115" s="10"/>
      <c r="AE115" s="10"/>
    </row>
    <row r="116" s="10" customFormat="1" ht="19.92" customHeight="1">
      <c r="A116" s="10"/>
      <c r="B116" s="181"/>
      <c r="C116" s="182"/>
      <c r="D116" s="183" t="s">
        <v>115</v>
      </c>
      <c r="E116" s="184"/>
      <c r="F116" s="184"/>
      <c r="G116" s="184"/>
      <c r="H116" s="184"/>
      <c r="I116" s="184"/>
      <c r="J116" s="185">
        <f>J980</f>
        <v>0</v>
      </c>
      <c r="K116" s="182"/>
      <c r="L116" s="186"/>
      <c r="S116" s="10"/>
      <c r="T116" s="10"/>
      <c r="U116" s="10"/>
      <c r="V116" s="10"/>
      <c r="W116" s="10"/>
      <c r="X116" s="10"/>
      <c r="Y116" s="10"/>
      <c r="Z116" s="10"/>
      <c r="AA116" s="10"/>
      <c r="AB116" s="10"/>
      <c r="AC116" s="10"/>
      <c r="AD116" s="10"/>
      <c r="AE116" s="10"/>
    </row>
    <row r="117" s="10" customFormat="1" ht="19.92" customHeight="1">
      <c r="A117" s="10"/>
      <c r="B117" s="181"/>
      <c r="C117" s="182"/>
      <c r="D117" s="183" t="s">
        <v>116</v>
      </c>
      <c r="E117" s="184"/>
      <c r="F117" s="184"/>
      <c r="G117" s="184"/>
      <c r="H117" s="184"/>
      <c r="I117" s="184"/>
      <c r="J117" s="185">
        <f>J1202</f>
        <v>0</v>
      </c>
      <c r="K117" s="182"/>
      <c r="L117" s="186"/>
      <c r="S117" s="10"/>
      <c r="T117" s="10"/>
      <c r="U117" s="10"/>
      <c r="V117" s="10"/>
      <c r="W117" s="10"/>
      <c r="X117" s="10"/>
      <c r="Y117" s="10"/>
      <c r="Z117" s="10"/>
      <c r="AA117" s="10"/>
      <c r="AB117" s="10"/>
      <c r="AC117" s="10"/>
      <c r="AD117" s="10"/>
      <c r="AE117" s="10"/>
    </row>
    <row r="118" s="10" customFormat="1" ht="19.92" customHeight="1">
      <c r="A118" s="10"/>
      <c r="B118" s="181"/>
      <c r="C118" s="182"/>
      <c r="D118" s="183" t="s">
        <v>117</v>
      </c>
      <c r="E118" s="184"/>
      <c r="F118" s="184"/>
      <c r="G118" s="184"/>
      <c r="H118" s="184"/>
      <c r="I118" s="184"/>
      <c r="J118" s="185">
        <f>J1209</f>
        <v>0</v>
      </c>
      <c r="K118" s="182"/>
      <c r="L118" s="186"/>
      <c r="S118" s="10"/>
      <c r="T118" s="10"/>
      <c r="U118" s="10"/>
      <c r="V118" s="10"/>
      <c r="W118" s="10"/>
      <c r="X118" s="10"/>
      <c r="Y118" s="10"/>
      <c r="Z118" s="10"/>
      <c r="AA118" s="10"/>
      <c r="AB118" s="10"/>
      <c r="AC118" s="10"/>
      <c r="AD118" s="10"/>
      <c r="AE118" s="10"/>
    </row>
    <row r="119" s="10" customFormat="1" ht="19.92" customHeight="1">
      <c r="A119" s="10"/>
      <c r="B119" s="181"/>
      <c r="C119" s="182"/>
      <c r="D119" s="183" t="s">
        <v>118</v>
      </c>
      <c r="E119" s="184"/>
      <c r="F119" s="184"/>
      <c r="G119" s="184"/>
      <c r="H119" s="184"/>
      <c r="I119" s="184"/>
      <c r="J119" s="185">
        <f>J1219</f>
        <v>0</v>
      </c>
      <c r="K119" s="182"/>
      <c r="L119" s="186"/>
      <c r="S119" s="10"/>
      <c r="T119" s="10"/>
      <c r="U119" s="10"/>
      <c r="V119" s="10"/>
      <c r="W119" s="10"/>
      <c r="X119" s="10"/>
      <c r="Y119" s="10"/>
      <c r="Z119" s="10"/>
      <c r="AA119" s="10"/>
      <c r="AB119" s="10"/>
      <c r="AC119" s="10"/>
      <c r="AD119" s="10"/>
      <c r="AE119" s="10"/>
    </row>
    <row r="120" s="10" customFormat="1" ht="19.92" customHeight="1">
      <c r="A120" s="10"/>
      <c r="B120" s="181"/>
      <c r="C120" s="182"/>
      <c r="D120" s="183" t="s">
        <v>119</v>
      </c>
      <c r="E120" s="184"/>
      <c r="F120" s="184"/>
      <c r="G120" s="184"/>
      <c r="H120" s="184"/>
      <c r="I120" s="184"/>
      <c r="J120" s="185">
        <f>J1239</f>
        <v>0</v>
      </c>
      <c r="K120" s="182"/>
      <c r="L120" s="186"/>
      <c r="S120" s="10"/>
      <c r="T120" s="10"/>
      <c r="U120" s="10"/>
      <c r="V120" s="10"/>
      <c r="W120" s="10"/>
      <c r="X120" s="10"/>
      <c r="Y120" s="10"/>
      <c r="Z120" s="10"/>
      <c r="AA120" s="10"/>
      <c r="AB120" s="10"/>
      <c r="AC120" s="10"/>
      <c r="AD120" s="10"/>
      <c r="AE120" s="10"/>
    </row>
    <row r="121" s="10" customFormat="1" ht="19.92" customHeight="1">
      <c r="A121" s="10"/>
      <c r="B121" s="181"/>
      <c r="C121" s="182"/>
      <c r="D121" s="183" t="s">
        <v>120</v>
      </c>
      <c r="E121" s="184"/>
      <c r="F121" s="184"/>
      <c r="G121" s="184"/>
      <c r="H121" s="184"/>
      <c r="I121" s="184"/>
      <c r="J121" s="185">
        <f>J1251</f>
        <v>0</v>
      </c>
      <c r="K121" s="182"/>
      <c r="L121" s="186"/>
      <c r="S121" s="10"/>
      <c r="T121" s="10"/>
      <c r="U121" s="10"/>
      <c r="V121" s="10"/>
      <c r="W121" s="10"/>
      <c r="X121" s="10"/>
      <c r="Y121" s="10"/>
      <c r="Z121" s="10"/>
      <c r="AA121" s="10"/>
      <c r="AB121" s="10"/>
      <c r="AC121" s="10"/>
      <c r="AD121" s="10"/>
      <c r="AE121" s="10"/>
    </row>
    <row r="122" s="10" customFormat="1" ht="19.92" customHeight="1">
      <c r="A122" s="10"/>
      <c r="B122" s="181"/>
      <c r="C122" s="182"/>
      <c r="D122" s="183" t="s">
        <v>121</v>
      </c>
      <c r="E122" s="184"/>
      <c r="F122" s="184"/>
      <c r="G122" s="184"/>
      <c r="H122" s="184"/>
      <c r="I122" s="184"/>
      <c r="J122" s="185">
        <f>J1276</f>
        <v>0</v>
      </c>
      <c r="K122" s="182"/>
      <c r="L122" s="186"/>
      <c r="S122" s="10"/>
      <c r="T122" s="10"/>
      <c r="U122" s="10"/>
      <c r="V122" s="10"/>
      <c r="W122" s="10"/>
      <c r="X122" s="10"/>
      <c r="Y122" s="10"/>
      <c r="Z122" s="10"/>
      <c r="AA122" s="10"/>
      <c r="AB122" s="10"/>
      <c r="AC122" s="10"/>
      <c r="AD122" s="10"/>
      <c r="AE122" s="10"/>
    </row>
    <row r="123" s="10" customFormat="1" ht="19.92" customHeight="1">
      <c r="A123" s="10"/>
      <c r="B123" s="181"/>
      <c r="C123" s="182"/>
      <c r="D123" s="183" t="s">
        <v>122</v>
      </c>
      <c r="E123" s="184"/>
      <c r="F123" s="184"/>
      <c r="G123" s="184"/>
      <c r="H123" s="184"/>
      <c r="I123" s="184"/>
      <c r="J123" s="185">
        <f>J1400</f>
        <v>0</v>
      </c>
      <c r="K123" s="182"/>
      <c r="L123" s="186"/>
      <c r="S123" s="10"/>
      <c r="T123" s="10"/>
      <c r="U123" s="10"/>
      <c r="V123" s="10"/>
      <c r="W123" s="10"/>
      <c r="X123" s="10"/>
      <c r="Y123" s="10"/>
      <c r="Z123" s="10"/>
      <c r="AA123" s="10"/>
      <c r="AB123" s="10"/>
      <c r="AC123" s="10"/>
      <c r="AD123" s="10"/>
      <c r="AE123" s="10"/>
    </row>
    <row r="124" s="10" customFormat="1" ht="19.92" customHeight="1">
      <c r="A124" s="10"/>
      <c r="B124" s="181"/>
      <c r="C124" s="182"/>
      <c r="D124" s="183" t="s">
        <v>123</v>
      </c>
      <c r="E124" s="184"/>
      <c r="F124" s="184"/>
      <c r="G124" s="184"/>
      <c r="H124" s="184"/>
      <c r="I124" s="184"/>
      <c r="J124" s="185">
        <f>J1642</f>
        <v>0</v>
      </c>
      <c r="K124" s="182"/>
      <c r="L124" s="186"/>
      <c r="S124" s="10"/>
      <c r="T124" s="10"/>
      <c r="U124" s="10"/>
      <c r="V124" s="10"/>
      <c r="W124" s="10"/>
      <c r="X124" s="10"/>
      <c r="Y124" s="10"/>
      <c r="Z124" s="10"/>
      <c r="AA124" s="10"/>
      <c r="AB124" s="10"/>
      <c r="AC124" s="10"/>
      <c r="AD124" s="10"/>
      <c r="AE124" s="10"/>
    </row>
    <row r="125" s="10" customFormat="1" ht="19.92" customHeight="1">
      <c r="A125" s="10"/>
      <c r="B125" s="181"/>
      <c r="C125" s="182"/>
      <c r="D125" s="183" t="s">
        <v>124</v>
      </c>
      <c r="E125" s="184"/>
      <c r="F125" s="184"/>
      <c r="G125" s="184"/>
      <c r="H125" s="184"/>
      <c r="I125" s="184"/>
      <c r="J125" s="185">
        <f>J1690</f>
        <v>0</v>
      </c>
      <c r="K125" s="182"/>
      <c r="L125" s="186"/>
      <c r="S125" s="10"/>
      <c r="T125" s="10"/>
      <c r="U125" s="10"/>
      <c r="V125" s="10"/>
      <c r="W125" s="10"/>
      <c r="X125" s="10"/>
      <c r="Y125" s="10"/>
      <c r="Z125" s="10"/>
      <c r="AA125" s="10"/>
      <c r="AB125" s="10"/>
      <c r="AC125" s="10"/>
      <c r="AD125" s="10"/>
      <c r="AE125" s="10"/>
    </row>
    <row r="126" s="10" customFormat="1" ht="19.92" customHeight="1">
      <c r="A126" s="10"/>
      <c r="B126" s="181"/>
      <c r="C126" s="182"/>
      <c r="D126" s="183" t="s">
        <v>125</v>
      </c>
      <c r="E126" s="184"/>
      <c r="F126" s="184"/>
      <c r="G126" s="184"/>
      <c r="H126" s="184"/>
      <c r="I126" s="184"/>
      <c r="J126" s="185">
        <f>J1727</f>
        <v>0</v>
      </c>
      <c r="K126" s="182"/>
      <c r="L126" s="186"/>
      <c r="S126" s="10"/>
      <c r="T126" s="10"/>
      <c r="U126" s="10"/>
      <c r="V126" s="10"/>
      <c r="W126" s="10"/>
      <c r="X126" s="10"/>
      <c r="Y126" s="10"/>
      <c r="Z126" s="10"/>
      <c r="AA126" s="10"/>
      <c r="AB126" s="10"/>
      <c r="AC126" s="10"/>
      <c r="AD126" s="10"/>
      <c r="AE126" s="10"/>
    </row>
    <row r="127" s="10" customFormat="1" ht="19.92" customHeight="1">
      <c r="A127" s="10"/>
      <c r="B127" s="181"/>
      <c r="C127" s="182"/>
      <c r="D127" s="183" t="s">
        <v>126</v>
      </c>
      <c r="E127" s="184"/>
      <c r="F127" s="184"/>
      <c r="G127" s="184"/>
      <c r="H127" s="184"/>
      <c r="I127" s="184"/>
      <c r="J127" s="185">
        <f>J1732</f>
        <v>0</v>
      </c>
      <c r="K127" s="182"/>
      <c r="L127" s="186"/>
      <c r="S127" s="10"/>
      <c r="T127" s="10"/>
      <c r="U127" s="10"/>
      <c r="V127" s="10"/>
      <c r="W127" s="10"/>
      <c r="X127" s="10"/>
      <c r="Y127" s="10"/>
      <c r="Z127" s="10"/>
      <c r="AA127" s="10"/>
      <c r="AB127" s="10"/>
      <c r="AC127" s="10"/>
      <c r="AD127" s="10"/>
      <c r="AE127" s="10"/>
    </row>
    <row r="128" s="10" customFormat="1" ht="19.92" customHeight="1">
      <c r="A128" s="10"/>
      <c r="B128" s="181"/>
      <c r="C128" s="182"/>
      <c r="D128" s="183" t="s">
        <v>127</v>
      </c>
      <c r="E128" s="184"/>
      <c r="F128" s="184"/>
      <c r="G128" s="184"/>
      <c r="H128" s="184"/>
      <c r="I128" s="184"/>
      <c r="J128" s="185">
        <f>J1796</f>
        <v>0</v>
      </c>
      <c r="K128" s="182"/>
      <c r="L128" s="186"/>
      <c r="S128" s="10"/>
      <c r="T128" s="10"/>
      <c r="U128" s="10"/>
      <c r="V128" s="10"/>
      <c r="W128" s="10"/>
      <c r="X128" s="10"/>
      <c r="Y128" s="10"/>
      <c r="Z128" s="10"/>
      <c r="AA128" s="10"/>
      <c r="AB128" s="10"/>
      <c r="AC128" s="10"/>
      <c r="AD128" s="10"/>
      <c r="AE128" s="10"/>
    </row>
    <row r="129" s="10" customFormat="1" ht="19.92" customHeight="1">
      <c r="A129" s="10"/>
      <c r="B129" s="181"/>
      <c r="C129" s="182"/>
      <c r="D129" s="183" t="s">
        <v>128</v>
      </c>
      <c r="E129" s="184"/>
      <c r="F129" s="184"/>
      <c r="G129" s="184"/>
      <c r="H129" s="184"/>
      <c r="I129" s="184"/>
      <c r="J129" s="185">
        <f>J1885</f>
        <v>0</v>
      </c>
      <c r="K129" s="182"/>
      <c r="L129" s="186"/>
      <c r="S129" s="10"/>
      <c r="T129" s="10"/>
      <c r="U129" s="10"/>
      <c r="V129" s="10"/>
      <c r="W129" s="10"/>
      <c r="X129" s="10"/>
      <c r="Y129" s="10"/>
      <c r="Z129" s="10"/>
      <c r="AA129" s="10"/>
      <c r="AB129" s="10"/>
      <c r="AC129" s="10"/>
      <c r="AD129" s="10"/>
      <c r="AE129" s="10"/>
    </row>
    <row r="130" s="10" customFormat="1" ht="19.92" customHeight="1">
      <c r="A130" s="10"/>
      <c r="B130" s="181"/>
      <c r="C130" s="182"/>
      <c r="D130" s="183" t="s">
        <v>129</v>
      </c>
      <c r="E130" s="184"/>
      <c r="F130" s="184"/>
      <c r="G130" s="184"/>
      <c r="H130" s="184"/>
      <c r="I130" s="184"/>
      <c r="J130" s="185">
        <f>J2026</f>
        <v>0</v>
      </c>
      <c r="K130" s="182"/>
      <c r="L130" s="186"/>
      <c r="S130" s="10"/>
      <c r="T130" s="10"/>
      <c r="U130" s="10"/>
      <c r="V130" s="10"/>
      <c r="W130" s="10"/>
      <c r="X130" s="10"/>
      <c r="Y130" s="10"/>
      <c r="Z130" s="10"/>
      <c r="AA130" s="10"/>
      <c r="AB130" s="10"/>
      <c r="AC130" s="10"/>
      <c r="AD130" s="10"/>
      <c r="AE130" s="10"/>
    </row>
    <row r="131" s="10" customFormat="1" ht="19.92" customHeight="1">
      <c r="A131" s="10"/>
      <c r="B131" s="181"/>
      <c r="C131" s="182"/>
      <c r="D131" s="183" t="s">
        <v>130</v>
      </c>
      <c r="E131" s="184"/>
      <c r="F131" s="184"/>
      <c r="G131" s="184"/>
      <c r="H131" s="184"/>
      <c r="I131" s="184"/>
      <c r="J131" s="185">
        <f>J2112</f>
        <v>0</v>
      </c>
      <c r="K131" s="182"/>
      <c r="L131" s="186"/>
      <c r="S131" s="10"/>
      <c r="T131" s="10"/>
      <c r="U131" s="10"/>
      <c r="V131" s="10"/>
      <c r="W131" s="10"/>
      <c r="X131" s="10"/>
      <c r="Y131" s="10"/>
      <c r="Z131" s="10"/>
      <c r="AA131" s="10"/>
      <c r="AB131" s="10"/>
      <c r="AC131" s="10"/>
      <c r="AD131" s="10"/>
      <c r="AE131" s="10"/>
    </row>
    <row r="132" s="10" customFormat="1" ht="19.92" customHeight="1">
      <c r="A132" s="10"/>
      <c r="B132" s="181"/>
      <c r="C132" s="182"/>
      <c r="D132" s="183" t="s">
        <v>131</v>
      </c>
      <c r="E132" s="184"/>
      <c r="F132" s="184"/>
      <c r="G132" s="184"/>
      <c r="H132" s="184"/>
      <c r="I132" s="184"/>
      <c r="J132" s="185">
        <f>J2444</f>
        <v>0</v>
      </c>
      <c r="K132" s="182"/>
      <c r="L132" s="186"/>
      <c r="S132" s="10"/>
      <c r="T132" s="10"/>
      <c r="U132" s="10"/>
      <c r="V132" s="10"/>
      <c r="W132" s="10"/>
      <c r="X132" s="10"/>
      <c r="Y132" s="10"/>
      <c r="Z132" s="10"/>
      <c r="AA132" s="10"/>
      <c r="AB132" s="10"/>
      <c r="AC132" s="10"/>
      <c r="AD132" s="10"/>
      <c r="AE132" s="10"/>
    </row>
    <row r="133" s="10" customFormat="1" ht="19.92" customHeight="1">
      <c r="A133" s="10"/>
      <c r="B133" s="181"/>
      <c r="C133" s="182"/>
      <c r="D133" s="183" t="s">
        <v>132</v>
      </c>
      <c r="E133" s="184"/>
      <c r="F133" s="184"/>
      <c r="G133" s="184"/>
      <c r="H133" s="184"/>
      <c r="I133" s="184"/>
      <c r="J133" s="185">
        <f>J2456</f>
        <v>0</v>
      </c>
      <c r="K133" s="182"/>
      <c r="L133" s="186"/>
      <c r="S133" s="10"/>
      <c r="T133" s="10"/>
      <c r="U133" s="10"/>
      <c r="V133" s="10"/>
      <c r="W133" s="10"/>
      <c r="X133" s="10"/>
      <c r="Y133" s="10"/>
      <c r="Z133" s="10"/>
      <c r="AA133" s="10"/>
      <c r="AB133" s="10"/>
      <c r="AC133" s="10"/>
      <c r="AD133" s="10"/>
      <c r="AE133" s="10"/>
    </row>
    <row r="134" s="10" customFormat="1" ht="19.92" customHeight="1">
      <c r="A134" s="10"/>
      <c r="B134" s="181"/>
      <c r="C134" s="182"/>
      <c r="D134" s="183" t="s">
        <v>133</v>
      </c>
      <c r="E134" s="184"/>
      <c r="F134" s="184"/>
      <c r="G134" s="184"/>
      <c r="H134" s="184"/>
      <c r="I134" s="184"/>
      <c r="J134" s="185">
        <f>J2463</f>
        <v>0</v>
      </c>
      <c r="K134" s="182"/>
      <c r="L134" s="186"/>
      <c r="S134" s="10"/>
      <c r="T134" s="10"/>
      <c r="U134" s="10"/>
      <c r="V134" s="10"/>
      <c r="W134" s="10"/>
      <c r="X134" s="10"/>
      <c r="Y134" s="10"/>
      <c r="Z134" s="10"/>
      <c r="AA134" s="10"/>
      <c r="AB134" s="10"/>
      <c r="AC134" s="10"/>
      <c r="AD134" s="10"/>
      <c r="AE134" s="10"/>
    </row>
    <row r="135" s="9" customFormat="1" ht="24.96" customHeight="1">
      <c r="A135" s="9"/>
      <c r="B135" s="175"/>
      <c r="C135" s="176"/>
      <c r="D135" s="177" t="s">
        <v>134</v>
      </c>
      <c r="E135" s="178"/>
      <c r="F135" s="178"/>
      <c r="G135" s="178"/>
      <c r="H135" s="178"/>
      <c r="I135" s="178"/>
      <c r="J135" s="179">
        <f>J2466</f>
        <v>0</v>
      </c>
      <c r="K135" s="176"/>
      <c r="L135" s="180"/>
      <c r="S135" s="9"/>
      <c r="T135" s="9"/>
      <c r="U135" s="9"/>
      <c r="V135" s="9"/>
      <c r="W135" s="9"/>
      <c r="X135" s="9"/>
      <c r="Y135" s="9"/>
      <c r="Z135" s="9"/>
      <c r="AA135" s="9"/>
      <c r="AB135" s="9"/>
      <c r="AC135" s="9"/>
      <c r="AD135" s="9"/>
      <c r="AE135" s="9"/>
    </row>
    <row r="136" s="10" customFormat="1" ht="19.92" customHeight="1">
      <c r="A136" s="10"/>
      <c r="B136" s="181"/>
      <c r="C136" s="182"/>
      <c r="D136" s="183" t="s">
        <v>135</v>
      </c>
      <c r="E136" s="184"/>
      <c r="F136" s="184"/>
      <c r="G136" s="184"/>
      <c r="H136" s="184"/>
      <c r="I136" s="184"/>
      <c r="J136" s="185">
        <f>J2467</f>
        <v>0</v>
      </c>
      <c r="K136" s="182"/>
      <c r="L136" s="186"/>
      <c r="S136" s="10"/>
      <c r="T136" s="10"/>
      <c r="U136" s="10"/>
      <c r="V136" s="10"/>
      <c r="W136" s="10"/>
      <c r="X136" s="10"/>
      <c r="Y136" s="10"/>
      <c r="Z136" s="10"/>
      <c r="AA136" s="10"/>
      <c r="AB136" s="10"/>
      <c r="AC136" s="10"/>
      <c r="AD136" s="10"/>
      <c r="AE136" s="10"/>
    </row>
    <row r="137" s="10" customFormat="1" ht="19.92" customHeight="1">
      <c r="A137" s="10"/>
      <c r="B137" s="181"/>
      <c r="C137" s="182"/>
      <c r="D137" s="183" t="s">
        <v>136</v>
      </c>
      <c r="E137" s="184"/>
      <c r="F137" s="184"/>
      <c r="G137" s="184"/>
      <c r="H137" s="184"/>
      <c r="I137" s="184"/>
      <c r="J137" s="185">
        <f>J2474</f>
        <v>0</v>
      </c>
      <c r="K137" s="182"/>
      <c r="L137" s="186"/>
      <c r="S137" s="10"/>
      <c r="T137" s="10"/>
      <c r="U137" s="10"/>
      <c r="V137" s="10"/>
      <c r="W137" s="10"/>
      <c r="X137" s="10"/>
      <c r="Y137" s="10"/>
      <c r="Z137" s="10"/>
      <c r="AA137" s="10"/>
      <c r="AB137" s="10"/>
      <c r="AC137" s="10"/>
      <c r="AD137" s="10"/>
      <c r="AE137" s="10"/>
    </row>
    <row r="138" s="10" customFormat="1" ht="19.92" customHeight="1">
      <c r="A138" s="10"/>
      <c r="B138" s="181"/>
      <c r="C138" s="182"/>
      <c r="D138" s="183" t="s">
        <v>137</v>
      </c>
      <c r="E138" s="184"/>
      <c r="F138" s="184"/>
      <c r="G138" s="184"/>
      <c r="H138" s="184"/>
      <c r="I138" s="184"/>
      <c r="J138" s="185">
        <f>J2481</f>
        <v>0</v>
      </c>
      <c r="K138" s="182"/>
      <c r="L138" s="186"/>
      <c r="S138" s="10"/>
      <c r="T138" s="10"/>
      <c r="U138" s="10"/>
      <c r="V138" s="10"/>
      <c r="W138" s="10"/>
      <c r="X138" s="10"/>
      <c r="Y138" s="10"/>
      <c r="Z138" s="10"/>
      <c r="AA138" s="10"/>
      <c r="AB138" s="10"/>
      <c r="AC138" s="10"/>
      <c r="AD138" s="10"/>
      <c r="AE138" s="10"/>
    </row>
    <row r="139" s="10" customFormat="1" ht="19.92" customHeight="1">
      <c r="A139" s="10"/>
      <c r="B139" s="181"/>
      <c r="C139" s="182"/>
      <c r="D139" s="183" t="s">
        <v>138</v>
      </c>
      <c r="E139" s="184"/>
      <c r="F139" s="184"/>
      <c r="G139" s="184"/>
      <c r="H139" s="184"/>
      <c r="I139" s="184"/>
      <c r="J139" s="185">
        <f>J2502</f>
        <v>0</v>
      </c>
      <c r="K139" s="182"/>
      <c r="L139" s="186"/>
      <c r="S139" s="10"/>
      <c r="T139" s="10"/>
      <c r="U139" s="10"/>
      <c r="V139" s="10"/>
      <c r="W139" s="10"/>
      <c r="X139" s="10"/>
      <c r="Y139" s="10"/>
      <c r="Z139" s="10"/>
      <c r="AA139" s="10"/>
      <c r="AB139" s="10"/>
      <c r="AC139" s="10"/>
      <c r="AD139" s="10"/>
      <c r="AE139" s="10"/>
    </row>
    <row r="140" s="10" customFormat="1" ht="19.92" customHeight="1">
      <c r="A140" s="10"/>
      <c r="B140" s="181"/>
      <c r="C140" s="182"/>
      <c r="D140" s="183" t="s">
        <v>139</v>
      </c>
      <c r="E140" s="184"/>
      <c r="F140" s="184"/>
      <c r="G140" s="184"/>
      <c r="H140" s="184"/>
      <c r="I140" s="184"/>
      <c r="J140" s="185">
        <f>J2513</f>
        <v>0</v>
      </c>
      <c r="K140" s="182"/>
      <c r="L140" s="186"/>
      <c r="S140" s="10"/>
      <c r="T140" s="10"/>
      <c r="U140" s="10"/>
      <c r="V140" s="10"/>
      <c r="W140" s="10"/>
      <c r="X140" s="10"/>
      <c r="Y140" s="10"/>
      <c r="Z140" s="10"/>
      <c r="AA140" s="10"/>
      <c r="AB140" s="10"/>
      <c r="AC140" s="10"/>
      <c r="AD140" s="10"/>
      <c r="AE140" s="10"/>
    </row>
    <row r="141" s="10" customFormat="1" ht="19.92" customHeight="1">
      <c r="A141" s="10"/>
      <c r="B141" s="181"/>
      <c r="C141" s="182"/>
      <c r="D141" s="183" t="s">
        <v>140</v>
      </c>
      <c r="E141" s="184"/>
      <c r="F141" s="184"/>
      <c r="G141" s="184"/>
      <c r="H141" s="184"/>
      <c r="I141" s="184"/>
      <c r="J141" s="185">
        <f>J2524</f>
        <v>0</v>
      </c>
      <c r="K141" s="182"/>
      <c r="L141" s="186"/>
      <c r="S141" s="10"/>
      <c r="T141" s="10"/>
      <c r="U141" s="10"/>
      <c r="V141" s="10"/>
      <c r="W141" s="10"/>
      <c r="X141" s="10"/>
      <c r="Y141" s="10"/>
      <c r="Z141" s="10"/>
      <c r="AA141" s="10"/>
      <c r="AB141" s="10"/>
      <c r="AC141" s="10"/>
      <c r="AD141" s="10"/>
      <c r="AE141" s="10"/>
    </row>
    <row r="142" s="10" customFormat="1" ht="19.92" customHeight="1">
      <c r="A142" s="10"/>
      <c r="B142" s="181"/>
      <c r="C142" s="182"/>
      <c r="D142" s="183" t="s">
        <v>141</v>
      </c>
      <c r="E142" s="184"/>
      <c r="F142" s="184"/>
      <c r="G142" s="184"/>
      <c r="H142" s="184"/>
      <c r="I142" s="184"/>
      <c r="J142" s="185">
        <f>J2529</f>
        <v>0</v>
      </c>
      <c r="K142" s="182"/>
      <c r="L142" s="186"/>
      <c r="S142" s="10"/>
      <c r="T142" s="10"/>
      <c r="U142" s="10"/>
      <c r="V142" s="10"/>
      <c r="W142" s="10"/>
      <c r="X142" s="10"/>
      <c r="Y142" s="10"/>
      <c r="Z142" s="10"/>
      <c r="AA142" s="10"/>
      <c r="AB142" s="10"/>
      <c r="AC142" s="10"/>
      <c r="AD142" s="10"/>
      <c r="AE142" s="10"/>
    </row>
    <row r="143" s="2" customFormat="1" ht="21.84" customHeight="1">
      <c r="A143" s="38"/>
      <c r="B143" s="39"/>
      <c r="C143" s="40"/>
      <c r="D143" s="40"/>
      <c r="E143" s="40"/>
      <c r="F143" s="40"/>
      <c r="G143" s="40"/>
      <c r="H143" s="40"/>
      <c r="I143" s="40"/>
      <c r="J143" s="40"/>
      <c r="K143" s="40"/>
      <c r="L143" s="63"/>
      <c r="S143" s="38"/>
      <c r="T143" s="38"/>
      <c r="U143" s="38"/>
      <c r="V143" s="38"/>
      <c r="W143" s="38"/>
      <c r="X143" s="38"/>
      <c r="Y143" s="38"/>
      <c r="Z143" s="38"/>
      <c r="AA143" s="38"/>
      <c r="AB143" s="38"/>
      <c r="AC143" s="38"/>
      <c r="AD143" s="38"/>
      <c r="AE143" s="38"/>
    </row>
    <row r="144" s="2" customFormat="1" ht="6.96" customHeight="1">
      <c r="A144" s="38"/>
      <c r="B144" s="66"/>
      <c r="C144" s="67"/>
      <c r="D144" s="67"/>
      <c r="E144" s="67"/>
      <c r="F144" s="67"/>
      <c r="G144" s="67"/>
      <c r="H144" s="67"/>
      <c r="I144" s="67"/>
      <c r="J144" s="67"/>
      <c r="K144" s="67"/>
      <c r="L144" s="63"/>
      <c r="S144" s="38"/>
      <c r="T144" s="38"/>
      <c r="U144" s="38"/>
      <c r="V144" s="38"/>
      <c r="W144" s="38"/>
      <c r="X144" s="38"/>
      <c r="Y144" s="38"/>
      <c r="Z144" s="38"/>
      <c r="AA144" s="38"/>
      <c r="AB144" s="38"/>
      <c r="AC144" s="38"/>
      <c r="AD144" s="38"/>
      <c r="AE144" s="38"/>
    </row>
    <row r="148" s="2" customFormat="1" ht="6.96" customHeight="1">
      <c r="A148" s="38"/>
      <c r="B148" s="68"/>
      <c r="C148" s="69"/>
      <c r="D148" s="69"/>
      <c r="E148" s="69"/>
      <c r="F148" s="69"/>
      <c r="G148" s="69"/>
      <c r="H148" s="69"/>
      <c r="I148" s="69"/>
      <c r="J148" s="69"/>
      <c r="K148" s="69"/>
      <c r="L148" s="63"/>
      <c r="S148" s="38"/>
      <c r="T148" s="38"/>
      <c r="U148" s="38"/>
      <c r="V148" s="38"/>
      <c r="W148" s="38"/>
      <c r="X148" s="38"/>
      <c r="Y148" s="38"/>
      <c r="Z148" s="38"/>
      <c r="AA148" s="38"/>
      <c r="AB148" s="38"/>
      <c r="AC148" s="38"/>
      <c r="AD148" s="38"/>
      <c r="AE148" s="38"/>
    </row>
    <row r="149" s="2" customFormat="1" ht="24.96" customHeight="1">
      <c r="A149" s="38"/>
      <c r="B149" s="39"/>
      <c r="C149" s="23" t="s">
        <v>142</v>
      </c>
      <c r="D149" s="40"/>
      <c r="E149" s="40"/>
      <c r="F149" s="40"/>
      <c r="G149" s="40"/>
      <c r="H149" s="40"/>
      <c r="I149" s="40"/>
      <c r="J149" s="40"/>
      <c r="K149" s="40"/>
      <c r="L149" s="63"/>
      <c r="S149" s="38"/>
      <c r="T149" s="38"/>
      <c r="U149" s="38"/>
      <c r="V149" s="38"/>
      <c r="W149" s="38"/>
      <c r="X149" s="38"/>
      <c r="Y149" s="38"/>
      <c r="Z149" s="38"/>
      <c r="AA149" s="38"/>
      <c r="AB149" s="38"/>
      <c r="AC149" s="38"/>
      <c r="AD149" s="38"/>
      <c r="AE149" s="38"/>
    </row>
    <row r="150" s="2" customFormat="1" ht="6.96" customHeight="1">
      <c r="A150" s="38"/>
      <c r="B150" s="39"/>
      <c r="C150" s="40"/>
      <c r="D150" s="40"/>
      <c r="E150" s="40"/>
      <c r="F150" s="40"/>
      <c r="G150" s="40"/>
      <c r="H150" s="40"/>
      <c r="I150" s="40"/>
      <c r="J150" s="40"/>
      <c r="K150" s="40"/>
      <c r="L150" s="63"/>
      <c r="S150" s="38"/>
      <c r="T150" s="38"/>
      <c r="U150" s="38"/>
      <c r="V150" s="38"/>
      <c r="W150" s="38"/>
      <c r="X150" s="38"/>
      <c r="Y150" s="38"/>
      <c r="Z150" s="38"/>
      <c r="AA150" s="38"/>
      <c r="AB150" s="38"/>
      <c r="AC150" s="38"/>
      <c r="AD150" s="38"/>
      <c r="AE150" s="38"/>
    </row>
    <row r="151" s="2" customFormat="1" ht="12" customHeight="1">
      <c r="A151" s="38"/>
      <c r="B151" s="39"/>
      <c r="C151" s="32" t="s">
        <v>16</v>
      </c>
      <c r="D151" s="40"/>
      <c r="E151" s="40"/>
      <c r="F151" s="40"/>
      <c r="G151" s="40"/>
      <c r="H151" s="40"/>
      <c r="I151" s="40"/>
      <c r="J151" s="40"/>
      <c r="K151" s="40"/>
      <c r="L151" s="63"/>
      <c r="S151" s="38"/>
      <c r="T151" s="38"/>
      <c r="U151" s="38"/>
      <c r="V151" s="38"/>
      <c r="W151" s="38"/>
      <c r="X151" s="38"/>
      <c r="Y151" s="38"/>
      <c r="Z151" s="38"/>
      <c r="AA151" s="38"/>
      <c r="AB151" s="38"/>
      <c r="AC151" s="38"/>
      <c r="AD151" s="38"/>
      <c r="AE151" s="38"/>
    </row>
    <row r="152" s="2" customFormat="1" ht="26.25" customHeight="1">
      <c r="A152" s="38"/>
      <c r="B152" s="39"/>
      <c r="C152" s="40"/>
      <c r="D152" s="40"/>
      <c r="E152" s="170" t="str">
        <f>E7</f>
        <v>ČZA v Humpolci, střední škola - rekonstrukce školní kuchyně, tělocvičny a DM Fügnerova 570</v>
      </c>
      <c r="F152" s="32"/>
      <c r="G152" s="32"/>
      <c r="H152" s="32"/>
      <c r="I152" s="40"/>
      <c r="J152" s="40"/>
      <c r="K152" s="40"/>
      <c r="L152" s="63"/>
      <c r="S152" s="38"/>
      <c r="T152" s="38"/>
      <c r="U152" s="38"/>
      <c r="V152" s="38"/>
      <c r="W152" s="38"/>
      <c r="X152" s="38"/>
      <c r="Y152" s="38"/>
      <c r="Z152" s="38"/>
      <c r="AA152" s="38"/>
      <c r="AB152" s="38"/>
      <c r="AC152" s="38"/>
      <c r="AD152" s="38"/>
      <c r="AE152" s="38"/>
    </row>
    <row r="153" s="2" customFormat="1" ht="12" customHeight="1">
      <c r="A153" s="38"/>
      <c r="B153" s="39"/>
      <c r="C153" s="32" t="s">
        <v>89</v>
      </c>
      <c r="D153" s="40"/>
      <c r="E153" s="40"/>
      <c r="F153" s="40"/>
      <c r="G153" s="40"/>
      <c r="H153" s="40"/>
      <c r="I153" s="40"/>
      <c r="J153" s="40"/>
      <c r="K153" s="40"/>
      <c r="L153" s="63"/>
      <c r="S153" s="38"/>
      <c r="T153" s="38"/>
      <c r="U153" s="38"/>
      <c r="V153" s="38"/>
      <c r="W153" s="38"/>
      <c r="X153" s="38"/>
      <c r="Y153" s="38"/>
      <c r="Z153" s="38"/>
      <c r="AA153" s="38"/>
      <c r="AB153" s="38"/>
      <c r="AC153" s="38"/>
      <c r="AD153" s="38"/>
      <c r="AE153" s="38"/>
    </row>
    <row r="154" s="2" customFormat="1" ht="16.5" customHeight="1">
      <c r="A154" s="38"/>
      <c r="B154" s="39"/>
      <c r="C154" s="40"/>
      <c r="D154" s="40"/>
      <c r="E154" s="76" t="str">
        <f>E9</f>
        <v>307022 - Rekonstrukce školní kuchyně</v>
      </c>
      <c r="F154" s="40"/>
      <c r="G154" s="40"/>
      <c r="H154" s="40"/>
      <c r="I154" s="40"/>
      <c r="J154" s="40"/>
      <c r="K154" s="40"/>
      <c r="L154" s="63"/>
      <c r="S154" s="38"/>
      <c r="T154" s="38"/>
      <c r="U154" s="38"/>
      <c r="V154" s="38"/>
      <c r="W154" s="38"/>
      <c r="X154" s="38"/>
      <c r="Y154" s="38"/>
      <c r="Z154" s="38"/>
      <c r="AA154" s="38"/>
      <c r="AB154" s="38"/>
      <c r="AC154" s="38"/>
      <c r="AD154" s="38"/>
      <c r="AE154" s="38"/>
    </row>
    <row r="155" s="2" customFormat="1" ht="6.96" customHeight="1">
      <c r="A155" s="38"/>
      <c r="B155" s="39"/>
      <c r="C155" s="40"/>
      <c r="D155" s="40"/>
      <c r="E155" s="40"/>
      <c r="F155" s="40"/>
      <c r="G155" s="40"/>
      <c r="H155" s="40"/>
      <c r="I155" s="40"/>
      <c r="J155" s="40"/>
      <c r="K155" s="40"/>
      <c r="L155" s="63"/>
      <c r="S155" s="38"/>
      <c r="T155" s="38"/>
      <c r="U155" s="38"/>
      <c r="V155" s="38"/>
      <c r="W155" s="38"/>
      <c r="X155" s="38"/>
      <c r="Y155" s="38"/>
      <c r="Z155" s="38"/>
      <c r="AA155" s="38"/>
      <c r="AB155" s="38"/>
      <c r="AC155" s="38"/>
      <c r="AD155" s="38"/>
      <c r="AE155" s="38"/>
    </row>
    <row r="156" s="2" customFormat="1" ht="12" customHeight="1">
      <c r="A156" s="38"/>
      <c r="B156" s="39"/>
      <c r="C156" s="32" t="s">
        <v>20</v>
      </c>
      <c r="D156" s="40"/>
      <c r="E156" s="40"/>
      <c r="F156" s="27" t="str">
        <f>F12</f>
        <v>Humpolce</v>
      </c>
      <c r="G156" s="40"/>
      <c r="H156" s="40"/>
      <c r="I156" s="32" t="s">
        <v>22</v>
      </c>
      <c r="J156" s="79" t="str">
        <f>IF(J12="","",J12)</f>
        <v>5. 9. 2024</v>
      </c>
      <c r="K156" s="40"/>
      <c r="L156" s="63"/>
      <c r="S156" s="38"/>
      <c r="T156" s="38"/>
      <c r="U156" s="38"/>
      <c r="V156" s="38"/>
      <c r="W156" s="38"/>
      <c r="X156" s="38"/>
      <c r="Y156" s="38"/>
      <c r="Z156" s="38"/>
      <c r="AA156" s="38"/>
      <c r="AB156" s="38"/>
      <c r="AC156" s="38"/>
      <c r="AD156" s="38"/>
      <c r="AE156" s="38"/>
    </row>
    <row r="157" s="2" customFormat="1" ht="6.96" customHeight="1">
      <c r="A157" s="38"/>
      <c r="B157" s="39"/>
      <c r="C157" s="40"/>
      <c r="D157" s="40"/>
      <c r="E157" s="40"/>
      <c r="F157" s="40"/>
      <c r="G157" s="40"/>
      <c r="H157" s="40"/>
      <c r="I157" s="40"/>
      <c r="J157" s="40"/>
      <c r="K157" s="40"/>
      <c r="L157" s="63"/>
      <c r="S157" s="38"/>
      <c r="T157" s="38"/>
      <c r="U157" s="38"/>
      <c r="V157" s="38"/>
      <c r="W157" s="38"/>
      <c r="X157" s="38"/>
      <c r="Y157" s="38"/>
      <c r="Z157" s="38"/>
      <c r="AA157" s="38"/>
      <c r="AB157" s="38"/>
      <c r="AC157" s="38"/>
      <c r="AD157" s="38"/>
      <c r="AE157" s="38"/>
    </row>
    <row r="158" s="2" customFormat="1" ht="15.15" customHeight="1">
      <c r="A158" s="38"/>
      <c r="B158" s="39"/>
      <c r="C158" s="32" t="s">
        <v>24</v>
      </c>
      <c r="D158" s="40"/>
      <c r="E158" s="40"/>
      <c r="F158" s="27" t="str">
        <f>E15</f>
        <v xml:space="preserve">Kraj Vysočina </v>
      </c>
      <c r="G158" s="40"/>
      <c r="H158" s="40"/>
      <c r="I158" s="32" t="s">
        <v>31</v>
      </c>
      <c r="J158" s="36" t="str">
        <f>E21</f>
        <v>MO-VE-RE s.r.o.</v>
      </c>
      <c r="K158" s="40"/>
      <c r="L158" s="63"/>
      <c r="S158" s="38"/>
      <c r="T158" s="38"/>
      <c r="U158" s="38"/>
      <c r="V158" s="38"/>
      <c r="W158" s="38"/>
      <c r="X158" s="38"/>
      <c r="Y158" s="38"/>
      <c r="Z158" s="38"/>
      <c r="AA158" s="38"/>
      <c r="AB158" s="38"/>
      <c r="AC158" s="38"/>
      <c r="AD158" s="38"/>
      <c r="AE158" s="38"/>
    </row>
    <row r="159" s="2" customFormat="1" ht="15.15" customHeight="1">
      <c r="A159" s="38"/>
      <c r="B159" s="39"/>
      <c r="C159" s="32" t="s">
        <v>29</v>
      </c>
      <c r="D159" s="40"/>
      <c r="E159" s="40"/>
      <c r="F159" s="27" t="str">
        <f>IF(E18="","",E18)</f>
        <v>Vyplň údaj</v>
      </c>
      <c r="G159" s="40"/>
      <c r="H159" s="40"/>
      <c r="I159" s="32" t="s">
        <v>34</v>
      </c>
      <c r="J159" s="36" t="str">
        <f>E24</f>
        <v>MO-VE-RE s.r.o.</v>
      </c>
      <c r="K159" s="40"/>
      <c r="L159" s="63"/>
      <c r="S159" s="38"/>
      <c r="T159" s="38"/>
      <c r="U159" s="38"/>
      <c r="V159" s="38"/>
      <c r="W159" s="38"/>
      <c r="X159" s="38"/>
      <c r="Y159" s="38"/>
      <c r="Z159" s="38"/>
      <c r="AA159" s="38"/>
      <c r="AB159" s="38"/>
      <c r="AC159" s="38"/>
      <c r="AD159" s="38"/>
      <c r="AE159" s="38"/>
    </row>
    <row r="160" s="2" customFormat="1" ht="10.32" customHeight="1">
      <c r="A160" s="38"/>
      <c r="B160" s="39"/>
      <c r="C160" s="40"/>
      <c r="D160" s="40"/>
      <c r="E160" s="40"/>
      <c r="F160" s="40"/>
      <c r="G160" s="40"/>
      <c r="H160" s="40"/>
      <c r="I160" s="40"/>
      <c r="J160" s="40"/>
      <c r="K160" s="40"/>
      <c r="L160" s="63"/>
      <c r="S160" s="38"/>
      <c r="T160" s="38"/>
      <c r="U160" s="38"/>
      <c r="V160" s="38"/>
      <c r="W160" s="38"/>
      <c r="X160" s="38"/>
      <c r="Y160" s="38"/>
      <c r="Z160" s="38"/>
      <c r="AA160" s="38"/>
      <c r="AB160" s="38"/>
      <c r="AC160" s="38"/>
      <c r="AD160" s="38"/>
      <c r="AE160" s="38"/>
    </row>
    <row r="161" s="11" customFormat="1" ht="29.28" customHeight="1">
      <c r="A161" s="187"/>
      <c r="B161" s="188"/>
      <c r="C161" s="189" t="s">
        <v>143</v>
      </c>
      <c r="D161" s="190" t="s">
        <v>63</v>
      </c>
      <c r="E161" s="190" t="s">
        <v>59</v>
      </c>
      <c r="F161" s="190" t="s">
        <v>60</v>
      </c>
      <c r="G161" s="190" t="s">
        <v>144</v>
      </c>
      <c r="H161" s="190" t="s">
        <v>145</v>
      </c>
      <c r="I161" s="190" t="s">
        <v>146</v>
      </c>
      <c r="J161" s="190" t="s">
        <v>93</v>
      </c>
      <c r="K161" s="191" t="s">
        <v>147</v>
      </c>
      <c r="L161" s="192"/>
      <c r="M161" s="100" t="s">
        <v>1</v>
      </c>
      <c r="N161" s="101" t="s">
        <v>42</v>
      </c>
      <c r="O161" s="101" t="s">
        <v>148</v>
      </c>
      <c r="P161" s="101" t="s">
        <v>149</v>
      </c>
      <c r="Q161" s="101" t="s">
        <v>150</v>
      </c>
      <c r="R161" s="101" t="s">
        <v>151</v>
      </c>
      <c r="S161" s="101" t="s">
        <v>152</v>
      </c>
      <c r="T161" s="102" t="s">
        <v>153</v>
      </c>
      <c r="U161" s="187"/>
      <c r="V161" s="187"/>
      <c r="W161" s="187"/>
      <c r="X161" s="187"/>
      <c r="Y161" s="187"/>
      <c r="Z161" s="187"/>
      <c r="AA161" s="187"/>
      <c r="AB161" s="187"/>
      <c r="AC161" s="187"/>
      <c r="AD161" s="187"/>
      <c r="AE161" s="187"/>
    </row>
    <row r="162" s="2" customFormat="1" ht="22.8" customHeight="1">
      <c r="A162" s="38"/>
      <c r="B162" s="39"/>
      <c r="C162" s="107" t="s">
        <v>154</v>
      </c>
      <c r="D162" s="40"/>
      <c r="E162" s="40"/>
      <c r="F162" s="40"/>
      <c r="G162" s="40"/>
      <c r="H162" s="40"/>
      <c r="I162" s="40"/>
      <c r="J162" s="193">
        <f>BK162</f>
        <v>0</v>
      </c>
      <c r="K162" s="40"/>
      <c r="L162" s="44"/>
      <c r="M162" s="103"/>
      <c r="N162" s="194"/>
      <c r="O162" s="104"/>
      <c r="P162" s="195">
        <f>P163+P560+P2466</f>
        <v>0</v>
      </c>
      <c r="Q162" s="104"/>
      <c r="R162" s="195">
        <f>R163+R560+R2466</f>
        <v>497.93911277000001</v>
      </c>
      <c r="S162" s="104"/>
      <c r="T162" s="196">
        <f>T163+T560+T2466</f>
        <v>233.51872006000002</v>
      </c>
      <c r="U162" s="38"/>
      <c r="V162" s="38"/>
      <c r="W162" s="38"/>
      <c r="X162" s="38"/>
      <c r="Y162" s="38"/>
      <c r="Z162" s="38"/>
      <c r="AA162" s="38"/>
      <c r="AB162" s="38"/>
      <c r="AC162" s="38"/>
      <c r="AD162" s="38"/>
      <c r="AE162" s="38"/>
      <c r="AT162" s="17" t="s">
        <v>77</v>
      </c>
      <c r="AU162" s="17" t="s">
        <v>95</v>
      </c>
      <c r="BK162" s="197">
        <f>BK163+BK560+BK2466</f>
        <v>0</v>
      </c>
    </row>
    <row r="163" s="12" customFormat="1" ht="25.92" customHeight="1">
      <c r="A163" s="12"/>
      <c r="B163" s="198"/>
      <c r="C163" s="199"/>
      <c r="D163" s="200" t="s">
        <v>77</v>
      </c>
      <c r="E163" s="201" t="s">
        <v>155</v>
      </c>
      <c r="F163" s="201" t="s">
        <v>156</v>
      </c>
      <c r="G163" s="199"/>
      <c r="H163" s="199"/>
      <c r="I163" s="202"/>
      <c r="J163" s="203">
        <f>BK163</f>
        <v>0</v>
      </c>
      <c r="K163" s="199"/>
      <c r="L163" s="204"/>
      <c r="M163" s="205"/>
      <c r="N163" s="206"/>
      <c r="O163" s="206"/>
      <c r="P163" s="207">
        <f>P164+P199+P223+P347+P526+P557</f>
        <v>0</v>
      </c>
      <c r="Q163" s="206"/>
      <c r="R163" s="207">
        <f>R164+R199+R223+R347+R526+R557</f>
        <v>127.21482079999998</v>
      </c>
      <c r="S163" s="206"/>
      <c r="T163" s="208">
        <f>T164+T199+T223+T347+T526+T557</f>
        <v>206.54063240000002</v>
      </c>
      <c r="U163" s="12"/>
      <c r="V163" s="12"/>
      <c r="W163" s="12"/>
      <c r="X163" s="12"/>
      <c r="Y163" s="12"/>
      <c r="Z163" s="12"/>
      <c r="AA163" s="12"/>
      <c r="AB163" s="12"/>
      <c r="AC163" s="12"/>
      <c r="AD163" s="12"/>
      <c r="AE163" s="12"/>
      <c r="AR163" s="209" t="s">
        <v>85</v>
      </c>
      <c r="AT163" s="210" t="s">
        <v>77</v>
      </c>
      <c r="AU163" s="210" t="s">
        <v>78</v>
      </c>
      <c r="AY163" s="209" t="s">
        <v>157</v>
      </c>
      <c r="BK163" s="211">
        <f>BK164+BK199+BK223+BK347+BK526+BK557</f>
        <v>0</v>
      </c>
    </row>
    <row r="164" s="12" customFormat="1" ht="22.8" customHeight="1">
      <c r="A164" s="12"/>
      <c r="B164" s="198"/>
      <c r="C164" s="199"/>
      <c r="D164" s="200" t="s">
        <v>77</v>
      </c>
      <c r="E164" s="212" t="s">
        <v>158</v>
      </c>
      <c r="F164" s="212" t="s">
        <v>159</v>
      </c>
      <c r="G164" s="199"/>
      <c r="H164" s="199"/>
      <c r="I164" s="202"/>
      <c r="J164" s="213">
        <f>BK164</f>
        <v>0</v>
      </c>
      <c r="K164" s="199"/>
      <c r="L164" s="204"/>
      <c r="M164" s="205"/>
      <c r="N164" s="206"/>
      <c r="O164" s="206"/>
      <c r="P164" s="207">
        <f>SUM(P165:P198)</f>
        <v>0</v>
      </c>
      <c r="Q164" s="206"/>
      <c r="R164" s="207">
        <f>SUM(R165:R198)</f>
        <v>19.195935849999998</v>
      </c>
      <c r="S164" s="206"/>
      <c r="T164" s="208">
        <f>SUM(T165:T198)</f>
        <v>0</v>
      </c>
      <c r="U164" s="12"/>
      <c r="V164" s="12"/>
      <c r="W164" s="12"/>
      <c r="X164" s="12"/>
      <c r="Y164" s="12"/>
      <c r="Z164" s="12"/>
      <c r="AA164" s="12"/>
      <c r="AB164" s="12"/>
      <c r="AC164" s="12"/>
      <c r="AD164" s="12"/>
      <c r="AE164" s="12"/>
      <c r="AR164" s="209" t="s">
        <v>85</v>
      </c>
      <c r="AT164" s="210" t="s">
        <v>77</v>
      </c>
      <c r="AU164" s="210" t="s">
        <v>85</v>
      </c>
      <c r="AY164" s="209" t="s">
        <v>157</v>
      </c>
      <c r="BK164" s="211">
        <f>SUM(BK165:BK198)</f>
        <v>0</v>
      </c>
    </row>
    <row r="165" s="2" customFormat="1" ht="49.05" customHeight="1">
      <c r="A165" s="38"/>
      <c r="B165" s="39"/>
      <c r="C165" s="214" t="s">
        <v>85</v>
      </c>
      <c r="D165" s="214" t="s">
        <v>160</v>
      </c>
      <c r="E165" s="215" t="s">
        <v>161</v>
      </c>
      <c r="F165" s="216" t="s">
        <v>162</v>
      </c>
      <c r="G165" s="217" t="s">
        <v>163</v>
      </c>
      <c r="H165" s="218">
        <v>4.3140000000000001</v>
      </c>
      <c r="I165" s="219"/>
      <c r="J165" s="220">
        <f>ROUND(I165*H165,2)</f>
        <v>0</v>
      </c>
      <c r="K165" s="216" t="s">
        <v>164</v>
      </c>
      <c r="L165" s="44"/>
      <c r="M165" s="221" t="s">
        <v>1</v>
      </c>
      <c r="N165" s="222" t="s">
        <v>43</v>
      </c>
      <c r="O165" s="91"/>
      <c r="P165" s="223">
        <f>O165*H165</f>
        <v>0</v>
      </c>
      <c r="Q165" s="223">
        <v>2.2284000000000002</v>
      </c>
      <c r="R165" s="223">
        <f>Q165*H165</f>
        <v>9.6133176000000002</v>
      </c>
      <c r="S165" s="223">
        <v>0</v>
      </c>
      <c r="T165" s="224">
        <f>S165*H165</f>
        <v>0</v>
      </c>
      <c r="U165" s="38"/>
      <c r="V165" s="38"/>
      <c r="W165" s="38"/>
      <c r="X165" s="38"/>
      <c r="Y165" s="38"/>
      <c r="Z165" s="38"/>
      <c r="AA165" s="38"/>
      <c r="AB165" s="38"/>
      <c r="AC165" s="38"/>
      <c r="AD165" s="38"/>
      <c r="AE165" s="38"/>
      <c r="AR165" s="225" t="s">
        <v>165</v>
      </c>
      <c r="AT165" s="225" t="s">
        <v>160</v>
      </c>
      <c r="AU165" s="225" t="s">
        <v>87</v>
      </c>
      <c r="AY165" s="17" t="s">
        <v>157</v>
      </c>
      <c r="BE165" s="226">
        <f>IF(N165="základní",J165,0)</f>
        <v>0</v>
      </c>
      <c r="BF165" s="226">
        <f>IF(N165="snížená",J165,0)</f>
        <v>0</v>
      </c>
      <c r="BG165" s="226">
        <f>IF(N165="zákl. přenesená",J165,0)</f>
        <v>0</v>
      </c>
      <c r="BH165" s="226">
        <f>IF(N165="sníž. přenesená",J165,0)</f>
        <v>0</v>
      </c>
      <c r="BI165" s="226">
        <f>IF(N165="nulová",J165,0)</f>
        <v>0</v>
      </c>
      <c r="BJ165" s="17" t="s">
        <v>85</v>
      </c>
      <c r="BK165" s="226">
        <f>ROUND(I165*H165,2)</f>
        <v>0</v>
      </c>
      <c r="BL165" s="17" t="s">
        <v>165</v>
      </c>
      <c r="BM165" s="225" t="s">
        <v>166</v>
      </c>
    </row>
    <row r="166" s="13" customFormat="1">
      <c r="A166" s="13"/>
      <c r="B166" s="227"/>
      <c r="C166" s="228"/>
      <c r="D166" s="229" t="s">
        <v>167</v>
      </c>
      <c r="E166" s="230" t="s">
        <v>1</v>
      </c>
      <c r="F166" s="231" t="s">
        <v>168</v>
      </c>
      <c r="G166" s="228"/>
      <c r="H166" s="230" t="s">
        <v>1</v>
      </c>
      <c r="I166" s="232"/>
      <c r="J166" s="228"/>
      <c r="K166" s="228"/>
      <c r="L166" s="233"/>
      <c r="M166" s="234"/>
      <c r="N166" s="235"/>
      <c r="O166" s="235"/>
      <c r="P166" s="235"/>
      <c r="Q166" s="235"/>
      <c r="R166" s="235"/>
      <c r="S166" s="235"/>
      <c r="T166" s="236"/>
      <c r="U166" s="13"/>
      <c r="V166" s="13"/>
      <c r="W166" s="13"/>
      <c r="X166" s="13"/>
      <c r="Y166" s="13"/>
      <c r="Z166" s="13"/>
      <c r="AA166" s="13"/>
      <c r="AB166" s="13"/>
      <c r="AC166" s="13"/>
      <c r="AD166" s="13"/>
      <c r="AE166" s="13"/>
      <c r="AT166" s="237" t="s">
        <v>167</v>
      </c>
      <c r="AU166" s="237" t="s">
        <v>87</v>
      </c>
      <c r="AV166" s="13" t="s">
        <v>85</v>
      </c>
      <c r="AW166" s="13" t="s">
        <v>33</v>
      </c>
      <c r="AX166" s="13" t="s">
        <v>78</v>
      </c>
      <c r="AY166" s="237" t="s">
        <v>157</v>
      </c>
    </row>
    <row r="167" s="14" customFormat="1">
      <c r="A167" s="14"/>
      <c r="B167" s="238"/>
      <c r="C167" s="239"/>
      <c r="D167" s="229" t="s">
        <v>167</v>
      </c>
      <c r="E167" s="240" t="s">
        <v>1</v>
      </c>
      <c r="F167" s="241" t="s">
        <v>169</v>
      </c>
      <c r="G167" s="239"/>
      <c r="H167" s="242">
        <v>1.79</v>
      </c>
      <c r="I167" s="243"/>
      <c r="J167" s="239"/>
      <c r="K167" s="239"/>
      <c r="L167" s="244"/>
      <c r="M167" s="245"/>
      <c r="N167" s="246"/>
      <c r="O167" s="246"/>
      <c r="P167" s="246"/>
      <c r="Q167" s="246"/>
      <c r="R167" s="246"/>
      <c r="S167" s="246"/>
      <c r="T167" s="247"/>
      <c r="U167" s="14"/>
      <c r="V167" s="14"/>
      <c r="W167" s="14"/>
      <c r="X167" s="14"/>
      <c r="Y167" s="14"/>
      <c r="Z167" s="14"/>
      <c r="AA167" s="14"/>
      <c r="AB167" s="14"/>
      <c r="AC167" s="14"/>
      <c r="AD167" s="14"/>
      <c r="AE167" s="14"/>
      <c r="AT167" s="248" t="s">
        <v>167</v>
      </c>
      <c r="AU167" s="248" t="s">
        <v>87</v>
      </c>
      <c r="AV167" s="14" t="s">
        <v>87</v>
      </c>
      <c r="AW167" s="14" t="s">
        <v>33</v>
      </c>
      <c r="AX167" s="14" t="s">
        <v>78</v>
      </c>
      <c r="AY167" s="248" t="s">
        <v>157</v>
      </c>
    </row>
    <row r="168" s="14" customFormat="1">
      <c r="A168" s="14"/>
      <c r="B168" s="238"/>
      <c r="C168" s="239"/>
      <c r="D168" s="229" t="s">
        <v>167</v>
      </c>
      <c r="E168" s="240" t="s">
        <v>1</v>
      </c>
      <c r="F168" s="241" t="s">
        <v>170</v>
      </c>
      <c r="G168" s="239"/>
      <c r="H168" s="242">
        <v>2.524</v>
      </c>
      <c r="I168" s="243"/>
      <c r="J168" s="239"/>
      <c r="K168" s="239"/>
      <c r="L168" s="244"/>
      <c r="M168" s="245"/>
      <c r="N168" s="246"/>
      <c r="O168" s="246"/>
      <c r="P168" s="246"/>
      <c r="Q168" s="246"/>
      <c r="R168" s="246"/>
      <c r="S168" s="246"/>
      <c r="T168" s="247"/>
      <c r="U168" s="14"/>
      <c r="V168" s="14"/>
      <c r="W168" s="14"/>
      <c r="X168" s="14"/>
      <c r="Y168" s="14"/>
      <c r="Z168" s="14"/>
      <c r="AA168" s="14"/>
      <c r="AB168" s="14"/>
      <c r="AC168" s="14"/>
      <c r="AD168" s="14"/>
      <c r="AE168" s="14"/>
      <c r="AT168" s="248" t="s">
        <v>167</v>
      </c>
      <c r="AU168" s="248" t="s">
        <v>87</v>
      </c>
      <c r="AV168" s="14" t="s">
        <v>87</v>
      </c>
      <c r="AW168" s="14" t="s">
        <v>33</v>
      </c>
      <c r="AX168" s="14" t="s">
        <v>78</v>
      </c>
      <c r="AY168" s="248" t="s">
        <v>157</v>
      </c>
    </row>
    <row r="169" s="15" customFormat="1">
      <c r="A169" s="15"/>
      <c r="B169" s="249"/>
      <c r="C169" s="250"/>
      <c r="D169" s="229" t="s">
        <v>167</v>
      </c>
      <c r="E169" s="251" t="s">
        <v>1</v>
      </c>
      <c r="F169" s="252" t="s">
        <v>171</v>
      </c>
      <c r="G169" s="250"/>
      <c r="H169" s="253">
        <v>4.3140000000000001</v>
      </c>
      <c r="I169" s="254"/>
      <c r="J169" s="250"/>
      <c r="K169" s="250"/>
      <c r="L169" s="255"/>
      <c r="M169" s="256"/>
      <c r="N169" s="257"/>
      <c r="O169" s="257"/>
      <c r="P169" s="257"/>
      <c r="Q169" s="257"/>
      <c r="R169" s="257"/>
      <c r="S169" s="257"/>
      <c r="T169" s="258"/>
      <c r="U169" s="15"/>
      <c r="V169" s="15"/>
      <c r="W169" s="15"/>
      <c r="X169" s="15"/>
      <c r="Y169" s="15"/>
      <c r="Z169" s="15"/>
      <c r="AA169" s="15"/>
      <c r="AB169" s="15"/>
      <c r="AC169" s="15"/>
      <c r="AD169" s="15"/>
      <c r="AE169" s="15"/>
      <c r="AT169" s="259" t="s">
        <v>167</v>
      </c>
      <c r="AU169" s="259" t="s">
        <v>87</v>
      </c>
      <c r="AV169" s="15" t="s">
        <v>165</v>
      </c>
      <c r="AW169" s="15" t="s">
        <v>33</v>
      </c>
      <c r="AX169" s="15" t="s">
        <v>85</v>
      </c>
      <c r="AY169" s="259" t="s">
        <v>157</v>
      </c>
    </row>
    <row r="170" s="2" customFormat="1" ht="44.25" customHeight="1">
      <c r="A170" s="38"/>
      <c r="B170" s="39"/>
      <c r="C170" s="214" t="s">
        <v>87</v>
      </c>
      <c r="D170" s="214" t="s">
        <v>160</v>
      </c>
      <c r="E170" s="215" t="s">
        <v>172</v>
      </c>
      <c r="F170" s="216" t="s">
        <v>173</v>
      </c>
      <c r="G170" s="217" t="s">
        <v>174</v>
      </c>
      <c r="H170" s="218">
        <v>43.567999999999998</v>
      </c>
      <c r="I170" s="219"/>
      <c r="J170" s="220">
        <f>ROUND(I170*H170,2)</f>
        <v>0</v>
      </c>
      <c r="K170" s="216" t="s">
        <v>164</v>
      </c>
      <c r="L170" s="44"/>
      <c r="M170" s="221" t="s">
        <v>1</v>
      </c>
      <c r="N170" s="222" t="s">
        <v>43</v>
      </c>
      <c r="O170" s="91"/>
      <c r="P170" s="223">
        <f>O170*H170</f>
        <v>0</v>
      </c>
      <c r="Q170" s="223">
        <v>0.19903000000000001</v>
      </c>
      <c r="R170" s="223">
        <f>Q170*H170</f>
        <v>8.6713390399999994</v>
      </c>
      <c r="S170" s="223">
        <v>0</v>
      </c>
      <c r="T170" s="224">
        <f>S170*H170</f>
        <v>0</v>
      </c>
      <c r="U170" s="38"/>
      <c r="V170" s="38"/>
      <c r="W170" s="38"/>
      <c r="X170" s="38"/>
      <c r="Y170" s="38"/>
      <c r="Z170" s="38"/>
      <c r="AA170" s="38"/>
      <c r="AB170" s="38"/>
      <c r="AC170" s="38"/>
      <c r="AD170" s="38"/>
      <c r="AE170" s="38"/>
      <c r="AR170" s="225" t="s">
        <v>165</v>
      </c>
      <c r="AT170" s="225" t="s">
        <v>160</v>
      </c>
      <c r="AU170" s="225" t="s">
        <v>87</v>
      </c>
      <c r="AY170" s="17" t="s">
        <v>157</v>
      </c>
      <c r="BE170" s="226">
        <f>IF(N170="základní",J170,0)</f>
        <v>0</v>
      </c>
      <c r="BF170" s="226">
        <f>IF(N170="snížená",J170,0)</f>
        <v>0</v>
      </c>
      <c r="BG170" s="226">
        <f>IF(N170="zákl. přenesená",J170,0)</f>
        <v>0</v>
      </c>
      <c r="BH170" s="226">
        <f>IF(N170="sníž. přenesená",J170,0)</f>
        <v>0</v>
      </c>
      <c r="BI170" s="226">
        <f>IF(N170="nulová",J170,0)</f>
        <v>0</v>
      </c>
      <c r="BJ170" s="17" t="s">
        <v>85</v>
      </c>
      <c r="BK170" s="226">
        <f>ROUND(I170*H170,2)</f>
        <v>0</v>
      </c>
      <c r="BL170" s="17" t="s">
        <v>165</v>
      </c>
      <c r="BM170" s="225" t="s">
        <v>175</v>
      </c>
    </row>
    <row r="171" s="13" customFormat="1">
      <c r="A171" s="13"/>
      <c r="B171" s="227"/>
      <c r="C171" s="228"/>
      <c r="D171" s="229" t="s">
        <v>167</v>
      </c>
      <c r="E171" s="230" t="s">
        <v>1</v>
      </c>
      <c r="F171" s="231" t="s">
        <v>176</v>
      </c>
      <c r="G171" s="228"/>
      <c r="H171" s="230" t="s">
        <v>1</v>
      </c>
      <c r="I171" s="232"/>
      <c r="J171" s="228"/>
      <c r="K171" s="228"/>
      <c r="L171" s="233"/>
      <c r="M171" s="234"/>
      <c r="N171" s="235"/>
      <c r="O171" s="235"/>
      <c r="P171" s="235"/>
      <c r="Q171" s="235"/>
      <c r="R171" s="235"/>
      <c r="S171" s="235"/>
      <c r="T171" s="236"/>
      <c r="U171" s="13"/>
      <c r="V171" s="13"/>
      <c r="W171" s="13"/>
      <c r="X171" s="13"/>
      <c r="Y171" s="13"/>
      <c r="Z171" s="13"/>
      <c r="AA171" s="13"/>
      <c r="AB171" s="13"/>
      <c r="AC171" s="13"/>
      <c r="AD171" s="13"/>
      <c r="AE171" s="13"/>
      <c r="AT171" s="237" t="s">
        <v>167</v>
      </c>
      <c r="AU171" s="237" t="s">
        <v>87</v>
      </c>
      <c r="AV171" s="13" t="s">
        <v>85</v>
      </c>
      <c r="AW171" s="13" t="s">
        <v>33</v>
      </c>
      <c r="AX171" s="13" t="s">
        <v>78</v>
      </c>
      <c r="AY171" s="237" t="s">
        <v>157</v>
      </c>
    </row>
    <row r="172" s="14" customFormat="1">
      <c r="A172" s="14"/>
      <c r="B172" s="238"/>
      <c r="C172" s="239"/>
      <c r="D172" s="229" t="s">
        <v>167</v>
      </c>
      <c r="E172" s="240" t="s">
        <v>1</v>
      </c>
      <c r="F172" s="241" t="s">
        <v>177</v>
      </c>
      <c r="G172" s="239"/>
      <c r="H172" s="242">
        <v>4.125</v>
      </c>
      <c r="I172" s="243"/>
      <c r="J172" s="239"/>
      <c r="K172" s="239"/>
      <c r="L172" s="244"/>
      <c r="M172" s="245"/>
      <c r="N172" s="246"/>
      <c r="O172" s="246"/>
      <c r="P172" s="246"/>
      <c r="Q172" s="246"/>
      <c r="R172" s="246"/>
      <c r="S172" s="246"/>
      <c r="T172" s="247"/>
      <c r="U172" s="14"/>
      <c r="V172" s="14"/>
      <c r="W172" s="14"/>
      <c r="X172" s="14"/>
      <c r="Y172" s="14"/>
      <c r="Z172" s="14"/>
      <c r="AA172" s="14"/>
      <c r="AB172" s="14"/>
      <c r="AC172" s="14"/>
      <c r="AD172" s="14"/>
      <c r="AE172" s="14"/>
      <c r="AT172" s="248" t="s">
        <v>167</v>
      </c>
      <c r="AU172" s="248" t="s">
        <v>87</v>
      </c>
      <c r="AV172" s="14" t="s">
        <v>87</v>
      </c>
      <c r="AW172" s="14" t="s">
        <v>33</v>
      </c>
      <c r="AX172" s="14" t="s">
        <v>78</v>
      </c>
      <c r="AY172" s="248" t="s">
        <v>157</v>
      </c>
    </row>
    <row r="173" s="13" customFormat="1">
      <c r="A173" s="13"/>
      <c r="B173" s="227"/>
      <c r="C173" s="228"/>
      <c r="D173" s="229" t="s">
        <v>167</v>
      </c>
      <c r="E173" s="230" t="s">
        <v>1</v>
      </c>
      <c r="F173" s="231" t="s">
        <v>178</v>
      </c>
      <c r="G173" s="228"/>
      <c r="H173" s="230" t="s">
        <v>1</v>
      </c>
      <c r="I173" s="232"/>
      <c r="J173" s="228"/>
      <c r="K173" s="228"/>
      <c r="L173" s="233"/>
      <c r="M173" s="234"/>
      <c r="N173" s="235"/>
      <c r="O173" s="235"/>
      <c r="P173" s="235"/>
      <c r="Q173" s="235"/>
      <c r="R173" s="235"/>
      <c r="S173" s="235"/>
      <c r="T173" s="236"/>
      <c r="U173" s="13"/>
      <c r="V173" s="13"/>
      <c r="W173" s="13"/>
      <c r="X173" s="13"/>
      <c r="Y173" s="13"/>
      <c r="Z173" s="13"/>
      <c r="AA173" s="13"/>
      <c r="AB173" s="13"/>
      <c r="AC173" s="13"/>
      <c r="AD173" s="13"/>
      <c r="AE173" s="13"/>
      <c r="AT173" s="237" t="s">
        <v>167</v>
      </c>
      <c r="AU173" s="237" t="s">
        <v>87</v>
      </c>
      <c r="AV173" s="13" t="s">
        <v>85</v>
      </c>
      <c r="AW173" s="13" t="s">
        <v>33</v>
      </c>
      <c r="AX173" s="13" t="s">
        <v>78</v>
      </c>
      <c r="AY173" s="237" t="s">
        <v>157</v>
      </c>
    </row>
    <row r="174" s="14" customFormat="1">
      <c r="A174" s="14"/>
      <c r="B174" s="238"/>
      <c r="C174" s="239"/>
      <c r="D174" s="229" t="s">
        <v>167</v>
      </c>
      <c r="E174" s="240" t="s">
        <v>1</v>
      </c>
      <c r="F174" s="241" t="s">
        <v>179</v>
      </c>
      <c r="G174" s="239"/>
      <c r="H174" s="242">
        <v>4.375</v>
      </c>
      <c r="I174" s="243"/>
      <c r="J174" s="239"/>
      <c r="K174" s="239"/>
      <c r="L174" s="244"/>
      <c r="M174" s="245"/>
      <c r="N174" s="246"/>
      <c r="O174" s="246"/>
      <c r="P174" s="246"/>
      <c r="Q174" s="246"/>
      <c r="R174" s="246"/>
      <c r="S174" s="246"/>
      <c r="T174" s="247"/>
      <c r="U174" s="14"/>
      <c r="V174" s="14"/>
      <c r="W174" s="14"/>
      <c r="X174" s="14"/>
      <c r="Y174" s="14"/>
      <c r="Z174" s="14"/>
      <c r="AA174" s="14"/>
      <c r="AB174" s="14"/>
      <c r="AC174" s="14"/>
      <c r="AD174" s="14"/>
      <c r="AE174" s="14"/>
      <c r="AT174" s="248" t="s">
        <v>167</v>
      </c>
      <c r="AU174" s="248" t="s">
        <v>87</v>
      </c>
      <c r="AV174" s="14" t="s">
        <v>87</v>
      </c>
      <c r="AW174" s="14" t="s">
        <v>33</v>
      </c>
      <c r="AX174" s="14" t="s">
        <v>78</v>
      </c>
      <c r="AY174" s="248" t="s">
        <v>157</v>
      </c>
    </row>
    <row r="175" s="14" customFormat="1">
      <c r="A175" s="14"/>
      <c r="B175" s="238"/>
      <c r="C175" s="239"/>
      <c r="D175" s="229" t="s">
        <v>167</v>
      </c>
      <c r="E175" s="240" t="s">
        <v>1</v>
      </c>
      <c r="F175" s="241" t="s">
        <v>180</v>
      </c>
      <c r="G175" s="239"/>
      <c r="H175" s="242">
        <v>15.095000000000001</v>
      </c>
      <c r="I175" s="243"/>
      <c r="J175" s="239"/>
      <c r="K175" s="239"/>
      <c r="L175" s="244"/>
      <c r="M175" s="245"/>
      <c r="N175" s="246"/>
      <c r="O175" s="246"/>
      <c r="P175" s="246"/>
      <c r="Q175" s="246"/>
      <c r="R175" s="246"/>
      <c r="S175" s="246"/>
      <c r="T175" s="247"/>
      <c r="U175" s="14"/>
      <c r="V175" s="14"/>
      <c r="W175" s="14"/>
      <c r="X175" s="14"/>
      <c r="Y175" s="14"/>
      <c r="Z175" s="14"/>
      <c r="AA175" s="14"/>
      <c r="AB175" s="14"/>
      <c r="AC175" s="14"/>
      <c r="AD175" s="14"/>
      <c r="AE175" s="14"/>
      <c r="AT175" s="248" t="s">
        <v>167</v>
      </c>
      <c r="AU175" s="248" t="s">
        <v>87</v>
      </c>
      <c r="AV175" s="14" t="s">
        <v>87</v>
      </c>
      <c r="AW175" s="14" t="s">
        <v>33</v>
      </c>
      <c r="AX175" s="14" t="s">
        <v>78</v>
      </c>
      <c r="AY175" s="248" t="s">
        <v>157</v>
      </c>
    </row>
    <row r="176" s="14" customFormat="1">
      <c r="A176" s="14"/>
      <c r="B176" s="238"/>
      <c r="C176" s="239"/>
      <c r="D176" s="229" t="s">
        <v>167</v>
      </c>
      <c r="E176" s="240" t="s">
        <v>1</v>
      </c>
      <c r="F176" s="241" t="s">
        <v>181</v>
      </c>
      <c r="G176" s="239"/>
      <c r="H176" s="242">
        <v>4.8099999999999996</v>
      </c>
      <c r="I176" s="243"/>
      <c r="J176" s="239"/>
      <c r="K176" s="239"/>
      <c r="L176" s="244"/>
      <c r="M176" s="245"/>
      <c r="N176" s="246"/>
      <c r="O176" s="246"/>
      <c r="P176" s="246"/>
      <c r="Q176" s="246"/>
      <c r="R176" s="246"/>
      <c r="S176" s="246"/>
      <c r="T176" s="247"/>
      <c r="U176" s="14"/>
      <c r="V176" s="14"/>
      <c r="W176" s="14"/>
      <c r="X176" s="14"/>
      <c r="Y176" s="14"/>
      <c r="Z176" s="14"/>
      <c r="AA176" s="14"/>
      <c r="AB176" s="14"/>
      <c r="AC176" s="14"/>
      <c r="AD176" s="14"/>
      <c r="AE176" s="14"/>
      <c r="AT176" s="248" t="s">
        <v>167</v>
      </c>
      <c r="AU176" s="248" t="s">
        <v>87</v>
      </c>
      <c r="AV176" s="14" t="s">
        <v>87</v>
      </c>
      <c r="AW176" s="14" t="s">
        <v>33</v>
      </c>
      <c r="AX176" s="14" t="s">
        <v>78</v>
      </c>
      <c r="AY176" s="248" t="s">
        <v>157</v>
      </c>
    </row>
    <row r="177" s="14" customFormat="1">
      <c r="A177" s="14"/>
      <c r="B177" s="238"/>
      <c r="C177" s="239"/>
      <c r="D177" s="229" t="s">
        <v>167</v>
      </c>
      <c r="E177" s="240" t="s">
        <v>1</v>
      </c>
      <c r="F177" s="241" t="s">
        <v>182</v>
      </c>
      <c r="G177" s="239"/>
      <c r="H177" s="242">
        <v>7.3620000000000001</v>
      </c>
      <c r="I177" s="243"/>
      <c r="J177" s="239"/>
      <c r="K177" s="239"/>
      <c r="L177" s="244"/>
      <c r="M177" s="245"/>
      <c r="N177" s="246"/>
      <c r="O177" s="246"/>
      <c r="P177" s="246"/>
      <c r="Q177" s="246"/>
      <c r="R177" s="246"/>
      <c r="S177" s="246"/>
      <c r="T177" s="247"/>
      <c r="U177" s="14"/>
      <c r="V177" s="14"/>
      <c r="W177" s="14"/>
      <c r="X177" s="14"/>
      <c r="Y177" s="14"/>
      <c r="Z177" s="14"/>
      <c r="AA177" s="14"/>
      <c r="AB177" s="14"/>
      <c r="AC177" s="14"/>
      <c r="AD177" s="14"/>
      <c r="AE177" s="14"/>
      <c r="AT177" s="248" t="s">
        <v>167</v>
      </c>
      <c r="AU177" s="248" t="s">
        <v>87</v>
      </c>
      <c r="AV177" s="14" t="s">
        <v>87</v>
      </c>
      <c r="AW177" s="14" t="s">
        <v>33</v>
      </c>
      <c r="AX177" s="14" t="s">
        <v>78</v>
      </c>
      <c r="AY177" s="248" t="s">
        <v>157</v>
      </c>
    </row>
    <row r="178" s="14" customFormat="1">
      <c r="A178" s="14"/>
      <c r="B178" s="238"/>
      <c r="C178" s="239"/>
      <c r="D178" s="229" t="s">
        <v>167</v>
      </c>
      <c r="E178" s="240" t="s">
        <v>1</v>
      </c>
      <c r="F178" s="241" t="s">
        <v>183</v>
      </c>
      <c r="G178" s="239"/>
      <c r="H178" s="242">
        <v>1.9079999999999999</v>
      </c>
      <c r="I178" s="243"/>
      <c r="J178" s="239"/>
      <c r="K178" s="239"/>
      <c r="L178" s="244"/>
      <c r="M178" s="245"/>
      <c r="N178" s="246"/>
      <c r="O178" s="246"/>
      <c r="P178" s="246"/>
      <c r="Q178" s="246"/>
      <c r="R178" s="246"/>
      <c r="S178" s="246"/>
      <c r="T178" s="247"/>
      <c r="U178" s="14"/>
      <c r="V178" s="14"/>
      <c r="W178" s="14"/>
      <c r="X178" s="14"/>
      <c r="Y178" s="14"/>
      <c r="Z178" s="14"/>
      <c r="AA178" s="14"/>
      <c r="AB178" s="14"/>
      <c r="AC178" s="14"/>
      <c r="AD178" s="14"/>
      <c r="AE178" s="14"/>
      <c r="AT178" s="248" t="s">
        <v>167</v>
      </c>
      <c r="AU178" s="248" t="s">
        <v>87</v>
      </c>
      <c r="AV178" s="14" t="s">
        <v>87</v>
      </c>
      <c r="AW178" s="14" t="s">
        <v>33</v>
      </c>
      <c r="AX178" s="14" t="s">
        <v>78</v>
      </c>
      <c r="AY178" s="248" t="s">
        <v>157</v>
      </c>
    </row>
    <row r="179" s="14" customFormat="1">
      <c r="A179" s="14"/>
      <c r="B179" s="238"/>
      <c r="C179" s="239"/>
      <c r="D179" s="229" t="s">
        <v>167</v>
      </c>
      <c r="E179" s="240" t="s">
        <v>1</v>
      </c>
      <c r="F179" s="241" t="s">
        <v>184</v>
      </c>
      <c r="G179" s="239"/>
      <c r="H179" s="242">
        <v>4.9029999999999996</v>
      </c>
      <c r="I179" s="243"/>
      <c r="J179" s="239"/>
      <c r="K179" s="239"/>
      <c r="L179" s="244"/>
      <c r="M179" s="245"/>
      <c r="N179" s="246"/>
      <c r="O179" s="246"/>
      <c r="P179" s="246"/>
      <c r="Q179" s="246"/>
      <c r="R179" s="246"/>
      <c r="S179" s="246"/>
      <c r="T179" s="247"/>
      <c r="U179" s="14"/>
      <c r="V179" s="14"/>
      <c r="W179" s="14"/>
      <c r="X179" s="14"/>
      <c r="Y179" s="14"/>
      <c r="Z179" s="14"/>
      <c r="AA179" s="14"/>
      <c r="AB179" s="14"/>
      <c r="AC179" s="14"/>
      <c r="AD179" s="14"/>
      <c r="AE179" s="14"/>
      <c r="AT179" s="248" t="s">
        <v>167</v>
      </c>
      <c r="AU179" s="248" t="s">
        <v>87</v>
      </c>
      <c r="AV179" s="14" t="s">
        <v>87</v>
      </c>
      <c r="AW179" s="14" t="s">
        <v>33</v>
      </c>
      <c r="AX179" s="14" t="s">
        <v>78</v>
      </c>
      <c r="AY179" s="248" t="s">
        <v>157</v>
      </c>
    </row>
    <row r="180" s="14" customFormat="1">
      <c r="A180" s="14"/>
      <c r="B180" s="238"/>
      <c r="C180" s="239"/>
      <c r="D180" s="229" t="s">
        <v>167</v>
      </c>
      <c r="E180" s="240" t="s">
        <v>1</v>
      </c>
      <c r="F180" s="241" t="s">
        <v>185</v>
      </c>
      <c r="G180" s="239"/>
      <c r="H180" s="242">
        <v>0.98999999999999999</v>
      </c>
      <c r="I180" s="243"/>
      <c r="J180" s="239"/>
      <c r="K180" s="239"/>
      <c r="L180" s="244"/>
      <c r="M180" s="245"/>
      <c r="N180" s="246"/>
      <c r="O180" s="246"/>
      <c r="P180" s="246"/>
      <c r="Q180" s="246"/>
      <c r="R180" s="246"/>
      <c r="S180" s="246"/>
      <c r="T180" s="247"/>
      <c r="U180" s="14"/>
      <c r="V180" s="14"/>
      <c r="W180" s="14"/>
      <c r="X180" s="14"/>
      <c r="Y180" s="14"/>
      <c r="Z180" s="14"/>
      <c r="AA180" s="14"/>
      <c r="AB180" s="14"/>
      <c r="AC180" s="14"/>
      <c r="AD180" s="14"/>
      <c r="AE180" s="14"/>
      <c r="AT180" s="248" t="s">
        <v>167</v>
      </c>
      <c r="AU180" s="248" t="s">
        <v>87</v>
      </c>
      <c r="AV180" s="14" t="s">
        <v>87</v>
      </c>
      <c r="AW180" s="14" t="s">
        <v>33</v>
      </c>
      <c r="AX180" s="14" t="s">
        <v>78</v>
      </c>
      <c r="AY180" s="248" t="s">
        <v>157</v>
      </c>
    </row>
    <row r="181" s="15" customFormat="1">
      <c r="A181" s="15"/>
      <c r="B181" s="249"/>
      <c r="C181" s="250"/>
      <c r="D181" s="229" t="s">
        <v>167</v>
      </c>
      <c r="E181" s="251" t="s">
        <v>1</v>
      </c>
      <c r="F181" s="252" t="s">
        <v>171</v>
      </c>
      <c r="G181" s="250"/>
      <c r="H181" s="253">
        <v>43.567999999999998</v>
      </c>
      <c r="I181" s="254"/>
      <c r="J181" s="250"/>
      <c r="K181" s="250"/>
      <c r="L181" s="255"/>
      <c r="M181" s="256"/>
      <c r="N181" s="257"/>
      <c r="O181" s="257"/>
      <c r="P181" s="257"/>
      <c r="Q181" s="257"/>
      <c r="R181" s="257"/>
      <c r="S181" s="257"/>
      <c r="T181" s="258"/>
      <c r="U181" s="15"/>
      <c r="V181" s="15"/>
      <c r="W181" s="15"/>
      <c r="X181" s="15"/>
      <c r="Y181" s="15"/>
      <c r="Z181" s="15"/>
      <c r="AA181" s="15"/>
      <c r="AB181" s="15"/>
      <c r="AC181" s="15"/>
      <c r="AD181" s="15"/>
      <c r="AE181" s="15"/>
      <c r="AT181" s="259" t="s">
        <v>167</v>
      </c>
      <c r="AU181" s="259" t="s">
        <v>87</v>
      </c>
      <c r="AV181" s="15" t="s">
        <v>165</v>
      </c>
      <c r="AW181" s="15" t="s">
        <v>33</v>
      </c>
      <c r="AX181" s="15" t="s">
        <v>85</v>
      </c>
      <c r="AY181" s="259" t="s">
        <v>157</v>
      </c>
    </row>
    <row r="182" s="2" customFormat="1" ht="37.8" customHeight="1">
      <c r="A182" s="38"/>
      <c r="B182" s="39"/>
      <c r="C182" s="214" t="s">
        <v>158</v>
      </c>
      <c r="D182" s="214" t="s">
        <v>160</v>
      </c>
      <c r="E182" s="215" t="s">
        <v>186</v>
      </c>
      <c r="F182" s="216" t="s">
        <v>187</v>
      </c>
      <c r="G182" s="217" t="s">
        <v>174</v>
      </c>
      <c r="H182" s="218">
        <v>4.7469999999999999</v>
      </c>
      <c r="I182" s="219"/>
      <c r="J182" s="220">
        <f>ROUND(I182*H182,2)</f>
        <v>0</v>
      </c>
      <c r="K182" s="216" t="s">
        <v>164</v>
      </c>
      <c r="L182" s="44"/>
      <c r="M182" s="221" t="s">
        <v>1</v>
      </c>
      <c r="N182" s="222" t="s">
        <v>43</v>
      </c>
      <c r="O182" s="91"/>
      <c r="P182" s="223">
        <f>O182*H182</f>
        <v>0</v>
      </c>
      <c r="Q182" s="223">
        <v>0.082580000000000001</v>
      </c>
      <c r="R182" s="223">
        <f>Q182*H182</f>
        <v>0.39200725999999997</v>
      </c>
      <c r="S182" s="223">
        <v>0</v>
      </c>
      <c r="T182" s="224">
        <f>S182*H182</f>
        <v>0</v>
      </c>
      <c r="U182" s="38"/>
      <c r="V182" s="38"/>
      <c r="W182" s="38"/>
      <c r="X182" s="38"/>
      <c r="Y182" s="38"/>
      <c r="Z182" s="38"/>
      <c r="AA182" s="38"/>
      <c r="AB182" s="38"/>
      <c r="AC182" s="38"/>
      <c r="AD182" s="38"/>
      <c r="AE182" s="38"/>
      <c r="AR182" s="225" t="s">
        <v>165</v>
      </c>
      <c r="AT182" s="225" t="s">
        <v>160</v>
      </c>
      <c r="AU182" s="225" t="s">
        <v>87</v>
      </c>
      <c r="AY182" s="17" t="s">
        <v>157</v>
      </c>
      <c r="BE182" s="226">
        <f>IF(N182="základní",J182,0)</f>
        <v>0</v>
      </c>
      <c r="BF182" s="226">
        <f>IF(N182="snížená",J182,0)</f>
        <v>0</v>
      </c>
      <c r="BG182" s="226">
        <f>IF(N182="zákl. přenesená",J182,0)</f>
        <v>0</v>
      </c>
      <c r="BH182" s="226">
        <f>IF(N182="sníž. přenesená",J182,0)</f>
        <v>0</v>
      </c>
      <c r="BI182" s="226">
        <f>IF(N182="nulová",J182,0)</f>
        <v>0</v>
      </c>
      <c r="BJ182" s="17" t="s">
        <v>85</v>
      </c>
      <c r="BK182" s="226">
        <f>ROUND(I182*H182,2)</f>
        <v>0</v>
      </c>
      <c r="BL182" s="17" t="s">
        <v>165</v>
      </c>
      <c r="BM182" s="225" t="s">
        <v>188</v>
      </c>
    </row>
    <row r="183" s="13" customFormat="1">
      <c r="A183" s="13"/>
      <c r="B183" s="227"/>
      <c r="C183" s="228"/>
      <c r="D183" s="229" t="s">
        <v>167</v>
      </c>
      <c r="E183" s="230" t="s">
        <v>1</v>
      </c>
      <c r="F183" s="231" t="s">
        <v>189</v>
      </c>
      <c r="G183" s="228"/>
      <c r="H183" s="230" t="s">
        <v>1</v>
      </c>
      <c r="I183" s="232"/>
      <c r="J183" s="228"/>
      <c r="K183" s="228"/>
      <c r="L183" s="233"/>
      <c r="M183" s="234"/>
      <c r="N183" s="235"/>
      <c r="O183" s="235"/>
      <c r="P183" s="235"/>
      <c r="Q183" s="235"/>
      <c r="R183" s="235"/>
      <c r="S183" s="235"/>
      <c r="T183" s="236"/>
      <c r="U183" s="13"/>
      <c r="V183" s="13"/>
      <c r="W183" s="13"/>
      <c r="X183" s="13"/>
      <c r="Y183" s="13"/>
      <c r="Z183" s="13"/>
      <c r="AA183" s="13"/>
      <c r="AB183" s="13"/>
      <c r="AC183" s="13"/>
      <c r="AD183" s="13"/>
      <c r="AE183" s="13"/>
      <c r="AT183" s="237" t="s">
        <v>167</v>
      </c>
      <c r="AU183" s="237" t="s">
        <v>87</v>
      </c>
      <c r="AV183" s="13" t="s">
        <v>85</v>
      </c>
      <c r="AW183" s="13" t="s">
        <v>33</v>
      </c>
      <c r="AX183" s="13" t="s">
        <v>78</v>
      </c>
      <c r="AY183" s="237" t="s">
        <v>157</v>
      </c>
    </row>
    <row r="184" s="14" customFormat="1">
      <c r="A184" s="14"/>
      <c r="B184" s="238"/>
      <c r="C184" s="239"/>
      <c r="D184" s="229" t="s">
        <v>167</v>
      </c>
      <c r="E184" s="240" t="s">
        <v>1</v>
      </c>
      <c r="F184" s="241" t="s">
        <v>190</v>
      </c>
      <c r="G184" s="239"/>
      <c r="H184" s="242">
        <v>1.272</v>
      </c>
      <c r="I184" s="243"/>
      <c r="J184" s="239"/>
      <c r="K184" s="239"/>
      <c r="L184" s="244"/>
      <c r="M184" s="245"/>
      <c r="N184" s="246"/>
      <c r="O184" s="246"/>
      <c r="P184" s="246"/>
      <c r="Q184" s="246"/>
      <c r="R184" s="246"/>
      <c r="S184" s="246"/>
      <c r="T184" s="247"/>
      <c r="U184" s="14"/>
      <c r="V184" s="14"/>
      <c r="W184" s="14"/>
      <c r="X184" s="14"/>
      <c r="Y184" s="14"/>
      <c r="Z184" s="14"/>
      <c r="AA184" s="14"/>
      <c r="AB184" s="14"/>
      <c r="AC184" s="14"/>
      <c r="AD184" s="14"/>
      <c r="AE184" s="14"/>
      <c r="AT184" s="248" t="s">
        <v>167</v>
      </c>
      <c r="AU184" s="248" t="s">
        <v>87</v>
      </c>
      <c r="AV184" s="14" t="s">
        <v>87</v>
      </c>
      <c r="AW184" s="14" t="s">
        <v>33</v>
      </c>
      <c r="AX184" s="14" t="s">
        <v>78</v>
      </c>
      <c r="AY184" s="248" t="s">
        <v>157</v>
      </c>
    </row>
    <row r="185" s="13" customFormat="1">
      <c r="A185" s="13"/>
      <c r="B185" s="227"/>
      <c r="C185" s="228"/>
      <c r="D185" s="229" t="s">
        <v>167</v>
      </c>
      <c r="E185" s="230" t="s">
        <v>1</v>
      </c>
      <c r="F185" s="231" t="s">
        <v>191</v>
      </c>
      <c r="G185" s="228"/>
      <c r="H185" s="230" t="s">
        <v>1</v>
      </c>
      <c r="I185" s="232"/>
      <c r="J185" s="228"/>
      <c r="K185" s="228"/>
      <c r="L185" s="233"/>
      <c r="M185" s="234"/>
      <c r="N185" s="235"/>
      <c r="O185" s="235"/>
      <c r="P185" s="235"/>
      <c r="Q185" s="235"/>
      <c r="R185" s="235"/>
      <c r="S185" s="235"/>
      <c r="T185" s="236"/>
      <c r="U185" s="13"/>
      <c r="V185" s="13"/>
      <c r="W185" s="13"/>
      <c r="X185" s="13"/>
      <c r="Y185" s="13"/>
      <c r="Z185" s="13"/>
      <c r="AA185" s="13"/>
      <c r="AB185" s="13"/>
      <c r="AC185" s="13"/>
      <c r="AD185" s="13"/>
      <c r="AE185" s="13"/>
      <c r="AT185" s="237" t="s">
        <v>167</v>
      </c>
      <c r="AU185" s="237" t="s">
        <v>87</v>
      </c>
      <c r="AV185" s="13" t="s">
        <v>85</v>
      </c>
      <c r="AW185" s="13" t="s">
        <v>33</v>
      </c>
      <c r="AX185" s="13" t="s">
        <v>78</v>
      </c>
      <c r="AY185" s="237" t="s">
        <v>157</v>
      </c>
    </row>
    <row r="186" s="14" customFormat="1">
      <c r="A186" s="14"/>
      <c r="B186" s="238"/>
      <c r="C186" s="239"/>
      <c r="D186" s="229" t="s">
        <v>167</v>
      </c>
      <c r="E186" s="240" t="s">
        <v>1</v>
      </c>
      <c r="F186" s="241" t="s">
        <v>192</v>
      </c>
      <c r="G186" s="239"/>
      <c r="H186" s="242">
        <v>2.1000000000000001</v>
      </c>
      <c r="I186" s="243"/>
      <c r="J186" s="239"/>
      <c r="K186" s="239"/>
      <c r="L186" s="244"/>
      <c r="M186" s="245"/>
      <c r="N186" s="246"/>
      <c r="O186" s="246"/>
      <c r="P186" s="246"/>
      <c r="Q186" s="246"/>
      <c r="R186" s="246"/>
      <c r="S186" s="246"/>
      <c r="T186" s="247"/>
      <c r="U186" s="14"/>
      <c r="V186" s="14"/>
      <c r="W186" s="14"/>
      <c r="X186" s="14"/>
      <c r="Y186" s="14"/>
      <c r="Z186" s="14"/>
      <c r="AA186" s="14"/>
      <c r="AB186" s="14"/>
      <c r="AC186" s="14"/>
      <c r="AD186" s="14"/>
      <c r="AE186" s="14"/>
      <c r="AT186" s="248" t="s">
        <v>167</v>
      </c>
      <c r="AU186" s="248" t="s">
        <v>87</v>
      </c>
      <c r="AV186" s="14" t="s">
        <v>87</v>
      </c>
      <c r="AW186" s="14" t="s">
        <v>33</v>
      </c>
      <c r="AX186" s="14" t="s">
        <v>78</v>
      </c>
      <c r="AY186" s="248" t="s">
        <v>157</v>
      </c>
    </row>
    <row r="187" s="14" customFormat="1">
      <c r="A187" s="14"/>
      <c r="B187" s="238"/>
      <c r="C187" s="239"/>
      <c r="D187" s="229" t="s">
        <v>167</v>
      </c>
      <c r="E187" s="240" t="s">
        <v>1</v>
      </c>
      <c r="F187" s="241" t="s">
        <v>193</v>
      </c>
      <c r="G187" s="239"/>
      <c r="H187" s="242">
        <v>1.375</v>
      </c>
      <c r="I187" s="243"/>
      <c r="J187" s="239"/>
      <c r="K187" s="239"/>
      <c r="L187" s="244"/>
      <c r="M187" s="245"/>
      <c r="N187" s="246"/>
      <c r="O187" s="246"/>
      <c r="P187" s="246"/>
      <c r="Q187" s="246"/>
      <c r="R187" s="246"/>
      <c r="S187" s="246"/>
      <c r="T187" s="247"/>
      <c r="U187" s="14"/>
      <c r="V187" s="14"/>
      <c r="W187" s="14"/>
      <c r="X187" s="14"/>
      <c r="Y187" s="14"/>
      <c r="Z187" s="14"/>
      <c r="AA187" s="14"/>
      <c r="AB187" s="14"/>
      <c r="AC187" s="14"/>
      <c r="AD187" s="14"/>
      <c r="AE187" s="14"/>
      <c r="AT187" s="248" t="s">
        <v>167</v>
      </c>
      <c r="AU187" s="248" t="s">
        <v>87</v>
      </c>
      <c r="AV187" s="14" t="s">
        <v>87</v>
      </c>
      <c r="AW187" s="14" t="s">
        <v>33</v>
      </c>
      <c r="AX187" s="14" t="s">
        <v>78</v>
      </c>
      <c r="AY187" s="248" t="s">
        <v>157</v>
      </c>
    </row>
    <row r="188" s="15" customFormat="1">
      <c r="A188" s="15"/>
      <c r="B188" s="249"/>
      <c r="C188" s="250"/>
      <c r="D188" s="229" t="s">
        <v>167</v>
      </c>
      <c r="E188" s="251" t="s">
        <v>1</v>
      </c>
      <c r="F188" s="252" t="s">
        <v>171</v>
      </c>
      <c r="G188" s="250"/>
      <c r="H188" s="253">
        <v>4.7469999999999999</v>
      </c>
      <c r="I188" s="254"/>
      <c r="J188" s="250"/>
      <c r="K188" s="250"/>
      <c r="L188" s="255"/>
      <c r="M188" s="256"/>
      <c r="N188" s="257"/>
      <c r="O188" s="257"/>
      <c r="P188" s="257"/>
      <c r="Q188" s="257"/>
      <c r="R188" s="257"/>
      <c r="S188" s="257"/>
      <c r="T188" s="258"/>
      <c r="U188" s="15"/>
      <c r="V188" s="15"/>
      <c r="W188" s="15"/>
      <c r="X188" s="15"/>
      <c r="Y188" s="15"/>
      <c r="Z188" s="15"/>
      <c r="AA188" s="15"/>
      <c r="AB188" s="15"/>
      <c r="AC188" s="15"/>
      <c r="AD188" s="15"/>
      <c r="AE188" s="15"/>
      <c r="AT188" s="259" t="s">
        <v>167</v>
      </c>
      <c r="AU188" s="259" t="s">
        <v>87</v>
      </c>
      <c r="AV188" s="15" t="s">
        <v>165</v>
      </c>
      <c r="AW188" s="15" t="s">
        <v>33</v>
      </c>
      <c r="AX188" s="15" t="s">
        <v>85</v>
      </c>
      <c r="AY188" s="259" t="s">
        <v>157</v>
      </c>
    </row>
    <row r="189" s="2" customFormat="1" ht="37.8" customHeight="1">
      <c r="A189" s="38"/>
      <c r="B189" s="39"/>
      <c r="C189" s="214" t="s">
        <v>165</v>
      </c>
      <c r="D189" s="214" t="s">
        <v>160</v>
      </c>
      <c r="E189" s="215" t="s">
        <v>194</v>
      </c>
      <c r="F189" s="216" t="s">
        <v>195</v>
      </c>
      <c r="G189" s="217" t="s">
        <v>174</v>
      </c>
      <c r="H189" s="218">
        <v>4.2549999999999999</v>
      </c>
      <c r="I189" s="219"/>
      <c r="J189" s="220">
        <f>ROUND(I189*H189,2)</f>
        <v>0</v>
      </c>
      <c r="K189" s="216" t="s">
        <v>164</v>
      </c>
      <c r="L189" s="44"/>
      <c r="M189" s="221" t="s">
        <v>1</v>
      </c>
      <c r="N189" s="222" t="s">
        <v>43</v>
      </c>
      <c r="O189" s="91"/>
      <c r="P189" s="223">
        <f>O189*H189</f>
        <v>0</v>
      </c>
      <c r="Q189" s="223">
        <v>0.12021</v>
      </c>
      <c r="R189" s="223">
        <f>Q189*H189</f>
        <v>0.51149354999999996</v>
      </c>
      <c r="S189" s="223">
        <v>0</v>
      </c>
      <c r="T189" s="224">
        <f>S189*H189</f>
        <v>0</v>
      </c>
      <c r="U189" s="38"/>
      <c r="V189" s="38"/>
      <c r="W189" s="38"/>
      <c r="X189" s="38"/>
      <c r="Y189" s="38"/>
      <c r="Z189" s="38"/>
      <c r="AA189" s="38"/>
      <c r="AB189" s="38"/>
      <c r="AC189" s="38"/>
      <c r="AD189" s="38"/>
      <c r="AE189" s="38"/>
      <c r="AR189" s="225" t="s">
        <v>165</v>
      </c>
      <c r="AT189" s="225" t="s">
        <v>160</v>
      </c>
      <c r="AU189" s="225" t="s">
        <v>87</v>
      </c>
      <c r="AY189" s="17" t="s">
        <v>157</v>
      </c>
      <c r="BE189" s="226">
        <f>IF(N189="základní",J189,0)</f>
        <v>0</v>
      </c>
      <c r="BF189" s="226">
        <f>IF(N189="snížená",J189,0)</f>
        <v>0</v>
      </c>
      <c r="BG189" s="226">
        <f>IF(N189="zákl. přenesená",J189,0)</f>
        <v>0</v>
      </c>
      <c r="BH189" s="226">
        <f>IF(N189="sníž. přenesená",J189,0)</f>
        <v>0</v>
      </c>
      <c r="BI189" s="226">
        <f>IF(N189="nulová",J189,0)</f>
        <v>0</v>
      </c>
      <c r="BJ189" s="17" t="s">
        <v>85</v>
      </c>
      <c r="BK189" s="226">
        <f>ROUND(I189*H189,2)</f>
        <v>0</v>
      </c>
      <c r="BL189" s="17" t="s">
        <v>165</v>
      </c>
      <c r="BM189" s="225" t="s">
        <v>196</v>
      </c>
    </row>
    <row r="190" s="13" customFormat="1">
      <c r="A190" s="13"/>
      <c r="B190" s="227"/>
      <c r="C190" s="228"/>
      <c r="D190" s="229" t="s">
        <v>167</v>
      </c>
      <c r="E190" s="230" t="s">
        <v>1</v>
      </c>
      <c r="F190" s="231" t="s">
        <v>197</v>
      </c>
      <c r="G190" s="228"/>
      <c r="H190" s="230" t="s">
        <v>1</v>
      </c>
      <c r="I190" s="232"/>
      <c r="J190" s="228"/>
      <c r="K190" s="228"/>
      <c r="L190" s="233"/>
      <c r="M190" s="234"/>
      <c r="N190" s="235"/>
      <c r="O190" s="235"/>
      <c r="P190" s="235"/>
      <c r="Q190" s="235"/>
      <c r="R190" s="235"/>
      <c r="S190" s="235"/>
      <c r="T190" s="236"/>
      <c r="U190" s="13"/>
      <c r="V190" s="13"/>
      <c r="W190" s="13"/>
      <c r="X190" s="13"/>
      <c r="Y190" s="13"/>
      <c r="Z190" s="13"/>
      <c r="AA190" s="13"/>
      <c r="AB190" s="13"/>
      <c r="AC190" s="13"/>
      <c r="AD190" s="13"/>
      <c r="AE190" s="13"/>
      <c r="AT190" s="237" t="s">
        <v>167</v>
      </c>
      <c r="AU190" s="237" t="s">
        <v>87</v>
      </c>
      <c r="AV190" s="13" t="s">
        <v>85</v>
      </c>
      <c r="AW190" s="13" t="s">
        <v>33</v>
      </c>
      <c r="AX190" s="13" t="s">
        <v>78</v>
      </c>
      <c r="AY190" s="237" t="s">
        <v>157</v>
      </c>
    </row>
    <row r="191" s="14" customFormat="1">
      <c r="A191" s="14"/>
      <c r="B191" s="238"/>
      <c r="C191" s="239"/>
      <c r="D191" s="229" t="s">
        <v>167</v>
      </c>
      <c r="E191" s="240" t="s">
        <v>1</v>
      </c>
      <c r="F191" s="241" t="s">
        <v>198</v>
      </c>
      <c r="G191" s="239"/>
      <c r="H191" s="242">
        <v>4.2549999999999999</v>
      </c>
      <c r="I191" s="243"/>
      <c r="J191" s="239"/>
      <c r="K191" s="239"/>
      <c r="L191" s="244"/>
      <c r="M191" s="245"/>
      <c r="N191" s="246"/>
      <c r="O191" s="246"/>
      <c r="P191" s="246"/>
      <c r="Q191" s="246"/>
      <c r="R191" s="246"/>
      <c r="S191" s="246"/>
      <c r="T191" s="247"/>
      <c r="U191" s="14"/>
      <c r="V191" s="14"/>
      <c r="W191" s="14"/>
      <c r="X191" s="14"/>
      <c r="Y191" s="14"/>
      <c r="Z191" s="14"/>
      <c r="AA191" s="14"/>
      <c r="AB191" s="14"/>
      <c r="AC191" s="14"/>
      <c r="AD191" s="14"/>
      <c r="AE191" s="14"/>
      <c r="AT191" s="248" t="s">
        <v>167</v>
      </c>
      <c r="AU191" s="248" t="s">
        <v>87</v>
      </c>
      <c r="AV191" s="14" t="s">
        <v>87</v>
      </c>
      <c r="AW191" s="14" t="s">
        <v>33</v>
      </c>
      <c r="AX191" s="14" t="s">
        <v>78</v>
      </c>
      <c r="AY191" s="248" t="s">
        <v>157</v>
      </c>
    </row>
    <row r="192" s="15" customFormat="1">
      <c r="A192" s="15"/>
      <c r="B192" s="249"/>
      <c r="C192" s="250"/>
      <c r="D192" s="229" t="s">
        <v>167</v>
      </c>
      <c r="E192" s="251" t="s">
        <v>1</v>
      </c>
      <c r="F192" s="252" t="s">
        <v>171</v>
      </c>
      <c r="G192" s="250"/>
      <c r="H192" s="253">
        <v>4.2549999999999999</v>
      </c>
      <c r="I192" s="254"/>
      <c r="J192" s="250"/>
      <c r="K192" s="250"/>
      <c r="L192" s="255"/>
      <c r="M192" s="256"/>
      <c r="N192" s="257"/>
      <c r="O192" s="257"/>
      <c r="P192" s="257"/>
      <c r="Q192" s="257"/>
      <c r="R192" s="257"/>
      <c r="S192" s="257"/>
      <c r="T192" s="258"/>
      <c r="U192" s="15"/>
      <c r="V192" s="15"/>
      <c r="W192" s="15"/>
      <c r="X192" s="15"/>
      <c r="Y192" s="15"/>
      <c r="Z192" s="15"/>
      <c r="AA192" s="15"/>
      <c r="AB192" s="15"/>
      <c r="AC192" s="15"/>
      <c r="AD192" s="15"/>
      <c r="AE192" s="15"/>
      <c r="AT192" s="259" t="s">
        <v>167</v>
      </c>
      <c r="AU192" s="259" t="s">
        <v>87</v>
      </c>
      <c r="AV192" s="15" t="s">
        <v>165</v>
      </c>
      <c r="AW192" s="15" t="s">
        <v>33</v>
      </c>
      <c r="AX192" s="15" t="s">
        <v>85</v>
      </c>
      <c r="AY192" s="259" t="s">
        <v>157</v>
      </c>
    </row>
    <row r="193" s="2" customFormat="1" ht="24.15" customHeight="1">
      <c r="A193" s="38"/>
      <c r="B193" s="39"/>
      <c r="C193" s="214" t="s">
        <v>199</v>
      </c>
      <c r="D193" s="214" t="s">
        <v>160</v>
      </c>
      <c r="E193" s="215" t="s">
        <v>200</v>
      </c>
      <c r="F193" s="216" t="s">
        <v>201</v>
      </c>
      <c r="G193" s="217" t="s">
        <v>202</v>
      </c>
      <c r="H193" s="218">
        <v>55.560000000000002</v>
      </c>
      <c r="I193" s="219"/>
      <c r="J193" s="220">
        <f>ROUND(I193*H193,2)</f>
        <v>0</v>
      </c>
      <c r="K193" s="216" t="s">
        <v>164</v>
      </c>
      <c r="L193" s="44"/>
      <c r="M193" s="221" t="s">
        <v>1</v>
      </c>
      <c r="N193" s="222" t="s">
        <v>43</v>
      </c>
      <c r="O193" s="91"/>
      <c r="P193" s="223">
        <f>O193*H193</f>
        <v>0</v>
      </c>
      <c r="Q193" s="223">
        <v>0.00013999999999999999</v>
      </c>
      <c r="R193" s="223">
        <f>Q193*H193</f>
        <v>0.0077783999999999996</v>
      </c>
      <c r="S193" s="223">
        <v>0</v>
      </c>
      <c r="T193" s="224">
        <f>S193*H193</f>
        <v>0</v>
      </c>
      <c r="U193" s="38"/>
      <c r="V193" s="38"/>
      <c r="W193" s="38"/>
      <c r="X193" s="38"/>
      <c r="Y193" s="38"/>
      <c r="Z193" s="38"/>
      <c r="AA193" s="38"/>
      <c r="AB193" s="38"/>
      <c r="AC193" s="38"/>
      <c r="AD193" s="38"/>
      <c r="AE193" s="38"/>
      <c r="AR193" s="225" t="s">
        <v>165</v>
      </c>
      <c r="AT193" s="225" t="s">
        <v>160</v>
      </c>
      <c r="AU193" s="225" t="s">
        <v>87</v>
      </c>
      <c r="AY193" s="17" t="s">
        <v>157</v>
      </c>
      <c r="BE193" s="226">
        <f>IF(N193="základní",J193,0)</f>
        <v>0</v>
      </c>
      <c r="BF193" s="226">
        <f>IF(N193="snížená",J193,0)</f>
        <v>0</v>
      </c>
      <c r="BG193" s="226">
        <f>IF(N193="zákl. přenesená",J193,0)</f>
        <v>0</v>
      </c>
      <c r="BH193" s="226">
        <f>IF(N193="sníž. přenesená",J193,0)</f>
        <v>0</v>
      </c>
      <c r="BI193" s="226">
        <f>IF(N193="nulová",J193,0)</f>
        <v>0</v>
      </c>
      <c r="BJ193" s="17" t="s">
        <v>85</v>
      </c>
      <c r="BK193" s="226">
        <f>ROUND(I193*H193,2)</f>
        <v>0</v>
      </c>
      <c r="BL193" s="17" t="s">
        <v>165</v>
      </c>
      <c r="BM193" s="225" t="s">
        <v>203</v>
      </c>
    </row>
    <row r="194" s="13" customFormat="1">
      <c r="A194" s="13"/>
      <c r="B194" s="227"/>
      <c r="C194" s="228"/>
      <c r="D194" s="229" t="s">
        <v>167</v>
      </c>
      <c r="E194" s="230" t="s">
        <v>1</v>
      </c>
      <c r="F194" s="231" t="s">
        <v>204</v>
      </c>
      <c r="G194" s="228"/>
      <c r="H194" s="230" t="s">
        <v>1</v>
      </c>
      <c r="I194" s="232"/>
      <c r="J194" s="228"/>
      <c r="K194" s="228"/>
      <c r="L194" s="233"/>
      <c r="M194" s="234"/>
      <c r="N194" s="235"/>
      <c r="O194" s="235"/>
      <c r="P194" s="235"/>
      <c r="Q194" s="235"/>
      <c r="R194" s="235"/>
      <c r="S194" s="235"/>
      <c r="T194" s="236"/>
      <c r="U194" s="13"/>
      <c r="V194" s="13"/>
      <c r="W194" s="13"/>
      <c r="X194" s="13"/>
      <c r="Y194" s="13"/>
      <c r="Z194" s="13"/>
      <c r="AA194" s="13"/>
      <c r="AB194" s="13"/>
      <c r="AC194" s="13"/>
      <c r="AD194" s="13"/>
      <c r="AE194" s="13"/>
      <c r="AT194" s="237" t="s">
        <v>167</v>
      </c>
      <c r="AU194" s="237" t="s">
        <v>87</v>
      </c>
      <c r="AV194" s="13" t="s">
        <v>85</v>
      </c>
      <c r="AW194" s="13" t="s">
        <v>33</v>
      </c>
      <c r="AX194" s="13" t="s">
        <v>78</v>
      </c>
      <c r="AY194" s="237" t="s">
        <v>157</v>
      </c>
    </row>
    <row r="195" s="14" customFormat="1">
      <c r="A195" s="14"/>
      <c r="B195" s="238"/>
      <c r="C195" s="239"/>
      <c r="D195" s="229" t="s">
        <v>167</v>
      </c>
      <c r="E195" s="240" t="s">
        <v>1</v>
      </c>
      <c r="F195" s="241" t="s">
        <v>205</v>
      </c>
      <c r="G195" s="239"/>
      <c r="H195" s="242">
        <v>9.7400000000000002</v>
      </c>
      <c r="I195" s="243"/>
      <c r="J195" s="239"/>
      <c r="K195" s="239"/>
      <c r="L195" s="244"/>
      <c r="M195" s="245"/>
      <c r="N195" s="246"/>
      <c r="O195" s="246"/>
      <c r="P195" s="246"/>
      <c r="Q195" s="246"/>
      <c r="R195" s="246"/>
      <c r="S195" s="246"/>
      <c r="T195" s="247"/>
      <c r="U195" s="14"/>
      <c r="V195" s="14"/>
      <c r="W195" s="14"/>
      <c r="X195" s="14"/>
      <c r="Y195" s="14"/>
      <c r="Z195" s="14"/>
      <c r="AA195" s="14"/>
      <c r="AB195" s="14"/>
      <c r="AC195" s="14"/>
      <c r="AD195" s="14"/>
      <c r="AE195" s="14"/>
      <c r="AT195" s="248" t="s">
        <v>167</v>
      </c>
      <c r="AU195" s="248" t="s">
        <v>87</v>
      </c>
      <c r="AV195" s="14" t="s">
        <v>87</v>
      </c>
      <c r="AW195" s="14" t="s">
        <v>33</v>
      </c>
      <c r="AX195" s="14" t="s">
        <v>78</v>
      </c>
      <c r="AY195" s="248" t="s">
        <v>157</v>
      </c>
    </row>
    <row r="196" s="13" customFormat="1">
      <c r="A196" s="13"/>
      <c r="B196" s="227"/>
      <c r="C196" s="228"/>
      <c r="D196" s="229" t="s">
        <v>167</v>
      </c>
      <c r="E196" s="230" t="s">
        <v>1</v>
      </c>
      <c r="F196" s="231" t="s">
        <v>191</v>
      </c>
      <c r="G196" s="228"/>
      <c r="H196" s="230" t="s">
        <v>1</v>
      </c>
      <c r="I196" s="232"/>
      <c r="J196" s="228"/>
      <c r="K196" s="228"/>
      <c r="L196" s="233"/>
      <c r="M196" s="234"/>
      <c r="N196" s="235"/>
      <c r="O196" s="235"/>
      <c r="P196" s="235"/>
      <c r="Q196" s="235"/>
      <c r="R196" s="235"/>
      <c r="S196" s="235"/>
      <c r="T196" s="236"/>
      <c r="U196" s="13"/>
      <c r="V196" s="13"/>
      <c r="W196" s="13"/>
      <c r="X196" s="13"/>
      <c r="Y196" s="13"/>
      <c r="Z196" s="13"/>
      <c r="AA196" s="13"/>
      <c r="AB196" s="13"/>
      <c r="AC196" s="13"/>
      <c r="AD196" s="13"/>
      <c r="AE196" s="13"/>
      <c r="AT196" s="237" t="s">
        <v>167</v>
      </c>
      <c r="AU196" s="237" t="s">
        <v>87</v>
      </c>
      <c r="AV196" s="13" t="s">
        <v>85</v>
      </c>
      <c r="AW196" s="13" t="s">
        <v>33</v>
      </c>
      <c r="AX196" s="13" t="s">
        <v>78</v>
      </c>
      <c r="AY196" s="237" t="s">
        <v>157</v>
      </c>
    </row>
    <row r="197" s="14" customFormat="1">
      <c r="A197" s="14"/>
      <c r="B197" s="238"/>
      <c r="C197" s="239"/>
      <c r="D197" s="229" t="s">
        <v>167</v>
      </c>
      <c r="E197" s="240" t="s">
        <v>1</v>
      </c>
      <c r="F197" s="241" t="s">
        <v>206</v>
      </c>
      <c r="G197" s="239"/>
      <c r="H197" s="242">
        <v>45.82</v>
      </c>
      <c r="I197" s="243"/>
      <c r="J197" s="239"/>
      <c r="K197" s="239"/>
      <c r="L197" s="244"/>
      <c r="M197" s="245"/>
      <c r="N197" s="246"/>
      <c r="O197" s="246"/>
      <c r="P197" s="246"/>
      <c r="Q197" s="246"/>
      <c r="R197" s="246"/>
      <c r="S197" s="246"/>
      <c r="T197" s="247"/>
      <c r="U197" s="14"/>
      <c r="V197" s="14"/>
      <c r="W197" s="14"/>
      <c r="X197" s="14"/>
      <c r="Y197" s="14"/>
      <c r="Z197" s="14"/>
      <c r="AA197" s="14"/>
      <c r="AB197" s="14"/>
      <c r="AC197" s="14"/>
      <c r="AD197" s="14"/>
      <c r="AE197" s="14"/>
      <c r="AT197" s="248" t="s">
        <v>167</v>
      </c>
      <c r="AU197" s="248" t="s">
        <v>87</v>
      </c>
      <c r="AV197" s="14" t="s">
        <v>87</v>
      </c>
      <c r="AW197" s="14" t="s">
        <v>33</v>
      </c>
      <c r="AX197" s="14" t="s">
        <v>78</v>
      </c>
      <c r="AY197" s="248" t="s">
        <v>157</v>
      </c>
    </row>
    <row r="198" s="15" customFormat="1">
      <c r="A198" s="15"/>
      <c r="B198" s="249"/>
      <c r="C198" s="250"/>
      <c r="D198" s="229" t="s">
        <v>167</v>
      </c>
      <c r="E198" s="251" t="s">
        <v>1</v>
      </c>
      <c r="F198" s="252" t="s">
        <v>171</v>
      </c>
      <c r="G198" s="250"/>
      <c r="H198" s="253">
        <v>55.560000000000002</v>
      </c>
      <c r="I198" s="254"/>
      <c r="J198" s="250"/>
      <c r="K198" s="250"/>
      <c r="L198" s="255"/>
      <c r="M198" s="256"/>
      <c r="N198" s="257"/>
      <c r="O198" s="257"/>
      <c r="P198" s="257"/>
      <c r="Q198" s="257"/>
      <c r="R198" s="257"/>
      <c r="S198" s="257"/>
      <c r="T198" s="258"/>
      <c r="U198" s="15"/>
      <c r="V198" s="15"/>
      <c r="W198" s="15"/>
      <c r="X198" s="15"/>
      <c r="Y198" s="15"/>
      <c r="Z198" s="15"/>
      <c r="AA198" s="15"/>
      <c r="AB198" s="15"/>
      <c r="AC198" s="15"/>
      <c r="AD198" s="15"/>
      <c r="AE198" s="15"/>
      <c r="AT198" s="259" t="s">
        <v>167</v>
      </c>
      <c r="AU198" s="259" t="s">
        <v>87</v>
      </c>
      <c r="AV198" s="15" t="s">
        <v>165</v>
      </c>
      <c r="AW198" s="15" t="s">
        <v>33</v>
      </c>
      <c r="AX198" s="15" t="s">
        <v>85</v>
      </c>
      <c r="AY198" s="259" t="s">
        <v>157</v>
      </c>
    </row>
    <row r="199" s="12" customFormat="1" ht="22.8" customHeight="1">
      <c r="A199" s="12"/>
      <c r="B199" s="198"/>
      <c r="C199" s="199"/>
      <c r="D199" s="200" t="s">
        <v>77</v>
      </c>
      <c r="E199" s="212" t="s">
        <v>165</v>
      </c>
      <c r="F199" s="212" t="s">
        <v>207</v>
      </c>
      <c r="G199" s="199"/>
      <c r="H199" s="199"/>
      <c r="I199" s="202"/>
      <c r="J199" s="213">
        <f>BK199</f>
        <v>0</v>
      </c>
      <c r="K199" s="199"/>
      <c r="L199" s="204"/>
      <c r="M199" s="205"/>
      <c r="N199" s="206"/>
      <c r="O199" s="206"/>
      <c r="P199" s="207">
        <f>SUM(P200:P222)</f>
        <v>0</v>
      </c>
      <c r="Q199" s="206"/>
      <c r="R199" s="207">
        <f>SUM(R200:R222)</f>
        <v>1.1684706899999999</v>
      </c>
      <c r="S199" s="206"/>
      <c r="T199" s="208">
        <f>SUM(T200:T222)</f>
        <v>0</v>
      </c>
      <c r="U199" s="12"/>
      <c r="V199" s="12"/>
      <c r="W199" s="12"/>
      <c r="X199" s="12"/>
      <c r="Y199" s="12"/>
      <c r="Z199" s="12"/>
      <c r="AA199" s="12"/>
      <c r="AB199" s="12"/>
      <c r="AC199" s="12"/>
      <c r="AD199" s="12"/>
      <c r="AE199" s="12"/>
      <c r="AR199" s="209" t="s">
        <v>85</v>
      </c>
      <c r="AT199" s="210" t="s">
        <v>77</v>
      </c>
      <c r="AU199" s="210" t="s">
        <v>85</v>
      </c>
      <c r="AY199" s="209" t="s">
        <v>157</v>
      </c>
      <c r="BK199" s="211">
        <f>SUM(BK200:BK222)</f>
        <v>0</v>
      </c>
    </row>
    <row r="200" s="2" customFormat="1" ht="49.05" customHeight="1">
      <c r="A200" s="38"/>
      <c r="B200" s="39"/>
      <c r="C200" s="214" t="s">
        <v>208</v>
      </c>
      <c r="D200" s="214" t="s">
        <v>160</v>
      </c>
      <c r="E200" s="215" t="s">
        <v>209</v>
      </c>
      <c r="F200" s="216" t="s">
        <v>210</v>
      </c>
      <c r="G200" s="217" t="s">
        <v>163</v>
      </c>
      <c r="H200" s="218">
        <v>0.191</v>
      </c>
      <c r="I200" s="219"/>
      <c r="J200" s="220">
        <f>ROUND(I200*H200,2)</f>
        <v>0</v>
      </c>
      <c r="K200" s="216" t="s">
        <v>164</v>
      </c>
      <c r="L200" s="44"/>
      <c r="M200" s="221" t="s">
        <v>1</v>
      </c>
      <c r="N200" s="222" t="s">
        <v>43</v>
      </c>
      <c r="O200" s="91"/>
      <c r="P200" s="223">
        <f>O200*H200</f>
        <v>0</v>
      </c>
      <c r="Q200" s="223">
        <v>2.5020099999999998</v>
      </c>
      <c r="R200" s="223">
        <f>Q200*H200</f>
        <v>0.47788390999999997</v>
      </c>
      <c r="S200" s="223">
        <v>0</v>
      </c>
      <c r="T200" s="224">
        <f>S200*H200</f>
        <v>0</v>
      </c>
      <c r="U200" s="38"/>
      <c r="V200" s="38"/>
      <c r="W200" s="38"/>
      <c r="X200" s="38"/>
      <c r="Y200" s="38"/>
      <c r="Z200" s="38"/>
      <c r="AA200" s="38"/>
      <c r="AB200" s="38"/>
      <c r="AC200" s="38"/>
      <c r="AD200" s="38"/>
      <c r="AE200" s="38"/>
      <c r="AR200" s="225" t="s">
        <v>165</v>
      </c>
      <c r="AT200" s="225" t="s">
        <v>160</v>
      </c>
      <c r="AU200" s="225" t="s">
        <v>87</v>
      </c>
      <c r="AY200" s="17" t="s">
        <v>157</v>
      </c>
      <c r="BE200" s="226">
        <f>IF(N200="základní",J200,0)</f>
        <v>0</v>
      </c>
      <c r="BF200" s="226">
        <f>IF(N200="snížená",J200,0)</f>
        <v>0</v>
      </c>
      <c r="BG200" s="226">
        <f>IF(N200="zákl. přenesená",J200,0)</f>
        <v>0</v>
      </c>
      <c r="BH200" s="226">
        <f>IF(N200="sníž. přenesená",J200,0)</f>
        <v>0</v>
      </c>
      <c r="BI200" s="226">
        <f>IF(N200="nulová",J200,0)</f>
        <v>0</v>
      </c>
      <c r="BJ200" s="17" t="s">
        <v>85</v>
      </c>
      <c r="BK200" s="226">
        <f>ROUND(I200*H200,2)</f>
        <v>0</v>
      </c>
      <c r="BL200" s="17" t="s">
        <v>165</v>
      </c>
      <c r="BM200" s="225" t="s">
        <v>211</v>
      </c>
    </row>
    <row r="201" s="14" customFormat="1">
      <c r="A201" s="14"/>
      <c r="B201" s="238"/>
      <c r="C201" s="239"/>
      <c r="D201" s="229" t="s">
        <v>167</v>
      </c>
      <c r="E201" s="240" t="s">
        <v>1</v>
      </c>
      <c r="F201" s="241" t="s">
        <v>212</v>
      </c>
      <c r="G201" s="239"/>
      <c r="H201" s="242">
        <v>0.191</v>
      </c>
      <c r="I201" s="243"/>
      <c r="J201" s="239"/>
      <c r="K201" s="239"/>
      <c r="L201" s="244"/>
      <c r="M201" s="245"/>
      <c r="N201" s="246"/>
      <c r="O201" s="246"/>
      <c r="P201" s="246"/>
      <c r="Q201" s="246"/>
      <c r="R201" s="246"/>
      <c r="S201" s="246"/>
      <c r="T201" s="247"/>
      <c r="U201" s="14"/>
      <c r="V201" s="14"/>
      <c r="W201" s="14"/>
      <c r="X201" s="14"/>
      <c r="Y201" s="14"/>
      <c r="Z201" s="14"/>
      <c r="AA201" s="14"/>
      <c r="AB201" s="14"/>
      <c r="AC201" s="14"/>
      <c r="AD201" s="14"/>
      <c r="AE201" s="14"/>
      <c r="AT201" s="248" t="s">
        <v>167</v>
      </c>
      <c r="AU201" s="248" t="s">
        <v>87</v>
      </c>
      <c r="AV201" s="14" t="s">
        <v>87</v>
      </c>
      <c r="AW201" s="14" t="s">
        <v>33</v>
      </c>
      <c r="AX201" s="14" t="s">
        <v>85</v>
      </c>
      <c r="AY201" s="248" t="s">
        <v>157</v>
      </c>
    </row>
    <row r="202" s="2" customFormat="1" ht="37.8" customHeight="1">
      <c r="A202" s="38"/>
      <c r="B202" s="39"/>
      <c r="C202" s="214" t="s">
        <v>213</v>
      </c>
      <c r="D202" s="214" t="s">
        <v>160</v>
      </c>
      <c r="E202" s="215" t="s">
        <v>214</v>
      </c>
      <c r="F202" s="216" t="s">
        <v>215</v>
      </c>
      <c r="G202" s="217" t="s">
        <v>174</v>
      </c>
      <c r="H202" s="218">
        <v>0.76500000000000001</v>
      </c>
      <c r="I202" s="219"/>
      <c r="J202" s="220">
        <f>ROUND(I202*H202,2)</f>
        <v>0</v>
      </c>
      <c r="K202" s="216" t="s">
        <v>164</v>
      </c>
      <c r="L202" s="44"/>
      <c r="M202" s="221" t="s">
        <v>1</v>
      </c>
      <c r="N202" s="222" t="s">
        <v>43</v>
      </c>
      <c r="O202" s="91"/>
      <c r="P202" s="223">
        <f>O202*H202</f>
        <v>0</v>
      </c>
      <c r="Q202" s="223">
        <v>0.0053299999999999997</v>
      </c>
      <c r="R202" s="223">
        <f>Q202*H202</f>
        <v>0.0040774499999999998</v>
      </c>
      <c r="S202" s="223">
        <v>0</v>
      </c>
      <c r="T202" s="224">
        <f>S202*H202</f>
        <v>0</v>
      </c>
      <c r="U202" s="38"/>
      <c r="V202" s="38"/>
      <c r="W202" s="38"/>
      <c r="X202" s="38"/>
      <c r="Y202" s="38"/>
      <c r="Z202" s="38"/>
      <c r="AA202" s="38"/>
      <c r="AB202" s="38"/>
      <c r="AC202" s="38"/>
      <c r="AD202" s="38"/>
      <c r="AE202" s="38"/>
      <c r="AR202" s="225" t="s">
        <v>165</v>
      </c>
      <c r="AT202" s="225" t="s">
        <v>160</v>
      </c>
      <c r="AU202" s="225" t="s">
        <v>87</v>
      </c>
      <c r="AY202" s="17" t="s">
        <v>157</v>
      </c>
      <c r="BE202" s="226">
        <f>IF(N202="základní",J202,0)</f>
        <v>0</v>
      </c>
      <c r="BF202" s="226">
        <f>IF(N202="snížená",J202,0)</f>
        <v>0</v>
      </c>
      <c r="BG202" s="226">
        <f>IF(N202="zákl. přenesená",J202,0)</f>
        <v>0</v>
      </c>
      <c r="BH202" s="226">
        <f>IF(N202="sníž. přenesená",J202,0)</f>
        <v>0</v>
      </c>
      <c r="BI202" s="226">
        <f>IF(N202="nulová",J202,0)</f>
        <v>0</v>
      </c>
      <c r="BJ202" s="17" t="s">
        <v>85</v>
      </c>
      <c r="BK202" s="226">
        <f>ROUND(I202*H202,2)</f>
        <v>0</v>
      </c>
      <c r="BL202" s="17" t="s">
        <v>165</v>
      </c>
      <c r="BM202" s="225" t="s">
        <v>216</v>
      </c>
    </row>
    <row r="203" s="14" customFormat="1">
      <c r="A203" s="14"/>
      <c r="B203" s="238"/>
      <c r="C203" s="239"/>
      <c r="D203" s="229" t="s">
        <v>167</v>
      </c>
      <c r="E203" s="240" t="s">
        <v>1</v>
      </c>
      <c r="F203" s="241" t="s">
        <v>217</v>
      </c>
      <c r="G203" s="239"/>
      <c r="H203" s="242">
        <v>0.76500000000000001</v>
      </c>
      <c r="I203" s="243"/>
      <c r="J203" s="239"/>
      <c r="K203" s="239"/>
      <c r="L203" s="244"/>
      <c r="M203" s="245"/>
      <c r="N203" s="246"/>
      <c r="O203" s="246"/>
      <c r="P203" s="246"/>
      <c r="Q203" s="246"/>
      <c r="R203" s="246"/>
      <c r="S203" s="246"/>
      <c r="T203" s="247"/>
      <c r="U203" s="14"/>
      <c r="V203" s="14"/>
      <c r="W203" s="14"/>
      <c r="X203" s="14"/>
      <c r="Y203" s="14"/>
      <c r="Z203" s="14"/>
      <c r="AA203" s="14"/>
      <c r="AB203" s="14"/>
      <c r="AC203" s="14"/>
      <c r="AD203" s="14"/>
      <c r="AE203" s="14"/>
      <c r="AT203" s="248" t="s">
        <v>167</v>
      </c>
      <c r="AU203" s="248" t="s">
        <v>87</v>
      </c>
      <c r="AV203" s="14" t="s">
        <v>87</v>
      </c>
      <c r="AW203" s="14" t="s">
        <v>33</v>
      </c>
      <c r="AX203" s="14" t="s">
        <v>85</v>
      </c>
      <c r="AY203" s="248" t="s">
        <v>157</v>
      </c>
    </row>
    <row r="204" s="2" customFormat="1" ht="37.8" customHeight="1">
      <c r="A204" s="38"/>
      <c r="B204" s="39"/>
      <c r="C204" s="214" t="s">
        <v>218</v>
      </c>
      <c r="D204" s="214" t="s">
        <v>160</v>
      </c>
      <c r="E204" s="215" t="s">
        <v>219</v>
      </c>
      <c r="F204" s="216" t="s">
        <v>220</v>
      </c>
      <c r="G204" s="217" t="s">
        <v>174</v>
      </c>
      <c r="H204" s="218">
        <v>0.76500000000000001</v>
      </c>
      <c r="I204" s="219"/>
      <c r="J204" s="220">
        <f>ROUND(I204*H204,2)</f>
        <v>0</v>
      </c>
      <c r="K204" s="216" t="s">
        <v>164</v>
      </c>
      <c r="L204" s="44"/>
      <c r="M204" s="221" t="s">
        <v>1</v>
      </c>
      <c r="N204" s="222" t="s">
        <v>43</v>
      </c>
      <c r="O204" s="91"/>
      <c r="P204" s="223">
        <f>O204*H204</f>
        <v>0</v>
      </c>
      <c r="Q204" s="223">
        <v>0</v>
      </c>
      <c r="R204" s="223">
        <f>Q204*H204</f>
        <v>0</v>
      </c>
      <c r="S204" s="223">
        <v>0</v>
      </c>
      <c r="T204" s="224">
        <f>S204*H204</f>
        <v>0</v>
      </c>
      <c r="U204" s="38"/>
      <c r="V204" s="38"/>
      <c r="W204" s="38"/>
      <c r="X204" s="38"/>
      <c r="Y204" s="38"/>
      <c r="Z204" s="38"/>
      <c r="AA204" s="38"/>
      <c r="AB204" s="38"/>
      <c r="AC204" s="38"/>
      <c r="AD204" s="38"/>
      <c r="AE204" s="38"/>
      <c r="AR204" s="225" t="s">
        <v>165</v>
      </c>
      <c r="AT204" s="225" t="s">
        <v>160</v>
      </c>
      <c r="AU204" s="225" t="s">
        <v>87</v>
      </c>
      <c r="AY204" s="17" t="s">
        <v>157</v>
      </c>
      <c r="BE204" s="226">
        <f>IF(N204="základní",J204,0)</f>
        <v>0</v>
      </c>
      <c r="BF204" s="226">
        <f>IF(N204="snížená",J204,0)</f>
        <v>0</v>
      </c>
      <c r="BG204" s="226">
        <f>IF(N204="zákl. přenesená",J204,0)</f>
        <v>0</v>
      </c>
      <c r="BH204" s="226">
        <f>IF(N204="sníž. přenesená",J204,0)</f>
        <v>0</v>
      </c>
      <c r="BI204" s="226">
        <f>IF(N204="nulová",J204,0)</f>
        <v>0</v>
      </c>
      <c r="BJ204" s="17" t="s">
        <v>85</v>
      </c>
      <c r="BK204" s="226">
        <f>ROUND(I204*H204,2)</f>
        <v>0</v>
      </c>
      <c r="BL204" s="17" t="s">
        <v>165</v>
      </c>
      <c r="BM204" s="225" t="s">
        <v>221</v>
      </c>
    </row>
    <row r="205" s="14" customFormat="1">
      <c r="A205" s="14"/>
      <c r="B205" s="238"/>
      <c r="C205" s="239"/>
      <c r="D205" s="229" t="s">
        <v>167</v>
      </c>
      <c r="E205" s="240" t="s">
        <v>1</v>
      </c>
      <c r="F205" s="241" t="s">
        <v>217</v>
      </c>
      <c r="G205" s="239"/>
      <c r="H205" s="242">
        <v>0.76500000000000001</v>
      </c>
      <c r="I205" s="243"/>
      <c r="J205" s="239"/>
      <c r="K205" s="239"/>
      <c r="L205" s="244"/>
      <c r="M205" s="245"/>
      <c r="N205" s="246"/>
      <c r="O205" s="246"/>
      <c r="P205" s="246"/>
      <c r="Q205" s="246"/>
      <c r="R205" s="246"/>
      <c r="S205" s="246"/>
      <c r="T205" s="247"/>
      <c r="U205" s="14"/>
      <c r="V205" s="14"/>
      <c r="W205" s="14"/>
      <c r="X205" s="14"/>
      <c r="Y205" s="14"/>
      <c r="Z205" s="14"/>
      <c r="AA205" s="14"/>
      <c r="AB205" s="14"/>
      <c r="AC205" s="14"/>
      <c r="AD205" s="14"/>
      <c r="AE205" s="14"/>
      <c r="AT205" s="248" t="s">
        <v>167</v>
      </c>
      <c r="AU205" s="248" t="s">
        <v>87</v>
      </c>
      <c r="AV205" s="14" t="s">
        <v>87</v>
      </c>
      <c r="AW205" s="14" t="s">
        <v>33</v>
      </c>
      <c r="AX205" s="14" t="s">
        <v>85</v>
      </c>
      <c r="AY205" s="248" t="s">
        <v>157</v>
      </c>
    </row>
    <row r="206" s="2" customFormat="1" ht="37.8" customHeight="1">
      <c r="A206" s="38"/>
      <c r="B206" s="39"/>
      <c r="C206" s="214" t="s">
        <v>222</v>
      </c>
      <c r="D206" s="214" t="s">
        <v>160</v>
      </c>
      <c r="E206" s="215" t="s">
        <v>223</v>
      </c>
      <c r="F206" s="216" t="s">
        <v>224</v>
      </c>
      <c r="G206" s="217" t="s">
        <v>174</v>
      </c>
      <c r="H206" s="218">
        <v>0.76500000000000001</v>
      </c>
      <c r="I206" s="219"/>
      <c r="J206" s="220">
        <f>ROUND(I206*H206,2)</f>
        <v>0</v>
      </c>
      <c r="K206" s="216" t="s">
        <v>164</v>
      </c>
      <c r="L206" s="44"/>
      <c r="M206" s="221" t="s">
        <v>1</v>
      </c>
      <c r="N206" s="222" t="s">
        <v>43</v>
      </c>
      <c r="O206" s="91"/>
      <c r="P206" s="223">
        <f>O206*H206</f>
        <v>0</v>
      </c>
      <c r="Q206" s="223">
        <v>0.00088000000000000003</v>
      </c>
      <c r="R206" s="223">
        <f>Q206*H206</f>
        <v>0.00067319999999999999</v>
      </c>
      <c r="S206" s="223">
        <v>0</v>
      </c>
      <c r="T206" s="224">
        <f>S206*H206</f>
        <v>0</v>
      </c>
      <c r="U206" s="38"/>
      <c r="V206" s="38"/>
      <c r="W206" s="38"/>
      <c r="X206" s="38"/>
      <c r="Y206" s="38"/>
      <c r="Z206" s="38"/>
      <c r="AA206" s="38"/>
      <c r="AB206" s="38"/>
      <c r="AC206" s="38"/>
      <c r="AD206" s="38"/>
      <c r="AE206" s="38"/>
      <c r="AR206" s="225" t="s">
        <v>165</v>
      </c>
      <c r="AT206" s="225" t="s">
        <v>160</v>
      </c>
      <c r="AU206" s="225" t="s">
        <v>87</v>
      </c>
      <c r="AY206" s="17" t="s">
        <v>157</v>
      </c>
      <c r="BE206" s="226">
        <f>IF(N206="základní",J206,0)</f>
        <v>0</v>
      </c>
      <c r="BF206" s="226">
        <f>IF(N206="snížená",J206,0)</f>
        <v>0</v>
      </c>
      <c r="BG206" s="226">
        <f>IF(N206="zákl. přenesená",J206,0)</f>
        <v>0</v>
      </c>
      <c r="BH206" s="226">
        <f>IF(N206="sníž. přenesená",J206,0)</f>
        <v>0</v>
      </c>
      <c r="BI206" s="226">
        <f>IF(N206="nulová",J206,0)</f>
        <v>0</v>
      </c>
      <c r="BJ206" s="17" t="s">
        <v>85</v>
      </c>
      <c r="BK206" s="226">
        <f>ROUND(I206*H206,2)</f>
        <v>0</v>
      </c>
      <c r="BL206" s="17" t="s">
        <v>165</v>
      </c>
      <c r="BM206" s="225" t="s">
        <v>225</v>
      </c>
    </row>
    <row r="207" s="14" customFormat="1">
      <c r="A207" s="14"/>
      <c r="B207" s="238"/>
      <c r="C207" s="239"/>
      <c r="D207" s="229" t="s">
        <v>167</v>
      </c>
      <c r="E207" s="240" t="s">
        <v>1</v>
      </c>
      <c r="F207" s="241" t="s">
        <v>217</v>
      </c>
      <c r="G207" s="239"/>
      <c r="H207" s="242">
        <v>0.76500000000000001</v>
      </c>
      <c r="I207" s="243"/>
      <c r="J207" s="239"/>
      <c r="K207" s="239"/>
      <c r="L207" s="244"/>
      <c r="M207" s="245"/>
      <c r="N207" s="246"/>
      <c r="O207" s="246"/>
      <c r="P207" s="246"/>
      <c r="Q207" s="246"/>
      <c r="R207" s="246"/>
      <c r="S207" s="246"/>
      <c r="T207" s="247"/>
      <c r="U207" s="14"/>
      <c r="V207" s="14"/>
      <c r="W207" s="14"/>
      <c r="X207" s="14"/>
      <c r="Y207" s="14"/>
      <c r="Z207" s="14"/>
      <c r="AA207" s="14"/>
      <c r="AB207" s="14"/>
      <c r="AC207" s="14"/>
      <c r="AD207" s="14"/>
      <c r="AE207" s="14"/>
      <c r="AT207" s="248" t="s">
        <v>167</v>
      </c>
      <c r="AU207" s="248" t="s">
        <v>87</v>
      </c>
      <c r="AV207" s="14" t="s">
        <v>87</v>
      </c>
      <c r="AW207" s="14" t="s">
        <v>33</v>
      </c>
      <c r="AX207" s="14" t="s">
        <v>85</v>
      </c>
      <c r="AY207" s="248" t="s">
        <v>157</v>
      </c>
    </row>
    <row r="208" s="2" customFormat="1" ht="37.8" customHeight="1">
      <c r="A208" s="38"/>
      <c r="B208" s="39"/>
      <c r="C208" s="214" t="s">
        <v>226</v>
      </c>
      <c r="D208" s="214" t="s">
        <v>160</v>
      </c>
      <c r="E208" s="215" t="s">
        <v>227</v>
      </c>
      <c r="F208" s="216" t="s">
        <v>228</v>
      </c>
      <c r="G208" s="217" t="s">
        <v>174</v>
      </c>
      <c r="H208" s="218">
        <v>0.76500000000000001</v>
      </c>
      <c r="I208" s="219"/>
      <c r="J208" s="220">
        <f>ROUND(I208*H208,2)</f>
        <v>0</v>
      </c>
      <c r="K208" s="216" t="s">
        <v>164</v>
      </c>
      <c r="L208" s="44"/>
      <c r="M208" s="221" t="s">
        <v>1</v>
      </c>
      <c r="N208" s="222" t="s">
        <v>43</v>
      </c>
      <c r="O208" s="91"/>
      <c r="P208" s="223">
        <f>O208*H208</f>
        <v>0</v>
      </c>
      <c r="Q208" s="223">
        <v>0</v>
      </c>
      <c r="R208" s="223">
        <f>Q208*H208</f>
        <v>0</v>
      </c>
      <c r="S208" s="223">
        <v>0</v>
      </c>
      <c r="T208" s="224">
        <f>S208*H208</f>
        <v>0</v>
      </c>
      <c r="U208" s="38"/>
      <c r="V208" s="38"/>
      <c r="W208" s="38"/>
      <c r="X208" s="38"/>
      <c r="Y208" s="38"/>
      <c r="Z208" s="38"/>
      <c r="AA208" s="38"/>
      <c r="AB208" s="38"/>
      <c r="AC208" s="38"/>
      <c r="AD208" s="38"/>
      <c r="AE208" s="38"/>
      <c r="AR208" s="225" t="s">
        <v>165</v>
      </c>
      <c r="AT208" s="225" t="s">
        <v>160</v>
      </c>
      <c r="AU208" s="225" t="s">
        <v>87</v>
      </c>
      <c r="AY208" s="17" t="s">
        <v>157</v>
      </c>
      <c r="BE208" s="226">
        <f>IF(N208="základní",J208,0)</f>
        <v>0</v>
      </c>
      <c r="BF208" s="226">
        <f>IF(N208="snížená",J208,0)</f>
        <v>0</v>
      </c>
      <c r="BG208" s="226">
        <f>IF(N208="zákl. přenesená",J208,0)</f>
        <v>0</v>
      </c>
      <c r="BH208" s="226">
        <f>IF(N208="sníž. přenesená",J208,0)</f>
        <v>0</v>
      </c>
      <c r="BI208" s="226">
        <f>IF(N208="nulová",J208,0)</f>
        <v>0</v>
      </c>
      <c r="BJ208" s="17" t="s">
        <v>85</v>
      </c>
      <c r="BK208" s="226">
        <f>ROUND(I208*H208,2)</f>
        <v>0</v>
      </c>
      <c r="BL208" s="17" t="s">
        <v>165</v>
      </c>
      <c r="BM208" s="225" t="s">
        <v>229</v>
      </c>
    </row>
    <row r="209" s="14" customFormat="1">
      <c r="A209" s="14"/>
      <c r="B209" s="238"/>
      <c r="C209" s="239"/>
      <c r="D209" s="229" t="s">
        <v>167</v>
      </c>
      <c r="E209" s="240" t="s">
        <v>1</v>
      </c>
      <c r="F209" s="241" t="s">
        <v>217</v>
      </c>
      <c r="G209" s="239"/>
      <c r="H209" s="242">
        <v>0.76500000000000001</v>
      </c>
      <c r="I209" s="243"/>
      <c r="J209" s="239"/>
      <c r="K209" s="239"/>
      <c r="L209" s="244"/>
      <c r="M209" s="245"/>
      <c r="N209" s="246"/>
      <c r="O209" s="246"/>
      <c r="P209" s="246"/>
      <c r="Q209" s="246"/>
      <c r="R209" s="246"/>
      <c r="S209" s="246"/>
      <c r="T209" s="247"/>
      <c r="U209" s="14"/>
      <c r="V209" s="14"/>
      <c r="W209" s="14"/>
      <c r="X209" s="14"/>
      <c r="Y209" s="14"/>
      <c r="Z209" s="14"/>
      <c r="AA209" s="14"/>
      <c r="AB209" s="14"/>
      <c r="AC209" s="14"/>
      <c r="AD209" s="14"/>
      <c r="AE209" s="14"/>
      <c r="AT209" s="248" t="s">
        <v>167</v>
      </c>
      <c r="AU209" s="248" t="s">
        <v>87</v>
      </c>
      <c r="AV209" s="14" t="s">
        <v>87</v>
      </c>
      <c r="AW209" s="14" t="s">
        <v>33</v>
      </c>
      <c r="AX209" s="14" t="s">
        <v>85</v>
      </c>
      <c r="AY209" s="248" t="s">
        <v>157</v>
      </c>
    </row>
    <row r="210" s="2" customFormat="1" ht="78" customHeight="1">
      <c r="A210" s="38"/>
      <c r="B210" s="39"/>
      <c r="C210" s="214" t="s">
        <v>230</v>
      </c>
      <c r="D210" s="214" t="s">
        <v>160</v>
      </c>
      <c r="E210" s="215" t="s">
        <v>231</v>
      </c>
      <c r="F210" s="216" t="s">
        <v>232</v>
      </c>
      <c r="G210" s="217" t="s">
        <v>233</v>
      </c>
      <c r="H210" s="218">
        <v>0.0040000000000000001</v>
      </c>
      <c r="I210" s="219"/>
      <c r="J210" s="220">
        <f>ROUND(I210*H210,2)</f>
        <v>0</v>
      </c>
      <c r="K210" s="216" t="s">
        <v>164</v>
      </c>
      <c r="L210" s="44"/>
      <c r="M210" s="221" t="s">
        <v>1</v>
      </c>
      <c r="N210" s="222" t="s">
        <v>43</v>
      </c>
      <c r="O210" s="91"/>
      <c r="P210" s="223">
        <f>O210*H210</f>
        <v>0</v>
      </c>
      <c r="Q210" s="223">
        <v>1.06277</v>
      </c>
      <c r="R210" s="223">
        <f>Q210*H210</f>
        <v>0.00425108</v>
      </c>
      <c r="S210" s="223">
        <v>0</v>
      </c>
      <c r="T210" s="224">
        <f>S210*H210</f>
        <v>0</v>
      </c>
      <c r="U210" s="38"/>
      <c r="V210" s="38"/>
      <c r="W210" s="38"/>
      <c r="X210" s="38"/>
      <c r="Y210" s="38"/>
      <c r="Z210" s="38"/>
      <c r="AA210" s="38"/>
      <c r="AB210" s="38"/>
      <c r="AC210" s="38"/>
      <c r="AD210" s="38"/>
      <c r="AE210" s="38"/>
      <c r="AR210" s="225" t="s">
        <v>165</v>
      </c>
      <c r="AT210" s="225" t="s">
        <v>160</v>
      </c>
      <c r="AU210" s="225" t="s">
        <v>87</v>
      </c>
      <c r="AY210" s="17" t="s">
        <v>157</v>
      </c>
      <c r="BE210" s="226">
        <f>IF(N210="základní",J210,0)</f>
        <v>0</v>
      </c>
      <c r="BF210" s="226">
        <f>IF(N210="snížená",J210,0)</f>
        <v>0</v>
      </c>
      <c r="BG210" s="226">
        <f>IF(N210="zákl. přenesená",J210,0)</f>
        <v>0</v>
      </c>
      <c r="BH210" s="226">
        <f>IF(N210="sníž. přenesená",J210,0)</f>
        <v>0</v>
      </c>
      <c r="BI210" s="226">
        <f>IF(N210="nulová",J210,0)</f>
        <v>0</v>
      </c>
      <c r="BJ210" s="17" t="s">
        <v>85</v>
      </c>
      <c r="BK210" s="226">
        <f>ROUND(I210*H210,2)</f>
        <v>0</v>
      </c>
      <c r="BL210" s="17" t="s">
        <v>165</v>
      </c>
      <c r="BM210" s="225" t="s">
        <v>234</v>
      </c>
    </row>
    <row r="211" s="14" customFormat="1">
      <c r="A211" s="14"/>
      <c r="B211" s="238"/>
      <c r="C211" s="239"/>
      <c r="D211" s="229" t="s">
        <v>167</v>
      </c>
      <c r="E211" s="240" t="s">
        <v>1</v>
      </c>
      <c r="F211" s="241" t="s">
        <v>235</v>
      </c>
      <c r="G211" s="239"/>
      <c r="H211" s="242">
        <v>0.0040000000000000001</v>
      </c>
      <c r="I211" s="243"/>
      <c r="J211" s="239"/>
      <c r="K211" s="239"/>
      <c r="L211" s="244"/>
      <c r="M211" s="245"/>
      <c r="N211" s="246"/>
      <c r="O211" s="246"/>
      <c r="P211" s="246"/>
      <c r="Q211" s="246"/>
      <c r="R211" s="246"/>
      <c r="S211" s="246"/>
      <c r="T211" s="247"/>
      <c r="U211" s="14"/>
      <c r="V211" s="14"/>
      <c r="W211" s="14"/>
      <c r="X211" s="14"/>
      <c r="Y211" s="14"/>
      <c r="Z211" s="14"/>
      <c r="AA211" s="14"/>
      <c r="AB211" s="14"/>
      <c r="AC211" s="14"/>
      <c r="AD211" s="14"/>
      <c r="AE211" s="14"/>
      <c r="AT211" s="248" t="s">
        <v>167</v>
      </c>
      <c r="AU211" s="248" t="s">
        <v>87</v>
      </c>
      <c r="AV211" s="14" t="s">
        <v>87</v>
      </c>
      <c r="AW211" s="14" t="s">
        <v>33</v>
      </c>
      <c r="AX211" s="14" t="s">
        <v>85</v>
      </c>
      <c r="AY211" s="248" t="s">
        <v>157</v>
      </c>
    </row>
    <row r="212" s="2" customFormat="1" ht="37.8" customHeight="1">
      <c r="A212" s="38"/>
      <c r="B212" s="39"/>
      <c r="C212" s="214" t="s">
        <v>8</v>
      </c>
      <c r="D212" s="214" t="s">
        <v>160</v>
      </c>
      <c r="E212" s="215" t="s">
        <v>236</v>
      </c>
      <c r="F212" s="216" t="s">
        <v>237</v>
      </c>
      <c r="G212" s="217" t="s">
        <v>233</v>
      </c>
      <c r="H212" s="218">
        <v>0.055</v>
      </c>
      <c r="I212" s="219"/>
      <c r="J212" s="220">
        <f>ROUND(I212*H212,2)</f>
        <v>0</v>
      </c>
      <c r="K212" s="216" t="s">
        <v>164</v>
      </c>
      <c r="L212" s="44"/>
      <c r="M212" s="221" t="s">
        <v>1</v>
      </c>
      <c r="N212" s="222" t="s">
        <v>43</v>
      </c>
      <c r="O212" s="91"/>
      <c r="P212" s="223">
        <f>O212*H212</f>
        <v>0</v>
      </c>
      <c r="Q212" s="223">
        <v>0.019539999999999998</v>
      </c>
      <c r="R212" s="223">
        <f>Q212*H212</f>
        <v>0.0010746999999999998</v>
      </c>
      <c r="S212" s="223">
        <v>0</v>
      </c>
      <c r="T212" s="224">
        <f>S212*H212</f>
        <v>0</v>
      </c>
      <c r="U212" s="38"/>
      <c r="V212" s="38"/>
      <c r="W212" s="38"/>
      <c r="X212" s="38"/>
      <c r="Y212" s="38"/>
      <c r="Z212" s="38"/>
      <c r="AA212" s="38"/>
      <c r="AB212" s="38"/>
      <c r="AC212" s="38"/>
      <c r="AD212" s="38"/>
      <c r="AE212" s="38"/>
      <c r="AR212" s="225" t="s">
        <v>165</v>
      </c>
      <c r="AT212" s="225" t="s">
        <v>160</v>
      </c>
      <c r="AU212" s="225" t="s">
        <v>87</v>
      </c>
      <c r="AY212" s="17" t="s">
        <v>157</v>
      </c>
      <c r="BE212" s="226">
        <f>IF(N212="základní",J212,0)</f>
        <v>0</v>
      </c>
      <c r="BF212" s="226">
        <f>IF(N212="snížená",J212,0)</f>
        <v>0</v>
      </c>
      <c r="BG212" s="226">
        <f>IF(N212="zákl. přenesená",J212,0)</f>
        <v>0</v>
      </c>
      <c r="BH212" s="226">
        <f>IF(N212="sníž. přenesená",J212,0)</f>
        <v>0</v>
      </c>
      <c r="BI212" s="226">
        <f>IF(N212="nulová",J212,0)</f>
        <v>0</v>
      </c>
      <c r="BJ212" s="17" t="s">
        <v>85</v>
      </c>
      <c r="BK212" s="226">
        <f>ROUND(I212*H212,2)</f>
        <v>0</v>
      </c>
      <c r="BL212" s="17" t="s">
        <v>165</v>
      </c>
      <c r="BM212" s="225" t="s">
        <v>238</v>
      </c>
    </row>
    <row r="213" s="2" customFormat="1" ht="24.15" customHeight="1">
      <c r="A213" s="38"/>
      <c r="B213" s="39"/>
      <c r="C213" s="260" t="s">
        <v>239</v>
      </c>
      <c r="D213" s="260" t="s">
        <v>240</v>
      </c>
      <c r="E213" s="261" t="s">
        <v>241</v>
      </c>
      <c r="F213" s="262" t="s">
        <v>242</v>
      </c>
      <c r="G213" s="263" t="s">
        <v>233</v>
      </c>
      <c r="H213" s="264">
        <v>0.055</v>
      </c>
      <c r="I213" s="265"/>
      <c r="J213" s="266">
        <f>ROUND(I213*H213,2)</f>
        <v>0</v>
      </c>
      <c r="K213" s="262" t="s">
        <v>164</v>
      </c>
      <c r="L213" s="267"/>
      <c r="M213" s="268" t="s">
        <v>1</v>
      </c>
      <c r="N213" s="269" t="s">
        <v>43</v>
      </c>
      <c r="O213" s="91"/>
      <c r="P213" s="223">
        <f>O213*H213</f>
        <v>0</v>
      </c>
      <c r="Q213" s="223">
        <v>1</v>
      </c>
      <c r="R213" s="223">
        <f>Q213*H213</f>
        <v>0.055</v>
      </c>
      <c r="S213" s="223">
        <v>0</v>
      </c>
      <c r="T213" s="224">
        <f>S213*H213</f>
        <v>0</v>
      </c>
      <c r="U213" s="38"/>
      <c r="V213" s="38"/>
      <c r="W213" s="38"/>
      <c r="X213" s="38"/>
      <c r="Y213" s="38"/>
      <c r="Z213" s="38"/>
      <c r="AA213" s="38"/>
      <c r="AB213" s="38"/>
      <c r="AC213" s="38"/>
      <c r="AD213" s="38"/>
      <c r="AE213" s="38"/>
      <c r="AR213" s="225" t="s">
        <v>218</v>
      </c>
      <c r="AT213" s="225" t="s">
        <v>240</v>
      </c>
      <c r="AU213" s="225" t="s">
        <v>87</v>
      </c>
      <c r="AY213" s="17" t="s">
        <v>157</v>
      </c>
      <c r="BE213" s="226">
        <f>IF(N213="základní",J213,0)</f>
        <v>0</v>
      </c>
      <c r="BF213" s="226">
        <f>IF(N213="snížená",J213,0)</f>
        <v>0</v>
      </c>
      <c r="BG213" s="226">
        <f>IF(N213="zákl. přenesená",J213,0)</f>
        <v>0</v>
      </c>
      <c r="BH213" s="226">
        <f>IF(N213="sníž. přenesená",J213,0)</f>
        <v>0</v>
      </c>
      <c r="BI213" s="226">
        <f>IF(N213="nulová",J213,0)</f>
        <v>0</v>
      </c>
      <c r="BJ213" s="17" t="s">
        <v>85</v>
      </c>
      <c r="BK213" s="226">
        <f>ROUND(I213*H213,2)</f>
        <v>0</v>
      </c>
      <c r="BL213" s="17" t="s">
        <v>165</v>
      </c>
      <c r="BM213" s="225" t="s">
        <v>243</v>
      </c>
    </row>
    <row r="214" s="14" customFormat="1">
      <c r="A214" s="14"/>
      <c r="B214" s="238"/>
      <c r="C214" s="239"/>
      <c r="D214" s="229" t="s">
        <v>167</v>
      </c>
      <c r="E214" s="240" t="s">
        <v>1</v>
      </c>
      <c r="F214" s="241" t="s">
        <v>244</v>
      </c>
      <c r="G214" s="239"/>
      <c r="H214" s="242">
        <v>0.055</v>
      </c>
      <c r="I214" s="243"/>
      <c r="J214" s="239"/>
      <c r="K214" s="239"/>
      <c r="L214" s="244"/>
      <c r="M214" s="245"/>
      <c r="N214" s="246"/>
      <c r="O214" s="246"/>
      <c r="P214" s="246"/>
      <c r="Q214" s="246"/>
      <c r="R214" s="246"/>
      <c r="S214" s="246"/>
      <c r="T214" s="247"/>
      <c r="U214" s="14"/>
      <c r="V214" s="14"/>
      <c r="W214" s="14"/>
      <c r="X214" s="14"/>
      <c r="Y214" s="14"/>
      <c r="Z214" s="14"/>
      <c r="AA214" s="14"/>
      <c r="AB214" s="14"/>
      <c r="AC214" s="14"/>
      <c r="AD214" s="14"/>
      <c r="AE214" s="14"/>
      <c r="AT214" s="248" t="s">
        <v>167</v>
      </c>
      <c r="AU214" s="248" t="s">
        <v>87</v>
      </c>
      <c r="AV214" s="14" t="s">
        <v>87</v>
      </c>
      <c r="AW214" s="14" t="s">
        <v>33</v>
      </c>
      <c r="AX214" s="14" t="s">
        <v>78</v>
      </c>
      <c r="AY214" s="248" t="s">
        <v>157</v>
      </c>
    </row>
    <row r="215" s="15" customFormat="1">
      <c r="A215" s="15"/>
      <c r="B215" s="249"/>
      <c r="C215" s="250"/>
      <c r="D215" s="229" t="s">
        <v>167</v>
      </c>
      <c r="E215" s="251" t="s">
        <v>1</v>
      </c>
      <c r="F215" s="252" t="s">
        <v>171</v>
      </c>
      <c r="G215" s="250"/>
      <c r="H215" s="253">
        <v>0.055</v>
      </c>
      <c r="I215" s="254"/>
      <c r="J215" s="250"/>
      <c r="K215" s="250"/>
      <c r="L215" s="255"/>
      <c r="M215" s="256"/>
      <c r="N215" s="257"/>
      <c r="O215" s="257"/>
      <c r="P215" s="257"/>
      <c r="Q215" s="257"/>
      <c r="R215" s="257"/>
      <c r="S215" s="257"/>
      <c r="T215" s="258"/>
      <c r="U215" s="15"/>
      <c r="V215" s="15"/>
      <c r="W215" s="15"/>
      <c r="X215" s="15"/>
      <c r="Y215" s="15"/>
      <c r="Z215" s="15"/>
      <c r="AA215" s="15"/>
      <c r="AB215" s="15"/>
      <c r="AC215" s="15"/>
      <c r="AD215" s="15"/>
      <c r="AE215" s="15"/>
      <c r="AT215" s="259" t="s">
        <v>167</v>
      </c>
      <c r="AU215" s="259" t="s">
        <v>87</v>
      </c>
      <c r="AV215" s="15" t="s">
        <v>165</v>
      </c>
      <c r="AW215" s="15" t="s">
        <v>33</v>
      </c>
      <c r="AX215" s="15" t="s">
        <v>85</v>
      </c>
      <c r="AY215" s="259" t="s">
        <v>157</v>
      </c>
    </row>
    <row r="216" s="2" customFormat="1" ht="37.8" customHeight="1">
      <c r="A216" s="38"/>
      <c r="B216" s="39"/>
      <c r="C216" s="214" t="s">
        <v>245</v>
      </c>
      <c r="D216" s="214" t="s">
        <v>160</v>
      </c>
      <c r="E216" s="215" t="s">
        <v>246</v>
      </c>
      <c r="F216" s="216" t="s">
        <v>247</v>
      </c>
      <c r="G216" s="217" t="s">
        <v>233</v>
      </c>
      <c r="H216" s="218">
        <v>0.121</v>
      </c>
      <c r="I216" s="219"/>
      <c r="J216" s="220">
        <f>ROUND(I216*H216,2)</f>
        <v>0</v>
      </c>
      <c r="K216" s="216" t="s">
        <v>164</v>
      </c>
      <c r="L216" s="44"/>
      <c r="M216" s="221" t="s">
        <v>1</v>
      </c>
      <c r="N216" s="222" t="s">
        <v>43</v>
      </c>
      <c r="O216" s="91"/>
      <c r="P216" s="223">
        <f>O216*H216</f>
        <v>0</v>
      </c>
      <c r="Q216" s="223">
        <v>0.017090000000000001</v>
      </c>
      <c r="R216" s="223">
        <f>Q216*H216</f>
        <v>0.0020678900000000002</v>
      </c>
      <c r="S216" s="223">
        <v>0</v>
      </c>
      <c r="T216" s="224">
        <f>S216*H216</f>
        <v>0</v>
      </c>
      <c r="U216" s="38"/>
      <c r="V216" s="38"/>
      <c r="W216" s="38"/>
      <c r="X216" s="38"/>
      <c r="Y216" s="38"/>
      <c r="Z216" s="38"/>
      <c r="AA216" s="38"/>
      <c r="AB216" s="38"/>
      <c r="AC216" s="38"/>
      <c r="AD216" s="38"/>
      <c r="AE216" s="38"/>
      <c r="AR216" s="225" t="s">
        <v>165</v>
      </c>
      <c r="AT216" s="225" t="s">
        <v>160</v>
      </c>
      <c r="AU216" s="225" t="s">
        <v>87</v>
      </c>
      <c r="AY216" s="17" t="s">
        <v>157</v>
      </c>
      <c r="BE216" s="226">
        <f>IF(N216="základní",J216,0)</f>
        <v>0</v>
      </c>
      <c r="BF216" s="226">
        <f>IF(N216="snížená",J216,0)</f>
        <v>0</v>
      </c>
      <c r="BG216" s="226">
        <f>IF(N216="zákl. přenesená",J216,0)</f>
        <v>0</v>
      </c>
      <c r="BH216" s="226">
        <f>IF(N216="sníž. přenesená",J216,0)</f>
        <v>0</v>
      </c>
      <c r="BI216" s="226">
        <f>IF(N216="nulová",J216,0)</f>
        <v>0</v>
      </c>
      <c r="BJ216" s="17" t="s">
        <v>85</v>
      </c>
      <c r="BK216" s="226">
        <f>ROUND(I216*H216,2)</f>
        <v>0</v>
      </c>
      <c r="BL216" s="17" t="s">
        <v>165</v>
      </c>
      <c r="BM216" s="225" t="s">
        <v>248</v>
      </c>
    </row>
    <row r="217" s="14" customFormat="1">
      <c r="A217" s="14"/>
      <c r="B217" s="238"/>
      <c r="C217" s="239"/>
      <c r="D217" s="229" t="s">
        <v>167</v>
      </c>
      <c r="E217" s="240" t="s">
        <v>1</v>
      </c>
      <c r="F217" s="241" t="s">
        <v>249</v>
      </c>
      <c r="G217" s="239"/>
      <c r="H217" s="242">
        <v>0.121</v>
      </c>
      <c r="I217" s="243"/>
      <c r="J217" s="239"/>
      <c r="K217" s="239"/>
      <c r="L217" s="244"/>
      <c r="M217" s="245"/>
      <c r="N217" s="246"/>
      <c r="O217" s="246"/>
      <c r="P217" s="246"/>
      <c r="Q217" s="246"/>
      <c r="R217" s="246"/>
      <c r="S217" s="246"/>
      <c r="T217" s="247"/>
      <c r="U217" s="14"/>
      <c r="V217" s="14"/>
      <c r="W217" s="14"/>
      <c r="X217" s="14"/>
      <c r="Y217" s="14"/>
      <c r="Z217" s="14"/>
      <c r="AA217" s="14"/>
      <c r="AB217" s="14"/>
      <c r="AC217" s="14"/>
      <c r="AD217" s="14"/>
      <c r="AE217" s="14"/>
      <c r="AT217" s="248" t="s">
        <v>167</v>
      </c>
      <c r="AU217" s="248" t="s">
        <v>87</v>
      </c>
      <c r="AV217" s="14" t="s">
        <v>87</v>
      </c>
      <c r="AW217" s="14" t="s">
        <v>33</v>
      </c>
      <c r="AX217" s="14" t="s">
        <v>78</v>
      </c>
      <c r="AY217" s="248" t="s">
        <v>157</v>
      </c>
    </row>
    <row r="218" s="15" customFormat="1">
      <c r="A218" s="15"/>
      <c r="B218" s="249"/>
      <c r="C218" s="250"/>
      <c r="D218" s="229" t="s">
        <v>167</v>
      </c>
      <c r="E218" s="251" t="s">
        <v>1</v>
      </c>
      <c r="F218" s="252" t="s">
        <v>171</v>
      </c>
      <c r="G218" s="250"/>
      <c r="H218" s="253">
        <v>0.121</v>
      </c>
      <c r="I218" s="254"/>
      <c r="J218" s="250"/>
      <c r="K218" s="250"/>
      <c r="L218" s="255"/>
      <c r="M218" s="256"/>
      <c r="N218" s="257"/>
      <c r="O218" s="257"/>
      <c r="P218" s="257"/>
      <c r="Q218" s="257"/>
      <c r="R218" s="257"/>
      <c r="S218" s="257"/>
      <c r="T218" s="258"/>
      <c r="U218" s="15"/>
      <c r="V218" s="15"/>
      <c r="W218" s="15"/>
      <c r="X218" s="15"/>
      <c r="Y218" s="15"/>
      <c r="Z218" s="15"/>
      <c r="AA218" s="15"/>
      <c r="AB218" s="15"/>
      <c r="AC218" s="15"/>
      <c r="AD218" s="15"/>
      <c r="AE218" s="15"/>
      <c r="AT218" s="259" t="s">
        <v>167</v>
      </c>
      <c r="AU218" s="259" t="s">
        <v>87</v>
      </c>
      <c r="AV218" s="15" t="s">
        <v>165</v>
      </c>
      <c r="AW218" s="15" t="s">
        <v>33</v>
      </c>
      <c r="AX218" s="15" t="s">
        <v>85</v>
      </c>
      <c r="AY218" s="259" t="s">
        <v>157</v>
      </c>
    </row>
    <row r="219" s="2" customFormat="1" ht="24.15" customHeight="1">
      <c r="A219" s="38"/>
      <c r="B219" s="39"/>
      <c r="C219" s="260" t="s">
        <v>250</v>
      </c>
      <c r="D219" s="260" t="s">
        <v>240</v>
      </c>
      <c r="E219" s="261" t="s">
        <v>251</v>
      </c>
      <c r="F219" s="262" t="s">
        <v>252</v>
      </c>
      <c r="G219" s="263" t="s">
        <v>233</v>
      </c>
      <c r="H219" s="264">
        <v>0.121</v>
      </c>
      <c r="I219" s="265"/>
      <c r="J219" s="266">
        <f>ROUND(I219*H219,2)</f>
        <v>0</v>
      </c>
      <c r="K219" s="262" t="s">
        <v>164</v>
      </c>
      <c r="L219" s="267"/>
      <c r="M219" s="268" t="s">
        <v>1</v>
      </c>
      <c r="N219" s="269" t="s">
        <v>43</v>
      </c>
      <c r="O219" s="91"/>
      <c r="P219" s="223">
        <f>O219*H219</f>
        <v>0</v>
      </c>
      <c r="Q219" s="223">
        <v>1</v>
      </c>
      <c r="R219" s="223">
        <f>Q219*H219</f>
        <v>0.121</v>
      </c>
      <c r="S219" s="223">
        <v>0</v>
      </c>
      <c r="T219" s="224">
        <f>S219*H219</f>
        <v>0</v>
      </c>
      <c r="U219" s="38"/>
      <c r="V219" s="38"/>
      <c r="W219" s="38"/>
      <c r="X219" s="38"/>
      <c r="Y219" s="38"/>
      <c r="Z219" s="38"/>
      <c r="AA219" s="38"/>
      <c r="AB219" s="38"/>
      <c r="AC219" s="38"/>
      <c r="AD219" s="38"/>
      <c r="AE219" s="38"/>
      <c r="AR219" s="225" t="s">
        <v>218</v>
      </c>
      <c r="AT219" s="225" t="s">
        <v>240</v>
      </c>
      <c r="AU219" s="225" t="s">
        <v>87</v>
      </c>
      <c r="AY219" s="17" t="s">
        <v>157</v>
      </c>
      <c r="BE219" s="226">
        <f>IF(N219="základní",J219,0)</f>
        <v>0</v>
      </c>
      <c r="BF219" s="226">
        <f>IF(N219="snížená",J219,0)</f>
        <v>0</v>
      </c>
      <c r="BG219" s="226">
        <f>IF(N219="zákl. přenesená",J219,0)</f>
        <v>0</v>
      </c>
      <c r="BH219" s="226">
        <f>IF(N219="sníž. přenesená",J219,0)</f>
        <v>0</v>
      </c>
      <c r="BI219" s="226">
        <f>IF(N219="nulová",J219,0)</f>
        <v>0</v>
      </c>
      <c r="BJ219" s="17" t="s">
        <v>85</v>
      </c>
      <c r="BK219" s="226">
        <f>ROUND(I219*H219,2)</f>
        <v>0</v>
      </c>
      <c r="BL219" s="17" t="s">
        <v>165</v>
      </c>
      <c r="BM219" s="225" t="s">
        <v>253</v>
      </c>
    </row>
    <row r="220" s="2" customFormat="1" ht="37.8" customHeight="1">
      <c r="A220" s="38"/>
      <c r="B220" s="39"/>
      <c r="C220" s="214" t="s">
        <v>254</v>
      </c>
      <c r="D220" s="214" t="s">
        <v>160</v>
      </c>
      <c r="E220" s="215" t="s">
        <v>246</v>
      </c>
      <c r="F220" s="216" t="s">
        <v>247</v>
      </c>
      <c r="G220" s="217" t="s">
        <v>233</v>
      </c>
      <c r="H220" s="218">
        <v>0.49399999999999999</v>
      </c>
      <c r="I220" s="219"/>
      <c r="J220" s="220">
        <f>ROUND(I220*H220,2)</f>
        <v>0</v>
      </c>
      <c r="K220" s="216" t="s">
        <v>164</v>
      </c>
      <c r="L220" s="44"/>
      <c r="M220" s="221" t="s">
        <v>1</v>
      </c>
      <c r="N220" s="222" t="s">
        <v>43</v>
      </c>
      <c r="O220" s="91"/>
      <c r="P220" s="223">
        <f>O220*H220</f>
        <v>0</v>
      </c>
      <c r="Q220" s="223">
        <v>0.017090000000000001</v>
      </c>
      <c r="R220" s="223">
        <f>Q220*H220</f>
        <v>0.0084424600000000006</v>
      </c>
      <c r="S220" s="223">
        <v>0</v>
      </c>
      <c r="T220" s="224">
        <f>S220*H220</f>
        <v>0</v>
      </c>
      <c r="U220" s="38"/>
      <c r="V220" s="38"/>
      <c r="W220" s="38"/>
      <c r="X220" s="38"/>
      <c r="Y220" s="38"/>
      <c r="Z220" s="38"/>
      <c r="AA220" s="38"/>
      <c r="AB220" s="38"/>
      <c r="AC220" s="38"/>
      <c r="AD220" s="38"/>
      <c r="AE220" s="38"/>
      <c r="AR220" s="225" t="s">
        <v>165</v>
      </c>
      <c r="AT220" s="225" t="s">
        <v>160</v>
      </c>
      <c r="AU220" s="225" t="s">
        <v>87</v>
      </c>
      <c r="AY220" s="17" t="s">
        <v>157</v>
      </c>
      <c r="BE220" s="226">
        <f>IF(N220="základní",J220,0)</f>
        <v>0</v>
      </c>
      <c r="BF220" s="226">
        <f>IF(N220="snížená",J220,0)</f>
        <v>0</v>
      </c>
      <c r="BG220" s="226">
        <f>IF(N220="zákl. přenesená",J220,0)</f>
        <v>0</v>
      </c>
      <c r="BH220" s="226">
        <f>IF(N220="sníž. přenesená",J220,0)</f>
        <v>0</v>
      </c>
      <c r="BI220" s="226">
        <f>IF(N220="nulová",J220,0)</f>
        <v>0</v>
      </c>
      <c r="BJ220" s="17" t="s">
        <v>85</v>
      </c>
      <c r="BK220" s="226">
        <f>ROUND(I220*H220,2)</f>
        <v>0</v>
      </c>
      <c r="BL220" s="17" t="s">
        <v>165</v>
      </c>
      <c r="BM220" s="225" t="s">
        <v>255</v>
      </c>
    </row>
    <row r="221" s="14" customFormat="1">
      <c r="A221" s="14"/>
      <c r="B221" s="238"/>
      <c r="C221" s="239"/>
      <c r="D221" s="229" t="s">
        <v>167</v>
      </c>
      <c r="E221" s="240" t="s">
        <v>1</v>
      </c>
      <c r="F221" s="241" t="s">
        <v>256</v>
      </c>
      <c r="G221" s="239"/>
      <c r="H221" s="242">
        <v>0.49399999999999999</v>
      </c>
      <c r="I221" s="243"/>
      <c r="J221" s="239"/>
      <c r="K221" s="239"/>
      <c r="L221" s="244"/>
      <c r="M221" s="245"/>
      <c r="N221" s="246"/>
      <c r="O221" s="246"/>
      <c r="P221" s="246"/>
      <c r="Q221" s="246"/>
      <c r="R221" s="246"/>
      <c r="S221" s="246"/>
      <c r="T221" s="247"/>
      <c r="U221" s="14"/>
      <c r="V221" s="14"/>
      <c r="W221" s="14"/>
      <c r="X221" s="14"/>
      <c r="Y221" s="14"/>
      <c r="Z221" s="14"/>
      <c r="AA221" s="14"/>
      <c r="AB221" s="14"/>
      <c r="AC221" s="14"/>
      <c r="AD221" s="14"/>
      <c r="AE221" s="14"/>
      <c r="AT221" s="248" t="s">
        <v>167</v>
      </c>
      <c r="AU221" s="248" t="s">
        <v>87</v>
      </c>
      <c r="AV221" s="14" t="s">
        <v>87</v>
      </c>
      <c r="AW221" s="14" t="s">
        <v>33</v>
      </c>
      <c r="AX221" s="14" t="s">
        <v>85</v>
      </c>
      <c r="AY221" s="248" t="s">
        <v>157</v>
      </c>
    </row>
    <row r="222" s="2" customFormat="1" ht="21.75" customHeight="1">
      <c r="A222" s="38"/>
      <c r="B222" s="39"/>
      <c r="C222" s="260" t="s">
        <v>257</v>
      </c>
      <c r="D222" s="260" t="s">
        <v>240</v>
      </c>
      <c r="E222" s="261" t="s">
        <v>258</v>
      </c>
      <c r="F222" s="262" t="s">
        <v>259</v>
      </c>
      <c r="G222" s="263" t="s">
        <v>233</v>
      </c>
      <c r="H222" s="264">
        <v>0.49399999999999999</v>
      </c>
      <c r="I222" s="265"/>
      <c r="J222" s="266">
        <f>ROUND(I222*H222,2)</f>
        <v>0</v>
      </c>
      <c r="K222" s="262" t="s">
        <v>164</v>
      </c>
      <c r="L222" s="267"/>
      <c r="M222" s="268" t="s">
        <v>1</v>
      </c>
      <c r="N222" s="269" t="s">
        <v>43</v>
      </c>
      <c r="O222" s="91"/>
      <c r="P222" s="223">
        <f>O222*H222</f>
        <v>0</v>
      </c>
      <c r="Q222" s="223">
        <v>1</v>
      </c>
      <c r="R222" s="223">
        <f>Q222*H222</f>
        <v>0.49399999999999999</v>
      </c>
      <c r="S222" s="223">
        <v>0</v>
      </c>
      <c r="T222" s="224">
        <f>S222*H222</f>
        <v>0</v>
      </c>
      <c r="U222" s="38"/>
      <c r="V222" s="38"/>
      <c r="W222" s="38"/>
      <c r="X222" s="38"/>
      <c r="Y222" s="38"/>
      <c r="Z222" s="38"/>
      <c r="AA222" s="38"/>
      <c r="AB222" s="38"/>
      <c r="AC222" s="38"/>
      <c r="AD222" s="38"/>
      <c r="AE222" s="38"/>
      <c r="AR222" s="225" t="s">
        <v>218</v>
      </c>
      <c r="AT222" s="225" t="s">
        <v>240</v>
      </c>
      <c r="AU222" s="225" t="s">
        <v>87</v>
      </c>
      <c r="AY222" s="17" t="s">
        <v>157</v>
      </c>
      <c r="BE222" s="226">
        <f>IF(N222="základní",J222,0)</f>
        <v>0</v>
      </c>
      <c r="BF222" s="226">
        <f>IF(N222="snížená",J222,0)</f>
        <v>0</v>
      </c>
      <c r="BG222" s="226">
        <f>IF(N222="zákl. přenesená",J222,0)</f>
        <v>0</v>
      </c>
      <c r="BH222" s="226">
        <f>IF(N222="sníž. přenesená",J222,0)</f>
        <v>0</v>
      </c>
      <c r="BI222" s="226">
        <f>IF(N222="nulová",J222,0)</f>
        <v>0</v>
      </c>
      <c r="BJ222" s="17" t="s">
        <v>85</v>
      </c>
      <c r="BK222" s="226">
        <f>ROUND(I222*H222,2)</f>
        <v>0</v>
      </c>
      <c r="BL222" s="17" t="s">
        <v>165</v>
      </c>
      <c r="BM222" s="225" t="s">
        <v>260</v>
      </c>
    </row>
    <row r="223" s="12" customFormat="1" ht="22.8" customHeight="1">
      <c r="A223" s="12"/>
      <c r="B223" s="198"/>
      <c r="C223" s="199"/>
      <c r="D223" s="200" t="s">
        <v>77</v>
      </c>
      <c r="E223" s="212" t="s">
        <v>208</v>
      </c>
      <c r="F223" s="212" t="s">
        <v>261</v>
      </c>
      <c r="G223" s="199"/>
      <c r="H223" s="199"/>
      <c r="I223" s="202"/>
      <c r="J223" s="213">
        <f>BK223</f>
        <v>0</v>
      </c>
      <c r="K223" s="199"/>
      <c r="L223" s="204"/>
      <c r="M223" s="205"/>
      <c r="N223" s="206"/>
      <c r="O223" s="206"/>
      <c r="P223" s="207">
        <f>SUM(P224:P346)</f>
        <v>0</v>
      </c>
      <c r="Q223" s="206"/>
      <c r="R223" s="207">
        <f>SUM(R224:R346)</f>
        <v>106.81258985999997</v>
      </c>
      <c r="S223" s="206"/>
      <c r="T223" s="208">
        <f>SUM(T224:T346)</f>
        <v>0</v>
      </c>
      <c r="U223" s="12"/>
      <c r="V223" s="12"/>
      <c r="W223" s="12"/>
      <c r="X223" s="12"/>
      <c r="Y223" s="12"/>
      <c r="Z223" s="12"/>
      <c r="AA223" s="12"/>
      <c r="AB223" s="12"/>
      <c r="AC223" s="12"/>
      <c r="AD223" s="12"/>
      <c r="AE223" s="12"/>
      <c r="AR223" s="209" t="s">
        <v>85</v>
      </c>
      <c r="AT223" s="210" t="s">
        <v>77</v>
      </c>
      <c r="AU223" s="210" t="s">
        <v>85</v>
      </c>
      <c r="AY223" s="209" t="s">
        <v>157</v>
      </c>
      <c r="BK223" s="211">
        <f>SUM(BK224:BK346)</f>
        <v>0</v>
      </c>
    </row>
    <row r="224" s="2" customFormat="1" ht="37.8" customHeight="1">
      <c r="A224" s="38"/>
      <c r="B224" s="39"/>
      <c r="C224" s="214" t="s">
        <v>262</v>
      </c>
      <c r="D224" s="214" t="s">
        <v>160</v>
      </c>
      <c r="E224" s="215" t="s">
        <v>263</v>
      </c>
      <c r="F224" s="216" t="s">
        <v>264</v>
      </c>
      <c r="G224" s="217" t="s">
        <v>174</v>
      </c>
      <c r="H224" s="218">
        <v>288.27499999999998</v>
      </c>
      <c r="I224" s="219"/>
      <c r="J224" s="220">
        <f>ROUND(I224*H224,2)</f>
        <v>0</v>
      </c>
      <c r="K224" s="216" t="s">
        <v>164</v>
      </c>
      <c r="L224" s="44"/>
      <c r="M224" s="221" t="s">
        <v>1</v>
      </c>
      <c r="N224" s="222" t="s">
        <v>43</v>
      </c>
      <c r="O224" s="91"/>
      <c r="P224" s="223">
        <f>O224*H224</f>
        <v>0</v>
      </c>
      <c r="Q224" s="223">
        <v>0.0049399999999999999</v>
      </c>
      <c r="R224" s="223">
        <f>Q224*H224</f>
        <v>1.4240784999999998</v>
      </c>
      <c r="S224" s="223">
        <v>0</v>
      </c>
      <c r="T224" s="224">
        <f>S224*H224</f>
        <v>0</v>
      </c>
      <c r="U224" s="38"/>
      <c r="V224" s="38"/>
      <c r="W224" s="38"/>
      <c r="X224" s="38"/>
      <c r="Y224" s="38"/>
      <c r="Z224" s="38"/>
      <c r="AA224" s="38"/>
      <c r="AB224" s="38"/>
      <c r="AC224" s="38"/>
      <c r="AD224" s="38"/>
      <c r="AE224" s="38"/>
      <c r="AR224" s="225" t="s">
        <v>165</v>
      </c>
      <c r="AT224" s="225" t="s">
        <v>160</v>
      </c>
      <c r="AU224" s="225" t="s">
        <v>87</v>
      </c>
      <c r="AY224" s="17" t="s">
        <v>157</v>
      </c>
      <c r="BE224" s="226">
        <f>IF(N224="základní",J224,0)</f>
        <v>0</v>
      </c>
      <c r="BF224" s="226">
        <f>IF(N224="snížená",J224,0)</f>
        <v>0</v>
      </c>
      <c r="BG224" s="226">
        <f>IF(N224="zákl. přenesená",J224,0)</f>
        <v>0</v>
      </c>
      <c r="BH224" s="226">
        <f>IF(N224="sníž. přenesená",J224,0)</f>
        <v>0</v>
      </c>
      <c r="BI224" s="226">
        <f>IF(N224="nulová",J224,0)</f>
        <v>0</v>
      </c>
      <c r="BJ224" s="17" t="s">
        <v>85</v>
      </c>
      <c r="BK224" s="226">
        <f>ROUND(I224*H224,2)</f>
        <v>0</v>
      </c>
      <c r="BL224" s="17" t="s">
        <v>165</v>
      </c>
      <c r="BM224" s="225" t="s">
        <v>265</v>
      </c>
    </row>
    <row r="225" s="14" customFormat="1">
      <c r="A225" s="14"/>
      <c r="B225" s="238"/>
      <c r="C225" s="239"/>
      <c r="D225" s="229" t="s">
        <v>167</v>
      </c>
      <c r="E225" s="240" t="s">
        <v>1</v>
      </c>
      <c r="F225" s="241" t="s">
        <v>266</v>
      </c>
      <c r="G225" s="239"/>
      <c r="H225" s="242">
        <v>288.27499999999998</v>
      </c>
      <c r="I225" s="243"/>
      <c r="J225" s="239"/>
      <c r="K225" s="239"/>
      <c r="L225" s="244"/>
      <c r="M225" s="245"/>
      <c r="N225" s="246"/>
      <c r="O225" s="246"/>
      <c r="P225" s="246"/>
      <c r="Q225" s="246"/>
      <c r="R225" s="246"/>
      <c r="S225" s="246"/>
      <c r="T225" s="247"/>
      <c r="U225" s="14"/>
      <c r="V225" s="14"/>
      <c r="W225" s="14"/>
      <c r="X225" s="14"/>
      <c r="Y225" s="14"/>
      <c r="Z225" s="14"/>
      <c r="AA225" s="14"/>
      <c r="AB225" s="14"/>
      <c r="AC225" s="14"/>
      <c r="AD225" s="14"/>
      <c r="AE225" s="14"/>
      <c r="AT225" s="248" t="s">
        <v>167</v>
      </c>
      <c r="AU225" s="248" t="s">
        <v>87</v>
      </c>
      <c r="AV225" s="14" t="s">
        <v>87</v>
      </c>
      <c r="AW225" s="14" t="s">
        <v>33</v>
      </c>
      <c r="AX225" s="14" t="s">
        <v>85</v>
      </c>
      <c r="AY225" s="248" t="s">
        <v>157</v>
      </c>
    </row>
    <row r="226" s="2" customFormat="1" ht="37.8" customHeight="1">
      <c r="A226" s="38"/>
      <c r="B226" s="39"/>
      <c r="C226" s="214" t="s">
        <v>267</v>
      </c>
      <c r="D226" s="214" t="s">
        <v>160</v>
      </c>
      <c r="E226" s="215" t="s">
        <v>268</v>
      </c>
      <c r="F226" s="216" t="s">
        <v>269</v>
      </c>
      <c r="G226" s="217" t="s">
        <v>174</v>
      </c>
      <c r="H226" s="218">
        <v>288.27499999999998</v>
      </c>
      <c r="I226" s="219"/>
      <c r="J226" s="220">
        <f>ROUND(I226*H226,2)</f>
        <v>0</v>
      </c>
      <c r="K226" s="216" t="s">
        <v>164</v>
      </c>
      <c r="L226" s="44"/>
      <c r="M226" s="221" t="s">
        <v>1</v>
      </c>
      <c r="N226" s="222" t="s">
        <v>43</v>
      </c>
      <c r="O226" s="91"/>
      <c r="P226" s="223">
        <f>O226*H226</f>
        <v>0</v>
      </c>
      <c r="Q226" s="223">
        <v>0.0147</v>
      </c>
      <c r="R226" s="223">
        <f>Q226*H226</f>
        <v>4.2376424999999998</v>
      </c>
      <c r="S226" s="223">
        <v>0</v>
      </c>
      <c r="T226" s="224">
        <f>S226*H226</f>
        <v>0</v>
      </c>
      <c r="U226" s="38"/>
      <c r="V226" s="38"/>
      <c r="W226" s="38"/>
      <c r="X226" s="38"/>
      <c r="Y226" s="38"/>
      <c r="Z226" s="38"/>
      <c r="AA226" s="38"/>
      <c r="AB226" s="38"/>
      <c r="AC226" s="38"/>
      <c r="AD226" s="38"/>
      <c r="AE226" s="38"/>
      <c r="AR226" s="225" t="s">
        <v>165</v>
      </c>
      <c r="AT226" s="225" t="s">
        <v>160</v>
      </c>
      <c r="AU226" s="225" t="s">
        <v>87</v>
      </c>
      <c r="AY226" s="17" t="s">
        <v>157</v>
      </c>
      <c r="BE226" s="226">
        <f>IF(N226="základní",J226,0)</f>
        <v>0</v>
      </c>
      <c r="BF226" s="226">
        <f>IF(N226="snížená",J226,0)</f>
        <v>0</v>
      </c>
      <c r="BG226" s="226">
        <f>IF(N226="zákl. přenesená",J226,0)</f>
        <v>0</v>
      </c>
      <c r="BH226" s="226">
        <f>IF(N226="sníž. přenesená",J226,0)</f>
        <v>0</v>
      </c>
      <c r="BI226" s="226">
        <f>IF(N226="nulová",J226,0)</f>
        <v>0</v>
      </c>
      <c r="BJ226" s="17" t="s">
        <v>85</v>
      </c>
      <c r="BK226" s="226">
        <f>ROUND(I226*H226,2)</f>
        <v>0</v>
      </c>
      <c r="BL226" s="17" t="s">
        <v>165</v>
      </c>
      <c r="BM226" s="225" t="s">
        <v>270</v>
      </c>
    </row>
    <row r="227" s="14" customFormat="1">
      <c r="A227" s="14"/>
      <c r="B227" s="238"/>
      <c r="C227" s="239"/>
      <c r="D227" s="229" t="s">
        <v>167</v>
      </c>
      <c r="E227" s="240" t="s">
        <v>1</v>
      </c>
      <c r="F227" s="241" t="s">
        <v>266</v>
      </c>
      <c r="G227" s="239"/>
      <c r="H227" s="242">
        <v>288.27499999999998</v>
      </c>
      <c r="I227" s="243"/>
      <c r="J227" s="239"/>
      <c r="K227" s="239"/>
      <c r="L227" s="244"/>
      <c r="M227" s="245"/>
      <c r="N227" s="246"/>
      <c r="O227" s="246"/>
      <c r="P227" s="246"/>
      <c r="Q227" s="246"/>
      <c r="R227" s="246"/>
      <c r="S227" s="246"/>
      <c r="T227" s="247"/>
      <c r="U227" s="14"/>
      <c r="V227" s="14"/>
      <c r="W227" s="14"/>
      <c r="X227" s="14"/>
      <c r="Y227" s="14"/>
      <c r="Z227" s="14"/>
      <c r="AA227" s="14"/>
      <c r="AB227" s="14"/>
      <c r="AC227" s="14"/>
      <c r="AD227" s="14"/>
      <c r="AE227" s="14"/>
      <c r="AT227" s="248" t="s">
        <v>167</v>
      </c>
      <c r="AU227" s="248" t="s">
        <v>87</v>
      </c>
      <c r="AV227" s="14" t="s">
        <v>87</v>
      </c>
      <c r="AW227" s="14" t="s">
        <v>33</v>
      </c>
      <c r="AX227" s="14" t="s">
        <v>85</v>
      </c>
      <c r="AY227" s="248" t="s">
        <v>157</v>
      </c>
    </row>
    <row r="228" s="2" customFormat="1" ht="37.8" customHeight="1">
      <c r="A228" s="38"/>
      <c r="B228" s="39"/>
      <c r="C228" s="214" t="s">
        <v>271</v>
      </c>
      <c r="D228" s="214" t="s">
        <v>160</v>
      </c>
      <c r="E228" s="215" t="s">
        <v>272</v>
      </c>
      <c r="F228" s="216" t="s">
        <v>273</v>
      </c>
      <c r="G228" s="217" t="s">
        <v>174</v>
      </c>
      <c r="H228" s="218">
        <v>287.5</v>
      </c>
      <c r="I228" s="219"/>
      <c r="J228" s="220">
        <f>ROUND(I228*H228,2)</f>
        <v>0</v>
      </c>
      <c r="K228" s="216" t="s">
        <v>164</v>
      </c>
      <c r="L228" s="44"/>
      <c r="M228" s="221" t="s">
        <v>1</v>
      </c>
      <c r="N228" s="222" t="s">
        <v>43</v>
      </c>
      <c r="O228" s="91"/>
      <c r="P228" s="223">
        <f>O228*H228</f>
        <v>0</v>
      </c>
      <c r="Q228" s="223">
        <v>0.0049399999999999999</v>
      </c>
      <c r="R228" s="223">
        <f>Q228*H228</f>
        <v>1.42025</v>
      </c>
      <c r="S228" s="223">
        <v>0</v>
      </c>
      <c r="T228" s="224">
        <f>S228*H228</f>
        <v>0</v>
      </c>
      <c r="U228" s="38"/>
      <c r="V228" s="38"/>
      <c r="W228" s="38"/>
      <c r="X228" s="38"/>
      <c r="Y228" s="38"/>
      <c r="Z228" s="38"/>
      <c r="AA228" s="38"/>
      <c r="AB228" s="38"/>
      <c r="AC228" s="38"/>
      <c r="AD228" s="38"/>
      <c r="AE228" s="38"/>
      <c r="AR228" s="225" t="s">
        <v>165</v>
      </c>
      <c r="AT228" s="225" t="s">
        <v>160</v>
      </c>
      <c r="AU228" s="225" t="s">
        <v>87</v>
      </c>
      <c r="AY228" s="17" t="s">
        <v>157</v>
      </c>
      <c r="BE228" s="226">
        <f>IF(N228="základní",J228,0)</f>
        <v>0</v>
      </c>
      <c r="BF228" s="226">
        <f>IF(N228="snížená",J228,0)</f>
        <v>0</v>
      </c>
      <c r="BG228" s="226">
        <f>IF(N228="zákl. přenesená",J228,0)</f>
        <v>0</v>
      </c>
      <c r="BH228" s="226">
        <f>IF(N228="sníž. přenesená",J228,0)</f>
        <v>0</v>
      </c>
      <c r="BI228" s="226">
        <f>IF(N228="nulová",J228,0)</f>
        <v>0</v>
      </c>
      <c r="BJ228" s="17" t="s">
        <v>85</v>
      </c>
      <c r="BK228" s="226">
        <f>ROUND(I228*H228,2)</f>
        <v>0</v>
      </c>
      <c r="BL228" s="17" t="s">
        <v>165</v>
      </c>
      <c r="BM228" s="225" t="s">
        <v>274</v>
      </c>
    </row>
    <row r="229" s="14" customFormat="1">
      <c r="A229" s="14"/>
      <c r="B229" s="238"/>
      <c r="C229" s="239"/>
      <c r="D229" s="229" t="s">
        <v>167</v>
      </c>
      <c r="E229" s="240" t="s">
        <v>1</v>
      </c>
      <c r="F229" s="241" t="s">
        <v>275</v>
      </c>
      <c r="G229" s="239"/>
      <c r="H229" s="242">
        <v>287.5</v>
      </c>
      <c r="I229" s="243"/>
      <c r="J229" s="239"/>
      <c r="K229" s="239"/>
      <c r="L229" s="244"/>
      <c r="M229" s="245"/>
      <c r="N229" s="246"/>
      <c r="O229" s="246"/>
      <c r="P229" s="246"/>
      <c r="Q229" s="246"/>
      <c r="R229" s="246"/>
      <c r="S229" s="246"/>
      <c r="T229" s="247"/>
      <c r="U229" s="14"/>
      <c r="V229" s="14"/>
      <c r="W229" s="14"/>
      <c r="X229" s="14"/>
      <c r="Y229" s="14"/>
      <c r="Z229" s="14"/>
      <c r="AA229" s="14"/>
      <c r="AB229" s="14"/>
      <c r="AC229" s="14"/>
      <c r="AD229" s="14"/>
      <c r="AE229" s="14"/>
      <c r="AT229" s="248" t="s">
        <v>167</v>
      </c>
      <c r="AU229" s="248" t="s">
        <v>87</v>
      </c>
      <c r="AV229" s="14" t="s">
        <v>87</v>
      </c>
      <c r="AW229" s="14" t="s">
        <v>33</v>
      </c>
      <c r="AX229" s="14" t="s">
        <v>85</v>
      </c>
      <c r="AY229" s="248" t="s">
        <v>157</v>
      </c>
    </row>
    <row r="230" s="2" customFormat="1" ht="37.8" customHeight="1">
      <c r="A230" s="38"/>
      <c r="B230" s="39"/>
      <c r="C230" s="214" t="s">
        <v>7</v>
      </c>
      <c r="D230" s="214" t="s">
        <v>160</v>
      </c>
      <c r="E230" s="215" t="s">
        <v>276</v>
      </c>
      <c r="F230" s="216" t="s">
        <v>277</v>
      </c>
      <c r="G230" s="217" t="s">
        <v>174</v>
      </c>
      <c r="H230" s="218">
        <v>747.70000000000005</v>
      </c>
      <c r="I230" s="219"/>
      <c r="J230" s="220">
        <f>ROUND(I230*H230,2)</f>
        <v>0</v>
      </c>
      <c r="K230" s="216" t="s">
        <v>164</v>
      </c>
      <c r="L230" s="44"/>
      <c r="M230" s="221" t="s">
        <v>1</v>
      </c>
      <c r="N230" s="222" t="s">
        <v>43</v>
      </c>
      <c r="O230" s="91"/>
      <c r="P230" s="223">
        <f>O230*H230</f>
        <v>0</v>
      </c>
      <c r="Q230" s="223">
        <v>0.0147</v>
      </c>
      <c r="R230" s="223">
        <f>Q230*H230</f>
        <v>10.99119</v>
      </c>
      <c r="S230" s="223">
        <v>0</v>
      </c>
      <c r="T230" s="224">
        <f>S230*H230</f>
        <v>0</v>
      </c>
      <c r="U230" s="38"/>
      <c r="V230" s="38"/>
      <c r="W230" s="38"/>
      <c r="X230" s="38"/>
      <c r="Y230" s="38"/>
      <c r="Z230" s="38"/>
      <c r="AA230" s="38"/>
      <c r="AB230" s="38"/>
      <c r="AC230" s="38"/>
      <c r="AD230" s="38"/>
      <c r="AE230" s="38"/>
      <c r="AR230" s="225" t="s">
        <v>165</v>
      </c>
      <c r="AT230" s="225" t="s">
        <v>160</v>
      </c>
      <c r="AU230" s="225" t="s">
        <v>87</v>
      </c>
      <c r="AY230" s="17" t="s">
        <v>157</v>
      </c>
      <c r="BE230" s="226">
        <f>IF(N230="základní",J230,0)</f>
        <v>0</v>
      </c>
      <c r="BF230" s="226">
        <f>IF(N230="snížená",J230,0)</f>
        <v>0</v>
      </c>
      <c r="BG230" s="226">
        <f>IF(N230="zákl. přenesená",J230,0)</f>
        <v>0</v>
      </c>
      <c r="BH230" s="226">
        <f>IF(N230="sníž. přenesená",J230,0)</f>
        <v>0</v>
      </c>
      <c r="BI230" s="226">
        <f>IF(N230="nulová",J230,0)</f>
        <v>0</v>
      </c>
      <c r="BJ230" s="17" t="s">
        <v>85</v>
      </c>
      <c r="BK230" s="226">
        <f>ROUND(I230*H230,2)</f>
        <v>0</v>
      </c>
      <c r="BL230" s="17" t="s">
        <v>165</v>
      </c>
      <c r="BM230" s="225" t="s">
        <v>278</v>
      </c>
    </row>
    <row r="231" s="14" customFormat="1">
      <c r="A231" s="14"/>
      <c r="B231" s="238"/>
      <c r="C231" s="239"/>
      <c r="D231" s="229" t="s">
        <v>167</v>
      </c>
      <c r="E231" s="240" t="s">
        <v>1</v>
      </c>
      <c r="F231" s="241" t="s">
        <v>279</v>
      </c>
      <c r="G231" s="239"/>
      <c r="H231" s="242">
        <v>747.70000000000005</v>
      </c>
      <c r="I231" s="243"/>
      <c r="J231" s="239"/>
      <c r="K231" s="239"/>
      <c r="L231" s="244"/>
      <c r="M231" s="245"/>
      <c r="N231" s="246"/>
      <c r="O231" s="246"/>
      <c r="P231" s="246"/>
      <c r="Q231" s="246"/>
      <c r="R231" s="246"/>
      <c r="S231" s="246"/>
      <c r="T231" s="247"/>
      <c r="U231" s="14"/>
      <c r="V231" s="14"/>
      <c r="W231" s="14"/>
      <c r="X231" s="14"/>
      <c r="Y231" s="14"/>
      <c r="Z231" s="14"/>
      <c r="AA231" s="14"/>
      <c r="AB231" s="14"/>
      <c r="AC231" s="14"/>
      <c r="AD231" s="14"/>
      <c r="AE231" s="14"/>
      <c r="AT231" s="248" t="s">
        <v>167</v>
      </c>
      <c r="AU231" s="248" t="s">
        <v>87</v>
      </c>
      <c r="AV231" s="14" t="s">
        <v>87</v>
      </c>
      <c r="AW231" s="14" t="s">
        <v>33</v>
      </c>
      <c r="AX231" s="14" t="s">
        <v>85</v>
      </c>
      <c r="AY231" s="248" t="s">
        <v>157</v>
      </c>
    </row>
    <row r="232" s="2" customFormat="1" ht="33" customHeight="1">
      <c r="A232" s="38"/>
      <c r="B232" s="39"/>
      <c r="C232" s="214" t="s">
        <v>280</v>
      </c>
      <c r="D232" s="214" t="s">
        <v>160</v>
      </c>
      <c r="E232" s="215" t="s">
        <v>281</v>
      </c>
      <c r="F232" s="216" t="s">
        <v>282</v>
      </c>
      <c r="G232" s="217" t="s">
        <v>163</v>
      </c>
      <c r="H232" s="218">
        <v>32.665999999999997</v>
      </c>
      <c r="I232" s="219"/>
      <c r="J232" s="220">
        <f>ROUND(I232*H232,2)</f>
        <v>0</v>
      </c>
      <c r="K232" s="216" t="s">
        <v>164</v>
      </c>
      <c r="L232" s="44"/>
      <c r="M232" s="221" t="s">
        <v>1</v>
      </c>
      <c r="N232" s="222" t="s">
        <v>43</v>
      </c>
      <c r="O232" s="91"/>
      <c r="P232" s="223">
        <f>O232*H232</f>
        <v>0</v>
      </c>
      <c r="Q232" s="223">
        <v>2.5018699999999998</v>
      </c>
      <c r="R232" s="223">
        <f>Q232*H232</f>
        <v>81.72608541999999</v>
      </c>
      <c r="S232" s="223">
        <v>0</v>
      </c>
      <c r="T232" s="224">
        <f>S232*H232</f>
        <v>0</v>
      </c>
      <c r="U232" s="38"/>
      <c r="V232" s="38"/>
      <c r="W232" s="38"/>
      <c r="X232" s="38"/>
      <c r="Y232" s="38"/>
      <c r="Z232" s="38"/>
      <c r="AA232" s="38"/>
      <c r="AB232" s="38"/>
      <c r="AC232" s="38"/>
      <c r="AD232" s="38"/>
      <c r="AE232" s="38"/>
      <c r="AR232" s="225" t="s">
        <v>165</v>
      </c>
      <c r="AT232" s="225" t="s">
        <v>160</v>
      </c>
      <c r="AU232" s="225" t="s">
        <v>87</v>
      </c>
      <c r="AY232" s="17" t="s">
        <v>157</v>
      </c>
      <c r="BE232" s="226">
        <f>IF(N232="základní",J232,0)</f>
        <v>0</v>
      </c>
      <c r="BF232" s="226">
        <f>IF(N232="snížená",J232,0)</f>
        <v>0</v>
      </c>
      <c r="BG232" s="226">
        <f>IF(N232="zákl. přenesená",J232,0)</f>
        <v>0</v>
      </c>
      <c r="BH232" s="226">
        <f>IF(N232="sníž. přenesená",J232,0)</f>
        <v>0</v>
      </c>
      <c r="BI232" s="226">
        <f>IF(N232="nulová",J232,0)</f>
        <v>0</v>
      </c>
      <c r="BJ232" s="17" t="s">
        <v>85</v>
      </c>
      <c r="BK232" s="226">
        <f>ROUND(I232*H232,2)</f>
        <v>0</v>
      </c>
      <c r="BL232" s="17" t="s">
        <v>165</v>
      </c>
      <c r="BM232" s="225" t="s">
        <v>283</v>
      </c>
    </row>
    <row r="233" s="13" customFormat="1">
      <c r="A233" s="13"/>
      <c r="B233" s="227"/>
      <c r="C233" s="228"/>
      <c r="D233" s="229" t="s">
        <v>167</v>
      </c>
      <c r="E233" s="230" t="s">
        <v>1</v>
      </c>
      <c r="F233" s="231" t="s">
        <v>189</v>
      </c>
      <c r="G233" s="228"/>
      <c r="H233" s="230" t="s">
        <v>1</v>
      </c>
      <c r="I233" s="232"/>
      <c r="J233" s="228"/>
      <c r="K233" s="228"/>
      <c r="L233" s="233"/>
      <c r="M233" s="234"/>
      <c r="N233" s="235"/>
      <c r="O233" s="235"/>
      <c r="P233" s="235"/>
      <c r="Q233" s="235"/>
      <c r="R233" s="235"/>
      <c r="S233" s="235"/>
      <c r="T233" s="236"/>
      <c r="U233" s="13"/>
      <c r="V233" s="13"/>
      <c r="W233" s="13"/>
      <c r="X233" s="13"/>
      <c r="Y233" s="13"/>
      <c r="Z233" s="13"/>
      <c r="AA233" s="13"/>
      <c r="AB233" s="13"/>
      <c r="AC233" s="13"/>
      <c r="AD233" s="13"/>
      <c r="AE233" s="13"/>
      <c r="AT233" s="237" t="s">
        <v>167</v>
      </c>
      <c r="AU233" s="237" t="s">
        <v>87</v>
      </c>
      <c r="AV233" s="13" t="s">
        <v>85</v>
      </c>
      <c r="AW233" s="13" t="s">
        <v>33</v>
      </c>
      <c r="AX233" s="13" t="s">
        <v>78</v>
      </c>
      <c r="AY233" s="237" t="s">
        <v>157</v>
      </c>
    </row>
    <row r="234" s="14" customFormat="1">
      <c r="A234" s="14"/>
      <c r="B234" s="238"/>
      <c r="C234" s="239"/>
      <c r="D234" s="229" t="s">
        <v>167</v>
      </c>
      <c r="E234" s="240" t="s">
        <v>1</v>
      </c>
      <c r="F234" s="241" t="s">
        <v>284</v>
      </c>
      <c r="G234" s="239"/>
      <c r="H234" s="242">
        <v>0.28899999999999998</v>
      </c>
      <c r="I234" s="243"/>
      <c r="J234" s="239"/>
      <c r="K234" s="239"/>
      <c r="L234" s="244"/>
      <c r="M234" s="245"/>
      <c r="N234" s="246"/>
      <c r="O234" s="246"/>
      <c r="P234" s="246"/>
      <c r="Q234" s="246"/>
      <c r="R234" s="246"/>
      <c r="S234" s="246"/>
      <c r="T234" s="247"/>
      <c r="U234" s="14"/>
      <c r="V234" s="14"/>
      <c r="W234" s="14"/>
      <c r="X234" s="14"/>
      <c r="Y234" s="14"/>
      <c r="Z234" s="14"/>
      <c r="AA234" s="14"/>
      <c r="AB234" s="14"/>
      <c r="AC234" s="14"/>
      <c r="AD234" s="14"/>
      <c r="AE234" s="14"/>
      <c r="AT234" s="248" t="s">
        <v>167</v>
      </c>
      <c r="AU234" s="248" t="s">
        <v>87</v>
      </c>
      <c r="AV234" s="14" t="s">
        <v>87</v>
      </c>
      <c r="AW234" s="14" t="s">
        <v>33</v>
      </c>
      <c r="AX234" s="14" t="s">
        <v>78</v>
      </c>
      <c r="AY234" s="248" t="s">
        <v>157</v>
      </c>
    </row>
    <row r="235" s="13" customFormat="1">
      <c r="A235" s="13"/>
      <c r="B235" s="227"/>
      <c r="C235" s="228"/>
      <c r="D235" s="229" t="s">
        <v>167</v>
      </c>
      <c r="E235" s="230" t="s">
        <v>1</v>
      </c>
      <c r="F235" s="231" t="s">
        <v>178</v>
      </c>
      <c r="G235" s="228"/>
      <c r="H235" s="230" t="s">
        <v>1</v>
      </c>
      <c r="I235" s="232"/>
      <c r="J235" s="228"/>
      <c r="K235" s="228"/>
      <c r="L235" s="233"/>
      <c r="M235" s="234"/>
      <c r="N235" s="235"/>
      <c r="O235" s="235"/>
      <c r="P235" s="235"/>
      <c r="Q235" s="235"/>
      <c r="R235" s="235"/>
      <c r="S235" s="235"/>
      <c r="T235" s="236"/>
      <c r="U235" s="13"/>
      <c r="V235" s="13"/>
      <c r="W235" s="13"/>
      <c r="X235" s="13"/>
      <c r="Y235" s="13"/>
      <c r="Z235" s="13"/>
      <c r="AA235" s="13"/>
      <c r="AB235" s="13"/>
      <c r="AC235" s="13"/>
      <c r="AD235" s="13"/>
      <c r="AE235" s="13"/>
      <c r="AT235" s="237" t="s">
        <v>167</v>
      </c>
      <c r="AU235" s="237" t="s">
        <v>87</v>
      </c>
      <c r="AV235" s="13" t="s">
        <v>85</v>
      </c>
      <c r="AW235" s="13" t="s">
        <v>33</v>
      </c>
      <c r="AX235" s="13" t="s">
        <v>78</v>
      </c>
      <c r="AY235" s="237" t="s">
        <v>157</v>
      </c>
    </row>
    <row r="236" s="13" customFormat="1">
      <c r="A236" s="13"/>
      <c r="B236" s="227"/>
      <c r="C236" s="228"/>
      <c r="D236" s="229" t="s">
        <v>167</v>
      </c>
      <c r="E236" s="230" t="s">
        <v>1</v>
      </c>
      <c r="F236" s="231" t="s">
        <v>285</v>
      </c>
      <c r="G236" s="228"/>
      <c r="H236" s="230" t="s">
        <v>1</v>
      </c>
      <c r="I236" s="232"/>
      <c r="J236" s="228"/>
      <c r="K236" s="228"/>
      <c r="L236" s="233"/>
      <c r="M236" s="234"/>
      <c r="N236" s="235"/>
      <c r="O236" s="235"/>
      <c r="P236" s="235"/>
      <c r="Q236" s="235"/>
      <c r="R236" s="235"/>
      <c r="S236" s="235"/>
      <c r="T236" s="236"/>
      <c r="U236" s="13"/>
      <c r="V236" s="13"/>
      <c r="W236" s="13"/>
      <c r="X236" s="13"/>
      <c r="Y236" s="13"/>
      <c r="Z236" s="13"/>
      <c r="AA236" s="13"/>
      <c r="AB236" s="13"/>
      <c r="AC236" s="13"/>
      <c r="AD236" s="13"/>
      <c r="AE236" s="13"/>
      <c r="AT236" s="237" t="s">
        <v>167</v>
      </c>
      <c r="AU236" s="237" t="s">
        <v>87</v>
      </c>
      <c r="AV236" s="13" t="s">
        <v>85</v>
      </c>
      <c r="AW236" s="13" t="s">
        <v>33</v>
      </c>
      <c r="AX236" s="13" t="s">
        <v>78</v>
      </c>
      <c r="AY236" s="237" t="s">
        <v>157</v>
      </c>
    </row>
    <row r="237" s="14" customFormat="1">
      <c r="A237" s="14"/>
      <c r="B237" s="238"/>
      <c r="C237" s="239"/>
      <c r="D237" s="229" t="s">
        <v>167</v>
      </c>
      <c r="E237" s="240" t="s">
        <v>1</v>
      </c>
      <c r="F237" s="241" t="s">
        <v>286</v>
      </c>
      <c r="G237" s="239"/>
      <c r="H237" s="242">
        <v>14.666</v>
      </c>
      <c r="I237" s="243"/>
      <c r="J237" s="239"/>
      <c r="K237" s="239"/>
      <c r="L237" s="244"/>
      <c r="M237" s="245"/>
      <c r="N237" s="246"/>
      <c r="O237" s="246"/>
      <c r="P237" s="246"/>
      <c r="Q237" s="246"/>
      <c r="R237" s="246"/>
      <c r="S237" s="246"/>
      <c r="T237" s="247"/>
      <c r="U237" s="14"/>
      <c r="V237" s="14"/>
      <c r="W237" s="14"/>
      <c r="X237" s="14"/>
      <c r="Y237" s="14"/>
      <c r="Z237" s="14"/>
      <c r="AA237" s="14"/>
      <c r="AB237" s="14"/>
      <c r="AC237" s="14"/>
      <c r="AD237" s="14"/>
      <c r="AE237" s="14"/>
      <c r="AT237" s="248" t="s">
        <v>167</v>
      </c>
      <c r="AU237" s="248" t="s">
        <v>87</v>
      </c>
      <c r="AV237" s="14" t="s">
        <v>87</v>
      </c>
      <c r="AW237" s="14" t="s">
        <v>33</v>
      </c>
      <c r="AX237" s="14" t="s">
        <v>78</v>
      </c>
      <c r="AY237" s="248" t="s">
        <v>157</v>
      </c>
    </row>
    <row r="238" s="14" customFormat="1">
      <c r="A238" s="14"/>
      <c r="B238" s="238"/>
      <c r="C238" s="239"/>
      <c r="D238" s="229" t="s">
        <v>167</v>
      </c>
      <c r="E238" s="240" t="s">
        <v>1</v>
      </c>
      <c r="F238" s="241" t="s">
        <v>287</v>
      </c>
      <c r="G238" s="239"/>
      <c r="H238" s="242">
        <v>5.1120000000000001</v>
      </c>
      <c r="I238" s="243"/>
      <c r="J238" s="239"/>
      <c r="K238" s="239"/>
      <c r="L238" s="244"/>
      <c r="M238" s="245"/>
      <c r="N238" s="246"/>
      <c r="O238" s="246"/>
      <c r="P238" s="246"/>
      <c r="Q238" s="246"/>
      <c r="R238" s="246"/>
      <c r="S238" s="246"/>
      <c r="T238" s="247"/>
      <c r="U238" s="14"/>
      <c r="V238" s="14"/>
      <c r="W238" s="14"/>
      <c r="X238" s="14"/>
      <c r="Y238" s="14"/>
      <c r="Z238" s="14"/>
      <c r="AA238" s="14"/>
      <c r="AB238" s="14"/>
      <c r="AC238" s="14"/>
      <c r="AD238" s="14"/>
      <c r="AE238" s="14"/>
      <c r="AT238" s="248" t="s">
        <v>167</v>
      </c>
      <c r="AU238" s="248" t="s">
        <v>87</v>
      </c>
      <c r="AV238" s="14" t="s">
        <v>87</v>
      </c>
      <c r="AW238" s="14" t="s">
        <v>33</v>
      </c>
      <c r="AX238" s="14" t="s">
        <v>78</v>
      </c>
      <c r="AY238" s="248" t="s">
        <v>157</v>
      </c>
    </row>
    <row r="239" s="14" customFormat="1">
      <c r="A239" s="14"/>
      <c r="B239" s="238"/>
      <c r="C239" s="239"/>
      <c r="D239" s="229" t="s">
        <v>167</v>
      </c>
      <c r="E239" s="240" t="s">
        <v>1</v>
      </c>
      <c r="F239" s="241" t="s">
        <v>288</v>
      </c>
      <c r="G239" s="239"/>
      <c r="H239" s="242">
        <v>12.599</v>
      </c>
      <c r="I239" s="243"/>
      <c r="J239" s="239"/>
      <c r="K239" s="239"/>
      <c r="L239" s="244"/>
      <c r="M239" s="245"/>
      <c r="N239" s="246"/>
      <c r="O239" s="246"/>
      <c r="P239" s="246"/>
      <c r="Q239" s="246"/>
      <c r="R239" s="246"/>
      <c r="S239" s="246"/>
      <c r="T239" s="247"/>
      <c r="U239" s="14"/>
      <c r="V239" s="14"/>
      <c r="W239" s="14"/>
      <c r="X239" s="14"/>
      <c r="Y239" s="14"/>
      <c r="Z239" s="14"/>
      <c r="AA239" s="14"/>
      <c r="AB239" s="14"/>
      <c r="AC239" s="14"/>
      <c r="AD239" s="14"/>
      <c r="AE239" s="14"/>
      <c r="AT239" s="248" t="s">
        <v>167</v>
      </c>
      <c r="AU239" s="248" t="s">
        <v>87</v>
      </c>
      <c r="AV239" s="14" t="s">
        <v>87</v>
      </c>
      <c r="AW239" s="14" t="s">
        <v>33</v>
      </c>
      <c r="AX239" s="14" t="s">
        <v>78</v>
      </c>
      <c r="AY239" s="248" t="s">
        <v>157</v>
      </c>
    </row>
    <row r="240" s="15" customFormat="1">
      <c r="A240" s="15"/>
      <c r="B240" s="249"/>
      <c r="C240" s="250"/>
      <c r="D240" s="229" t="s">
        <v>167</v>
      </c>
      <c r="E240" s="251" t="s">
        <v>1</v>
      </c>
      <c r="F240" s="252" t="s">
        <v>171</v>
      </c>
      <c r="G240" s="250"/>
      <c r="H240" s="253">
        <v>32.665999999999997</v>
      </c>
      <c r="I240" s="254"/>
      <c r="J240" s="250"/>
      <c r="K240" s="250"/>
      <c r="L240" s="255"/>
      <c r="M240" s="256"/>
      <c r="N240" s="257"/>
      <c r="O240" s="257"/>
      <c r="P240" s="257"/>
      <c r="Q240" s="257"/>
      <c r="R240" s="257"/>
      <c r="S240" s="257"/>
      <c r="T240" s="258"/>
      <c r="U240" s="15"/>
      <c r="V240" s="15"/>
      <c r="W240" s="15"/>
      <c r="X240" s="15"/>
      <c r="Y240" s="15"/>
      <c r="Z240" s="15"/>
      <c r="AA240" s="15"/>
      <c r="AB240" s="15"/>
      <c r="AC240" s="15"/>
      <c r="AD240" s="15"/>
      <c r="AE240" s="15"/>
      <c r="AT240" s="259" t="s">
        <v>167</v>
      </c>
      <c r="AU240" s="259" t="s">
        <v>87</v>
      </c>
      <c r="AV240" s="15" t="s">
        <v>165</v>
      </c>
      <c r="AW240" s="15" t="s">
        <v>33</v>
      </c>
      <c r="AX240" s="15" t="s">
        <v>85</v>
      </c>
      <c r="AY240" s="259" t="s">
        <v>157</v>
      </c>
    </row>
    <row r="241" s="2" customFormat="1" ht="44.25" customHeight="1">
      <c r="A241" s="38"/>
      <c r="B241" s="39"/>
      <c r="C241" s="214" t="s">
        <v>289</v>
      </c>
      <c r="D241" s="214" t="s">
        <v>160</v>
      </c>
      <c r="E241" s="215" t="s">
        <v>290</v>
      </c>
      <c r="F241" s="216" t="s">
        <v>291</v>
      </c>
      <c r="G241" s="217" t="s">
        <v>163</v>
      </c>
      <c r="H241" s="218">
        <v>32.665999999999997</v>
      </c>
      <c r="I241" s="219"/>
      <c r="J241" s="220">
        <f>ROUND(I241*H241,2)</f>
        <v>0</v>
      </c>
      <c r="K241" s="216" t="s">
        <v>164</v>
      </c>
      <c r="L241" s="44"/>
      <c r="M241" s="221" t="s">
        <v>1</v>
      </c>
      <c r="N241" s="222" t="s">
        <v>43</v>
      </c>
      <c r="O241" s="91"/>
      <c r="P241" s="223">
        <f>O241*H241</f>
        <v>0</v>
      </c>
      <c r="Q241" s="223">
        <v>0</v>
      </c>
      <c r="R241" s="223">
        <f>Q241*H241</f>
        <v>0</v>
      </c>
      <c r="S241" s="223">
        <v>0</v>
      </c>
      <c r="T241" s="224">
        <f>S241*H241</f>
        <v>0</v>
      </c>
      <c r="U241" s="38"/>
      <c r="V241" s="38"/>
      <c r="W241" s="38"/>
      <c r="X241" s="38"/>
      <c r="Y241" s="38"/>
      <c r="Z241" s="38"/>
      <c r="AA241" s="38"/>
      <c r="AB241" s="38"/>
      <c r="AC241" s="38"/>
      <c r="AD241" s="38"/>
      <c r="AE241" s="38"/>
      <c r="AR241" s="225" t="s">
        <v>165</v>
      </c>
      <c r="AT241" s="225" t="s">
        <v>160</v>
      </c>
      <c r="AU241" s="225" t="s">
        <v>87</v>
      </c>
      <c r="AY241" s="17" t="s">
        <v>157</v>
      </c>
      <c r="BE241" s="226">
        <f>IF(N241="základní",J241,0)</f>
        <v>0</v>
      </c>
      <c r="BF241" s="226">
        <f>IF(N241="snížená",J241,0)</f>
        <v>0</v>
      </c>
      <c r="BG241" s="226">
        <f>IF(N241="zákl. přenesená",J241,0)</f>
        <v>0</v>
      </c>
      <c r="BH241" s="226">
        <f>IF(N241="sníž. přenesená",J241,0)</f>
        <v>0</v>
      </c>
      <c r="BI241" s="226">
        <f>IF(N241="nulová",J241,0)</f>
        <v>0</v>
      </c>
      <c r="BJ241" s="17" t="s">
        <v>85</v>
      </c>
      <c r="BK241" s="226">
        <f>ROUND(I241*H241,2)</f>
        <v>0</v>
      </c>
      <c r="BL241" s="17" t="s">
        <v>165</v>
      </c>
      <c r="BM241" s="225" t="s">
        <v>292</v>
      </c>
    </row>
    <row r="242" s="13" customFormat="1">
      <c r="A242" s="13"/>
      <c r="B242" s="227"/>
      <c r="C242" s="228"/>
      <c r="D242" s="229" t="s">
        <v>167</v>
      </c>
      <c r="E242" s="230" t="s">
        <v>1</v>
      </c>
      <c r="F242" s="231" t="s">
        <v>189</v>
      </c>
      <c r="G242" s="228"/>
      <c r="H242" s="230" t="s">
        <v>1</v>
      </c>
      <c r="I242" s="232"/>
      <c r="J242" s="228"/>
      <c r="K242" s="228"/>
      <c r="L242" s="233"/>
      <c r="M242" s="234"/>
      <c r="N242" s="235"/>
      <c r="O242" s="235"/>
      <c r="P242" s="235"/>
      <c r="Q242" s="235"/>
      <c r="R242" s="235"/>
      <c r="S242" s="235"/>
      <c r="T242" s="236"/>
      <c r="U242" s="13"/>
      <c r="V242" s="13"/>
      <c r="W242" s="13"/>
      <c r="X242" s="13"/>
      <c r="Y242" s="13"/>
      <c r="Z242" s="13"/>
      <c r="AA242" s="13"/>
      <c r="AB242" s="13"/>
      <c r="AC242" s="13"/>
      <c r="AD242" s="13"/>
      <c r="AE242" s="13"/>
      <c r="AT242" s="237" t="s">
        <v>167</v>
      </c>
      <c r="AU242" s="237" t="s">
        <v>87</v>
      </c>
      <c r="AV242" s="13" t="s">
        <v>85</v>
      </c>
      <c r="AW242" s="13" t="s">
        <v>33</v>
      </c>
      <c r="AX242" s="13" t="s">
        <v>78</v>
      </c>
      <c r="AY242" s="237" t="s">
        <v>157</v>
      </c>
    </row>
    <row r="243" s="14" customFormat="1">
      <c r="A243" s="14"/>
      <c r="B243" s="238"/>
      <c r="C243" s="239"/>
      <c r="D243" s="229" t="s">
        <v>167</v>
      </c>
      <c r="E243" s="240" t="s">
        <v>1</v>
      </c>
      <c r="F243" s="241" t="s">
        <v>284</v>
      </c>
      <c r="G243" s="239"/>
      <c r="H243" s="242">
        <v>0.28899999999999998</v>
      </c>
      <c r="I243" s="243"/>
      <c r="J243" s="239"/>
      <c r="K243" s="239"/>
      <c r="L243" s="244"/>
      <c r="M243" s="245"/>
      <c r="N243" s="246"/>
      <c r="O243" s="246"/>
      <c r="P243" s="246"/>
      <c r="Q243" s="246"/>
      <c r="R243" s="246"/>
      <c r="S243" s="246"/>
      <c r="T243" s="247"/>
      <c r="U243" s="14"/>
      <c r="V243" s="14"/>
      <c r="W243" s="14"/>
      <c r="X243" s="14"/>
      <c r="Y243" s="14"/>
      <c r="Z243" s="14"/>
      <c r="AA243" s="14"/>
      <c r="AB243" s="14"/>
      <c r="AC243" s="14"/>
      <c r="AD243" s="14"/>
      <c r="AE243" s="14"/>
      <c r="AT243" s="248" t="s">
        <v>167</v>
      </c>
      <c r="AU243" s="248" t="s">
        <v>87</v>
      </c>
      <c r="AV243" s="14" t="s">
        <v>87</v>
      </c>
      <c r="AW243" s="14" t="s">
        <v>33</v>
      </c>
      <c r="AX243" s="14" t="s">
        <v>78</v>
      </c>
      <c r="AY243" s="248" t="s">
        <v>157</v>
      </c>
    </row>
    <row r="244" s="13" customFormat="1">
      <c r="A244" s="13"/>
      <c r="B244" s="227"/>
      <c r="C244" s="228"/>
      <c r="D244" s="229" t="s">
        <v>167</v>
      </c>
      <c r="E244" s="230" t="s">
        <v>1</v>
      </c>
      <c r="F244" s="231" t="s">
        <v>178</v>
      </c>
      <c r="G244" s="228"/>
      <c r="H244" s="230" t="s">
        <v>1</v>
      </c>
      <c r="I244" s="232"/>
      <c r="J244" s="228"/>
      <c r="K244" s="228"/>
      <c r="L244" s="233"/>
      <c r="M244" s="234"/>
      <c r="N244" s="235"/>
      <c r="O244" s="235"/>
      <c r="P244" s="235"/>
      <c r="Q244" s="235"/>
      <c r="R244" s="235"/>
      <c r="S244" s="235"/>
      <c r="T244" s="236"/>
      <c r="U244" s="13"/>
      <c r="V244" s="13"/>
      <c r="W244" s="13"/>
      <c r="X244" s="13"/>
      <c r="Y244" s="13"/>
      <c r="Z244" s="13"/>
      <c r="AA244" s="13"/>
      <c r="AB244" s="13"/>
      <c r="AC244" s="13"/>
      <c r="AD244" s="13"/>
      <c r="AE244" s="13"/>
      <c r="AT244" s="237" t="s">
        <v>167</v>
      </c>
      <c r="AU244" s="237" t="s">
        <v>87</v>
      </c>
      <c r="AV244" s="13" t="s">
        <v>85</v>
      </c>
      <c r="AW244" s="13" t="s">
        <v>33</v>
      </c>
      <c r="AX244" s="13" t="s">
        <v>78</v>
      </c>
      <c r="AY244" s="237" t="s">
        <v>157</v>
      </c>
    </row>
    <row r="245" s="14" customFormat="1">
      <c r="A245" s="14"/>
      <c r="B245" s="238"/>
      <c r="C245" s="239"/>
      <c r="D245" s="229" t="s">
        <v>167</v>
      </c>
      <c r="E245" s="240" t="s">
        <v>1</v>
      </c>
      <c r="F245" s="241" t="s">
        <v>286</v>
      </c>
      <c r="G245" s="239"/>
      <c r="H245" s="242">
        <v>14.666</v>
      </c>
      <c r="I245" s="243"/>
      <c r="J245" s="239"/>
      <c r="K245" s="239"/>
      <c r="L245" s="244"/>
      <c r="M245" s="245"/>
      <c r="N245" s="246"/>
      <c r="O245" s="246"/>
      <c r="P245" s="246"/>
      <c r="Q245" s="246"/>
      <c r="R245" s="246"/>
      <c r="S245" s="246"/>
      <c r="T245" s="247"/>
      <c r="U245" s="14"/>
      <c r="V245" s="14"/>
      <c r="W245" s="14"/>
      <c r="X245" s="14"/>
      <c r="Y245" s="14"/>
      <c r="Z245" s="14"/>
      <c r="AA245" s="14"/>
      <c r="AB245" s="14"/>
      <c r="AC245" s="14"/>
      <c r="AD245" s="14"/>
      <c r="AE245" s="14"/>
      <c r="AT245" s="248" t="s">
        <v>167</v>
      </c>
      <c r="AU245" s="248" t="s">
        <v>87</v>
      </c>
      <c r="AV245" s="14" t="s">
        <v>87</v>
      </c>
      <c r="AW245" s="14" t="s">
        <v>33</v>
      </c>
      <c r="AX245" s="14" t="s">
        <v>78</v>
      </c>
      <c r="AY245" s="248" t="s">
        <v>157</v>
      </c>
    </row>
    <row r="246" s="14" customFormat="1">
      <c r="A246" s="14"/>
      <c r="B246" s="238"/>
      <c r="C246" s="239"/>
      <c r="D246" s="229" t="s">
        <v>167</v>
      </c>
      <c r="E246" s="240" t="s">
        <v>1</v>
      </c>
      <c r="F246" s="241" t="s">
        <v>287</v>
      </c>
      <c r="G246" s="239"/>
      <c r="H246" s="242">
        <v>5.1120000000000001</v>
      </c>
      <c r="I246" s="243"/>
      <c r="J246" s="239"/>
      <c r="K246" s="239"/>
      <c r="L246" s="244"/>
      <c r="M246" s="245"/>
      <c r="N246" s="246"/>
      <c r="O246" s="246"/>
      <c r="P246" s="246"/>
      <c r="Q246" s="246"/>
      <c r="R246" s="246"/>
      <c r="S246" s="246"/>
      <c r="T246" s="247"/>
      <c r="U246" s="14"/>
      <c r="V246" s="14"/>
      <c r="W246" s="14"/>
      <c r="X246" s="14"/>
      <c r="Y246" s="14"/>
      <c r="Z246" s="14"/>
      <c r="AA246" s="14"/>
      <c r="AB246" s="14"/>
      <c r="AC246" s="14"/>
      <c r="AD246" s="14"/>
      <c r="AE246" s="14"/>
      <c r="AT246" s="248" t="s">
        <v>167</v>
      </c>
      <c r="AU246" s="248" t="s">
        <v>87</v>
      </c>
      <c r="AV246" s="14" t="s">
        <v>87</v>
      </c>
      <c r="AW246" s="14" t="s">
        <v>33</v>
      </c>
      <c r="AX246" s="14" t="s">
        <v>78</v>
      </c>
      <c r="AY246" s="248" t="s">
        <v>157</v>
      </c>
    </row>
    <row r="247" s="14" customFormat="1">
      <c r="A247" s="14"/>
      <c r="B247" s="238"/>
      <c r="C247" s="239"/>
      <c r="D247" s="229" t="s">
        <v>167</v>
      </c>
      <c r="E247" s="240" t="s">
        <v>1</v>
      </c>
      <c r="F247" s="241" t="s">
        <v>288</v>
      </c>
      <c r="G247" s="239"/>
      <c r="H247" s="242">
        <v>12.599</v>
      </c>
      <c r="I247" s="243"/>
      <c r="J247" s="239"/>
      <c r="K247" s="239"/>
      <c r="L247" s="244"/>
      <c r="M247" s="245"/>
      <c r="N247" s="246"/>
      <c r="O247" s="246"/>
      <c r="P247" s="246"/>
      <c r="Q247" s="246"/>
      <c r="R247" s="246"/>
      <c r="S247" s="246"/>
      <c r="T247" s="247"/>
      <c r="U247" s="14"/>
      <c r="V247" s="14"/>
      <c r="W247" s="14"/>
      <c r="X247" s="14"/>
      <c r="Y247" s="14"/>
      <c r="Z247" s="14"/>
      <c r="AA247" s="14"/>
      <c r="AB247" s="14"/>
      <c r="AC247" s="14"/>
      <c r="AD247" s="14"/>
      <c r="AE247" s="14"/>
      <c r="AT247" s="248" t="s">
        <v>167</v>
      </c>
      <c r="AU247" s="248" t="s">
        <v>87</v>
      </c>
      <c r="AV247" s="14" t="s">
        <v>87</v>
      </c>
      <c r="AW247" s="14" t="s">
        <v>33</v>
      </c>
      <c r="AX247" s="14" t="s">
        <v>78</v>
      </c>
      <c r="AY247" s="248" t="s">
        <v>157</v>
      </c>
    </row>
    <row r="248" s="15" customFormat="1">
      <c r="A248" s="15"/>
      <c r="B248" s="249"/>
      <c r="C248" s="250"/>
      <c r="D248" s="229" t="s">
        <v>167</v>
      </c>
      <c r="E248" s="251" t="s">
        <v>1</v>
      </c>
      <c r="F248" s="252" t="s">
        <v>171</v>
      </c>
      <c r="G248" s="250"/>
      <c r="H248" s="253">
        <v>32.665999999999997</v>
      </c>
      <c r="I248" s="254"/>
      <c r="J248" s="250"/>
      <c r="K248" s="250"/>
      <c r="L248" s="255"/>
      <c r="M248" s="256"/>
      <c r="N248" s="257"/>
      <c r="O248" s="257"/>
      <c r="P248" s="257"/>
      <c r="Q248" s="257"/>
      <c r="R248" s="257"/>
      <c r="S248" s="257"/>
      <c r="T248" s="258"/>
      <c r="U248" s="15"/>
      <c r="V248" s="15"/>
      <c r="W248" s="15"/>
      <c r="X248" s="15"/>
      <c r="Y248" s="15"/>
      <c r="Z248" s="15"/>
      <c r="AA248" s="15"/>
      <c r="AB248" s="15"/>
      <c r="AC248" s="15"/>
      <c r="AD248" s="15"/>
      <c r="AE248" s="15"/>
      <c r="AT248" s="259" t="s">
        <v>167</v>
      </c>
      <c r="AU248" s="259" t="s">
        <v>87</v>
      </c>
      <c r="AV248" s="15" t="s">
        <v>165</v>
      </c>
      <c r="AW248" s="15" t="s">
        <v>33</v>
      </c>
      <c r="AX248" s="15" t="s">
        <v>85</v>
      </c>
      <c r="AY248" s="259" t="s">
        <v>157</v>
      </c>
    </row>
    <row r="249" s="2" customFormat="1" ht="33" customHeight="1">
      <c r="A249" s="38"/>
      <c r="B249" s="39"/>
      <c r="C249" s="214" t="s">
        <v>293</v>
      </c>
      <c r="D249" s="214" t="s">
        <v>160</v>
      </c>
      <c r="E249" s="215" t="s">
        <v>294</v>
      </c>
      <c r="F249" s="216" t="s">
        <v>295</v>
      </c>
      <c r="G249" s="217" t="s">
        <v>163</v>
      </c>
      <c r="H249" s="218">
        <v>1.619</v>
      </c>
      <c r="I249" s="219"/>
      <c r="J249" s="220">
        <f>ROUND(I249*H249,2)</f>
        <v>0</v>
      </c>
      <c r="K249" s="216" t="s">
        <v>164</v>
      </c>
      <c r="L249" s="44"/>
      <c r="M249" s="221" t="s">
        <v>1</v>
      </c>
      <c r="N249" s="222" t="s">
        <v>43</v>
      </c>
      <c r="O249" s="91"/>
      <c r="P249" s="223">
        <f>O249*H249</f>
        <v>0</v>
      </c>
      <c r="Q249" s="223">
        <v>0</v>
      </c>
      <c r="R249" s="223">
        <f>Q249*H249</f>
        <v>0</v>
      </c>
      <c r="S249" s="223">
        <v>0</v>
      </c>
      <c r="T249" s="224">
        <f>S249*H249</f>
        <v>0</v>
      </c>
      <c r="U249" s="38"/>
      <c r="V249" s="38"/>
      <c r="W249" s="38"/>
      <c r="X249" s="38"/>
      <c r="Y249" s="38"/>
      <c r="Z249" s="38"/>
      <c r="AA249" s="38"/>
      <c r="AB249" s="38"/>
      <c r="AC249" s="38"/>
      <c r="AD249" s="38"/>
      <c r="AE249" s="38"/>
      <c r="AR249" s="225" t="s">
        <v>165</v>
      </c>
      <c r="AT249" s="225" t="s">
        <v>160</v>
      </c>
      <c r="AU249" s="225" t="s">
        <v>87</v>
      </c>
      <c r="AY249" s="17" t="s">
        <v>157</v>
      </c>
      <c r="BE249" s="226">
        <f>IF(N249="základní",J249,0)</f>
        <v>0</v>
      </c>
      <c r="BF249" s="226">
        <f>IF(N249="snížená",J249,0)</f>
        <v>0</v>
      </c>
      <c r="BG249" s="226">
        <f>IF(N249="zákl. přenesená",J249,0)</f>
        <v>0</v>
      </c>
      <c r="BH249" s="226">
        <f>IF(N249="sníž. přenesená",J249,0)</f>
        <v>0</v>
      </c>
      <c r="BI249" s="226">
        <f>IF(N249="nulová",J249,0)</f>
        <v>0</v>
      </c>
      <c r="BJ249" s="17" t="s">
        <v>85</v>
      </c>
      <c r="BK249" s="226">
        <f>ROUND(I249*H249,2)</f>
        <v>0</v>
      </c>
      <c r="BL249" s="17" t="s">
        <v>165</v>
      </c>
      <c r="BM249" s="225" t="s">
        <v>296</v>
      </c>
    </row>
    <row r="250" s="13" customFormat="1">
      <c r="A250" s="13"/>
      <c r="B250" s="227"/>
      <c r="C250" s="228"/>
      <c r="D250" s="229" t="s">
        <v>167</v>
      </c>
      <c r="E250" s="230" t="s">
        <v>1</v>
      </c>
      <c r="F250" s="231" t="s">
        <v>189</v>
      </c>
      <c r="G250" s="228"/>
      <c r="H250" s="230" t="s">
        <v>1</v>
      </c>
      <c r="I250" s="232"/>
      <c r="J250" s="228"/>
      <c r="K250" s="228"/>
      <c r="L250" s="233"/>
      <c r="M250" s="234"/>
      <c r="N250" s="235"/>
      <c r="O250" s="235"/>
      <c r="P250" s="235"/>
      <c r="Q250" s="235"/>
      <c r="R250" s="235"/>
      <c r="S250" s="235"/>
      <c r="T250" s="236"/>
      <c r="U250" s="13"/>
      <c r="V250" s="13"/>
      <c r="W250" s="13"/>
      <c r="X250" s="13"/>
      <c r="Y250" s="13"/>
      <c r="Z250" s="13"/>
      <c r="AA250" s="13"/>
      <c r="AB250" s="13"/>
      <c r="AC250" s="13"/>
      <c r="AD250" s="13"/>
      <c r="AE250" s="13"/>
      <c r="AT250" s="237" t="s">
        <v>167</v>
      </c>
      <c r="AU250" s="237" t="s">
        <v>87</v>
      </c>
      <c r="AV250" s="13" t="s">
        <v>85</v>
      </c>
      <c r="AW250" s="13" t="s">
        <v>33</v>
      </c>
      <c r="AX250" s="13" t="s">
        <v>78</v>
      </c>
      <c r="AY250" s="237" t="s">
        <v>157</v>
      </c>
    </row>
    <row r="251" s="14" customFormat="1">
      <c r="A251" s="14"/>
      <c r="B251" s="238"/>
      <c r="C251" s="239"/>
      <c r="D251" s="229" t="s">
        <v>167</v>
      </c>
      <c r="E251" s="240" t="s">
        <v>1</v>
      </c>
      <c r="F251" s="241" t="s">
        <v>284</v>
      </c>
      <c r="G251" s="239"/>
      <c r="H251" s="242">
        <v>0.28899999999999998</v>
      </c>
      <c r="I251" s="243"/>
      <c r="J251" s="239"/>
      <c r="K251" s="239"/>
      <c r="L251" s="244"/>
      <c r="M251" s="245"/>
      <c r="N251" s="246"/>
      <c r="O251" s="246"/>
      <c r="P251" s="246"/>
      <c r="Q251" s="246"/>
      <c r="R251" s="246"/>
      <c r="S251" s="246"/>
      <c r="T251" s="247"/>
      <c r="U251" s="14"/>
      <c r="V251" s="14"/>
      <c r="W251" s="14"/>
      <c r="X251" s="14"/>
      <c r="Y251" s="14"/>
      <c r="Z251" s="14"/>
      <c r="AA251" s="14"/>
      <c r="AB251" s="14"/>
      <c r="AC251" s="14"/>
      <c r="AD251" s="14"/>
      <c r="AE251" s="14"/>
      <c r="AT251" s="248" t="s">
        <v>167</v>
      </c>
      <c r="AU251" s="248" t="s">
        <v>87</v>
      </c>
      <c r="AV251" s="14" t="s">
        <v>87</v>
      </c>
      <c r="AW251" s="14" t="s">
        <v>33</v>
      </c>
      <c r="AX251" s="14" t="s">
        <v>78</v>
      </c>
      <c r="AY251" s="248" t="s">
        <v>157</v>
      </c>
    </row>
    <row r="252" s="13" customFormat="1">
      <c r="A252" s="13"/>
      <c r="B252" s="227"/>
      <c r="C252" s="228"/>
      <c r="D252" s="229" t="s">
        <v>167</v>
      </c>
      <c r="E252" s="230" t="s">
        <v>1</v>
      </c>
      <c r="F252" s="231" t="s">
        <v>178</v>
      </c>
      <c r="G252" s="228"/>
      <c r="H252" s="230" t="s">
        <v>1</v>
      </c>
      <c r="I252" s="232"/>
      <c r="J252" s="228"/>
      <c r="K252" s="228"/>
      <c r="L252" s="233"/>
      <c r="M252" s="234"/>
      <c r="N252" s="235"/>
      <c r="O252" s="235"/>
      <c r="P252" s="235"/>
      <c r="Q252" s="235"/>
      <c r="R252" s="235"/>
      <c r="S252" s="235"/>
      <c r="T252" s="236"/>
      <c r="U252" s="13"/>
      <c r="V252" s="13"/>
      <c r="W252" s="13"/>
      <c r="X252" s="13"/>
      <c r="Y252" s="13"/>
      <c r="Z252" s="13"/>
      <c r="AA252" s="13"/>
      <c r="AB252" s="13"/>
      <c r="AC252" s="13"/>
      <c r="AD252" s="13"/>
      <c r="AE252" s="13"/>
      <c r="AT252" s="237" t="s">
        <v>167</v>
      </c>
      <c r="AU252" s="237" t="s">
        <v>87</v>
      </c>
      <c r="AV252" s="13" t="s">
        <v>85</v>
      </c>
      <c r="AW252" s="13" t="s">
        <v>33</v>
      </c>
      <c r="AX252" s="13" t="s">
        <v>78</v>
      </c>
      <c r="AY252" s="237" t="s">
        <v>157</v>
      </c>
    </row>
    <row r="253" s="14" customFormat="1">
      <c r="A253" s="14"/>
      <c r="B253" s="238"/>
      <c r="C253" s="239"/>
      <c r="D253" s="229" t="s">
        <v>167</v>
      </c>
      <c r="E253" s="240" t="s">
        <v>1</v>
      </c>
      <c r="F253" s="241" t="s">
        <v>297</v>
      </c>
      <c r="G253" s="239"/>
      <c r="H253" s="242">
        <v>0.19600000000000001</v>
      </c>
      <c r="I253" s="243"/>
      <c r="J253" s="239"/>
      <c r="K253" s="239"/>
      <c r="L253" s="244"/>
      <c r="M253" s="245"/>
      <c r="N253" s="246"/>
      <c r="O253" s="246"/>
      <c r="P253" s="246"/>
      <c r="Q253" s="246"/>
      <c r="R253" s="246"/>
      <c r="S253" s="246"/>
      <c r="T253" s="247"/>
      <c r="U253" s="14"/>
      <c r="V253" s="14"/>
      <c r="W253" s="14"/>
      <c r="X253" s="14"/>
      <c r="Y253" s="14"/>
      <c r="Z253" s="14"/>
      <c r="AA253" s="14"/>
      <c r="AB253" s="14"/>
      <c r="AC253" s="14"/>
      <c r="AD253" s="14"/>
      <c r="AE253" s="14"/>
      <c r="AT253" s="248" t="s">
        <v>167</v>
      </c>
      <c r="AU253" s="248" t="s">
        <v>87</v>
      </c>
      <c r="AV253" s="14" t="s">
        <v>87</v>
      </c>
      <c r="AW253" s="14" t="s">
        <v>33</v>
      </c>
      <c r="AX253" s="14" t="s">
        <v>78</v>
      </c>
      <c r="AY253" s="248" t="s">
        <v>157</v>
      </c>
    </row>
    <row r="254" s="14" customFormat="1">
      <c r="A254" s="14"/>
      <c r="B254" s="238"/>
      <c r="C254" s="239"/>
      <c r="D254" s="229" t="s">
        <v>167</v>
      </c>
      <c r="E254" s="240" t="s">
        <v>1</v>
      </c>
      <c r="F254" s="241" t="s">
        <v>298</v>
      </c>
      <c r="G254" s="239"/>
      <c r="H254" s="242">
        <v>1.1339999999999999</v>
      </c>
      <c r="I254" s="243"/>
      <c r="J254" s="239"/>
      <c r="K254" s="239"/>
      <c r="L254" s="244"/>
      <c r="M254" s="245"/>
      <c r="N254" s="246"/>
      <c r="O254" s="246"/>
      <c r="P254" s="246"/>
      <c r="Q254" s="246"/>
      <c r="R254" s="246"/>
      <c r="S254" s="246"/>
      <c r="T254" s="247"/>
      <c r="U254" s="14"/>
      <c r="V254" s="14"/>
      <c r="W254" s="14"/>
      <c r="X254" s="14"/>
      <c r="Y254" s="14"/>
      <c r="Z254" s="14"/>
      <c r="AA254" s="14"/>
      <c r="AB254" s="14"/>
      <c r="AC254" s="14"/>
      <c r="AD254" s="14"/>
      <c r="AE254" s="14"/>
      <c r="AT254" s="248" t="s">
        <v>167</v>
      </c>
      <c r="AU254" s="248" t="s">
        <v>87</v>
      </c>
      <c r="AV254" s="14" t="s">
        <v>87</v>
      </c>
      <c r="AW254" s="14" t="s">
        <v>33</v>
      </c>
      <c r="AX254" s="14" t="s">
        <v>78</v>
      </c>
      <c r="AY254" s="248" t="s">
        <v>157</v>
      </c>
    </row>
    <row r="255" s="15" customFormat="1">
      <c r="A255" s="15"/>
      <c r="B255" s="249"/>
      <c r="C255" s="250"/>
      <c r="D255" s="229" t="s">
        <v>167</v>
      </c>
      <c r="E255" s="251" t="s">
        <v>1</v>
      </c>
      <c r="F255" s="252" t="s">
        <v>171</v>
      </c>
      <c r="G255" s="250"/>
      <c r="H255" s="253">
        <v>1.6189999999999998</v>
      </c>
      <c r="I255" s="254"/>
      <c r="J255" s="250"/>
      <c r="K255" s="250"/>
      <c r="L255" s="255"/>
      <c r="M255" s="256"/>
      <c r="N255" s="257"/>
      <c r="O255" s="257"/>
      <c r="P255" s="257"/>
      <c r="Q255" s="257"/>
      <c r="R255" s="257"/>
      <c r="S255" s="257"/>
      <c r="T255" s="258"/>
      <c r="U255" s="15"/>
      <c r="V255" s="15"/>
      <c r="W255" s="15"/>
      <c r="X255" s="15"/>
      <c r="Y255" s="15"/>
      <c r="Z255" s="15"/>
      <c r="AA255" s="15"/>
      <c r="AB255" s="15"/>
      <c r="AC255" s="15"/>
      <c r="AD255" s="15"/>
      <c r="AE255" s="15"/>
      <c r="AT255" s="259" t="s">
        <v>167</v>
      </c>
      <c r="AU255" s="259" t="s">
        <v>87</v>
      </c>
      <c r="AV255" s="15" t="s">
        <v>165</v>
      </c>
      <c r="AW255" s="15" t="s">
        <v>33</v>
      </c>
      <c r="AX255" s="15" t="s">
        <v>85</v>
      </c>
      <c r="AY255" s="259" t="s">
        <v>157</v>
      </c>
    </row>
    <row r="256" s="2" customFormat="1" ht="21.75" customHeight="1">
      <c r="A256" s="38"/>
      <c r="B256" s="39"/>
      <c r="C256" s="214" t="s">
        <v>299</v>
      </c>
      <c r="D256" s="214" t="s">
        <v>160</v>
      </c>
      <c r="E256" s="215" t="s">
        <v>300</v>
      </c>
      <c r="F256" s="216" t="s">
        <v>301</v>
      </c>
      <c r="G256" s="217" t="s">
        <v>233</v>
      </c>
      <c r="H256" s="218">
        <v>1.2370000000000001</v>
      </c>
      <c r="I256" s="219"/>
      <c r="J256" s="220">
        <f>ROUND(I256*H256,2)</f>
        <v>0</v>
      </c>
      <c r="K256" s="216" t="s">
        <v>164</v>
      </c>
      <c r="L256" s="44"/>
      <c r="M256" s="221" t="s">
        <v>1</v>
      </c>
      <c r="N256" s="222" t="s">
        <v>43</v>
      </c>
      <c r="O256" s="91"/>
      <c r="P256" s="223">
        <f>O256*H256</f>
        <v>0</v>
      </c>
      <c r="Q256" s="223">
        <v>1.06277</v>
      </c>
      <c r="R256" s="223">
        <f>Q256*H256</f>
        <v>1.3146464900000001</v>
      </c>
      <c r="S256" s="223">
        <v>0</v>
      </c>
      <c r="T256" s="224">
        <f>S256*H256</f>
        <v>0</v>
      </c>
      <c r="U256" s="38"/>
      <c r="V256" s="38"/>
      <c r="W256" s="38"/>
      <c r="X256" s="38"/>
      <c r="Y256" s="38"/>
      <c r="Z256" s="38"/>
      <c r="AA256" s="38"/>
      <c r="AB256" s="38"/>
      <c r="AC256" s="38"/>
      <c r="AD256" s="38"/>
      <c r="AE256" s="38"/>
      <c r="AR256" s="225" t="s">
        <v>165</v>
      </c>
      <c r="AT256" s="225" t="s">
        <v>160</v>
      </c>
      <c r="AU256" s="225" t="s">
        <v>87</v>
      </c>
      <c r="AY256" s="17" t="s">
        <v>157</v>
      </c>
      <c r="BE256" s="226">
        <f>IF(N256="základní",J256,0)</f>
        <v>0</v>
      </c>
      <c r="BF256" s="226">
        <f>IF(N256="snížená",J256,0)</f>
        <v>0</v>
      </c>
      <c r="BG256" s="226">
        <f>IF(N256="zákl. přenesená",J256,0)</f>
        <v>0</v>
      </c>
      <c r="BH256" s="226">
        <f>IF(N256="sníž. přenesená",J256,0)</f>
        <v>0</v>
      </c>
      <c r="BI256" s="226">
        <f>IF(N256="nulová",J256,0)</f>
        <v>0</v>
      </c>
      <c r="BJ256" s="17" t="s">
        <v>85</v>
      </c>
      <c r="BK256" s="226">
        <f>ROUND(I256*H256,2)</f>
        <v>0</v>
      </c>
      <c r="BL256" s="17" t="s">
        <v>165</v>
      </c>
      <c r="BM256" s="225" t="s">
        <v>302</v>
      </c>
    </row>
    <row r="257" s="13" customFormat="1">
      <c r="A257" s="13"/>
      <c r="B257" s="227"/>
      <c r="C257" s="228"/>
      <c r="D257" s="229" t="s">
        <v>167</v>
      </c>
      <c r="E257" s="230" t="s">
        <v>1</v>
      </c>
      <c r="F257" s="231" t="s">
        <v>178</v>
      </c>
      <c r="G257" s="228"/>
      <c r="H257" s="230" t="s">
        <v>1</v>
      </c>
      <c r="I257" s="232"/>
      <c r="J257" s="228"/>
      <c r="K257" s="228"/>
      <c r="L257" s="233"/>
      <c r="M257" s="234"/>
      <c r="N257" s="235"/>
      <c r="O257" s="235"/>
      <c r="P257" s="235"/>
      <c r="Q257" s="235"/>
      <c r="R257" s="235"/>
      <c r="S257" s="235"/>
      <c r="T257" s="236"/>
      <c r="U257" s="13"/>
      <c r="V257" s="13"/>
      <c r="W257" s="13"/>
      <c r="X257" s="13"/>
      <c r="Y257" s="13"/>
      <c r="Z257" s="13"/>
      <c r="AA257" s="13"/>
      <c r="AB257" s="13"/>
      <c r="AC257" s="13"/>
      <c r="AD257" s="13"/>
      <c r="AE257" s="13"/>
      <c r="AT257" s="237" t="s">
        <v>167</v>
      </c>
      <c r="AU257" s="237" t="s">
        <v>87</v>
      </c>
      <c r="AV257" s="13" t="s">
        <v>85</v>
      </c>
      <c r="AW257" s="13" t="s">
        <v>33</v>
      </c>
      <c r="AX257" s="13" t="s">
        <v>78</v>
      </c>
      <c r="AY257" s="237" t="s">
        <v>157</v>
      </c>
    </row>
    <row r="258" s="14" customFormat="1">
      <c r="A258" s="14"/>
      <c r="B258" s="238"/>
      <c r="C258" s="239"/>
      <c r="D258" s="229" t="s">
        <v>167</v>
      </c>
      <c r="E258" s="240" t="s">
        <v>1</v>
      </c>
      <c r="F258" s="241" t="s">
        <v>303</v>
      </c>
      <c r="G258" s="239"/>
      <c r="H258" s="242">
        <v>0.01</v>
      </c>
      <c r="I258" s="243"/>
      <c r="J258" s="239"/>
      <c r="K258" s="239"/>
      <c r="L258" s="244"/>
      <c r="M258" s="245"/>
      <c r="N258" s="246"/>
      <c r="O258" s="246"/>
      <c r="P258" s="246"/>
      <c r="Q258" s="246"/>
      <c r="R258" s="246"/>
      <c r="S258" s="246"/>
      <c r="T258" s="247"/>
      <c r="U258" s="14"/>
      <c r="V258" s="14"/>
      <c r="W258" s="14"/>
      <c r="X258" s="14"/>
      <c r="Y258" s="14"/>
      <c r="Z258" s="14"/>
      <c r="AA258" s="14"/>
      <c r="AB258" s="14"/>
      <c r="AC258" s="14"/>
      <c r="AD258" s="14"/>
      <c r="AE258" s="14"/>
      <c r="AT258" s="248" t="s">
        <v>167</v>
      </c>
      <c r="AU258" s="248" t="s">
        <v>87</v>
      </c>
      <c r="AV258" s="14" t="s">
        <v>87</v>
      </c>
      <c r="AW258" s="14" t="s">
        <v>33</v>
      </c>
      <c r="AX258" s="14" t="s">
        <v>78</v>
      </c>
      <c r="AY258" s="248" t="s">
        <v>157</v>
      </c>
    </row>
    <row r="259" s="14" customFormat="1">
      <c r="A259" s="14"/>
      <c r="B259" s="238"/>
      <c r="C259" s="239"/>
      <c r="D259" s="229" t="s">
        <v>167</v>
      </c>
      <c r="E259" s="240" t="s">
        <v>1</v>
      </c>
      <c r="F259" s="241" t="s">
        <v>304</v>
      </c>
      <c r="G259" s="239"/>
      <c r="H259" s="242">
        <v>0.94499999999999995</v>
      </c>
      <c r="I259" s="243"/>
      <c r="J259" s="239"/>
      <c r="K259" s="239"/>
      <c r="L259" s="244"/>
      <c r="M259" s="245"/>
      <c r="N259" s="246"/>
      <c r="O259" s="246"/>
      <c r="P259" s="246"/>
      <c r="Q259" s="246"/>
      <c r="R259" s="246"/>
      <c r="S259" s="246"/>
      <c r="T259" s="247"/>
      <c r="U259" s="14"/>
      <c r="V259" s="14"/>
      <c r="W259" s="14"/>
      <c r="X259" s="14"/>
      <c r="Y259" s="14"/>
      <c r="Z259" s="14"/>
      <c r="AA259" s="14"/>
      <c r="AB259" s="14"/>
      <c r="AC259" s="14"/>
      <c r="AD259" s="14"/>
      <c r="AE259" s="14"/>
      <c r="AT259" s="248" t="s">
        <v>167</v>
      </c>
      <c r="AU259" s="248" t="s">
        <v>87</v>
      </c>
      <c r="AV259" s="14" t="s">
        <v>87</v>
      </c>
      <c r="AW259" s="14" t="s">
        <v>33</v>
      </c>
      <c r="AX259" s="14" t="s">
        <v>78</v>
      </c>
      <c r="AY259" s="248" t="s">
        <v>157</v>
      </c>
    </row>
    <row r="260" s="14" customFormat="1">
      <c r="A260" s="14"/>
      <c r="B260" s="238"/>
      <c r="C260" s="239"/>
      <c r="D260" s="229" t="s">
        <v>167</v>
      </c>
      <c r="E260" s="240" t="s">
        <v>1</v>
      </c>
      <c r="F260" s="241" t="s">
        <v>305</v>
      </c>
      <c r="G260" s="239"/>
      <c r="H260" s="242">
        <v>0.28199999999999997</v>
      </c>
      <c r="I260" s="243"/>
      <c r="J260" s="239"/>
      <c r="K260" s="239"/>
      <c r="L260" s="244"/>
      <c r="M260" s="245"/>
      <c r="N260" s="246"/>
      <c r="O260" s="246"/>
      <c r="P260" s="246"/>
      <c r="Q260" s="246"/>
      <c r="R260" s="246"/>
      <c r="S260" s="246"/>
      <c r="T260" s="247"/>
      <c r="U260" s="14"/>
      <c r="V260" s="14"/>
      <c r="W260" s="14"/>
      <c r="X260" s="14"/>
      <c r="Y260" s="14"/>
      <c r="Z260" s="14"/>
      <c r="AA260" s="14"/>
      <c r="AB260" s="14"/>
      <c r="AC260" s="14"/>
      <c r="AD260" s="14"/>
      <c r="AE260" s="14"/>
      <c r="AT260" s="248" t="s">
        <v>167</v>
      </c>
      <c r="AU260" s="248" t="s">
        <v>87</v>
      </c>
      <c r="AV260" s="14" t="s">
        <v>87</v>
      </c>
      <c r="AW260" s="14" t="s">
        <v>33</v>
      </c>
      <c r="AX260" s="14" t="s">
        <v>78</v>
      </c>
      <c r="AY260" s="248" t="s">
        <v>157</v>
      </c>
    </row>
    <row r="261" s="15" customFormat="1">
      <c r="A261" s="15"/>
      <c r="B261" s="249"/>
      <c r="C261" s="250"/>
      <c r="D261" s="229" t="s">
        <v>167</v>
      </c>
      <c r="E261" s="251" t="s">
        <v>1</v>
      </c>
      <c r="F261" s="252" t="s">
        <v>171</v>
      </c>
      <c r="G261" s="250"/>
      <c r="H261" s="253">
        <v>1.2369999999999999</v>
      </c>
      <c r="I261" s="254"/>
      <c r="J261" s="250"/>
      <c r="K261" s="250"/>
      <c r="L261" s="255"/>
      <c r="M261" s="256"/>
      <c r="N261" s="257"/>
      <c r="O261" s="257"/>
      <c r="P261" s="257"/>
      <c r="Q261" s="257"/>
      <c r="R261" s="257"/>
      <c r="S261" s="257"/>
      <c r="T261" s="258"/>
      <c r="U261" s="15"/>
      <c r="V261" s="15"/>
      <c r="W261" s="15"/>
      <c r="X261" s="15"/>
      <c r="Y261" s="15"/>
      <c r="Z261" s="15"/>
      <c r="AA261" s="15"/>
      <c r="AB261" s="15"/>
      <c r="AC261" s="15"/>
      <c r="AD261" s="15"/>
      <c r="AE261" s="15"/>
      <c r="AT261" s="259" t="s">
        <v>167</v>
      </c>
      <c r="AU261" s="259" t="s">
        <v>87</v>
      </c>
      <c r="AV261" s="15" t="s">
        <v>165</v>
      </c>
      <c r="AW261" s="15" t="s">
        <v>33</v>
      </c>
      <c r="AX261" s="15" t="s">
        <v>85</v>
      </c>
      <c r="AY261" s="259" t="s">
        <v>157</v>
      </c>
    </row>
    <row r="262" s="2" customFormat="1" ht="37.8" customHeight="1">
      <c r="A262" s="38"/>
      <c r="B262" s="39"/>
      <c r="C262" s="214" t="s">
        <v>306</v>
      </c>
      <c r="D262" s="214" t="s">
        <v>160</v>
      </c>
      <c r="E262" s="215" t="s">
        <v>307</v>
      </c>
      <c r="F262" s="216" t="s">
        <v>308</v>
      </c>
      <c r="G262" s="217" t="s">
        <v>202</v>
      </c>
      <c r="H262" s="218">
        <v>371.31</v>
      </c>
      <c r="I262" s="219"/>
      <c r="J262" s="220">
        <f>ROUND(I262*H262,2)</f>
        <v>0</v>
      </c>
      <c r="K262" s="216" t="s">
        <v>164</v>
      </c>
      <c r="L262" s="44"/>
      <c r="M262" s="221" t="s">
        <v>1</v>
      </c>
      <c r="N262" s="222" t="s">
        <v>43</v>
      </c>
      <c r="O262" s="91"/>
      <c r="P262" s="223">
        <f>O262*H262</f>
        <v>0</v>
      </c>
      <c r="Q262" s="223">
        <v>2.0000000000000002E-05</v>
      </c>
      <c r="R262" s="223">
        <f>Q262*H262</f>
        <v>0.0074262000000000009</v>
      </c>
      <c r="S262" s="223">
        <v>0</v>
      </c>
      <c r="T262" s="224">
        <f>S262*H262</f>
        <v>0</v>
      </c>
      <c r="U262" s="38"/>
      <c r="V262" s="38"/>
      <c r="W262" s="38"/>
      <c r="X262" s="38"/>
      <c r="Y262" s="38"/>
      <c r="Z262" s="38"/>
      <c r="AA262" s="38"/>
      <c r="AB262" s="38"/>
      <c r="AC262" s="38"/>
      <c r="AD262" s="38"/>
      <c r="AE262" s="38"/>
      <c r="AR262" s="225" t="s">
        <v>254</v>
      </c>
      <c r="AT262" s="225" t="s">
        <v>160</v>
      </c>
      <c r="AU262" s="225" t="s">
        <v>87</v>
      </c>
      <c r="AY262" s="17" t="s">
        <v>157</v>
      </c>
      <c r="BE262" s="226">
        <f>IF(N262="základní",J262,0)</f>
        <v>0</v>
      </c>
      <c r="BF262" s="226">
        <f>IF(N262="snížená",J262,0)</f>
        <v>0</v>
      </c>
      <c r="BG262" s="226">
        <f>IF(N262="zákl. přenesená",J262,0)</f>
        <v>0</v>
      </c>
      <c r="BH262" s="226">
        <f>IF(N262="sníž. přenesená",J262,0)</f>
        <v>0</v>
      </c>
      <c r="BI262" s="226">
        <f>IF(N262="nulová",J262,0)</f>
        <v>0</v>
      </c>
      <c r="BJ262" s="17" t="s">
        <v>85</v>
      </c>
      <c r="BK262" s="226">
        <f>ROUND(I262*H262,2)</f>
        <v>0</v>
      </c>
      <c r="BL262" s="17" t="s">
        <v>254</v>
      </c>
      <c r="BM262" s="225" t="s">
        <v>309</v>
      </c>
    </row>
    <row r="263" s="13" customFormat="1">
      <c r="A263" s="13"/>
      <c r="B263" s="227"/>
      <c r="C263" s="228"/>
      <c r="D263" s="229" t="s">
        <v>167</v>
      </c>
      <c r="E263" s="230" t="s">
        <v>1</v>
      </c>
      <c r="F263" s="231" t="s">
        <v>189</v>
      </c>
      <c r="G263" s="228"/>
      <c r="H263" s="230" t="s">
        <v>1</v>
      </c>
      <c r="I263" s="232"/>
      <c r="J263" s="228"/>
      <c r="K263" s="228"/>
      <c r="L263" s="233"/>
      <c r="M263" s="234"/>
      <c r="N263" s="235"/>
      <c r="O263" s="235"/>
      <c r="P263" s="235"/>
      <c r="Q263" s="235"/>
      <c r="R263" s="235"/>
      <c r="S263" s="235"/>
      <c r="T263" s="236"/>
      <c r="U263" s="13"/>
      <c r="V263" s="13"/>
      <c r="W263" s="13"/>
      <c r="X263" s="13"/>
      <c r="Y263" s="13"/>
      <c r="Z263" s="13"/>
      <c r="AA263" s="13"/>
      <c r="AB263" s="13"/>
      <c r="AC263" s="13"/>
      <c r="AD263" s="13"/>
      <c r="AE263" s="13"/>
      <c r="AT263" s="237" t="s">
        <v>167</v>
      </c>
      <c r="AU263" s="237" t="s">
        <v>87</v>
      </c>
      <c r="AV263" s="13" t="s">
        <v>85</v>
      </c>
      <c r="AW263" s="13" t="s">
        <v>33</v>
      </c>
      <c r="AX263" s="13" t="s">
        <v>78</v>
      </c>
      <c r="AY263" s="237" t="s">
        <v>157</v>
      </c>
    </row>
    <row r="264" s="14" customFormat="1">
      <c r="A264" s="14"/>
      <c r="B264" s="238"/>
      <c r="C264" s="239"/>
      <c r="D264" s="229" t="s">
        <v>167</v>
      </c>
      <c r="E264" s="240" t="s">
        <v>1</v>
      </c>
      <c r="F264" s="241" t="s">
        <v>310</v>
      </c>
      <c r="G264" s="239"/>
      <c r="H264" s="242">
        <v>12.35</v>
      </c>
      <c r="I264" s="243"/>
      <c r="J264" s="239"/>
      <c r="K264" s="239"/>
      <c r="L264" s="244"/>
      <c r="M264" s="245"/>
      <c r="N264" s="246"/>
      <c r="O264" s="246"/>
      <c r="P264" s="246"/>
      <c r="Q264" s="246"/>
      <c r="R264" s="246"/>
      <c r="S264" s="246"/>
      <c r="T264" s="247"/>
      <c r="U264" s="14"/>
      <c r="V264" s="14"/>
      <c r="W264" s="14"/>
      <c r="X264" s="14"/>
      <c r="Y264" s="14"/>
      <c r="Z264" s="14"/>
      <c r="AA264" s="14"/>
      <c r="AB264" s="14"/>
      <c r="AC264" s="14"/>
      <c r="AD264" s="14"/>
      <c r="AE264" s="14"/>
      <c r="AT264" s="248" t="s">
        <v>167</v>
      </c>
      <c r="AU264" s="248" t="s">
        <v>87</v>
      </c>
      <c r="AV264" s="14" t="s">
        <v>87</v>
      </c>
      <c r="AW264" s="14" t="s">
        <v>33</v>
      </c>
      <c r="AX264" s="14" t="s">
        <v>78</v>
      </c>
      <c r="AY264" s="248" t="s">
        <v>157</v>
      </c>
    </row>
    <row r="265" s="13" customFormat="1">
      <c r="A265" s="13"/>
      <c r="B265" s="227"/>
      <c r="C265" s="228"/>
      <c r="D265" s="229" t="s">
        <v>167</v>
      </c>
      <c r="E265" s="230" t="s">
        <v>1</v>
      </c>
      <c r="F265" s="231" t="s">
        <v>178</v>
      </c>
      <c r="G265" s="228"/>
      <c r="H265" s="230" t="s">
        <v>1</v>
      </c>
      <c r="I265" s="232"/>
      <c r="J265" s="228"/>
      <c r="K265" s="228"/>
      <c r="L265" s="233"/>
      <c r="M265" s="234"/>
      <c r="N265" s="235"/>
      <c r="O265" s="235"/>
      <c r="P265" s="235"/>
      <c r="Q265" s="235"/>
      <c r="R265" s="235"/>
      <c r="S265" s="235"/>
      <c r="T265" s="236"/>
      <c r="U265" s="13"/>
      <c r="V265" s="13"/>
      <c r="W265" s="13"/>
      <c r="X265" s="13"/>
      <c r="Y265" s="13"/>
      <c r="Z265" s="13"/>
      <c r="AA265" s="13"/>
      <c r="AB265" s="13"/>
      <c r="AC265" s="13"/>
      <c r="AD265" s="13"/>
      <c r="AE265" s="13"/>
      <c r="AT265" s="237" t="s">
        <v>167</v>
      </c>
      <c r="AU265" s="237" t="s">
        <v>87</v>
      </c>
      <c r="AV265" s="13" t="s">
        <v>85</v>
      </c>
      <c r="AW265" s="13" t="s">
        <v>33</v>
      </c>
      <c r="AX265" s="13" t="s">
        <v>78</v>
      </c>
      <c r="AY265" s="237" t="s">
        <v>157</v>
      </c>
    </row>
    <row r="266" s="14" customFormat="1">
      <c r="A266" s="14"/>
      <c r="B266" s="238"/>
      <c r="C266" s="239"/>
      <c r="D266" s="229" t="s">
        <v>167</v>
      </c>
      <c r="E266" s="240" t="s">
        <v>1</v>
      </c>
      <c r="F266" s="241" t="s">
        <v>311</v>
      </c>
      <c r="G266" s="239"/>
      <c r="H266" s="242">
        <v>4.7999999999999998</v>
      </c>
      <c r="I266" s="243"/>
      <c r="J266" s="239"/>
      <c r="K266" s="239"/>
      <c r="L266" s="244"/>
      <c r="M266" s="245"/>
      <c r="N266" s="246"/>
      <c r="O266" s="246"/>
      <c r="P266" s="246"/>
      <c r="Q266" s="246"/>
      <c r="R266" s="246"/>
      <c r="S266" s="246"/>
      <c r="T266" s="247"/>
      <c r="U266" s="14"/>
      <c r="V266" s="14"/>
      <c r="W266" s="14"/>
      <c r="X266" s="14"/>
      <c r="Y266" s="14"/>
      <c r="Z266" s="14"/>
      <c r="AA266" s="14"/>
      <c r="AB266" s="14"/>
      <c r="AC266" s="14"/>
      <c r="AD266" s="14"/>
      <c r="AE266" s="14"/>
      <c r="AT266" s="248" t="s">
        <v>167</v>
      </c>
      <c r="AU266" s="248" t="s">
        <v>87</v>
      </c>
      <c r="AV266" s="14" t="s">
        <v>87</v>
      </c>
      <c r="AW266" s="14" t="s">
        <v>33</v>
      </c>
      <c r="AX266" s="14" t="s">
        <v>78</v>
      </c>
      <c r="AY266" s="248" t="s">
        <v>157</v>
      </c>
    </row>
    <row r="267" s="14" customFormat="1">
      <c r="A267" s="14"/>
      <c r="B267" s="238"/>
      <c r="C267" s="239"/>
      <c r="D267" s="229" t="s">
        <v>167</v>
      </c>
      <c r="E267" s="240" t="s">
        <v>1</v>
      </c>
      <c r="F267" s="241" t="s">
        <v>312</v>
      </c>
      <c r="G267" s="239"/>
      <c r="H267" s="242">
        <v>23.545000000000002</v>
      </c>
      <c r="I267" s="243"/>
      <c r="J267" s="239"/>
      <c r="K267" s="239"/>
      <c r="L267" s="244"/>
      <c r="M267" s="245"/>
      <c r="N267" s="246"/>
      <c r="O267" s="246"/>
      <c r="P267" s="246"/>
      <c r="Q267" s="246"/>
      <c r="R267" s="246"/>
      <c r="S267" s="246"/>
      <c r="T267" s="247"/>
      <c r="U267" s="14"/>
      <c r="V267" s="14"/>
      <c r="W267" s="14"/>
      <c r="X267" s="14"/>
      <c r="Y267" s="14"/>
      <c r="Z267" s="14"/>
      <c r="AA267" s="14"/>
      <c r="AB267" s="14"/>
      <c r="AC267" s="14"/>
      <c r="AD267" s="14"/>
      <c r="AE267" s="14"/>
      <c r="AT267" s="248" t="s">
        <v>167</v>
      </c>
      <c r="AU267" s="248" t="s">
        <v>87</v>
      </c>
      <c r="AV267" s="14" t="s">
        <v>87</v>
      </c>
      <c r="AW267" s="14" t="s">
        <v>33</v>
      </c>
      <c r="AX267" s="14" t="s">
        <v>78</v>
      </c>
      <c r="AY267" s="248" t="s">
        <v>157</v>
      </c>
    </row>
    <row r="268" s="14" customFormat="1">
      <c r="A268" s="14"/>
      <c r="B268" s="238"/>
      <c r="C268" s="239"/>
      <c r="D268" s="229" t="s">
        <v>167</v>
      </c>
      <c r="E268" s="240" t="s">
        <v>1</v>
      </c>
      <c r="F268" s="241" t="s">
        <v>313</v>
      </c>
      <c r="G268" s="239"/>
      <c r="H268" s="242">
        <v>17.100000000000001</v>
      </c>
      <c r="I268" s="243"/>
      <c r="J268" s="239"/>
      <c r="K268" s="239"/>
      <c r="L268" s="244"/>
      <c r="M268" s="245"/>
      <c r="N268" s="246"/>
      <c r="O268" s="246"/>
      <c r="P268" s="246"/>
      <c r="Q268" s="246"/>
      <c r="R268" s="246"/>
      <c r="S268" s="246"/>
      <c r="T268" s="247"/>
      <c r="U268" s="14"/>
      <c r="V268" s="14"/>
      <c r="W268" s="14"/>
      <c r="X268" s="14"/>
      <c r="Y268" s="14"/>
      <c r="Z268" s="14"/>
      <c r="AA268" s="14"/>
      <c r="AB268" s="14"/>
      <c r="AC268" s="14"/>
      <c r="AD268" s="14"/>
      <c r="AE268" s="14"/>
      <c r="AT268" s="248" t="s">
        <v>167</v>
      </c>
      <c r="AU268" s="248" t="s">
        <v>87</v>
      </c>
      <c r="AV268" s="14" t="s">
        <v>87</v>
      </c>
      <c r="AW268" s="14" t="s">
        <v>33</v>
      </c>
      <c r="AX268" s="14" t="s">
        <v>78</v>
      </c>
      <c r="AY268" s="248" t="s">
        <v>157</v>
      </c>
    </row>
    <row r="269" s="14" customFormat="1">
      <c r="A269" s="14"/>
      <c r="B269" s="238"/>
      <c r="C269" s="239"/>
      <c r="D269" s="229" t="s">
        <v>167</v>
      </c>
      <c r="E269" s="240" t="s">
        <v>1</v>
      </c>
      <c r="F269" s="241" t="s">
        <v>314</v>
      </c>
      <c r="G269" s="239"/>
      <c r="H269" s="242">
        <v>42.299999999999997</v>
      </c>
      <c r="I269" s="243"/>
      <c r="J269" s="239"/>
      <c r="K269" s="239"/>
      <c r="L269" s="244"/>
      <c r="M269" s="245"/>
      <c r="N269" s="246"/>
      <c r="O269" s="246"/>
      <c r="P269" s="246"/>
      <c r="Q269" s="246"/>
      <c r="R269" s="246"/>
      <c r="S269" s="246"/>
      <c r="T269" s="247"/>
      <c r="U269" s="14"/>
      <c r="V269" s="14"/>
      <c r="W269" s="14"/>
      <c r="X269" s="14"/>
      <c r="Y269" s="14"/>
      <c r="Z269" s="14"/>
      <c r="AA269" s="14"/>
      <c r="AB269" s="14"/>
      <c r="AC269" s="14"/>
      <c r="AD269" s="14"/>
      <c r="AE269" s="14"/>
      <c r="AT269" s="248" t="s">
        <v>167</v>
      </c>
      <c r="AU269" s="248" t="s">
        <v>87</v>
      </c>
      <c r="AV269" s="14" t="s">
        <v>87</v>
      </c>
      <c r="AW269" s="14" t="s">
        <v>33</v>
      </c>
      <c r="AX269" s="14" t="s">
        <v>78</v>
      </c>
      <c r="AY269" s="248" t="s">
        <v>157</v>
      </c>
    </row>
    <row r="270" s="14" customFormat="1">
      <c r="A270" s="14"/>
      <c r="B270" s="238"/>
      <c r="C270" s="239"/>
      <c r="D270" s="229" t="s">
        <v>167</v>
      </c>
      <c r="E270" s="240" t="s">
        <v>1</v>
      </c>
      <c r="F270" s="241" t="s">
        <v>315</v>
      </c>
      <c r="G270" s="239"/>
      <c r="H270" s="242">
        <v>6.8499999999999996</v>
      </c>
      <c r="I270" s="243"/>
      <c r="J270" s="239"/>
      <c r="K270" s="239"/>
      <c r="L270" s="244"/>
      <c r="M270" s="245"/>
      <c r="N270" s="246"/>
      <c r="O270" s="246"/>
      <c r="P270" s="246"/>
      <c r="Q270" s="246"/>
      <c r="R270" s="246"/>
      <c r="S270" s="246"/>
      <c r="T270" s="247"/>
      <c r="U270" s="14"/>
      <c r="V270" s="14"/>
      <c r="W270" s="14"/>
      <c r="X270" s="14"/>
      <c r="Y270" s="14"/>
      <c r="Z270" s="14"/>
      <c r="AA270" s="14"/>
      <c r="AB270" s="14"/>
      <c r="AC270" s="14"/>
      <c r="AD270" s="14"/>
      <c r="AE270" s="14"/>
      <c r="AT270" s="248" t="s">
        <v>167</v>
      </c>
      <c r="AU270" s="248" t="s">
        <v>87</v>
      </c>
      <c r="AV270" s="14" t="s">
        <v>87</v>
      </c>
      <c r="AW270" s="14" t="s">
        <v>33</v>
      </c>
      <c r="AX270" s="14" t="s">
        <v>78</v>
      </c>
      <c r="AY270" s="248" t="s">
        <v>157</v>
      </c>
    </row>
    <row r="271" s="14" customFormat="1">
      <c r="A271" s="14"/>
      <c r="B271" s="238"/>
      <c r="C271" s="239"/>
      <c r="D271" s="229" t="s">
        <v>167</v>
      </c>
      <c r="E271" s="240" t="s">
        <v>1</v>
      </c>
      <c r="F271" s="241" t="s">
        <v>316</v>
      </c>
      <c r="G271" s="239"/>
      <c r="H271" s="242">
        <v>14</v>
      </c>
      <c r="I271" s="243"/>
      <c r="J271" s="239"/>
      <c r="K271" s="239"/>
      <c r="L271" s="244"/>
      <c r="M271" s="245"/>
      <c r="N271" s="246"/>
      <c r="O271" s="246"/>
      <c r="P271" s="246"/>
      <c r="Q271" s="246"/>
      <c r="R271" s="246"/>
      <c r="S271" s="246"/>
      <c r="T271" s="247"/>
      <c r="U271" s="14"/>
      <c r="V271" s="14"/>
      <c r="W271" s="14"/>
      <c r="X271" s="14"/>
      <c r="Y271" s="14"/>
      <c r="Z271" s="14"/>
      <c r="AA271" s="14"/>
      <c r="AB271" s="14"/>
      <c r="AC271" s="14"/>
      <c r="AD271" s="14"/>
      <c r="AE271" s="14"/>
      <c r="AT271" s="248" t="s">
        <v>167</v>
      </c>
      <c r="AU271" s="248" t="s">
        <v>87</v>
      </c>
      <c r="AV271" s="14" t="s">
        <v>87</v>
      </c>
      <c r="AW271" s="14" t="s">
        <v>33</v>
      </c>
      <c r="AX271" s="14" t="s">
        <v>78</v>
      </c>
      <c r="AY271" s="248" t="s">
        <v>157</v>
      </c>
    </row>
    <row r="272" s="14" customFormat="1">
      <c r="A272" s="14"/>
      <c r="B272" s="238"/>
      <c r="C272" s="239"/>
      <c r="D272" s="229" t="s">
        <v>167</v>
      </c>
      <c r="E272" s="240" t="s">
        <v>1</v>
      </c>
      <c r="F272" s="241" t="s">
        <v>317</v>
      </c>
      <c r="G272" s="239"/>
      <c r="H272" s="242">
        <v>12.449999999999999</v>
      </c>
      <c r="I272" s="243"/>
      <c r="J272" s="239"/>
      <c r="K272" s="239"/>
      <c r="L272" s="244"/>
      <c r="M272" s="245"/>
      <c r="N272" s="246"/>
      <c r="O272" s="246"/>
      <c r="P272" s="246"/>
      <c r="Q272" s="246"/>
      <c r="R272" s="246"/>
      <c r="S272" s="246"/>
      <c r="T272" s="247"/>
      <c r="U272" s="14"/>
      <c r="V272" s="14"/>
      <c r="W272" s="14"/>
      <c r="X272" s="14"/>
      <c r="Y272" s="14"/>
      <c r="Z272" s="14"/>
      <c r="AA272" s="14"/>
      <c r="AB272" s="14"/>
      <c r="AC272" s="14"/>
      <c r="AD272" s="14"/>
      <c r="AE272" s="14"/>
      <c r="AT272" s="248" t="s">
        <v>167</v>
      </c>
      <c r="AU272" s="248" t="s">
        <v>87</v>
      </c>
      <c r="AV272" s="14" t="s">
        <v>87</v>
      </c>
      <c r="AW272" s="14" t="s">
        <v>33</v>
      </c>
      <c r="AX272" s="14" t="s">
        <v>78</v>
      </c>
      <c r="AY272" s="248" t="s">
        <v>157</v>
      </c>
    </row>
    <row r="273" s="14" customFormat="1">
      <c r="A273" s="14"/>
      <c r="B273" s="238"/>
      <c r="C273" s="239"/>
      <c r="D273" s="229" t="s">
        <v>167</v>
      </c>
      <c r="E273" s="240" t="s">
        <v>1</v>
      </c>
      <c r="F273" s="241" t="s">
        <v>318</v>
      </c>
      <c r="G273" s="239"/>
      <c r="H273" s="242">
        <v>9.6999999999999993</v>
      </c>
      <c r="I273" s="243"/>
      <c r="J273" s="239"/>
      <c r="K273" s="239"/>
      <c r="L273" s="244"/>
      <c r="M273" s="245"/>
      <c r="N273" s="246"/>
      <c r="O273" s="246"/>
      <c r="P273" s="246"/>
      <c r="Q273" s="246"/>
      <c r="R273" s="246"/>
      <c r="S273" s="246"/>
      <c r="T273" s="247"/>
      <c r="U273" s="14"/>
      <c r="V273" s="14"/>
      <c r="W273" s="14"/>
      <c r="X273" s="14"/>
      <c r="Y273" s="14"/>
      <c r="Z273" s="14"/>
      <c r="AA273" s="14"/>
      <c r="AB273" s="14"/>
      <c r="AC273" s="14"/>
      <c r="AD273" s="14"/>
      <c r="AE273" s="14"/>
      <c r="AT273" s="248" t="s">
        <v>167</v>
      </c>
      <c r="AU273" s="248" t="s">
        <v>87</v>
      </c>
      <c r="AV273" s="14" t="s">
        <v>87</v>
      </c>
      <c r="AW273" s="14" t="s">
        <v>33</v>
      </c>
      <c r="AX273" s="14" t="s">
        <v>78</v>
      </c>
      <c r="AY273" s="248" t="s">
        <v>157</v>
      </c>
    </row>
    <row r="274" s="14" customFormat="1">
      <c r="A274" s="14"/>
      <c r="B274" s="238"/>
      <c r="C274" s="239"/>
      <c r="D274" s="229" t="s">
        <v>167</v>
      </c>
      <c r="E274" s="240" t="s">
        <v>1</v>
      </c>
      <c r="F274" s="241" t="s">
        <v>319</v>
      </c>
      <c r="G274" s="239"/>
      <c r="H274" s="242">
        <v>23.899999999999999</v>
      </c>
      <c r="I274" s="243"/>
      <c r="J274" s="239"/>
      <c r="K274" s="239"/>
      <c r="L274" s="244"/>
      <c r="M274" s="245"/>
      <c r="N274" s="246"/>
      <c r="O274" s="246"/>
      <c r="P274" s="246"/>
      <c r="Q274" s="246"/>
      <c r="R274" s="246"/>
      <c r="S274" s="246"/>
      <c r="T274" s="247"/>
      <c r="U274" s="14"/>
      <c r="V274" s="14"/>
      <c r="W274" s="14"/>
      <c r="X274" s="14"/>
      <c r="Y274" s="14"/>
      <c r="Z274" s="14"/>
      <c r="AA274" s="14"/>
      <c r="AB274" s="14"/>
      <c r="AC274" s="14"/>
      <c r="AD274" s="14"/>
      <c r="AE274" s="14"/>
      <c r="AT274" s="248" t="s">
        <v>167</v>
      </c>
      <c r="AU274" s="248" t="s">
        <v>87</v>
      </c>
      <c r="AV274" s="14" t="s">
        <v>87</v>
      </c>
      <c r="AW274" s="14" t="s">
        <v>33</v>
      </c>
      <c r="AX274" s="14" t="s">
        <v>78</v>
      </c>
      <c r="AY274" s="248" t="s">
        <v>157</v>
      </c>
    </row>
    <row r="275" s="14" customFormat="1">
      <c r="A275" s="14"/>
      <c r="B275" s="238"/>
      <c r="C275" s="239"/>
      <c r="D275" s="229" t="s">
        <v>167</v>
      </c>
      <c r="E275" s="240" t="s">
        <v>1</v>
      </c>
      <c r="F275" s="241" t="s">
        <v>320</v>
      </c>
      <c r="G275" s="239"/>
      <c r="H275" s="242">
        <v>16.09</v>
      </c>
      <c r="I275" s="243"/>
      <c r="J275" s="239"/>
      <c r="K275" s="239"/>
      <c r="L275" s="244"/>
      <c r="M275" s="245"/>
      <c r="N275" s="246"/>
      <c r="O275" s="246"/>
      <c r="P275" s="246"/>
      <c r="Q275" s="246"/>
      <c r="R275" s="246"/>
      <c r="S275" s="246"/>
      <c r="T275" s="247"/>
      <c r="U275" s="14"/>
      <c r="V275" s="14"/>
      <c r="W275" s="14"/>
      <c r="X275" s="14"/>
      <c r="Y275" s="14"/>
      <c r="Z275" s="14"/>
      <c r="AA275" s="14"/>
      <c r="AB275" s="14"/>
      <c r="AC275" s="14"/>
      <c r="AD275" s="14"/>
      <c r="AE275" s="14"/>
      <c r="AT275" s="248" t="s">
        <v>167</v>
      </c>
      <c r="AU275" s="248" t="s">
        <v>87</v>
      </c>
      <c r="AV275" s="14" t="s">
        <v>87</v>
      </c>
      <c r="AW275" s="14" t="s">
        <v>33</v>
      </c>
      <c r="AX275" s="14" t="s">
        <v>78</v>
      </c>
      <c r="AY275" s="248" t="s">
        <v>157</v>
      </c>
    </row>
    <row r="276" s="14" customFormat="1">
      <c r="A276" s="14"/>
      <c r="B276" s="238"/>
      <c r="C276" s="239"/>
      <c r="D276" s="229" t="s">
        <v>167</v>
      </c>
      <c r="E276" s="240" t="s">
        <v>1</v>
      </c>
      <c r="F276" s="241" t="s">
        <v>321</v>
      </c>
      <c r="G276" s="239"/>
      <c r="H276" s="242">
        <v>10.699999999999999</v>
      </c>
      <c r="I276" s="243"/>
      <c r="J276" s="239"/>
      <c r="K276" s="239"/>
      <c r="L276" s="244"/>
      <c r="M276" s="245"/>
      <c r="N276" s="246"/>
      <c r="O276" s="246"/>
      <c r="P276" s="246"/>
      <c r="Q276" s="246"/>
      <c r="R276" s="246"/>
      <c r="S276" s="246"/>
      <c r="T276" s="247"/>
      <c r="U276" s="14"/>
      <c r="V276" s="14"/>
      <c r="W276" s="14"/>
      <c r="X276" s="14"/>
      <c r="Y276" s="14"/>
      <c r="Z276" s="14"/>
      <c r="AA276" s="14"/>
      <c r="AB276" s="14"/>
      <c r="AC276" s="14"/>
      <c r="AD276" s="14"/>
      <c r="AE276" s="14"/>
      <c r="AT276" s="248" t="s">
        <v>167</v>
      </c>
      <c r="AU276" s="248" t="s">
        <v>87</v>
      </c>
      <c r="AV276" s="14" t="s">
        <v>87</v>
      </c>
      <c r="AW276" s="14" t="s">
        <v>33</v>
      </c>
      <c r="AX276" s="14" t="s">
        <v>78</v>
      </c>
      <c r="AY276" s="248" t="s">
        <v>157</v>
      </c>
    </row>
    <row r="277" s="14" customFormat="1">
      <c r="A277" s="14"/>
      <c r="B277" s="238"/>
      <c r="C277" s="239"/>
      <c r="D277" s="229" t="s">
        <v>167</v>
      </c>
      <c r="E277" s="240" t="s">
        <v>1</v>
      </c>
      <c r="F277" s="241" t="s">
        <v>322</v>
      </c>
      <c r="G277" s="239"/>
      <c r="H277" s="242">
        <v>9.8499999999999996</v>
      </c>
      <c r="I277" s="243"/>
      <c r="J277" s="239"/>
      <c r="K277" s="239"/>
      <c r="L277" s="244"/>
      <c r="M277" s="245"/>
      <c r="N277" s="246"/>
      <c r="O277" s="246"/>
      <c r="P277" s="246"/>
      <c r="Q277" s="246"/>
      <c r="R277" s="246"/>
      <c r="S277" s="246"/>
      <c r="T277" s="247"/>
      <c r="U277" s="14"/>
      <c r="V277" s="14"/>
      <c r="W277" s="14"/>
      <c r="X277" s="14"/>
      <c r="Y277" s="14"/>
      <c r="Z277" s="14"/>
      <c r="AA277" s="14"/>
      <c r="AB277" s="14"/>
      <c r="AC277" s="14"/>
      <c r="AD277" s="14"/>
      <c r="AE277" s="14"/>
      <c r="AT277" s="248" t="s">
        <v>167</v>
      </c>
      <c r="AU277" s="248" t="s">
        <v>87</v>
      </c>
      <c r="AV277" s="14" t="s">
        <v>87</v>
      </c>
      <c r="AW277" s="14" t="s">
        <v>33</v>
      </c>
      <c r="AX277" s="14" t="s">
        <v>78</v>
      </c>
      <c r="AY277" s="248" t="s">
        <v>157</v>
      </c>
    </row>
    <row r="278" s="14" customFormat="1">
      <c r="A278" s="14"/>
      <c r="B278" s="238"/>
      <c r="C278" s="239"/>
      <c r="D278" s="229" t="s">
        <v>167</v>
      </c>
      <c r="E278" s="240" t="s">
        <v>1</v>
      </c>
      <c r="F278" s="241" t="s">
        <v>323</v>
      </c>
      <c r="G278" s="239"/>
      <c r="H278" s="242">
        <v>3.7000000000000002</v>
      </c>
      <c r="I278" s="243"/>
      <c r="J278" s="239"/>
      <c r="K278" s="239"/>
      <c r="L278" s="244"/>
      <c r="M278" s="245"/>
      <c r="N278" s="246"/>
      <c r="O278" s="246"/>
      <c r="P278" s="246"/>
      <c r="Q278" s="246"/>
      <c r="R278" s="246"/>
      <c r="S278" s="246"/>
      <c r="T278" s="247"/>
      <c r="U278" s="14"/>
      <c r="V278" s="14"/>
      <c r="W278" s="14"/>
      <c r="X278" s="14"/>
      <c r="Y278" s="14"/>
      <c r="Z278" s="14"/>
      <c r="AA278" s="14"/>
      <c r="AB278" s="14"/>
      <c r="AC278" s="14"/>
      <c r="AD278" s="14"/>
      <c r="AE278" s="14"/>
      <c r="AT278" s="248" t="s">
        <v>167</v>
      </c>
      <c r="AU278" s="248" t="s">
        <v>87</v>
      </c>
      <c r="AV278" s="14" t="s">
        <v>87</v>
      </c>
      <c r="AW278" s="14" t="s">
        <v>33</v>
      </c>
      <c r="AX278" s="14" t="s">
        <v>78</v>
      </c>
      <c r="AY278" s="248" t="s">
        <v>157</v>
      </c>
    </row>
    <row r="279" s="14" customFormat="1">
      <c r="A279" s="14"/>
      <c r="B279" s="238"/>
      <c r="C279" s="239"/>
      <c r="D279" s="229" t="s">
        <v>167</v>
      </c>
      <c r="E279" s="240" t="s">
        <v>1</v>
      </c>
      <c r="F279" s="241" t="s">
        <v>324</v>
      </c>
      <c r="G279" s="239"/>
      <c r="H279" s="242">
        <v>12.699999999999999</v>
      </c>
      <c r="I279" s="243"/>
      <c r="J279" s="239"/>
      <c r="K279" s="239"/>
      <c r="L279" s="244"/>
      <c r="M279" s="245"/>
      <c r="N279" s="246"/>
      <c r="O279" s="246"/>
      <c r="P279" s="246"/>
      <c r="Q279" s="246"/>
      <c r="R279" s="246"/>
      <c r="S279" s="246"/>
      <c r="T279" s="247"/>
      <c r="U279" s="14"/>
      <c r="V279" s="14"/>
      <c r="W279" s="14"/>
      <c r="X279" s="14"/>
      <c r="Y279" s="14"/>
      <c r="Z279" s="14"/>
      <c r="AA279" s="14"/>
      <c r="AB279" s="14"/>
      <c r="AC279" s="14"/>
      <c r="AD279" s="14"/>
      <c r="AE279" s="14"/>
      <c r="AT279" s="248" t="s">
        <v>167</v>
      </c>
      <c r="AU279" s="248" t="s">
        <v>87</v>
      </c>
      <c r="AV279" s="14" t="s">
        <v>87</v>
      </c>
      <c r="AW279" s="14" t="s">
        <v>33</v>
      </c>
      <c r="AX279" s="14" t="s">
        <v>78</v>
      </c>
      <c r="AY279" s="248" t="s">
        <v>157</v>
      </c>
    </row>
    <row r="280" s="14" customFormat="1">
      <c r="A280" s="14"/>
      <c r="B280" s="238"/>
      <c r="C280" s="239"/>
      <c r="D280" s="229" t="s">
        <v>167</v>
      </c>
      <c r="E280" s="240" t="s">
        <v>1</v>
      </c>
      <c r="F280" s="241" t="s">
        <v>325</v>
      </c>
      <c r="G280" s="239"/>
      <c r="H280" s="242">
        <v>3.8500000000000001</v>
      </c>
      <c r="I280" s="243"/>
      <c r="J280" s="239"/>
      <c r="K280" s="239"/>
      <c r="L280" s="244"/>
      <c r="M280" s="245"/>
      <c r="N280" s="246"/>
      <c r="O280" s="246"/>
      <c r="P280" s="246"/>
      <c r="Q280" s="246"/>
      <c r="R280" s="246"/>
      <c r="S280" s="246"/>
      <c r="T280" s="247"/>
      <c r="U280" s="14"/>
      <c r="V280" s="14"/>
      <c r="W280" s="14"/>
      <c r="X280" s="14"/>
      <c r="Y280" s="14"/>
      <c r="Z280" s="14"/>
      <c r="AA280" s="14"/>
      <c r="AB280" s="14"/>
      <c r="AC280" s="14"/>
      <c r="AD280" s="14"/>
      <c r="AE280" s="14"/>
      <c r="AT280" s="248" t="s">
        <v>167</v>
      </c>
      <c r="AU280" s="248" t="s">
        <v>87</v>
      </c>
      <c r="AV280" s="14" t="s">
        <v>87</v>
      </c>
      <c r="AW280" s="14" t="s">
        <v>33</v>
      </c>
      <c r="AX280" s="14" t="s">
        <v>78</v>
      </c>
      <c r="AY280" s="248" t="s">
        <v>157</v>
      </c>
    </row>
    <row r="281" s="14" customFormat="1">
      <c r="A281" s="14"/>
      <c r="B281" s="238"/>
      <c r="C281" s="239"/>
      <c r="D281" s="229" t="s">
        <v>167</v>
      </c>
      <c r="E281" s="240" t="s">
        <v>1</v>
      </c>
      <c r="F281" s="241" t="s">
        <v>326</v>
      </c>
      <c r="G281" s="239"/>
      <c r="H281" s="242">
        <v>12</v>
      </c>
      <c r="I281" s="243"/>
      <c r="J281" s="239"/>
      <c r="K281" s="239"/>
      <c r="L281" s="244"/>
      <c r="M281" s="245"/>
      <c r="N281" s="246"/>
      <c r="O281" s="246"/>
      <c r="P281" s="246"/>
      <c r="Q281" s="246"/>
      <c r="R281" s="246"/>
      <c r="S281" s="246"/>
      <c r="T281" s="247"/>
      <c r="U281" s="14"/>
      <c r="V281" s="14"/>
      <c r="W281" s="14"/>
      <c r="X281" s="14"/>
      <c r="Y281" s="14"/>
      <c r="Z281" s="14"/>
      <c r="AA281" s="14"/>
      <c r="AB281" s="14"/>
      <c r="AC281" s="14"/>
      <c r="AD281" s="14"/>
      <c r="AE281" s="14"/>
      <c r="AT281" s="248" t="s">
        <v>167</v>
      </c>
      <c r="AU281" s="248" t="s">
        <v>87</v>
      </c>
      <c r="AV281" s="14" t="s">
        <v>87</v>
      </c>
      <c r="AW281" s="14" t="s">
        <v>33</v>
      </c>
      <c r="AX281" s="14" t="s">
        <v>78</v>
      </c>
      <c r="AY281" s="248" t="s">
        <v>157</v>
      </c>
    </row>
    <row r="282" s="14" customFormat="1">
      <c r="A282" s="14"/>
      <c r="B282" s="238"/>
      <c r="C282" s="239"/>
      <c r="D282" s="229" t="s">
        <v>167</v>
      </c>
      <c r="E282" s="240" t="s">
        <v>1</v>
      </c>
      <c r="F282" s="241" t="s">
        <v>327</v>
      </c>
      <c r="G282" s="239"/>
      <c r="H282" s="242">
        <v>16.414999999999999</v>
      </c>
      <c r="I282" s="243"/>
      <c r="J282" s="239"/>
      <c r="K282" s="239"/>
      <c r="L282" s="244"/>
      <c r="M282" s="245"/>
      <c r="N282" s="246"/>
      <c r="O282" s="246"/>
      <c r="P282" s="246"/>
      <c r="Q282" s="246"/>
      <c r="R282" s="246"/>
      <c r="S282" s="246"/>
      <c r="T282" s="247"/>
      <c r="U282" s="14"/>
      <c r="V282" s="14"/>
      <c r="W282" s="14"/>
      <c r="X282" s="14"/>
      <c r="Y282" s="14"/>
      <c r="Z282" s="14"/>
      <c r="AA282" s="14"/>
      <c r="AB282" s="14"/>
      <c r="AC282" s="14"/>
      <c r="AD282" s="14"/>
      <c r="AE282" s="14"/>
      <c r="AT282" s="248" t="s">
        <v>167</v>
      </c>
      <c r="AU282" s="248" t="s">
        <v>87</v>
      </c>
      <c r="AV282" s="14" t="s">
        <v>87</v>
      </c>
      <c r="AW282" s="14" t="s">
        <v>33</v>
      </c>
      <c r="AX282" s="14" t="s">
        <v>78</v>
      </c>
      <c r="AY282" s="248" t="s">
        <v>157</v>
      </c>
    </row>
    <row r="283" s="14" customFormat="1">
      <c r="A283" s="14"/>
      <c r="B283" s="238"/>
      <c r="C283" s="239"/>
      <c r="D283" s="229" t="s">
        <v>167</v>
      </c>
      <c r="E283" s="240" t="s">
        <v>1</v>
      </c>
      <c r="F283" s="241" t="s">
        <v>328</v>
      </c>
      <c r="G283" s="239"/>
      <c r="H283" s="242">
        <v>10.5</v>
      </c>
      <c r="I283" s="243"/>
      <c r="J283" s="239"/>
      <c r="K283" s="239"/>
      <c r="L283" s="244"/>
      <c r="M283" s="245"/>
      <c r="N283" s="246"/>
      <c r="O283" s="246"/>
      <c r="P283" s="246"/>
      <c r="Q283" s="246"/>
      <c r="R283" s="246"/>
      <c r="S283" s="246"/>
      <c r="T283" s="247"/>
      <c r="U283" s="14"/>
      <c r="V283" s="14"/>
      <c r="W283" s="14"/>
      <c r="X283" s="14"/>
      <c r="Y283" s="14"/>
      <c r="Z283" s="14"/>
      <c r="AA283" s="14"/>
      <c r="AB283" s="14"/>
      <c r="AC283" s="14"/>
      <c r="AD283" s="14"/>
      <c r="AE283" s="14"/>
      <c r="AT283" s="248" t="s">
        <v>167</v>
      </c>
      <c r="AU283" s="248" t="s">
        <v>87</v>
      </c>
      <c r="AV283" s="14" t="s">
        <v>87</v>
      </c>
      <c r="AW283" s="14" t="s">
        <v>33</v>
      </c>
      <c r="AX283" s="14" t="s">
        <v>78</v>
      </c>
      <c r="AY283" s="248" t="s">
        <v>157</v>
      </c>
    </row>
    <row r="284" s="14" customFormat="1">
      <c r="A284" s="14"/>
      <c r="B284" s="238"/>
      <c r="C284" s="239"/>
      <c r="D284" s="229" t="s">
        <v>167</v>
      </c>
      <c r="E284" s="240" t="s">
        <v>1</v>
      </c>
      <c r="F284" s="241" t="s">
        <v>329</v>
      </c>
      <c r="G284" s="239"/>
      <c r="H284" s="242">
        <v>11.699999999999999</v>
      </c>
      <c r="I284" s="243"/>
      <c r="J284" s="239"/>
      <c r="K284" s="239"/>
      <c r="L284" s="244"/>
      <c r="M284" s="245"/>
      <c r="N284" s="246"/>
      <c r="O284" s="246"/>
      <c r="P284" s="246"/>
      <c r="Q284" s="246"/>
      <c r="R284" s="246"/>
      <c r="S284" s="246"/>
      <c r="T284" s="247"/>
      <c r="U284" s="14"/>
      <c r="V284" s="14"/>
      <c r="W284" s="14"/>
      <c r="X284" s="14"/>
      <c r="Y284" s="14"/>
      <c r="Z284" s="14"/>
      <c r="AA284" s="14"/>
      <c r="AB284" s="14"/>
      <c r="AC284" s="14"/>
      <c r="AD284" s="14"/>
      <c r="AE284" s="14"/>
      <c r="AT284" s="248" t="s">
        <v>167</v>
      </c>
      <c r="AU284" s="248" t="s">
        <v>87</v>
      </c>
      <c r="AV284" s="14" t="s">
        <v>87</v>
      </c>
      <c r="AW284" s="14" t="s">
        <v>33</v>
      </c>
      <c r="AX284" s="14" t="s">
        <v>78</v>
      </c>
      <c r="AY284" s="248" t="s">
        <v>157</v>
      </c>
    </row>
    <row r="285" s="14" customFormat="1">
      <c r="A285" s="14"/>
      <c r="B285" s="238"/>
      <c r="C285" s="239"/>
      <c r="D285" s="229" t="s">
        <v>167</v>
      </c>
      <c r="E285" s="240" t="s">
        <v>1</v>
      </c>
      <c r="F285" s="241" t="s">
        <v>330</v>
      </c>
      <c r="G285" s="239"/>
      <c r="H285" s="242">
        <v>6.3700000000000001</v>
      </c>
      <c r="I285" s="243"/>
      <c r="J285" s="239"/>
      <c r="K285" s="239"/>
      <c r="L285" s="244"/>
      <c r="M285" s="245"/>
      <c r="N285" s="246"/>
      <c r="O285" s="246"/>
      <c r="P285" s="246"/>
      <c r="Q285" s="246"/>
      <c r="R285" s="246"/>
      <c r="S285" s="246"/>
      <c r="T285" s="247"/>
      <c r="U285" s="14"/>
      <c r="V285" s="14"/>
      <c r="W285" s="14"/>
      <c r="X285" s="14"/>
      <c r="Y285" s="14"/>
      <c r="Z285" s="14"/>
      <c r="AA285" s="14"/>
      <c r="AB285" s="14"/>
      <c r="AC285" s="14"/>
      <c r="AD285" s="14"/>
      <c r="AE285" s="14"/>
      <c r="AT285" s="248" t="s">
        <v>167</v>
      </c>
      <c r="AU285" s="248" t="s">
        <v>87</v>
      </c>
      <c r="AV285" s="14" t="s">
        <v>87</v>
      </c>
      <c r="AW285" s="14" t="s">
        <v>33</v>
      </c>
      <c r="AX285" s="14" t="s">
        <v>78</v>
      </c>
      <c r="AY285" s="248" t="s">
        <v>157</v>
      </c>
    </row>
    <row r="286" s="14" customFormat="1">
      <c r="A286" s="14"/>
      <c r="B286" s="238"/>
      <c r="C286" s="239"/>
      <c r="D286" s="229" t="s">
        <v>167</v>
      </c>
      <c r="E286" s="240" t="s">
        <v>1</v>
      </c>
      <c r="F286" s="241" t="s">
        <v>331</v>
      </c>
      <c r="G286" s="239"/>
      <c r="H286" s="242">
        <v>7.7000000000000002</v>
      </c>
      <c r="I286" s="243"/>
      <c r="J286" s="239"/>
      <c r="K286" s="239"/>
      <c r="L286" s="244"/>
      <c r="M286" s="245"/>
      <c r="N286" s="246"/>
      <c r="O286" s="246"/>
      <c r="P286" s="246"/>
      <c r="Q286" s="246"/>
      <c r="R286" s="246"/>
      <c r="S286" s="246"/>
      <c r="T286" s="247"/>
      <c r="U286" s="14"/>
      <c r="V286" s="14"/>
      <c r="W286" s="14"/>
      <c r="X286" s="14"/>
      <c r="Y286" s="14"/>
      <c r="Z286" s="14"/>
      <c r="AA286" s="14"/>
      <c r="AB286" s="14"/>
      <c r="AC286" s="14"/>
      <c r="AD286" s="14"/>
      <c r="AE286" s="14"/>
      <c r="AT286" s="248" t="s">
        <v>167</v>
      </c>
      <c r="AU286" s="248" t="s">
        <v>87</v>
      </c>
      <c r="AV286" s="14" t="s">
        <v>87</v>
      </c>
      <c r="AW286" s="14" t="s">
        <v>33</v>
      </c>
      <c r="AX286" s="14" t="s">
        <v>78</v>
      </c>
      <c r="AY286" s="248" t="s">
        <v>157</v>
      </c>
    </row>
    <row r="287" s="14" customFormat="1">
      <c r="A287" s="14"/>
      <c r="B287" s="238"/>
      <c r="C287" s="239"/>
      <c r="D287" s="229" t="s">
        <v>167</v>
      </c>
      <c r="E287" s="240" t="s">
        <v>1</v>
      </c>
      <c r="F287" s="241" t="s">
        <v>332</v>
      </c>
      <c r="G287" s="239"/>
      <c r="H287" s="242">
        <v>8.4000000000000004</v>
      </c>
      <c r="I287" s="243"/>
      <c r="J287" s="239"/>
      <c r="K287" s="239"/>
      <c r="L287" s="244"/>
      <c r="M287" s="245"/>
      <c r="N287" s="246"/>
      <c r="O287" s="246"/>
      <c r="P287" s="246"/>
      <c r="Q287" s="246"/>
      <c r="R287" s="246"/>
      <c r="S287" s="246"/>
      <c r="T287" s="247"/>
      <c r="U287" s="14"/>
      <c r="V287" s="14"/>
      <c r="W287" s="14"/>
      <c r="X287" s="14"/>
      <c r="Y287" s="14"/>
      <c r="Z287" s="14"/>
      <c r="AA287" s="14"/>
      <c r="AB287" s="14"/>
      <c r="AC287" s="14"/>
      <c r="AD287" s="14"/>
      <c r="AE287" s="14"/>
      <c r="AT287" s="248" t="s">
        <v>167</v>
      </c>
      <c r="AU287" s="248" t="s">
        <v>87</v>
      </c>
      <c r="AV287" s="14" t="s">
        <v>87</v>
      </c>
      <c r="AW287" s="14" t="s">
        <v>33</v>
      </c>
      <c r="AX287" s="14" t="s">
        <v>78</v>
      </c>
      <c r="AY287" s="248" t="s">
        <v>157</v>
      </c>
    </row>
    <row r="288" s="14" customFormat="1">
      <c r="A288" s="14"/>
      <c r="B288" s="238"/>
      <c r="C288" s="239"/>
      <c r="D288" s="229" t="s">
        <v>167</v>
      </c>
      <c r="E288" s="240" t="s">
        <v>1</v>
      </c>
      <c r="F288" s="241" t="s">
        <v>333</v>
      </c>
      <c r="G288" s="239"/>
      <c r="H288" s="242">
        <v>11.5</v>
      </c>
      <c r="I288" s="243"/>
      <c r="J288" s="239"/>
      <c r="K288" s="239"/>
      <c r="L288" s="244"/>
      <c r="M288" s="245"/>
      <c r="N288" s="246"/>
      <c r="O288" s="246"/>
      <c r="P288" s="246"/>
      <c r="Q288" s="246"/>
      <c r="R288" s="246"/>
      <c r="S288" s="246"/>
      <c r="T288" s="247"/>
      <c r="U288" s="14"/>
      <c r="V288" s="14"/>
      <c r="W288" s="14"/>
      <c r="X288" s="14"/>
      <c r="Y288" s="14"/>
      <c r="Z288" s="14"/>
      <c r="AA288" s="14"/>
      <c r="AB288" s="14"/>
      <c r="AC288" s="14"/>
      <c r="AD288" s="14"/>
      <c r="AE288" s="14"/>
      <c r="AT288" s="248" t="s">
        <v>167</v>
      </c>
      <c r="AU288" s="248" t="s">
        <v>87</v>
      </c>
      <c r="AV288" s="14" t="s">
        <v>87</v>
      </c>
      <c r="AW288" s="14" t="s">
        <v>33</v>
      </c>
      <c r="AX288" s="14" t="s">
        <v>78</v>
      </c>
      <c r="AY288" s="248" t="s">
        <v>157</v>
      </c>
    </row>
    <row r="289" s="14" customFormat="1">
      <c r="A289" s="14"/>
      <c r="B289" s="238"/>
      <c r="C289" s="239"/>
      <c r="D289" s="229" t="s">
        <v>167</v>
      </c>
      <c r="E289" s="240" t="s">
        <v>1</v>
      </c>
      <c r="F289" s="241" t="s">
        <v>334</v>
      </c>
      <c r="G289" s="239"/>
      <c r="H289" s="242">
        <v>13.5</v>
      </c>
      <c r="I289" s="243"/>
      <c r="J289" s="239"/>
      <c r="K289" s="239"/>
      <c r="L289" s="244"/>
      <c r="M289" s="245"/>
      <c r="N289" s="246"/>
      <c r="O289" s="246"/>
      <c r="P289" s="246"/>
      <c r="Q289" s="246"/>
      <c r="R289" s="246"/>
      <c r="S289" s="246"/>
      <c r="T289" s="247"/>
      <c r="U289" s="14"/>
      <c r="V289" s="14"/>
      <c r="W289" s="14"/>
      <c r="X289" s="14"/>
      <c r="Y289" s="14"/>
      <c r="Z289" s="14"/>
      <c r="AA289" s="14"/>
      <c r="AB289" s="14"/>
      <c r="AC289" s="14"/>
      <c r="AD289" s="14"/>
      <c r="AE289" s="14"/>
      <c r="AT289" s="248" t="s">
        <v>167</v>
      </c>
      <c r="AU289" s="248" t="s">
        <v>87</v>
      </c>
      <c r="AV289" s="14" t="s">
        <v>87</v>
      </c>
      <c r="AW289" s="14" t="s">
        <v>33</v>
      </c>
      <c r="AX289" s="14" t="s">
        <v>78</v>
      </c>
      <c r="AY289" s="248" t="s">
        <v>157</v>
      </c>
    </row>
    <row r="290" s="14" customFormat="1">
      <c r="A290" s="14"/>
      <c r="B290" s="238"/>
      <c r="C290" s="239"/>
      <c r="D290" s="229" t="s">
        <v>167</v>
      </c>
      <c r="E290" s="240" t="s">
        <v>1</v>
      </c>
      <c r="F290" s="241" t="s">
        <v>335</v>
      </c>
      <c r="G290" s="239"/>
      <c r="H290" s="242">
        <v>19.73</v>
      </c>
      <c r="I290" s="243"/>
      <c r="J290" s="239"/>
      <c r="K290" s="239"/>
      <c r="L290" s="244"/>
      <c r="M290" s="245"/>
      <c r="N290" s="246"/>
      <c r="O290" s="246"/>
      <c r="P290" s="246"/>
      <c r="Q290" s="246"/>
      <c r="R290" s="246"/>
      <c r="S290" s="246"/>
      <c r="T290" s="247"/>
      <c r="U290" s="14"/>
      <c r="V290" s="14"/>
      <c r="W290" s="14"/>
      <c r="X290" s="14"/>
      <c r="Y290" s="14"/>
      <c r="Z290" s="14"/>
      <c r="AA290" s="14"/>
      <c r="AB290" s="14"/>
      <c r="AC290" s="14"/>
      <c r="AD290" s="14"/>
      <c r="AE290" s="14"/>
      <c r="AT290" s="248" t="s">
        <v>167</v>
      </c>
      <c r="AU290" s="248" t="s">
        <v>87</v>
      </c>
      <c r="AV290" s="14" t="s">
        <v>87</v>
      </c>
      <c r="AW290" s="14" t="s">
        <v>33</v>
      </c>
      <c r="AX290" s="14" t="s">
        <v>78</v>
      </c>
      <c r="AY290" s="248" t="s">
        <v>157</v>
      </c>
    </row>
    <row r="291" s="14" customFormat="1">
      <c r="A291" s="14"/>
      <c r="B291" s="238"/>
      <c r="C291" s="239"/>
      <c r="D291" s="229" t="s">
        <v>167</v>
      </c>
      <c r="E291" s="240" t="s">
        <v>1</v>
      </c>
      <c r="F291" s="241" t="s">
        <v>336</v>
      </c>
      <c r="G291" s="239"/>
      <c r="H291" s="242">
        <v>5.5999999999999996</v>
      </c>
      <c r="I291" s="243"/>
      <c r="J291" s="239"/>
      <c r="K291" s="239"/>
      <c r="L291" s="244"/>
      <c r="M291" s="245"/>
      <c r="N291" s="246"/>
      <c r="O291" s="246"/>
      <c r="P291" s="246"/>
      <c r="Q291" s="246"/>
      <c r="R291" s="246"/>
      <c r="S291" s="246"/>
      <c r="T291" s="247"/>
      <c r="U291" s="14"/>
      <c r="V291" s="14"/>
      <c r="W291" s="14"/>
      <c r="X291" s="14"/>
      <c r="Y291" s="14"/>
      <c r="Z291" s="14"/>
      <c r="AA291" s="14"/>
      <c r="AB291" s="14"/>
      <c r="AC291" s="14"/>
      <c r="AD291" s="14"/>
      <c r="AE291" s="14"/>
      <c r="AT291" s="248" t="s">
        <v>167</v>
      </c>
      <c r="AU291" s="248" t="s">
        <v>87</v>
      </c>
      <c r="AV291" s="14" t="s">
        <v>87</v>
      </c>
      <c r="AW291" s="14" t="s">
        <v>33</v>
      </c>
      <c r="AX291" s="14" t="s">
        <v>78</v>
      </c>
      <c r="AY291" s="248" t="s">
        <v>157</v>
      </c>
    </row>
    <row r="292" s="14" customFormat="1">
      <c r="A292" s="14"/>
      <c r="B292" s="238"/>
      <c r="C292" s="239"/>
      <c r="D292" s="229" t="s">
        <v>167</v>
      </c>
      <c r="E292" s="240" t="s">
        <v>1</v>
      </c>
      <c r="F292" s="241" t="s">
        <v>337</v>
      </c>
      <c r="G292" s="239"/>
      <c r="H292" s="242">
        <v>19.100000000000001</v>
      </c>
      <c r="I292" s="243"/>
      <c r="J292" s="239"/>
      <c r="K292" s="239"/>
      <c r="L292" s="244"/>
      <c r="M292" s="245"/>
      <c r="N292" s="246"/>
      <c r="O292" s="246"/>
      <c r="P292" s="246"/>
      <c r="Q292" s="246"/>
      <c r="R292" s="246"/>
      <c r="S292" s="246"/>
      <c r="T292" s="247"/>
      <c r="U292" s="14"/>
      <c r="V292" s="14"/>
      <c r="W292" s="14"/>
      <c r="X292" s="14"/>
      <c r="Y292" s="14"/>
      <c r="Z292" s="14"/>
      <c r="AA292" s="14"/>
      <c r="AB292" s="14"/>
      <c r="AC292" s="14"/>
      <c r="AD292" s="14"/>
      <c r="AE292" s="14"/>
      <c r="AT292" s="248" t="s">
        <v>167</v>
      </c>
      <c r="AU292" s="248" t="s">
        <v>87</v>
      </c>
      <c r="AV292" s="14" t="s">
        <v>87</v>
      </c>
      <c r="AW292" s="14" t="s">
        <v>33</v>
      </c>
      <c r="AX292" s="14" t="s">
        <v>78</v>
      </c>
      <c r="AY292" s="248" t="s">
        <v>157</v>
      </c>
    </row>
    <row r="293" s="14" customFormat="1">
      <c r="A293" s="14"/>
      <c r="B293" s="238"/>
      <c r="C293" s="239"/>
      <c r="D293" s="229" t="s">
        <v>167</v>
      </c>
      <c r="E293" s="240" t="s">
        <v>1</v>
      </c>
      <c r="F293" s="241" t="s">
        <v>338</v>
      </c>
      <c r="G293" s="239"/>
      <c r="H293" s="242">
        <v>4.9100000000000001</v>
      </c>
      <c r="I293" s="243"/>
      <c r="J293" s="239"/>
      <c r="K293" s="239"/>
      <c r="L293" s="244"/>
      <c r="M293" s="245"/>
      <c r="N293" s="246"/>
      <c r="O293" s="246"/>
      <c r="P293" s="246"/>
      <c r="Q293" s="246"/>
      <c r="R293" s="246"/>
      <c r="S293" s="246"/>
      <c r="T293" s="247"/>
      <c r="U293" s="14"/>
      <c r="V293" s="14"/>
      <c r="W293" s="14"/>
      <c r="X293" s="14"/>
      <c r="Y293" s="14"/>
      <c r="Z293" s="14"/>
      <c r="AA293" s="14"/>
      <c r="AB293" s="14"/>
      <c r="AC293" s="14"/>
      <c r="AD293" s="14"/>
      <c r="AE293" s="14"/>
      <c r="AT293" s="248" t="s">
        <v>167</v>
      </c>
      <c r="AU293" s="248" t="s">
        <v>87</v>
      </c>
      <c r="AV293" s="14" t="s">
        <v>87</v>
      </c>
      <c r="AW293" s="14" t="s">
        <v>33</v>
      </c>
      <c r="AX293" s="14" t="s">
        <v>78</v>
      </c>
      <c r="AY293" s="248" t="s">
        <v>157</v>
      </c>
    </row>
    <row r="294" s="15" customFormat="1">
      <c r="A294" s="15"/>
      <c r="B294" s="249"/>
      <c r="C294" s="250"/>
      <c r="D294" s="229" t="s">
        <v>167</v>
      </c>
      <c r="E294" s="251" t="s">
        <v>1</v>
      </c>
      <c r="F294" s="252" t="s">
        <v>171</v>
      </c>
      <c r="G294" s="250"/>
      <c r="H294" s="253">
        <v>371.31</v>
      </c>
      <c r="I294" s="254"/>
      <c r="J294" s="250"/>
      <c r="K294" s="250"/>
      <c r="L294" s="255"/>
      <c r="M294" s="256"/>
      <c r="N294" s="257"/>
      <c r="O294" s="257"/>
      <c r="P294" s="257"/>
      <c r="Q294" s="257"/>
      <c r="R294" s="257"/>
      <c r="S294" s="257"/>
      <c r="T294" s="258"/>
      <c r="U294" s="15"/>
      <c r="V294" s="15"/>
      <c r="W294" s="15"/>
      <c r="X294" s="15"/>
      <c r="Y294" s="15"/>
      <c r="Z294" s="15"/>
      <c r="AA294" s="15"/>
      <c r="AB294" s="15"/>
      <c r="AC294" s="15"/>
      <c r="AD294" s="15"/>
      <c r="AE294" s="15"/>
      <c r="AT294" s="259" t="s">
        <v>167</v>
      </c>
      <c r="AU294" s="259" t="s">
        <v>87</v>
      </c>
      <c r="AV294" s="15" t="s">
        <v>165</v>
      </c>
      <c r="AW294" s="15" t="s">
        <v>33</v>
      </c>
      <c r="AX294" s="15" t="s">
        <v>85</v>
      </c>
      <c r="AY294" s="259" t="s">
        <v>157</v>
      </c>
    </row>
    <row r="295" s="2" customFormat="1" ht="24.15" customHeight="1">
      <c r="A295" s="38"/>
      <c r="B295" s="39"/>
      <c r="C295" s="214" t="s">
        <v>339</v>
      </c>
      <c r="D295" s="214" t="s">
        <v>160</v>
      </c>
      <c r="E295" s="215" t="s">
        <v>340</v>
      </c>
      <c r="F295" s="216" t="s">
        <v>341</v>
      </c>
      <c r="G295" s="217" t="s">
        <v>202</v>
      </c>
      <c r="H295" s="218">
        <v>134.535</v>
      </c>
      <c r="I295" s="219"/>
      <c r="J295" s="220">
        <f>ROUND(I295*H295,2)</f>
        <v>0</v>
      </c>
      <c r="K295" s="216" t="s">
        <v>164</v>
      </c>
      <c r="L295" s="44"/>
      <c r="M295" s="221" t="s">
        <v>1</v>
      </c>
      <c r="N295" s="222" t="s">
        <v>43</v>
      </c>
      <c r="O295" s="91"/>
      <c r="P295" s="223">
        <f>O295*H295</f>
        <v>0</v>
      </c>
      <c r="Q295" s="223">
        <v>5.0000000000000002E-05</v>
      </c>
      <c r="R295" s="223">
        <f>Q295*H295</f>
        <v>0.0067267500000000001</v>
      </c>
      <c r="S295" s="223">
        <v>0</v>
      </c>
      <c r="T295" s="224">
        <f>S295*H295</f>
        <v>0</v>
      </c>
      <c r="U295" s="38"/>
      <c r="V295" s="38"/>
      <c r="W295" s="38"/>
      <c r="X295" s="38"/>
      <c r="Y295" s="38"/>
      <c r="Z295" s="38"/>
      <c r="AA295" s="38"/>
      <c r="AB295" s="38"/>
      <c r="AC295" s="38"/>
      <c r="AD295" s="38"/>
      <c r="AE295" s="38"/>
      <c r="AR295" s="225" t="s">
        <v>165</v>
      </c>
      <c r="AT295" s="225" t="s">
        <v>160</v>
      </c>
      <c r="AU295" s="225" t="s">
        <v>87</v>
      </c>
      <c r="AY295" s="17" t="s">
        <v>157</v>
      </c>
      <c r="BE295" s="226">
        <f>IF(N295="základní",J295,0)</f>
        <v>0</v>
      </c>
      <c r="BF295" s="226">
        <f>IF(N295="snížená",J295,0)</f>
        <v>0</v>
      </c>
      <c r="BG295" s="226">
        <f>IF(N295="zákl. přenesená",J295,0)</f>
        <v>0</v>
      </c>
      <c r="BH295" s="226">
        <f>IF(N295="sníž. přenesená",J295,0)</f>
        <v>0</v>
      </c>
      <c r="BI295" s="226">
        <f>IF(N295="nulová",J295,0)</f>
        <v>0</v>
      </c>
      <c r="BJ295" s="17" t="s">
        <v>85</v>
      </c>
      <c r="BK295" s="226">
        <f>ROUND(I295*H295,2)</f>
        <v>0</v>
      </c>
      <c r="BL295" s="17" t="s">
        <v>165</v>
      </c>
      <c r="BM295" s="225" t="s">
        <v>342</v>
      </c>
    </row>
    <row r="296" s="13" customFormat="1">
      <c r="A296" s="13"/>
      <c r="B296" s="227"/>
      <c r="C296" s="228"/>
      <c r="D296" s="229" t="s">
        <v>167</v>
      </c>
      <c r="E296" s="230" t="s">
        <v>1</v>
      </c>
      <c r="F296" s="231" t="s">
        <v>189</v>
      </c>
      <c r="G296" s="228"/>
      <c r="H296" s="230" t="s">
        <v>1</v>
      </c>
      <c r="I296" s="232"/>
      <c r="J296" s="228"/>
      <c r="K296" s="228"/>
      <c r="L296" s="233"/>
      <c r="M296" s="234"/>
      <c r="N296" s="235"/>
      <c r="O296" s="235"/>
      <c r="P296" s="235"/>
      <c r="Q296" s="235"/>
      <c r="R296" s="235"/>
      <c r="S296" s="235"/>
      <c r="T296" s="236"/>
      <c r="U296" s="13"/>
      <c r="V296" s="13"/>
      <c r="W296" s="13"/>
      <c r="X296" s="13"/>
      <c r="Y296" s="13"/>
      <c r="Z296" s="13"/>
      <c r="AA296" s="13"/>
      <c r="AB296" s="13"/>
      <c r="AC296" s="13"/>
      <c r="AD296" s="13"/>
      <c r="AE296" s="13"/>
      <c r="AT296" s="237" t="s">
        <v>167</v>
      </c>
      <c r="AU296" s="237" t="s">
        <v>87</v>
      </c>
      <c r="AV296" s="13" t="s">
        <v>85</v>
      </c>
      <c r="AW296" s="13" t="s">
        <v>33</v>
      </c>
      <c r="AX296" s="13" t="s">
        <v>78</v>
      </c>
      <c r="AY296" s="237" t="s">
        <v>157</v>
      </c>
    </row>
    <row r="297" s="13" customFormat="1">
      <c r="A297" s="13"/>
      <c r="B297" s="227"/>
      <c r="C297" s="228"/>
      <c r="D297" s="229" t="s">
        <v>167</v>
      </c>
      <c r="E297" s="230" t="s">
        <v>1</v>
      </c>
      <c r="F297" s="231" t="s">
        <v>178</v>
      </c>
      <c r="G297" s="228"/>
      <c r="H297" s="230" t="s">
        <v>1</v>
      </c>
      <c r="I297" s="232"/>
      <c r="J297" s="228"/>
      <c r="K297" s="228"/>
      <c r="L297" s="233"/>
      <c r="M297" s="234"/>
      <c r="N297" s="235"/>
      <c r="O297" s="235"/>
      <c r="P297" s="235"/>
      <c r="Q297" s="235"/>
      <c r="R297" s="235"/>
      <c r="S297" s="235"/>
      <c r="T297" s="236"/>
      <c r="U297" s="13"/>
      <c r="V297" s="13"/>
      <c r="W297" s="13"/>
      <c r="X297" s="13"/>
      <c r="Y297" s="13"/>
      <c r="Z297" s="13"/>
      <c r="AA297" s="13"/>
      <c r="AB297" s="13"/>
      <c r="AC297" s="13"/>
      <c r="AD297" s="13"/>
      <c r="AE297" s="13"/>
      <c r="AT297" s="237" t="s">
        <v>167</v>
      </c>
      <c r="AU297" s="237" t="s">
        <v>87</v>
      </c>
      <c r="AV297" s="13" t="s">
        <v>85</v>
      </c>
      <c r="AW297" s="13" t="s">
        <v>33</v>
      </c>
      <c r="AX297" s="13" t="s">
        <v>78</v>
      </c>
      <c r="AY297" s="237" t="s">
        <v>157</v>
      </c>
    </row>
    <row r="298" s="14" customFormat="1">
      <c r="A298" s="14"/>
      <c r="B298" s="238"/>
      <c r="C298" s="239"/>
      <c r="D298" s="229" t="s">
        <v>167</v>
      </c>
      <c r="E298" s="240" t="s">
        <v>1</v>
      </c>
      <c r="F298" s="241" t="s">
        <v>343</v>
      </c>
      <c r="G298" s="239"/>
      <c r="H298" s="242">
        <v>59.149999999999999</v>
      </c>
      <c r="I298" s="243"/>
      <c r="J298" s="239"/>
      <c r="K298" s="239"/>
      <c r="L298" s="244"/>
      <c r="M298" s="245"/>
      <c r="N298" s="246"/>
      <c r="O298" s="246"/>
      <c r="P298" s="246"/>
      <c r="Q298" s="246"/>
      <c r="R298" s="246"/>
      <c r="S298" s="246"/>
      <c r="T298" s="247"/>
      <c r="U298" s="14"/>
      <c r="V298" s="14"/>
      <c r="W298" s="14"/>
      <c r="X298" s="14"/>
      <c r="Y298" s="14"/>
      <c r="Z298" s="14"/>
      <c r="AA298" s="14"/>
      <c r="AB298" s="14"/>
      <c r="AC298" s="14"/>
      <c r="AD298" s="14"/>
      <c r="AE298" s="14"/>
      <c r="AT298" s="248" t="s">
        <v>167</v>
      </c>
      <c r="AU298" s="248" t="s">
        <v>87</v>
      </c>
      <c r="AV298" s="14" t="s">
        <v>87</v>
      </c>
      <c r="AW298" s="14" t="s">
        <v>33</v>
      </c>
      <c r="AX298" s="14" t="s">
        <v>78</v>
      </c>
      <c r="AY298" s="248" t="s">
        <v>157</v>
      </c>
    </row>
    <row r="299" s="14" customFormat="1">
      <c r="A299" s="14"/>
      <c r="B299" s="238"/>
      <c r="C299" s="239"/>
      <c r="D299" s="229" t="s">
        <v>167</v>
      </c>
      <c r="E299" s="240" t="s">
        <v>1</v>
      </c>
      <c r="F299" s="241" t="s">
        <v>344</v>
      </c>
      <c r="G299" s="239"/>
      <c r="H299" s="242">
        <v>11</v>
      </c>
      <c r="I299" s="243"/>
      <c r="J299" s="239"/>
      <c r="K299" s="239"/>
      <c r="L299" s="244"/>
      <c r="M299" s="245"/>
      <c r="N299" s="246"/>
      <c r="O299" s="246"/>
      <c r="P299" s="246"/>
      <c r="Q299" s="246"/>
      <c r="R299" s="246"/>
      <c r="S299" s="246"/>
      <c r="T299" s="247"/>
      <c r="U299" s="14"/>
      <c r="V299" s="14"/>
      <c r="W299" s="14"/>
      <c r="X299" s="14"/>
      <c r="Y299" s="14"/>
      <c r="Z299" s="14"/>
      <c r="AA299" s="14"/>
      <c r="AB299" s="14"/>
      <c r="AC299" s="14"/>
      <c r="AD299" s="14"/>
      <c r="AE299" s="14"/>
      <c r="AT299" s="248" t="s">
        <v>167</v>
      </c>
      <c r="AU299" s="248" t="s">
        <v>87</v>
      </c>
      <c r="AV299" s="14" t="s">
        <v>87</v>
      </c>
      <c r="AW299" s="14" t="s">
        <v>33</v>
      </c>
      <c r="AX299" s="14" t="s">
        <v>78</v>
      </c>
      <c r="AY299" s="248" t="s">
        <v>157</v>
      </c>
    </row>
    <row r="300" s="14" customFormat="1">
      <c r="A300" s="14"/>
      <c r="B300" s="238"/>
      <c r="C300" s="239"/>
      <c r="D300" s="229" t="s">
        <v>167</v>
      </c>
      <c r="E300" s="240" t="s">
        <v>1</v>
      </c>
      <c r="F300" s="241" t="s">
        <v>345</v>
      </c>
      <c r="G300" s="239"/>
      <c r="H300" s="242">
        <v>22.199999999999999</v>
      </c>
      <c r="I300" s="243"/>
      <c r="J300" s="239"/>
      <c r="K300" s="239"/>
      <c r="L300" s="244"/>
      <c r="M300" s="245"/>
      <c r="N300" s="246"/>
      <c r="O300" s="246"/>
      <c r="P300" s="246"/>
      <c r="Q300" s="246"/>
      <c r="R300" s="246"/>
      <c r="S300" s="246"/>
      <c r="T300" s="247"/>
      <c r="U300" s="14"/>
      <c r="V300" s="14"/>
      <c r="W300" s="14"/>
      <c r="X300" s="14"/>
      <c r="Y300" s="14"/>
      <c r="Z300" s="14"/>
      <c r="AA300" s="14"/>
      <c r="AB300" s="14"/>
      <c r="AC300" s="14"/>
      <c r="AD300" s="14"/>
      <c r="AE300" s="14"/>
      <c r="AT300" s="248" t="s">
        <v>167</v>
      </c>
      <c r="AU300" s="248" t="s">
        <v>87</v>
      </c>
      <c r="AV300" s="14" t="s">
        <v>87</v>
      </c>
      <c r="AW300" s="14" t="s">
        <v>33</v>
      </c>
      <c r="AX300" s="14" t="s">
        <v>78</v>
      </c>
      <c r="AY300" s="248" t="s">
        <v>157</v>
      </c>
    </row>
    <row r="301" s="14" customFormat="1">
      <c r="A301" s="14"/>
      <c r="B301" s="238"/>
      <c r="C301" s="239"/>
      <c r="D301" s="229" t="s">
        <v>167</v>
      </c>
      <c r="E301" s="240" t="s">
        <v>1</v>
      </c>
      <c r="F301" s="241" t="s">
        <v>346</v>
      </c>
      <c r="G301" s="239"/>
      <c r="H301" s="242">
        <v>3</v>
      </c>
      <c r="I301" s="243"/>
      <c r="J301" s="239"/>
      <c r="K301" s="239"/>
      <c r="L301" s="244"/>
      <c r="M301" s="245"/>
      <c r="N301" s="246"/>
      <c r="O301" s="246"/>
      <c r="P301" s="246"/>
      <c r="Q301" s="246"/>
      <c r="R301" s="246"/>
      <c r="S301" s="246"/>
      <c r="T301" s="247"/>
      <c r="U301" s="14"/>
      <c r="V301" s="14"/>
      <c r="W301" s="14"/>
      <c r="X301" s="14"/>
      <c r="Y301" s="14"/>
      <c r="Z301" s="14"/>
      <c r="AA301" s="14"/>
      <c r="AB301" s="14"/>
      <c r="AC301" s="14"/>
      <c r="AD301" s="14"/>
      <c r="AE301" s="14"/>
      <c r="AT301" s="248" t="s">
        <v>167</v>
      </c>
      <c r="AU301" s="248" t="s">
        <v>87</v>
      </c>
      <c r="AV301" s="14" t="s">
        <v>87</v>
      </c>
      <c r="AW301" s="14" t="s">
        <v>33</v>
      </c>
      <c r="AX301" s="14" t="s">
        <v>78</v>
      </c>
      <c r="AY301" s="248" t="s">
        <v>157</v>
      </c>
    </row>
    <row r="302" s="14" customFormat="1">
      <c r="A302" s="14"/>
      <c r="B302" s="238"/>
      <c r="C302" s="239"/>
      <c r="D302" s="229" t="s">
        <v>167</v>
      </c>
      <c r="E302" s="240" t="s">
        <v>1</v>
      </c>
      <c r="F302" s="241" t="s">
        <v>347</v>
      </c>
      <c r="G302" s="239"/>
      <c r="H302" s="242">
        <v>9.6150000000000002</v>
      </c>
      <c r="I302" s="243"/>
      <c r="J302" s="239"/>
      <c r="K302" s="239"/>
      <c r="L302" s="244"/>
      <c r="M302" s="245"/>
      <c r="N302" s="246"/>
      <c r="O302" s="246"/>
      <c r="P302" s="246"/>
      <c r="Q302" s="246"/>
      <c r="R302" s="246"/>
      <c r="S302" s="246"/>
      <c r="T302" s="247"/>
      <c r="U302" s="14"/>
      <c r="V302" s="14"/>
      <c r="W302" s="14"/>
      <c r="X302" s="14"/>
      <c r="Y302" s="14"/>
      <c r="Z302" s="14"/>
      <c r="AA302" s="14"/>
      <c r="AB302" s="14"/>
      <c r="AC302" s="14"/>
      <c r="AD302" s="14"/>
      <c r="AE302" s="14"/>
      <c r="AT302" s="248" t="s">
        <v>167</v>
      </c>
      <c r="AU302" s="248" t="s">
        <v>87</v>
      </c>
      <c r="AV302" s="14" t="s">
        <v>87</v>
      </c>
      <c r="AW302" s="14" t="s">
        <v>33</v>
      </c>
      <c r="AX302" s="14" t="s">
        <v>78</v>
      </c>
      <c r="AY302" s="248" t="s">
        <v>157</v>
      </c>
    </row>
    <row r="303" s="14" customFormat="1">
      <c r="A303" s="14"/>
      <c r="B303" s="238"/>
      <c r="C303" s="239"/>
      <c r="D303" s="229" t="s">
        <v>167</v>
      </c>
      <c r="E303" s="240" t="s">
        <v>1</v>
      </c>
      <c r="F303" s="241" t="s">
        <v>348</v>
      </c>
      <c r="G303" s="239"/>
      <c r="H303" s="242">
        <v>29.57</v>
      </c>
      <c r="I303" s="243"/>
      <c r="J303" s="239"/>
      <c r="K303" s="239"/>
      <c r="L303" s="244"/>
      <c r="M303" s="245"/>
      <c r="N303" s="246"/>
      <c r="O303" s="246"/>
      <c r="P303" s="246"/>
      <c r="Q303" s="246"/>
      <c r="R303" s="246"/>
      <c r="S303" s="246"/>
      <c r="T303" s="247"/>
      <c r="U303" s="14"/>
      <c r="V303" s="14"/>
      <c r="W303" s="14"/>
      <c r="X303" s="14"/>
      <c r="Y303" s="14"/>
      <c r="Z303" s="14"/>
      <c r="AA303" s="14"/>
      <c r="AB303" s="14"/>
      <c r="AC303" s="14"/>
      <c r="AD303" s="14"/>
      <c r="AE303" s="14"/>
      <c r="AT303" s="248" t="s">
        <v>167</v>
      </c>
      <c r="AU303" s="248" t="s">
        <v>87</v>
      </c>
      <c r="AV303" s="14" t="s">
        <v>87</v>
      </c>
      <c r="AW303" s="14" t="s">
        <v>33</v>
      </c>
      <c r="AX303" s="14" t="s">
        <v>78</v>
      </c>
      <c r="AY303" s="248" t="s">
        <v>157</v>
      </c>
    </row>
    <row r="304" s="15" customFormat="1">
      <c r="A304" s="15"/>
      <c r="B304" s="249"/>
      <c r="C304" s="250"/>
      <c r="D304" s="229" t="s">
        <v>167</v>
      </c>
      <c r="E304" s="251" t="s">
        <v>1</v>
      </c>
      <c r="F304" s="252" t="s">
        <v>171</v>
      </c>
      <c r="G304" s="250"/>
      <c r="H304" s="253">
        <v>134.535</v>
      </c>
      <c r="I304" s="254"/>
      <c r="J304" s="250"/>
      <c r="K304" s="250"/>
      <c r="L304" s="255"/>
      <c r="M304" s="256"/>
      <c r="N304" s="257"/>
      <c r="O304" s="257"/>
      <c r="P304" s="257"/>
      <c r="Q304" s="257"/>
      <c r="R304" s="257"/>
      <c r="S304" s="257"/>
      <c r="T304" s="258"/>
      <c r="U304" s="15"/>
      <c r="V304" s="15"/>
      <c r="W304" s="15"/>
      <c r="X304" s="15"/>
      <c r="Y304" s="15"/>
      <c r="Z304" s="15"/>
      <c r="AA304" s="15"/>
      <c r="AB304" s="15"/>
      <c r="AC304" s="15"/>
      <c r="AD304" s="15"/>
      <c r="AE304" s="15"/>
      <c r="AT304" s="259" t="s">
        <v>167</v>
      </c>
      <c r="AU304" s="259" t="s">
        <v>87</v>
      </c>
      <c r="AV304" s="15" t="s">
        <v>165</v>
      </c>
      <c r="AW304" s="15" t="s">
        <v>33</v>
      </c>
      <c r="AX304" s="15" t="s">
        <v>85</v>
      </c>
      <c r="AY304" s="259" t="s">
        <v>157</v>
      </c>
    </row>
    <row r="305" s="2" customFormat="1" ht="37.8" customHeight="1">
      <c r="A305" s="38"/>
      <c r="B305" s="39"/>
      <c r="C305" s="214" t="s">
        <v>349</v>
      </c>
      <c r="D305" s="214" t="s">
        <v>160</v>
      </c>
      <c r="E305" s="215" t="s">
        <v>350</v>
      </c>
      <c r="F305" s="216" t="s">
        <v>351</v>
      </c>
      <c r="G305" s="217" t="s">
        <v>352</v>
      </c>
      <c r="H305" s="218">
        <v>43</v>
      </c>
      <c r="I305" s="219"/>
      <c r="J305" s="220">
        <f>ROUND(I305*H305,2)</f>
        <v>0</v>
      </c>
      <c r="K305" s="216" t="s">
        <v>164</v>
      </c>
      <c r="L305" s="44"/>
      <c r="M305" s="221" t="s">
        <v>1</v>
      </c>
      <c r="N305" s="222" t="s">
        <v>43</v>
      </c>
      <c r="O305" s="91"/>
      <c r="P305" s="223">
        <f>O305*H305</f>
        <v>0</v>
      </c>
      <c r="Q305" s="223">
        <v>0.017770000000000001</v>
      </c>
      <c r="R305" s="223">
        <f>Q305*H305</f>
        <v>0.76411000000000007</v>
      </c>
      <c r="S305" s="223">
        <v>0</v>
      </c>
      <c r="T305" s="224">
        <f>S305*H305</f>
        <v>0</v>
      </c>
      <c r="U305" s="38"/>
      <c r="V305" s="38"/>
      <c r="W305" s="38"/>
      <c r="X305" s="38"/>
      <c r="Y305" s="38"/>
      <c r="Z305" s="38"/>
      <c r="AA305" s="38"/>
      <c r="AB305" s="38"/>
      <c r="AC305" s="38"/>
      <c r="AD305" s="38"/>
      <c r="AE305" s="38"/>
      <c r="AR305" s="225" t="s">
        <v>165</v>
      </c>
      <c r="AT305" s="225" t="s">
        <v>160</v>
      </c>
      <c r="AU305" s="225" t="s">
        <v>87</v>
      </c>
      <c r="AY305" s="17" t="s">
        <v>157</v>
      </c>
      <c r="BE305" s="226">
        <f>IF(N305="základní",J305,0)</f>
        <v>0</v>
      </c>
      <c r="BF305" s="226">
        <f>IF(N305="snížená",J305,0)</f>
        <v>0</v>
      </c>
      <c r="BG305" s="226">
        <f>IF(N305="zákl. přenesená",J305,0)</f>
        <v>0</v>
      </c>
      <c r="BH305" s="226">
        <f>IF(N305="sníž. přenesená",J305,0)</f>
        <v>0</v>
      </c>
      <c r="BI305" s="226">
        <f>IF(N305="nulová",J305,0)</f>
        <v>0</v>
      </c>
      <c r="BJ305" s="17" t="s">
        <v>85</v>
      </c>
      <c r="BK305" s="226">
        <f>ROUND(I305*H305,2)</f>
        <v>0</v>
      </c>
      <c r="BL305" s="17" t="s">
        <v>165</v>
      </c>
      <c r="BM305" s="225" t="s">
        <v>353</v>
      </c>
    </row>
    <row r="306" s="14" customFormat="1">
      <c r="A306" s="14"/>
      <c r="B306" s="238"/>
      <c r="C306" s="239"/>
      <c r="D306" s="229" t="s">
        <v>167</v>
      </c>
      <c r="E306" s="240" t="s">
        <v>1</v>
      </c>
      <c r="F306" s="241" t="s">
        <v>354</v>
      </c>
      <c r="G306" s="239"/>
      <c r="H306" s="242">
        <v>43</v>
      </c>
      <c r="I306" s="243"/>
      <c r="J306" s="239"/>
      <c r="K306" s="239"/>
      <c r="L306" s="244"/>
      <c r="M306" s="245"/>
      <c r="N306" s="246"/>
      <c r="O306" s="246"/>
      <c r="P306" s="246"/>
      <c r="Q306" s="246"/>
      <c r="R306" s="246"/>
      <c r="S306" s="246"/>
      <c r="T306" s="247"/>
      <c r="U306" s="14"/>
      <c r="V306" s="14"/>
      <c r="W306" s="14"/>
      <c r="X306" s="14"/>
      <c r="Y306" s="14"/>
      <c r="Z306" s="14"/>
      <c r="AA306" s="14"/>
      <c r="AB306" s="14"/>
      <c r="AC306" s="14"/>
      <c r="AD306" s="14"/>
      <c r="AE306" s="14"/>
      <c r="AT306" s="248" t="s">
        <v>167</v>
      </c>
      <c r="AU306" s="248" t="s">
        <v>87</v>
      </c>
      <c r="AV306" s="14" t="s">
        <v>87</v>
      </c>
      <c r="AW306" s="14" t="s">
        <v>33</v>
      </c>
      <c r="AX306" s="14" t="s">
        <v>78</v>
      </c>
      <c r="AY306" s="248" t="s">
        <v>157</v>
      </c>
    </row>
    <row r="307" s="15" customFormat="1">
      <c r="A307" s="15"/>
      <c r="B307" s="249"/>
      <c r="C307" s="250"/>
      <c r="D307" s="229" t="s">
        <v>167</v>
      </c>
      <c r="E307" s="251" t="s">
        <v>1</v>
      </c>
      <c r="F307" s="252" t="s">
        <v>171</v>
      </c>
      <c r="G307" s="250"/>
      <c r="H307" s="253">
        <v>43</v>
      </c>
      <c r="I307" s="254"/>
      <c r="J307" s="250"/>
      <c r="K307" s="250"/>
      <c r="L307" s="255"/>
      <c r="M307" s="256"/>
      <c r="N307" s="257"/>
      <c r="O307" s="257"/>
      <c r="P307" s="257"/>
      <c r="Q307" s="257"/>
      <c r="R307" s="257"/>
      <c r="S307" s="257"/>
      <c r="T307" s="258"/>
      <c r="U307" s="15"/>
      <c r="V307" s="15"/>
      <c r="W307" s="15"/>
      <c r="X307" s="15"/>
      <c r="Y307" s="15"/>
      <c r="Z307" s="15"/>
      <c r="AA307" s="15"/>
      <c r="AB307" s="15"/>
      <c r="AC307" s="15"/>
      <c r="AD307" s="15"/>
      <c r="AE307" s="15"/>
      <c r="AT307" s="259" t="s">
        <v>167</v>
      </c>
      <c r="AU307" s="259" t="s">
        <v>87</v>
      </c>
      <c r="AV307" s="15" t="s">
        <v>165</v>
      </c>
      <c r="AW307" s="15" t="s">
        <v>33</v>
      </c>
      <c r="AX307" s="15" t="s">
        <v>85</v>
      </c>
      <c r="AY307" s="259" t="s">
        <v>157</v>
      </c>
    </row>
    <row r="308" s="2" customFormat="1" ht="24.15" customHeight="1">
      <c r="A308" s="38"/>
      <c r="B308" s="39"/>
      <c r="C308" s="260" t="s">
        <v>355</v>
      </c>
      <c r="D308" s="260" t="s">
        <v>240</v>
      </c>
      <c r="E308" s="261" t="s">
        <v>356</v>
      </c>
      <c r="F308" s="262" t="s">
        <v>357</v>
      </c>
      <c r="G308" s="263" t="s">
        <v>352</v>
      </c>
      <c r="H308" s="264">
        <v>16</v>
      </c>
      <c r="I308" s="265"/>
      <c r="J308" s="266">
        <f>ROUND(I308*H308,2)</f>
        <v>0</v>
      </c>
      <c r="K308" s="262" t="s">
        <v>164</v>
      </c>
      <c r="L308" s="267"/>
      <c r="M308" s="268" t="s">
        <v>1</v>
      </c>
      <c r="N308" s="269" t="s">
        <v>43</v>
      </c>
      <c r="O308" s="91"/>
      <c r="P308" s="223">
        <f>O308*H308</f>
        <v>0</v>
      </c>
      <c r="Q308" s="223">
        <v>0.014579999999999999</v>
      </c>
      <c r="R308" s="223">
        <f>Q308*H308</f>
        <v>0.23327999999999999</v>
      </c>
      <c r="S308" s="223">
        <v>0</v>
      </c>
      <c r="T308" s="224">
        <f>S308*H308</f>
        <v>0</v>
      </c>
      <c r="U308" s="38"/>
      <c r="V308" s="38"/>
      <c r="W308" s="38"/>
      <c r="X308" s="38"/>
      <c r="Y308" s="38"/>
      <c r="Z308" s="38"/>
      <c r="AA308" s="38"/>
      <c r="AB308" s="38"/>
      <c r="AC308" s="38"/>
      <c r="AD308" s="38"/>
      <c r="AE308" s="38"/>
      <c r="AR308" s="225" t="s">
        <v>218</v>
      </c>
      <c r="AT308" s="225" t="s">
        <v>240</v>
      </c>
      <c r="AU308" s="225" t="s">
        <v>87</v>
      </c>
      <c r="AY308" s="17" t="s">
        <v>157</v>
      </c>
      <c r="BE308" s="226">
        <f>IF(N308="základní",J308,0)</f>
        <v>0</v>
      </c>
      <c r="BF308" s="226">
        <f>IF(N308="snížená",J308,0)</f>
        <v>0</v>
      </c>
      <c r="BG308" s="226">
        <f>IF(N308="zákl. přenesená",J308,0)</f>
        <v>0</v>
      </c>
      <c r="BH308" s="226">
        <f>IF(N308="sníž. přenesená",J308,0)</f>
        <v>0</v>
      </c>
      <c r="BI308" s="226">
        <f>IF(N308="nulová",J308,0)</f>
        <v>0</v>
      </c>
      <c r="BJ308" s="17" t="s">
        <v>85</v>
      </c>
      <c r="BK308" s="226">
        <f>ROUND(I308*H308,2)</f>
        <v>0</v>
      </c>
      <c r="BL308" s="17" t="s">
        <v>165</v>
      </c>
      <c r="BM308" s="225" t="s">
        <v>358</v>
      </c>
    </row>
    <row r="309" s="14" customFormat="1">
      <c r="A309" s="14"/>
      <c r="B309" s="238"/>
      <c r="C309" s="239"/>
      <c r="D309" s="229" t="s">
        <v>167</v>
      </c>
      <c r="E309" s="240" t="s">
        <v>1</v>
      </c>
      <c r="F309" s="241" t="s">
        <v>254</v>
      </c>
      <c r="G309" s="239"/>
      <c r="H309" s="242">
        <v>16</v>
      </c>
      <c r="I309" s="243"/>
      <c r="J309" s="239"/>
      <c r="K309" s="239"/>
      <c r="L309" s="244"/>
      <c r="M309" s="245"/>
      <c r="N309" s="246"/>
      <c r="O309" s="246"/>
      <c r="P309" s="246"/>
      <c r="Q309" s="246"/>
      <c r="R309" s="246"/>
      <c r="S309" s="246"/>
      <c r="T309" s="247"/>
      <c r="U309" s="14"/>
      <c r="V309" s="14"/>
      <c r="W309" s="14"/>
      <c r="X309" s="14"/>
      <c r="Y309" s="14"/>
      <c r="Z309" s="14"/>
      <c r="AA309" s="14"/>
      <c r="AB309" s="14"/>
      <c r="AC309" s="14"/>
      <c r="AD309" s="14"/>
      <c r="AE309" s="14"/>
      <c r="AT309" s="248" t="s">
        <v>167</v>
      </c>
      <c r="AU309" s="248" t="s">
        <v>87</v>
      </c>
      <c r="AV309" s="14" t="s">
        <v>87</v>
      </c>
      <c r="AW309" s="14" t="s">
        <v>33</v>
      </c>
      <c r="AX309" s="14" t="s">
        <v>78</v>
      </c>
      <c r="AY309" s="248" t="s">
        <v>157</v>
      </c>
    </row>
    <row r="310" s="15" customFormat="1">
      <c r="A310" s="15"/>
      <c r="B310" s="249"/>
      <c r="C310" s="250"/>
      <c r="D310" s="229" t="s">
        <v>167</v>
      </c>
      <c r="E310" s="251" t="s">
        <v>1</v>
      </c>
      <c r="F310" s="252" t="s">
        <v>171</v>
      </c>
      <c r="G310" s="250"/>
      <c r="H310" s="253">
        <v>16</v>
      </c>
      <c r="I310" s="254"/>
      <c r="J310" s="250"/>
      <c r="K310" s="250"/>
      <c r="L310" s="255"/>
      <c r="M310" s="256"/>
      <c r="N310" s="257"/>
      <c r="O310" s="257"/>
      <c r="P310" s="257"/>
      <c r="Q310" s="257"/>
      <c r="R310" s="257"/>
      <c r="S310" s="257"/>
      <c r="T310" s="258"/>
      <c r="U310" s="15"/>
      <c r="V310" s="15"/>
      <c r="W310" s="15"/>
      <c r="X310" s="15"/>
      <c r="Y310" s="15"/>
      <c r="Z310" s="15"/>
      <c r="AA310" s="15"/>
      <c r="AB310" s="15"/>
      <c r="AC310" s="15"/>
      <c r="AD310" s="15"/>
      <c r="AE310" s="15"/>
      <c r="AT310" s="259" t="s">
        <v>167</v>
      </c>
      <c r="AU310" s="259" t="s">
        <v>87</v>
      </c>
      <c r="AV310" s="15" t="s">
        <v>165</v>
      </c>
      <c r="AW310" s="15" t="s">
        <v>33</v>
      </c>
      <c r="AX310" s="15" t="s">
        <v>85</v>
      </c>
      <c r="AY310" s="259" t="s">
        <v>157</v>
      </c>
    </row>
    <row r="311" s="2" customFormat="1" ht="24.15" customHeight="1">
      <c r="A311" s="38"/>
      <c r="B311" s="39"/>
      <c r="C311" s="260" t="s">
        <v>359</v>
      </c>
      <c r="D311" s="260" t="s">
        <v>240</v>
      </c>
      <c r="E311" s="261" t="s">
        <v>360</v>
      </c>
      <c r="F311" s="262" t="s">
        <v>361</v>
      </c>
      <c r="G311" s="263" t="s">
        <v>352</v>
      </c>
      <c r="H311" s="264">
        <v>18</v>
      </c>
      <c r="I311" s="265"/>
      <c r="J311" s="266">
        <f>ROUND(I311*H311,2)</f>
        <v>0</v>
      </c>
      <c r="K311" s="262" t="s">
        <v>164</v>
      </c>
      <c r="L311" s="267"/>
      <c r="M311" s="268" t="s">
        <v>1</v>
      </c>
      <c r="N311" s="269" t="s">
        <v>43</v>
      </c>
      <c r="O311" s="91"/>
      <c r="P311" s="223">
        <f>O311*H311</f>
        <v>0</v>
      </c>
      <c r="Q311" s="223">
        <v>0.01521</v>
      </c>
      <c r="R311" s="223">
        <f>Q311*H311</f>
        <v>0.27377999999999997</v>
      </c>
      <c r="S311" s="223">
        <v>0</v>
      </c>
      <c r="T311" s="224">
        <f>S311*H311</f>
        <v>0</v>
      </c>
      <c r="U311" s="38"/>
      <c r="V311" s="38"/>
      <c r="W311" s="38"/>
      <c r="X311" s="38"/>
      <c r="Y311" s="38"/>
      <c r="Z311" s="38"/>
      <c r="AA311" s="38"/>
      <c r="AB311" s="38"/>
      <c r="AC311" s="38"/>
      <c r="AD311" s="38"/>
      <c r="AE311" s="38"/>
      <c r="AR311" s="225" t="s">
        <v>218</v>
      </c>
      <c r="AT311" s="225" t="s">
        <v>240</v>
      </c>
      <c r="AU311" s="225" t="s">
        <v>87</v>
      </c>
      <c r="AY311" s="17" t="s">
        <v>157</v>
      </c>
      <c r="BE311" s="226">
        <f>IF(N311="základní",J311,0)</f>
        <v>0</v>
      </c>
      <c r="BF311" s="226">
        <f>IF(N311="snížená",J311,0)</f>
        <v>0</v>
      </c>
      <c r="BG311" s="226">
        <f>IF(N311="zákl. přenesená",J311,0)</f>
        <v>0</v>
      </c>
      <c r="BH311" s="226">
        <f>IF(N311="sníž. přenesená",J311,0)</f>
        <v>0</v>
      </c>
      <c r="BI311" s="226">
        <f>IF(N311="nulová",J311,0)</f>
        <v>0</v>
      </c>
      <c r="BJ311" s="17" t="s">
        <v>85</v>
      </c>
      <c r="BK311" s="226">
        <f>ROUND(I311*H311,2)</f>
        <v>0</v>
      </c>
      <c r="BL311" s="17" t="s">
        <v>165</v>
      </c>
      <c r="BM311" s="225" t="s">
        <v>362</v>
      </c>
    </row>
    <row r="312" s="14" customFormat="1">
      <c r="A312" s="14"/>
      <c r="B312" s="238"/>
      <c r="C312" s="239"/>
      <c r="D312" s="229" t="s">
        <v>167</v>
      </c>
      <c r="E312" s="240" t="s">
        <v>1</v>
      </c>
      <c r="F312" s="241" t="s">
        <v>262</v>
      </c>
      <c r="G312" s="239"/>
      <c r="H312" s="242">
        <v>18</v>
      </c>
      <c r="I312" s="243"/>
      <c r="J312" s="239"/>
      <c r="K312" s="239"/>
      <c r="L312" s="244"/>
      <c r="M312" s="245"/>
      <c r="N312" s="246"/>
      <c r="O312" s="246"/>
      <c r="P312" s="246"/>
      <c r="Q312" s="246"/>
      <c r="R312" s="246"/>
      <c r="S312" s="246"/>
      <c r="T312" s="247"/>
      <c r="U312" s="14"/>
      <c r="V312" s="14"/>
      <c r="W312" s="14"/>
      <c r="X312" s="14"/>
      <c r="Y312" s="14"/>
      <c r="Z312" s="14"/>
      <c r="AA312" s="14"/>
      <c r="AB312" s="14"/>
      <c r="AC312" s="14"/>
      <c r="AD312" s="14"/>
      <c r="AE312" s="14"/>
      <c r="AT312" s="248" t="s">
        <v>167</v>
      </c>
      <c r="AU312" s="248" t="s">
        <v>87</v>
      </c>
      <c r="AV312" s="14" t="s">
        <v>87</v>
      </c>
      <c r="AW312" s="14" t="s">
        <v>33</v>
      </c>
      <c r="AX312" s="14" t="s">
        <v>78</v>
      </c>
      <c r="AY312" s="248" t="s">
        <v>157</v>
      </c>
    </row>
    <row r="313" s="15" customFormat="1">
      <c r="A313" s="15"/>
      <c r="B313" s="249"/>
      <c r="C313" s="250"/>
      <c r="D313" s="229" t="s">
        <v>167</v>
      </c>
      <c r="E313" s="251" t="s">
        <v>1</v>
      </c>
      <c r="F313" s="252" t="s">
        <v>171</v>
      </c>
      <c r="G313" s="250"/>
      <c r="H313" s="253">
        <v>18</v>
      </c>
      <c r="I313" s="254"/>
      <c r="J313" s="250"/>
      <c r="K313" s="250"/>
      <c r="L313" s="255"/>
      <c r="M313" s="256"/>
      <c r="N313" s="257"/>
      <c r="O313" s="257"/>
      <c r="P313" s="257"/>
      <c r="Q313" s="257"/>
      <c r="R313" s="257"/>
      <c r="S313" s="257"/>
      <c r="T313" s="258"/>
      <c r="U313" s="15"/>
      <c r="V313" s="15"/>
      <c r="W313" s="15"/>
      <c r="X313" s="15"/>
      <c r="Y313" s="15"/>
      <c r="Z313" s="15"/>
      <c r="AA313" s="15"/>
      <c r="AB313" s="15"/>
      <c r="AC313" s="15"/>
      <c r="AD313" s="15"/>
      <c r="AE313" s="15"/>
      <c r="AT313" s="259" t="s">
        <v>167</v>
      </c>
      <c r="AU313" s="259" t="s">
        <v>87</v>
      </c>
      <c r="AV313" s="15" t="s">
        <v>165</v>
      </c>
      <c r="AW313" s="15" t="s">
        <v>33</v>
      </c>
      <c r="AX313" s="15" t="s">
        <v>85</v>
      </c>
      <c r="AY313" s="259" t="s">
        <v>157</v>
      </c>
    </row>
    <row r="314" s="2" customFormat="1" ht="24.15" customHeight="1">
      <c r="A314" s="38"/>
      <c r="B314" s="39"/>
      <c r="C314" s="260" t="s">
        <v>363</v>
      </c>
      <c r="D314" s="260" t="s">
        <v>240</v>
      </c>
      <c r="E314" s="261" t="s">
        <v>364</v>
      </c>
      <c r="F314" s="262" t="s">
        <v>365</v>
      </c>
      <c r="G314" s="263" t="s">
        <v>352</v>
      </c>
      <c r="H314" s="264">
        <v>43</v>
      </c>
      <c r="I314" s="265"/>
      <c r="J314" s="266">
        <f>ROUND(I314*H314,2)</f>
        <v>0</v>
      </c>
      <c r="K314" s="262" t="s">
        <v>164</v>
      </c>
      <c r="L314" s="267"/>
      <c r="M314" s="268" t="s">
        <v>1</v>
      </c>
      <c r="N314" s="269" t="s">
        <v>43</v>
      </c>
      <c r="O314" s="91"/>
      <c r="P314" s="223">
        <f>O314*H314</f>
        <v>0</v>
      </c>
      <c r="Q314" s="223">
        <v>0.01553</v>
      </c>
      <c r="R314" s="223">
        <f>Q314*H314</f>
        <v>0.66778999999999999</v>
      </c>
      <c r="S314" s="223">
        <v>0</v>
      </c>
      <c r="T314" s="224">
        <f>S314*H314</f>
        <v>0</v>
      </c>
      <c r="U314" s="38"/>
      <c r="V314" s="38"/>
      <c r="W314" s="38"/>
      <c r="X314" s="38"/>
      <c r="Y314" s="38"/>
      <c r="Z314" s="38"/>
      <c r="AA314" s="38"/>
      <c r="AB314" s="38"/>
      <c r="AC314" s="38"/>
      <c r="AD314" s="38"/>
      <c r="AE314" s="38"/>
      <c r="AR314" s="225" t="s">
        <v>218</v>
      </c>
      <c r="AT314" s="225" t="s">
        <v>240</v>
      </c>
      <c r="AU314" s="225" t="s">
        <v>87</v>
      </c>
      <c r="AY314" s="17" t="s">
        <v>157</v>
      </c>
      <c r="BE314" s="226">
        <f>IF(N314="základní",J314,0)</f>
        <v>0</v>
      </c>
      <c r="BF314" s="226">
        <f>IF(N314="snížená",J314,0)</f>
        <v>0</v>
      </c>
      <c r="BG314" s="226">
        <f>IF(N314="zákl. přenesená",J314,0)</f>
        <v>0</v>
      </c>
      <c r="BH314" s="226">
        <f>IF(N314="sníž. přenesená",J314,0)</f>
        <v>0</v>
      </c>
      <c r="BI314" s="226">
        <f>IF(N314="nulová",J314,0)</f>
        <v>0</v>
      </c>
      <c r="BJ314" s="17" t="s">
        <v>85</v>
      </c>
      <c r="BK314" s="226">
        <f>ROUND(I314*H314,2)</f>
        <v>0</v>
      </c>
      <c r="BL314" s="17" t="s">
        <v>165</v>
      </c>
      <c r="BM314" s="225" t="s">
        <v>366</v>
      </c>
    </row>
    <row r="315" s="2" customFormat="1" ht="44.25" customHeight="1">
      <c r="A315" s="38"/>
      <c r="B315" s="39"/>
      <c r="C315" s="214" t="s">
        <v>367</v>
      </c>
      <c r="D315" s="214" t="s">
        <v>160</v>
      </c>
      <c r="E315" s="215" t="s">
        <v>368</v>
      </c>
      <c r="F315" s="216" t="s">
        <v>369</v>
      </c>
      <c r="G315" s="217" t="s">
        <v>352</v>
      </c>
      <c r="H315" s="218">
        <v>1</v>
      </c>
      <c r="I315" s="219"/>
      <c r="J315" s="220">
        <f>ROUND(I315*H315,2)</f>
        <v>0</v>
      </c>
      <c r="K315" s="216" t="s">
        <v>164</v>
      </c>
      <c r="L315" s="44"/>
      <c r="M315" s="221" t="s">
        <v>1</v>
      </c>
      <c r="N315" s="222" t="s">
        <v>43</v>
      </c>
      <c r="O315" s="91"/>
      <c r="P315" s="223">
        <f>O315*H315</f>
        <v>0</v>
      </c>
      <c r="Q315" s="223">
        <v>0.035319999999999997</v>
      </c>
      <c r="R315" s="223">
        <f>Q315*H315</f>
        <v>0.035319999999999997</v>
      </c>
      <c r="S315" s="223">
        <v>0</v>
      </c>
      <c r="T315" s="224">
        <f>S315*H315</f>
        <v>0</v>
      </c>
      <c r="U315" s="38"/>
      <c r="V315" s="38"/>
      <c r="W315" s="38"/>
      <c r="X315" s="38"/>
      <c r="Y315" s="38"/>
      <c r="Z315" s="38"/>
      <c r="AA315" s="38"/>
      <c r="AB315" s="38"/>
      <c r="AC315" s="38"/>
      <c r="AD315" s="38"/>
      <c r="AE315" s="38"/>
      <c r="AR315" s="225" t="s">
        <v>165</v>
      </c>
      <c r="AT315" s="225" t="s">
        <v>160</v>
      </c>
      <c r="AU315" s="225" t="s">
        <v>87</v>
      </c>
      <c r="AY315" s="17" t="s">
        <v>157</v>
      </c>
      <c r="BE315" s="226">
        <f>IF(N315="základní",J315,0)</f>
        <v>0</v>
      </c>
      <c r="BF315" s="226">
        <f>IF(N315="snížená",J315,0)</f>
        <v>0</v>
      </c>
      <c r="BG315" s="226">
        <f>IF(N315="zákl. přenesená",J315,0)</f>
        <v>0</v>
      </c>
      <c r="BH315" s="226">
        <f>IF(N315="sníž. přenesená",J315,0)</f>
        <v>0</v>
      </c>
      <c r="BI315" s="226">
        <f>IF(N315="nulová",J315,0)</f>
        <v>0</v>
      </c>
      <c r="BJ315" s="17" t="s">
        <v>85</v>
      </c>
      <c r="BK315" s="226">
        <f>ROUND(I315*H315,2)</f>
        <v>0</v>
      </c>
      <c r="BL315" s="17" t="s">
        <v>165</v>
      </c>
      <c r="BM315" s="225" t="s">
        <v>370</v>
      </c>
    </row>
    <row r="316" s="14" customFormat="1">
      <c r="A316" s="14"/>
      <c r="B316" s="238"/>
      <c r="C316" s="239"/>
      <c r="D316" s="229" t="s">
        <v>167</v>
      </c>
      <c r="E316" s="240" t="s">
        <v>1</v>
      </c>
      <c r="F316" s="241" t="s">
        <v>85</v>
      </c>
      <c r="G316" s="239"/>
      <c r="H316" s="242">
        <v>1</v>
      </c>
      <c r="I316" s="243"/>
      <c r="J316" s="239"/>
      <c r="K316" s="239"/>
      <c r="L316" s="244"/>
      <c r="M316" s="245"/>
      <c r="N316" s="246"/>
      <c r="O316" s="246"/>
      <c r="P316" s="246"/>
      <c r="Q316" s="246"/>
      <c r="R316" s="246"/>
      <c r="S316" s="246"/>
      <c r="T316" s="247"/>
      <c r="U316" s="14"/>
      <c r="V316" s="14"/>
      <c r="W316" s="14"/>
      <c r="X316" s="14"/>
      <c r="Y316" s="14"/>
      <c r="Z316" s="14"/>
      <c r="AA316" s="14"/>
      <c r="AB316" s="14"/>
      <c r="AC316" s="14"/>
      <c r="AD316" s="14"/>
      <c r="AE316" s="14"/>
      <c r="AT316" s="248" t="s">
        <v>167</v>
      </c>
      <c r="AU316" s="248" t="s">
        <v>87</v>
      </c>
      <c r="AV316" s="14" t="s">
        <v>87</v>
      </c>
      <c r="AW316" s="14" t="s">
        <v>33</v>
      </c>
      <c r="AX316" s="14" t="s">
        <v>85</v>
      </c>
      <c r="AY316" s="248" t="s">
        <v>157</v>
      </c>
    </row>
    <row r="317" s="2" customFormat="1" ht="24.15" customHeight="1">
      <c r="A317" s="38"/>
      <c r="B317" s="39"/>
      <c r="C317" s="260" t="s">
        <v>371</v>
      </c>
      <c r="D317" s="260" t="s">
        <v>240</v>
      </c>
      <c r="E317" s="261" t="s">
        <v>372</v>
      </c>
      <c r="F317" s="262" t="s">
        <v>373</v>
      </c>
      <c r="G317" s="263" t="s">
        <v>352</v>
      </c>
      <c r="H317" s="264">
        <v>1</v>
      </c>
      <c r="I317" s="265"/>
      <c r="J317" s="266">
        <f>ROUND(I317*H317,2)</f>
        <v>0</v>
      </c>
      <c r="K317" s="262" t="s">
        <v>1</v>
      </c>
      <c r="L317" s="267"/>
      <c r="M317" s="268" t="s">
        <v>1</v>
      </c>
      <c r="N317" s="269" t="s">
        <v>43</v>
      </c>
      <c r="O317" s="91"/>
      <c r="P317" s="223">
        <f>O317*H317</f>
        <v>0</v>
      </c>
      <c r="Q317" s="223">
        <v>0.018679999999999999</v>
      </c>
      <c r="R317" s="223">
        <f>Q317*H317</f>
        <v>0.018679999999999999</v>
      </c>
      <c r="S317" s="223">
        <v>0</v>
      </c>
      <c r="T317" s="224">
        <f>S317*H317</f>
        <v>0</v>
      </c>
      <c r="U317" s="38"/>
      <c r="V317" s="38"/>
      <c r="W317" s="38"/>
      <c r="X317" s="38"/>
      <c r="Y317" s="38"/>
      <c r="Z317" s="38"/>
      <c r="AA317" s="38"/>
      <c r="AB317" s="38"/>
      <c r="AC317" s="38"/>
      <c r="AD317" s="38"/>
      <c r="AE317" s="38"/>
      <c r="AR317" s="225" t="s">
        <v>218</v>
      </c>
      <c r="AT317" s="225" t="s">
        <v>240</v>
      </c>
      <c r="AU317" s="225" t="s">
        <v>87</v>
      </c>
      <c r="AY317" s="17" t="s">
        <v>157</v>
      </c>
      <c r="BE317" s="226">
        <f>IF(N317="základní",J317,0)</f>
        <v>0</v>
      </c>
      <c r="BF317" s="226">
        <f>IF(N317="snížená",J317,0)</f>
        <v>0</v>
      </c>
      <c r="BG317" s="226">
        <f>IF(N317="zákl. přenesená",J317,0)</f>
        <v>0</v>
      </c>
      <c r="BH317" s="226">
        <f>IF(N317="sníž. přenesená",J317,0)</f>
        <v>0</v>
      </c>
      <c r="BI317" s="226">
        <f>IF(N317="nulová",J317,0)</f>
        <v>0</v>
      </c>
      <c r="BJ317" s="17" t="s">
        <v>85</v>
      </c>
      <c r="BK317" s="226">
        <f>ROUND(I317*H317,2)</f>
        <v>0</v>
      </c>
      <c r="BL317" s="17" t="s">
        <v>165</v>
      </c>
      <c r="BM317" s="225" t="s">
        <v>374</v>
      </c>
    </row>
    <row r="318" s="13" customFormat="1">
      <c r="A318" s="13"/>
      <c r="B318" s="227"/>
      <c r="C318" s="228"/>
      <c r="D318" s="229" t="s">
        <v>167</v>
      </c>
      <c r="E318" s="230" t="s">
        <v>1</v>
      </c>
      <c r="F318" s="231" t="s">
        <v>178</v>
      </c>
      <c r="G318" s="228"/>
      <c r="H318" s="230" t="s">
        <v>1</v>
      </c>
      <c r="I318" s="232"/>
      <c r="J318" s="228"/>
      <c r="K318" s="228"/>
      <c r="L318" s="233"/>
      <c r="M318" s="234"/>
      <c r="N318" s="235"/>
      <c r="O318" s="235"/>
      <c r="P318" s="235"/>
      <c r="Q318" s="235"/>
      <c r="R318" s="235"/>
      <c r="S318" s="235"/>
      <c r="T318" s="236"/>
      <c r="U318" s="13"/>
      <c r="V318" s="13"/>
      <c r="W318" s="13"/>
      <c r="X318" s="13"/>
      <c r="Y318" s="13"/>
      <c r="Z318" s="13"/>
      <c r="AA318" s="13"/>
      <c r="AB318" s="13"/>
      <c r="AC318" s="13"/>
      <c r="AD318" s="13"/>
      <c r="AE318" s="13"/>
      <c r="AT318" s="237" t="s">
        <v>167</v>
      </c>
      <c r="AU318" s="237" t="s">
        <v>87</v>
      </c>
      <c r="AV318" s="13" t="s">
        <v>85</v>
      </c>
      <c r="AW318" s="13" t="s">
        <v>33</v>
      </c>
      <c r="AX318" s="13" t="s">
        <v>78</v>
      </c>
      <c r="AY318" s="237" t="s">
        <v>157</v>
      </c>
    </row>
    <row r="319" s="14" customFormat="1">
      <c r="A319" s="14"/>
      <c r="B319" s="238"/>
      <c r="C319" s="239"/>
      <c r="D319" s="229" t="s">
        <v>167</v>
      </c>
      <c r="E319" s="240" t="s">
        <v>1</v>
      </c>
      <c r="F319" s="241" t="s">
        <v>85</v>
      </c>
      <c r="G319" s="239"/>
      <c r="H319" s="242">
        <v>1</v>
      </c>
      <c r="I319" s="243"/>
      <c r="J319" s="239"/>
      <c r="K319" s="239"/>
      <c r="L319" s="244"/>
      <c r="M319" s="245"/>
      <c r="N319" s="246"/>
      <c r="O319" s="246"/>
      <c r="P319" s="246"/>
      <c r="Q319" s="246"/>
      <c r="R319" s="246"/>
      <c r="S319" s="246"/>
      <c r="T319" s="247"/>
      <c r="U319" s="14"/>
      <c r="V319" s="14"/>
      <c r="W319" s="14"/>
      <c r="X319" s="14"/>
      <c r="Y319" s="14"/>
      <c r="Z319" s="14"/>
      <c r="AA319" s="14"/>
      <c r="AB319" s="14"/>
      <c r="AC319" s="14"/>
      <c r="AD319" s="14"/>
      <c r="AE319" s="14"/>
      <c r="AT319" s="248" t="s">
        <v>167</v>
      </c>
      <c r="AU319" s="248" t="s">
        <v>87</v>
      </c>
      <c r="AV319" s="14" t="s">
        <v>87</v>
      </c>
      <c r="AW319" s="14" t="s">
        <v>33</v>
      </c>
      <c r="AX319" s="14" t="s">
        <v>78</v>
      </c>
      <c r="AY319" s="248" t="s">
        <v>157</v>
      </c>
    </row>
    <row r="320" s="15" customFormat="1">
      <c r="A320" s="15"/>
      <c r="B320" s="249"/>
      <c r="C320" s="250"/>
      <c r="D320" s="229" t="s">
        <v>167</v>
      </c>
      <c r="E320" s="251" t="s">
        <v>1</v>
      </c>
      <c r="F320" s="252" t="s">
        <v>171</v>
      </c>
      <c r="G320" s="250"/>
      <c r="H320" s="253">
        <v>1</v>
      </c>
      <c r="I320" s="254"/>
      <c r="J320" s="250"/>
      <c r="K320" s="250"/>
      <c r="L320" s="255"/>
      <c r="M320" s="256"/>
      <c r="N320" s="257"/>
      <c r="O320" s="257"/>
      <c r="P320" s="257"/>
      <c r="Q320" s="257"/>
      <c r="R320" s="257"/>
      <c r="S320" s="257"/>
      <c r="T320" s="258"/>
      <c r="U320" s="15"/>
      <c r="V320" s="15"/>
      <c r="W320" s="15"/>
      <c r="X320" s="15"/>
      <c r="Y320" s="15"/>
      <c r="Z320" s="15"/>
      <c r="AA320" s="15"/>
      <c r="AB320" s="15"/>
      <c r="AC320" s="15"/>
      <c r="AD320" s="15"/>
      <c r="AE320" s="15"/>
      <c r="AT320" s="259" t="s">
        <v>167</v>
      </c>
      <c r="AU320" s="259" t="s">
        <v>87</v>
      </c>
      <c r="AV320" s="15" t="s">
        <v>165</v>
      </c>
      <c r="AW320" s="15" t="s">
        <v>33</v>
      </c>
      <c r="AX320" s="15" t="s">
        <v>85</v>
      </c>
      <c r="AY320" s="259" t="s">
        <v>157</v>
      </c>
    </row>
    <row r="321" s="2" customFormat="1" ht="37.8" customHeight="1">
      <c r="A321" s="38"/>
      <c r="B321" s="39"/>
      <c r="C321" s="214" t="s">
        <v>375</v>
      </c>
      <c r="D321" s="214" t="s">
        <v>160</v>
      </c>
      <c r="E321" s="215" t="s">
        <v>376</v>
      </c>
      <c r="F321" s="216" t="s">
        <v>377</v>
      </c>
      <c r="G321" s="217" t="s">
        <v>352</v>
      </c>
      <c r="H321" s="218">
        <v>3</v>
      </c>
      <c r="I321" s="219"/>
      <c r="J321" s="220">
        <f>ROUND(I321*H321,2)</f>
        <v>0</v>
      </c>
      <c r="K321" s="216" t="s">
        <v>164</v>
      </c>
      <c r="L321" s="44"/>
      <c r="M321" s="221" t="s">
        <v>1</v>
      </c>
      <c r="N321" s="222" t="s">
        <v>43</v>
      </c>
      <c r="O321" s="91"/>
      <c r="P321" s="223">
        <f>O321*H321</f>
        <v>0</v>
      </c>
      <c r="Q321" s="223">
        <v>0.42153000000000002</v>
      </c>
      <c r="R321" s="223">
        <f>Q321*H321</f>
        <v>1.2645900000000001</v>
      </c>
      <c r="S321" s="223">
        <v>0</v>
      </c>
      <c r="T321" s="224">
        <f>S321*H321</f>
        <v>0</v>
      </c>
      <c r="U321" s="38"/>
      <c r="V321" s="38"/>
      <c r="W321" s="38"/>
      <c r="X321" s="38"/>
      <c r="Y321" s="38"/>
      <c r="Z321" s="38"/>
      <c r="AA321" s="38"/>
      <c r="AB321" s="38"/>
      <c r="AC321" s="38"/>
      <c r="AD321" s="38"/>
      <c r="AE321" s="38"/>
      <c r="AR321" s="225" t="s">
        <v>165</v>
      </c>
      <c r="AT321" s="225" t="s">
        <v>160</v>
      </c>
      <c r="AU321" s="225" t="s">
        <v>87</v>
      </c>
      <c r="AY321" s="17" t="s">
        <v>157</v>
      </c>
      <c r="BE321" s="226">
        <f>IF(N321="základní",J321,0)</f>
        <v>0</v>
      </c>
      <c r="BF321" s="226">
        <f>IF(N321="snížená",J321,0)</f>
        <v>0</v>
      </c>
      <c r="BG321" s="226">
        <f>IF(N321="zákl. přenesená",J321,0)</f>
        <v>0</v>
      </c>
      <c r="BH321" s="226">
        <f>IF(N321="sníž. přenesená",J321,0)</f>
        <v>0</v>
      </c>
      <c r="BI321" s="226">
        <f>IF(N321="nulová",J321,0)</f>
        <v>0</v>
      </c>
      <c r="BJ321" s="17" t="s">
        <v>85</v>
      </c>
      <c r="BK321" s="226">
        <f>ROUND(I321*H321,2)</f>
        <v>0</v>
      </c>
      <c r="BL321" s="17" t="s">
        <v>165</v>
      </c>
      <c r="BM321" s="225" t="s">
        <v>378</v>
      </c>
    </row>
    <row r="322" s="2" customFormat="1" ht="37.8" customHeight="1">
      <c r="A322" s="38"/>
      <c r="B322" s="39"/>
      <c r="C322" s="260" t="s">
        <v>379</v>
      </c>
      <c r="D322" s="260" t="s">
        <v>240</v>
      </c>
      <c r="E322" s="261" t="s">
        <v>380</v>
      </c>
      <c r="F322" s="262" t="s">
        <v>381</v>
      </c>
      <c r="G322" s="263" t="s">
        <v>352</v>
      </c>
      <c r="H322" s="264">
        <v>3</v>
      </c>
      <c r="I322" s="265"/>
      <c r="J322" s="266">
        <f>ROUND(I322*H322,2)</f>
        <v>0</v>
      </c>
      <c r="K322" s="262" t="s">
        <v>164</v>
      </c>
      <c r="L322" s="267"/>
      <c r="M322" s="268" t="s">
        <v>1</v>
      </c>
      <c r="N322" s="269" t="s">
        <v>43</v>
      </c>
      <c r="O322" s="91"/>
      <c r="P322" s="223">
        <f>O322*H322</f>
        <v>0</v>
      </c>
      <c r="Q322" s="223">
        <v>0.01553</v>
      </c>
      <c r="R322" s="223">
        <f>Q322*H322</f>
        <v>0.046589999999999999</v>
      </c>
      <c r="S322" s="223">
        <v>0</v>
      </c>
      <c r="T322" s="224">
        <f>S322*H322</f>
        <v>0</v>
      </c>
      <c r="U322" s="38"/>
      <c r="V322" s="38"/>
      <c r="W322" s="38"/>
      <c r="X322" s="38"/>
      <c r="Y322" s="38"/>
      <c r="Z322" s="38"/>
      <c r="AA322" s="38"/>
      <c r="AB322" s="38"/>
      <c r="AC322" s="38"/>
      <c r="AD322" s="38"/>
      <c r="AE322" s="38"/>
      <c r="AR322" s="225" t="s">
        <v>218</v>
      </c>
      <c r="AT322" s="225" t="s">
        <v>240</v>
      </c>
      <c r="AU322" s="225" t="s">
        <v>87</v>
      </c>
      <c r="AY322" s="17" t="s">
        <v>157</v>
      </c>
      <c r="BE322" s="226">
        <f>IF(N322="základní",J322,0)</f>
        <v>0</v>
      </c>
      <c r="BF322" s="226">
        <f>IF(N322="snížená",J322,0)</f>
        <v>0</v>
      </c>
      <c r="BG322" s="226">
        <f>IF(N322="zákl. přenesená",J322,0)</f>
        <v>0</v>
      </c>
      <c r="BH322" s="226">
        <f>IF(N322="sníž. přenesená",J322,0)</f>
        <v>0</v>
      </c>
      <c r="BI322" s="226">
        <f>IF(N322="nulová",J322,0)</f>
        <v>0</v>
      </c>
      <c r="BJ322" s="17" t="s">
        <v>85</v>
      </c>
      <c r="BK322" s="226">
        <f>ROUND(I322*H322,2)</f>
        <v>0</v>
      </c>
      <c r="BL322" s="17" t="s">
        <v>165</v>
      </c>
      <c r="BM322" s="225" t="s">
        <v>382</v>
      </c>
    </row>
    <row r="323" s="13" customFormat="1">
      <c r="A323" s="13"/>
      <c r="B323" s="227"/>
      <c r="C323" s="228"/>
      <c r="D323" s="229" t="s">
        <v>167</v>
      </c>
      <c r="E323" s="230" t="s">
        <v>1</v>
      </c>
      <c r="F323" s="231" t="s">
        <v>189</v>
      </c>
      <c r="G323" s="228"/>
      <c r="H323" s="230" t="s">
        <v>1</v>
      </c>
      <c r="I323" s="232"/>
      <c r="J323" s="228"/>
      <c r="K323" s="228"/>
      <c r="L323" s="233"/>
      <c r="M323" s="234"/>
      <c r="N323" s="235"/>
      <c r="O323" s="235"/>
      <c r="P323" s="235"/>
      <c r="Q323" s="235"/>
      <c r="R323" s="235"/>
      <c r="S323" s="235"/>
      <c r="T323" s="236"/>
      <c r="U323" s="13"/>
      <c r="V323" s="13"/>
      <c r="W323" s="13"/>
      <c r="X323" s="13"/>
      <c r="Y323" s="13"/>
      <c r="Z323" s="13"/>
      <c r="AA323" s="13"/>
      <c r="AB323" s="13"/>
      <c r="AC323" s="13"/>
      <c r="AD323" s="13"/>
      <c r="AE323" s="13"/>
      <c r="AT323" s="237" t="s">
        <v>167</v>
      </c>
      <c r="AU323" s="237" t="s">
        <v>87</v>
      </c>
      <c r="AV323" s="13" t="s">
        <v>85</v>
      </c>
      <c r="AW323" s="13" t="s">
        <v>33</v>
      </c>
      <c r="AX323" s="13" t="s">
        <v>78</v>
      </c>
      <c r="AY323" s="237" t="s">
        <v>157</v>
      </c>
    </row>
    <row r="324" s="14" customFormat="1">
      <c r="A324" s="14"/>
      <c r="B324" s="238"/>
      <c r="C324" s="239"/>
      <c r="D324" s="229" t="s">
        <v>167</v>
      </c>
      <c r="E324" s="240" t="s">
        <v>1</v>
      </c>
      <c r="F324" s="241" t="s">
        <v>158</v>
      </c>
      <c r="G324" s="239"/>
      <c r="H324" s="242">
        <v>3</v>
      </c>
      <c r="I324" s="243"/>
      <c r="J324" s="239"/>
      <c r="K324" s="239"/>
      <c r="L324" s="244"/>
      <c r="M324" s="245"/>
      <c r="N324" s="246"/>
      <c r="O324" s="246"/>
      <c r="P324" s="246"/>
      <c r="Q324" s="246"/>
      <c r="R324" s="246"/>
      <c r="S324" s="246"/>
      <c r="T324" s="247"/>
      <c r="U324" s="14"/>
      <c r="V324" s="14"/>
      <c r="W324" s="14"/>
      <c r="X324" s="14"/>
      <c r="Y324" s="14"/>
      <c r="Z324" s="14"/>
      <c r="AA324" s="14"/>
      <c r="AB324" s="14"/>
      <c r="AC324" s="14"/>
      <c r="AD324" s="14"/>
      <c r="AE324" s="14"/>
      <c r="AT324" s="248" t="s">
        <v>167</v>
      </c>
      <c r="AU324" s="248" t="s">
        <v>87</v>
      </c>
      <c r="AV324" s="14" t="s">
        <v>87</v>
      </c>
      <c r="AW324" s="14" t="s">
        <v>33</v>
      </c>
      <c r="AX324" s="14" t="s">
        <v>78</v>
      </c>
      <c r="AY324" s="248" t="s">
        <v>157</v>
      </c>
    </row>
    <row r="325" s="15" customFormat="1">
      <c r="A325" s="15"/>
      <c r="B325" s="249"/>
      <c r="C325" s="250"/>
      <c r="D325" s="229" t="s">
        <v>167</v>
      </c>
      <c r="E325" s="251" t="s">
        <v>1</v>
      </c>
      <c r="F325" s="252" t="s">
        <v>171</v>
      </c>
      <c r="G325" s="250"/>
      <c r="H325" s="253">
        <v>3</v>
      </c>
      <c r="I325" s="254"/>
      <c r="J325" s="250"/>
      <c r="K325" s="250"/>
      <c r="L325" s="255"/>
      <c r="M325" s="256"/>
      <c r="N325" s="257"/>
      <c r="O325" s="257"/>
      <c r="P325" s="257"/>
      <c r="Q325" s="257"/>
      <c r="R325" s="257"/>
      <c r="S325" s="257"/>
      <c r="T325" s="258"/>
      <c r="U325" s="15"/>
      <c r="V325" s="15"/>
      <c r="W325" s="15"/>
      <c r="X325" s="15"/>
      <c r="Y325" s="15"/>
      <c r="Z325" s="15"/>
      <c r="AA325" s="15"/>
      <c r="AB325" s="15"/>
      <c r="AC325" s="15"/>
      <c r="AD325" s="15"/>
      <c r="AE325" s="15"/>
      <c r="AT325" s="259" t="s">
        <v>167</v>
      </c>
      <c r="AU325" s="259" t="s">
        <v>87</v>
      </c>
      <c r="AV325" s="15" t="s">
        <v>165</v>
      </c>
      <c r="AW325" s="15" t="s">
        <v>33</v>
      </c>
      <c r="AX325" s="15" t="s">
        <v>85</v>
      </c>
      <c r="AY325" s="259" t="s">
        <v>157</v>
      </c>
    </row>
    <row r="326" s="2" customFormat="1" ht="44.25" customHeight="1">
      <c r="A326" s="38"/>
      <c r="B326" s="39"/>
      <c r="C326" s="214" t="s">
        <v>383</v>
      </c>
      <c r="D326" s="214" t="s">
        <v>160</v>
      </c>
      <c r="E326" s="215" t="s">
        <v>384</v>
      </c>
      <c r="F326" s="216" t="s">
        <v>385</v>
      </c>
      <c r="G326" s="217" t="s">
        <v>352</v>
      </c>
      <c r="H326" s="218">
        <v>4</v>
      </c>
      <c r="I326" s="219"/>
      <c r="J326" s="220">
        <f>ROUND(I326*H326,2)</f>
        <v>0</v>
      </c>
      <c r="K326" s="216" t="s">
        <v>164</v>
      </c>
      <c r="L326" s="44"/>
      <c r="M326" s="221" t="s">
        <v>1</v>
      </c>
      <c r="N326" s="222" t="s">
        <v>43</v>
      </c>
      <c r="O326" s="91"/>
      <c r="P326" s="223">
        <f>O326*H326</f>
        <v>0</v>
      </c>
      <c r="Q326" s="223">
        <v>0.52571000000000001</v>
      </c>
      <c r="R326" s="223">
        <f>Q326*H326</f>
        <v>2.10284</v>
      </c>
      <c r="S326" s="223">
        <v>0</v>
      </c>
      <c r="T326" s="224">
        <f>S326*H326</f>
        <v>0</v>
      </c>
      <c r="U326" s="38"/>
      <c r="V326" s="38"/>
      <c r="W326" s="38"/>
      <c r="X326" s="38"/>
      <c r="Y326" s="38"/>
      <c r="Z326" s="38"/>
      <c r="AA326" s="38"/>
      <c r="AB326" s="38"/>
      <c r="AC326" s="38"/>
      <c r="AD326" s="38"/>
      <c r="AE326" s="38"/>
      <c r="AR326" s="225" t="s">
        <v>165</v>
      </c>
      <c r="AT326" s="225" t="s">
        <v>160</v>
      </c>
      <c r="AU326" s="225" t="s">
        <v>87</v>
      </c>
      <c r="AY326" s="17" t="s">
        <v>157</v>
      </c>
      <c r="BE326" s="226">
        <f>IF(N326="základní",J326,0)</f>
        <v>0</v>
      </c>
      <c r="BF326" s="226">
        <f>IF(N326="snížená",J326,0)</f>
        <v>0</v>
      </c>
      <c r="BG326" s="226">
        <f>IF(N326="zákl. přenesená",J326,0)</f>
        <v>0</v>
      </c>
      <c r="BH326" s="226">
        <f>IF(N326="sníž. přenesená",J326,0)</f>
        <v>0</v>
      </c>
      <c r="BI326" s="226">
        <f>IF(N326="nulová",J326,0)</f>
        <v>0</v>
      </c>
      <c r="BJ326" s="17" t="s">
        <v>85</v>
      </c>
      <c r="BK326" s="226">
        <f>ROUND(I326*H326,2)</f>
        <v>0</v>
      </c>
      <c r="BL326" s="17" t="s">
        <v>165</v>
      </c>
      <c r="BM326" s="225" t="s">
        <v>386</v>
      </c>
    </row>
    <row r="327" s="13" customFormat="1">
      <c r="A327" s="13"/>
      <c r="B327" s="227"/>
      <c r="C327" s="228"/>
      <c r="D327" s="229" t="s">
        <v>167</v>
      </c>
      <c r="E327" s="230" t="s">
        <v>1</v>
      </c>
      <c r="F327" s="231" t="s">
        <v>189</v>
      </c>
      <c r="G327" s="228"/>
      <c r="H327" s="230" t="s">
        <v>1</v>
      </c>
      <c r="I327" s="232"/>
      <c r="J327" s="228"/>
      <c r="K327" s="228"/>
      <c r="L327" s="233"/>
      <c r="M327" s="234"/>
      <c r="N327" s="235"/>
      <c r="O327" s="235"/>
      <c r="P327" s="235"/>
      <c r="Q327" s="235"/>
      <c r="R327" s="235"/>
      <c r="S327" s="235"/>
      <c r="T327" s="236"/>
      <c r="U327" s="13"/>
      <c r="V327" s="13"/>
      <c r="W327" s="13"/>
      <c r="X327" s="13"/>
      <c r="Y327" s="13"/>
      <c r="Z327" s="13"/>
      <c r="AA327" s="13"/>
      <c r="AB327" s="13"/>
      <c r="AC327" s="13"/>
      <c r="AD327" s="13"/>
      <c r="AE327" s="13"/>
      <c r="AT327" s="237" t="s">
        <v>167</v>
      </c>
      <c r="AU327" s="237" t="s">
        <v>87</v>
      </c>
      <c r="AV327" s="13" t="s">
        <v>85</v>
      </c>
      <c r="AW327" s="13" t="s">
        <v>33</v>
      </c>
      <c r="AX327" s="13" t="s">
        <v>78</v>
      </c>
      <c r="AY327" s="237" t="s">
        <v>157</v>
      </c>
    </row>
    <row r="328" s="14" customFormat="1">
      <c r="A328" s="14"/>
      <c r="B328" s="238"/>
      <c r="C328" s="239"/>
      <c r="D328" s="229" t="s">
        <v>167</v>
      </c>
      <c r="E328" s="240" t="s">
        <v>1</v>
      </c>
      <c r="F328" s="241" t="s">
        <v>387</v>
      </c>
      <c r="G328" s="239"/>
      <c r="H328" s="242">
        <v>4</v>
      </c>
      <c r="I328" s="243"/>
      <c r="J328" s="239"/>
      <c r="K328" s="239"/>
      <c r="L328" s="244"/>
      <c r="M328" s="245"/>
      <c r="N328" s="246"/>
      <c r="O328" s="246"/>
      <c r="P328" s="246"/>
      <c r="Q328" s="246"/>
      <c r="R328" s="246"/>
      <c r="S328" s="246"/>
      <c r="T328" s="247"/>
      <c r="U328" s="14"/>
      <c r="V328" s="14"/>
      <c r="W328" s="14"/>
      <c r="X328" s="14"/>
      <c r="Y328" s="14"/>
      <c r="Z328" s="14"/>
      <c r="AA328" s="14"/>
      <c r="AB328" s="14"/>
      <c r="AC328" s="14"/>
      <c r="AD328" s="14"/>
      <c r="AE328" s="14"/>
      <c r="AT328" s="248" t="s">
        <v>167</v>
      </c>
      <c r="AU328" s="248" t="s">
        <v>87</v>
      </c>
      <c r="AV328" s="14" t="s">
        <v>87</v>
      </c>
      <c r="AW328" s="14" t="s">
        <v>33</v>
      </c>
      <c r="AX328" s="14" t="s">
        <v>78</v>
      </c>
      <c r="AY328" s="248" t="s">
        <v>157</v>
      </c>
    </row>
    <row r="329" s="15" customFormat="1">
      <c r="A329" s="15"/>
      <c r="B329" s="249"/>
      <c r="C329" s="250"/>
      <c r="D329" s="229" t="s">
        <v>167</v>
      </c>
      <c r="E329" s="251" t="s">
        <v>1</v>
      </c>
      <c r="F329" s="252" t="s">
        <v>171</v>
      </c>
      <c r="G329" s="250"/>
      <c r="H329" s="253">
        <v>4</v>
      </c>
      <c r="I329" s="254"/>
      <c r="J329" s="250"/>
      <c r="K329" s="250"/>
      <c r="L329" s="255"/>
      <c r="M329" s="256"/>
      <c r="N329" s="257"/>
      <c r="O329" s="257"/>
      <c r="P329" s="257"/>
      <c r="Q329" s="257"/>
      <c r="R329" s="257"/>
      <c r="S329" s="257"/>
      <c r="T329" s="258"/>
      <c r="U329" s="15"/>
      <c r="V329" s="15"/>
      <c r="W329" s="15"/>
      <c r="X329" s="15"/>
      <c r="Y329" s="15"/>
      <c r="Z329" s="15"/>
      <c r="AA329" s="15"/>
      <c r="AB329" s="15"/>
      <c r="AC329" s="15"/>
      <c r="AD329" s="15"/>
      <c r="AE329" s="15"/>
      <c r="AT329" s="259" t="s">
        <v>167</v>
      </c>
      <c r="AU329" s="259" t="s">
        <v>87</v>
      </c>
      <c r="AV329" s="15" t="s">
        <v>165</v>
      </c>
      <c r="AW329" s="15" t="s">
        <v>33</v>
      </c>
      <c r="AX329" s="15" t="s">
        <v>85</v>
      </c>
      <c r="AY329" s="259" t="s">
        <v>157</v>
      </c>
    </row>
    <row r="330" s="2" customFormat="1" ht="37.8" customHeight="1">
      <c r="A330" s="38"/>
      <c r="B330" s="39"/>
      <c r="C330" s="260" t="s">
        <v>388</v>
      </c>
      <c r="D330" s="260" t="s">
        <v>240</v>
      </c>
      <c r="E330" s="261" t="s">
        <v>389</v>
      </c>
      <c r="F330" s="262" t="s">
        <v>390</v>
      </c>
      <c r="G330" s="263" t="s">
        <v>352</v>
      </c>
      <c r="H330" s="264">
        <v>1</v>
      </c>
      <c r="I330" s="265"/>
      <c r="J330" s="266">
        <f>ROUND(I330*H330,2)</f>
        <v>0</v>
      </c>
      <c r="K330" s="262" t="s">
        <v>164</v>
      </c>
      <c r="L330" s="267"/>
      <c r="M330" s="268" t="s">
        <v>1</v>
      </c>
      <c r="N330" s="269" t="s">
        <v>43</v>
      </c>
      <c r="O330" s="91"/>
      <c r="P330" s="223">
        <f>O330*H330</f>
        <v>0</v>
      </c>
      <c r="Q330" s="223">
        <v>0.018679999999999999</v>
      </c>
      <c r="R330" s="223">
        <f>Q330*H330</f>
        <v>0.018679999999999999</v>
      </c>
      <c r="S330" s="223">
        <v>0</v>
      </c>
      <c r="T330" s="224">
        <f>S330*H330</f>
        <v>0</v>
      </c>
      <c r="U330" s="38"/>
      <c r="V330" s="38"/>
      <c r="W330" s="38"/>
      <c r="X330" s="38"/>
      <c r="Y330" s="38"/>
      <c r="Z330" s="38"/>
      <c r="AA330" s="38"/>
      <c r="AB330" s="38"/>
      <c r="AC330" s="38"/>
      <c r="AD330" s="38"/>
      <c r="AE330" s="38"/>
      <c r="AR330" s="225" t="s">
        <v>218</v>
      </c>
      <c r="AT330" s="225" t="s">
        <v>240</v>
      </c>
      <c r="AU330" s="225" t="s">
        <v>87</v>
      </c>
      <c r="AY330" s="17" t="s">
        <v>157</v>
      </c>
      <c r="BE330" s="226">
        <f>IF(N330="základní",J330,0)</f>
        <v>0</v>
      </c>
      <c r="BF330" s="226">
        <f>IF(N330="snížená",J330,0)</f>
        <v>0</v>
      </c>
      <c r="BG330" s="226">
        <f>IF(N330="zákl. přenesená",J330,0)</f>
        <v>0</v>
      </c>
      <c r="BH330" s="226">
        <f>IF(N330="sníž. přenesená",J330,0)</f>
        <v>0</v>
      </c>
      <c r="BI330" s="226">
        <f>IF(N330="nulová",J330,0)</f>
        <v>0</v>
      </c>
      <c r="BJ330" s="17" t="s">
        <v>85</v>
      </c>
      <c r="BK330" s="226">
        <f>ROUND(I330*H330,2)</f>
        <v>0</v>
      </c>
      <c r="BL330" s="17" t="s">
        <v>165</v>
      </c>
      <c r="BM330" s="225" t="s">
        <v>391</v>
      </c>
    </row>
    <row r="331" s="13" customFormat="1">
      <c r="A331" s="13"/>
      <c r="B331" s="227"/>
      <c r="C331" s="228"/>
      <c r="D331" s="229" t="s">
        <v>167</v>
      </c>
      <c r="E331" s="230" t="s">
        <v>1</v>
      </c>
      <c r="F331" s="231" t="s">
        <v>189</v>
      </c>
      <c r="G331" s="228"/>
      <c r="H331" s="230" t="s">
        <v>1</v>
      </c>
      <c r="I331" s="232"/>
      <c r="J331" s="228"/>
      <c r="K331" s="228"/>
      <c r="L331" s="233"/>
      <c r="M331" s="234"/>
      <c r="N331" s="235"/>
      <c r="O331" s="235"/>
      <c r="P331" s="235"/>
      <c r="Q331" s="235"/>
      <c r="R331" s="235"/>
      <c r="S331" s="235"/>
      <c r="T331" s="236"/>
      <c r="U331" s="13"/>
      <c r="V331" s="13"/>
      <c r="W331" s="13"/>
      <c r="X331" s="13"/>
      <c r="Y331" s="13"/>
      <c r="Z331" s="13"/>
      <c r="AA331" s="13"/>
      <c r="AB331" s="13"/>
      <c r="AC331" s="13"/>
      <c r="AD331" s="13"/>
      <c r="AE331" s="13"/>
      <c r="AT331" s="237" t="s">
        <v>167</v>
      </c>
      <c r="AU331" s="237" t="s">
        <v>87</v>
      </c>
      <c r="AV331" s="13" t="s">
        <v>85</v>
      </c>
      <c r="AW331" s="13" t="s">
        <v>33</v>
      </c>
      <c r="AX331" s="13" t="s">
        <v>78</v>
      </c>
      <c r="AY331" s="237" t="s">
        <v>157</v>
      </c>
    </row>
    <row r="332" s="14" customFormat="1">
      <c r="A332" s="14"/>
      <c r="B332" s="238"/>
      <c r="C332" s="239"/>
      <c r="D332" s="229" t="s">
        <v>167</v>
      </c>
      <c r="E332" s="240" t="s">
        <v>1</v>
      </c>
      <c r="F332" s="241" t="s">
        <v>85</v>
      </c>
      <c r="G332" s="239"/>
      <c r="H332" s="242">
        <v>1</v>
      </c>
      <c r="I332" s="243"/>
      <c r="J332" s="239"/>
      <c r="K332" s="239"/>
      <c r="L332" s="244"/>
      <c r="M332" s="245"/>
      <c r="N332" s="246"/>
      <c r="O332" s="246"/>
      <c r="P332" s="246"/>
      <c r="Q332" s="246"/>
      <c r="R332" s="246"/>
      <c r="S332" s="246"/>
      <c r="T332" s="247"/>
      <c r="U332" s="14"/>
      <c r="V332" s="14"/>
      <c r="W332" s="14"/>
      <c r="X332" s="14"/>
      <c r="Y332" s="14"/>
      <c r="Z332" s="14"/>
      <c r="AA332" s="14"/>
      <c r="AB332" s="14"/>
      <c r="AC332" s="14"/>
      <c r="AD332" s="14"/>
      <c r="AE332" s="14"/>
      <c r="AT332" s="248" t="s">
        <v>167</v>
      </c>
      <c r="AU332" s="248" t="s">
        <v>87</v>
      </c>
      <c r="AV332" s="14" t="s">
        <v>87</v>
      </c>
      <c r="AW332" s="14" t="s">
        <v>33</v>
      </c>
      <c r="AX332" s="14" t="s">
        <v>78</v>
      </c>
      <c r="AY332" s="248" t="s">
        <v>157</v>
      </c>
    </row>
    <row r="333" s="15" customFormat="1">
      <c r="A333" s="15"/>
      <c r="B333" s="249"/>
      <c r="C333" s="250"/>
      <c r="D333" s="229" t="s">
        <v>167</v>
      </c>
      <c r="E333" s="251" t="s">
        <v>1</v>
      </c>
      <c r="F333" s="252" t="s">
        <v>171</v>
      </c>
      <c r="G333" s="250"/>
      <c r="H333" s="253">
        <v>1</v>
      </c>
      <c r="I333" s="254"/>
      <c r="J333" s="250"/>
      <c r="K333" s="250"/>
      <c r="L333" s="255"/>
      <c r="M333" s="256"/>
      <c r="N333" s="257"/>
      <c r="O333" s="257"/>
      <c r="P333" s="257"/>
      <c r="Q333" s="257"/>
      <c r="R333" s="257"/>
      <c r="S333" s="257"/>
      <c r="T333" s="258"/>
      <c r="U333" s="15"/>
      <c r="V333" s="15"/>
      <c r="W333" s="15"/>
      <c r="X333" s="15"/>
      <c r="Y333" s="15"/>
      <c r="Z333" s="15"/>
      <c r="AA333" s="15"/>
      <c r="AB333" s="15"/>
      <c r="AC333" s="15"/>
      <c r="AD333" s="15"/>
      <c r="AE333" s="15"/>
      <c r="AT333" s="259" t="s">
        <v>167</v>
      </c>
      <c r="AU333" s="259" t="s">
        <v>87</v>
      </c>
      <c r="AV333" s="15" t="s">
        <v>165</v>
      </c>
      <c r="AW333" s="15" t="s">
        <v>33</v>
      </c>
      <c r="AX333" s="15" t="s">
        <v>85</v>
      </c>
      <c r="AY333" s="259" t="s">
        <v>157</v>
      </c>
    </row>
    <row r="334" s="2" customFormat="1" ht="37.8" customHeight="1">
      <c r="A334" s="38"/>
      <c r="B334" s="39"/>
      <c r="C334" s="260" t="s">
        <v>392</v>
      </c>
      <c r="D334" s="260" t="s">
        <v>240</v>
      </c>
      <c r="E334" s="261" t="s">
        <v>393</v>
      </c>
      <c r="F334" s="262" t="s">
        <v>390</v>
      </c>
      <c r="G334" s="263" t="s">
        <v>352</v>
      </c>
      <c r="H334" s="264">
        <v>3.2999999999999998</v>
      </c>
      <c r="I334" s="265"/>
      <c r="J334" s="266">
        <f>ROUND(I334*H334,2)</f>
        <v>0</v>
      </c>
      <c r="K334" s="262" t="s">
        <v>1</v>
      </c>
      <c r="L334" s="267"/>
      <c r="M334" s="268" t="s">
        <v>1</v>
      </c>
      <c r="N334" s="269" t="s">
        <v>43</v>
      </c>
      <c r="O334" s="91"/>
      <c r="P334" s="223">
        <f>O334*H334</f>
        <v>0</v>
      </c>
      <c r="Q334" s="223">
        <v>0.018679999999999999</v>
      </c>
      <c r="R334" s="223">
        <f>Q334*H334</f>
        <v>0.06164399999999999</v>
      </c>
      <c r="S334" s="223">
        <v>0</v>
      </c>
      <c r="T334" s="224">
        <f>S334*H334</f>
        <v>0</v>
      </c>
      <c r="U334" s="38"/>
      <c r="V334" s="38"/>
      <c r="W334" s="38"/>
      <c r="X334" s="38"/>
      <c r="Y334" s="38"/>
      <c r="Z334" s="38"/>
      <c r="AA334" s="38"/>
      <c r="AB334" s="38"/>
      <c r="AC334" s="38"/>
      <c r="AD334" s="38"/>
      <c r="AE334" s="38"/>
      <c r="AR334" s="225" t="s">
        <v>218</v>
      </c>
      <c r="AT334" s="225" t="s">
        <v>240</v>
      </c>
      <c r="AU334" s="225" t="s">
        <v>87</v>
      </c>
      <c r="AY334" s="17" t="s">
        <v>157</v>
      </c>
      <c r="BE334" s="226">
        <f>IF(N334="základní",J334,0)</f>
        <v>0</v>
      </c>
      <c r="BF334" s="226">
        <f>IF(N334="snížená",J334,0)</f>
        <v>0</v>
      </c>
      <c r="BG334" s="226">
        <f>IF(N334="zákl. přenesená",J334,0)</f>
        <v>0</v>
      </c>
      <c r="BH334" s="226">
        <f>IF(N334="sníž. přenesená",J334,0)</f>
        <v>0</v>
      </c>
      <c r="BI334" s="226">
        <f>IF(N334="nulová",J334,0)</f>
        <v>0</v>
      </c>
      <c r="BJ334" s="17" t="s">
        <v>85</v>
      </c>
      <c r="BK334" s="226">
        <f>ROUND(I334*H334,2)</f>
        <v>0</v>
      </c>
      <c r="BL334" s="17" t="s">
        <v>165</v>
      </c>
      <c r="BM334" s="225" t="s">
        <v>394</v>
      </c>
    </row>
    <row r="335" s="13" customFormat="1">
      <c r="A335" s="13"/>
      <c r="B335" s="227"/>
      <c r="C335" s="228"/>
      <c r="D335" s="229" t="s">
        <v>167</v>
      </c>
      <c r="E335" s="230" t="s">
        <v>1</v>
      </c>
      <c r="F335" s="231" t="s">
        <v>189</v>
      </c>
      <c r="G335" s="228"/>
      <c r="H335" s="230" t="s">
        <v>1</v>
      </c>
      <c r="I335" s="232"/>
      <c r="J335" s="228"/>
      <c r="K335" s="228"/>
      <c r="L335" s="233"/>
      <c r="M335" s="234"/>
      <c r="N335" s="235"/>
      <c r="O335" s="235"/>
      <c r="P335" s="235"/>
      <c r="Q335" s="235"/>
      <c r="R335" s="235"/>
      <c r="S335" s="235"/>
      <c r="T335" s="236"/>
      <c r="U335" s="13"/>
      <c r="V335" s="13"/>
      <c r="W335" s="13"/>
      <c r="X335" s="13"/>
      <c r="Y335" s="13"/>
      <c r="Z335" s="13"/>
      <c r="AA335" s="13"/>
      <c r="AB335" s="13"/>
      <c r="AC335" s="13"/>
      <c r="AD335" s="13"/>
      <c r="AE335" s="13"/>
      <c r="AT335" s="237" t="s">
        <v>167</v>
      </c>
      <c r="AU335" s="237" t="s">
        <v>87</v>
      </c>
      <c r="AV335" s="13" t="s">
        <v>85</v>
      </c>
      <c r="AW335" s="13" t="s">
        <v>33</v>
      </c>
      <c r="AX335" s="13" t="s">
        <v>78</v>
      </c>
      <c r="AY335" s="237" t="s">
        <v>157</v>
      </c>
    </row>
    <row r="336" s="14" customFormat="1">
      <c r="A336" s="14"/>
      <c r="B336" s="238"/>
      <c r="C336" s="239"/>
      <c r="D336" s="229" t="s">
        <v>167</v>
      </c>
      <c r="E336" s="240" t="s">
        <v>1</v>
      </c>
      <c r="F336" s="241" t="s">
        <v>158</v>
      </c>
      <c r="G336" s="239"/>
      <c r="H336" s="242">
        <v>3</v>
      </c>
      <c r="I336" s="243"/>
      <c r="J336" s="239"/>
      <c r="K336" s="239"/>
      <c r="L336" s="244"/>
      <c r="M336" s="245"/>
      <c r="N336" s="246"/>
      <c r="O336" s="246"/>
      <c r="P336" s="246"/>
      <c r="Q336" s="246"/>
      <c r="R336" s="246"/>
      <c r="S336" s="246"/>
      <c r="T336" s="247"/>
      <c r="U336" s="14"/>
      <c r="V336" s="14"/>
      <c r="W336" s="14"/>
      <c r="X336" s="14"/>
      <c r="Y336" s="14"/>
      <c r="Z336" s="14"/>
      <c r="AA336" s="14"/>
      <c r="AB336" s="14"/>
      <c r="AC336" s="14"/>
      <c r="AD336" s="14"/>
      <c r="AE336" s="14"/>
      <c r="AT336" s="248" t="s">
        <v>167</v>
      </c>
      <c r="AU336" s="248" t="s">
        <v>87</v>
      </c>
      <c r="AV336" s="14" t="s">
        <v>87</v>
      </c>
      <c r="AW336" s="14" t="s">
        <v>33</v>
      </c>
      <c r="AX336" s="14" t="s">
        <v>78</v>
      </c>
      <c r="AY336" s="248" t="s">
        <v>157</v>
      </c>
    </row>
    <row r="337" s="15" customFormat="1">
      <c r="A337" s="15"/>
      <c r="B337" s="249"/>
      <c r="C337" s="250"/>
      <c r="D337" s="229" t="s">
        <v>167</v>
      </c>
      <c r="E337" s="251" t="s">
        <v>1</v>
      </c>
      <c r="F337" s="252" t="s">
        <v>171</v>
      </c>
      <c r="G337" s="250"/>
      <c r="H337" s="253">
        <v>3</v>
      </c>
      <c r="I337" s="254"/>
      <c r="J337" s="250"/>
      <c r="K337" s="250"/>
      <c r="L337" s="255"/>
      <c r="M337" s="256"/>
      <c r="N337" s="257"/>
      <c r="O337" s="257"/>
      <c r="P337" s="257"/>
      <c r="Q337" s="257"/>
      <c r="R337" s="257"/>
      <c r="S337" s="257"/>
      <c r="T337" s="258"/>
      <c r="U337" s="15"/>
      <c r="V337" s="15"/>
      <c r="W337" s="15"/>
      <c r="X337" s="15"/>
      <c r="Y337" s="15"/>
      <c r="Z337" s="15"/>
      <c r="AA337" s="15"/>
      <c r="AB337" s="15"/>
      <c r="AC337" s="15"/>
      <c r="AD337" s="15"/>
      <c r="AE337" s="15"/>
      <c r="AT337" s="259" t="s">
        <v>167</v>
      </c>
      <c r="AU337" s="259" t="s">
        <v>87</v>
      </c>
      <c r="AV337" s="15" t="s">
        <v>165</v>
      </c>
      <c r="AW337" s="15" t="s">
        <v>33</v>
      </c>
      <c r="AX337" s="15" t="s">
        <v>85</v>
      </c>
      <c r="AY337" s="259" t="s">
        <v>157</v>
      </c>
    </row>
    <row r="338" s="14" customFormat="1">
      <c r="A338" s="14"/>
      <c r="B338" s="238"/>
      <c r="C338" s="239"/>
      <c r="D338" s="229" t="s">
        <v>167</v>
      </c>
      <c r="E338" s="239"/>
      <c r="F338" s="241" t="s">
        <v>395</v>
      </c>
      <c r="G338" s="239"/>
      <c r="H338" s="242">
        <v>3.2999999999999998</v>
      </c>
      <c r="I338" s="243"/>
      <c r="J338" s="239"/>
      <c r="K338" s="239"/>
      <c r="L338" s="244"/>
      <c r="M338" s="245"/>
      <c r="N338" s="246"/>
      <c r="O338" s="246"/>
      <c r="P338" s="246"/>
      <c r="Q338" s="246"/>
      <c r="R338" s="246"/>
      <c r="S338" s="246"/>
      <c r="T338" s="247"/>
      <c r="U338" s="14"/>
      <c r="V338" s="14"/>
      <c r="W338" s="14"/>
      <c r="X338" s="14"/>
      <c r="Y338" s="14"/>
      <c r="Z338" s="14"/>
      <c r="AA338" s="14"/>
      <c r="AB338" s="14"/>
      <c r="AC338" s="14"/>
      <c r="AD338" s="14"/>
      <c r="AE338" s="14"/>
      <c r="AT338" s="248" t="s">
        <v>167</v>
      </c>
      <c r="AU338" s="248" t="s">
        <v>87</v>
      </c>
      <c r="AV338" s="14" t="s">
        <v>87</v>
      </c>
      <c r="AW338" s="14" t="s">
        <v>4</v>
      </c>
      <c r="AX338" s="14" t="s">
        <v>85</v>
      </c>
      <c r="AY338" s="248" t="s">
        <v>157</v>
      </c>
    </row>
    <row r="339" s="2" customFormat="1" ht="37.8" customHeight="1">
      <c r="A339" s="38"/>
      <c r="B339" s="39"/>
      <c r="C339" s="214" t="s">
        <v>396</v>
      </c>
      <c r="D339" s="214" t="s">
        <v>160</v>
      </c>
      <c r="E339" s="215" t="s">
        <v>397</v>
      </c>
      <c r="F339" s="216" t="s">
        <v>398</v>
      </c>
      <c r="G339" s="217" t="s">
        <v>352</v>
      </c>
      <c r="H339" s="218">
        <v>2</v>
      </c>
      <c r="I339" s="219"/>
      <c r="J339" s="220">
        <f>ROUND(I339*H339,2)</f>
        <v>0</v>
      </c>
      <c r="K339" s="216" t="s">
        <v>164</v>
      </c>
      <c r="L339" s="44"/>
      <c r="M339" s="221" t="s">
        <v>1</v>
      </c>
      <c r="N339" s="222" t="s">
        <v>43</v>
      </c>
      <c r="O339" s="91"/>
      <c r="P339" s="223">
        <f>O339*H339</f>
        <v>0</v>
      </c>
      <c r="Q339" s="223">
        <v>0.053620000000000001</v>
      </c>
      <c r="R339" s="223">
        <f>Q339*H339</f>
        <v>0.10724</v>
      </c>
      <c r="S339" s="223">
        <v>0</v>
      </c>
      <c r="T339" s="224">
        <f>S339*H339</f>
        <v>0</v>
      </c>
      <c r="U339" s="38"/>
      <c r="V339" s="38"/>
      <c r="W339" s="38"/>
      <c r="X339" s="38"/>
      <c r="Y339" s="38"/>
      <c r="Z339" s="38"/>
      <c r="AA339" s="38"/>
      <c r="AB339" s="38"/>
      <c r="AC339" s="38"/>
      <c r="AD339" s="38"/>
      <c r="AE339" s="38"/>
      <c r="AR339" s="225" t="s">
        <v>165</v>
      </c>
      <c r="AT339" s="225" t="s">
        <v>160</v>
      </c>
      <c r="AU339" s="225" t="s">
        <v>87</v>
      </c>
      <c r="AY339" s="17" t="s">
        <v>157</v>
      </c>
      <c r="BE339" s="226">
        <f>IF(N339="základní",J339,0)</f>
        <v>0</v>
      </c>
      <c r="BF339" s="226">
        <f>IF(N339="snížená",J339,0)</f>
        <v>0</v>
      </c>
      <c r="BG339" s="226">
        <f>IF(N339="zákl. přenesená",J339,0)</f>
        <v>0</v>
      </c>
      <c r="BH339" s="226">
        <f>IF(N339="sníž. přenesená",J339,0)</f>
        <v>0</v>
      </c>
      <c r="BI339" s="226">
        <f>IF(N339="nulová",J339,0)</f>
        <v>0</v>
      </c>
      <c r="BJ339" s="17" t="s">
        <v>85</v>
      </c>
      <c r="BK339" s="226">
        <f>ROUND(I339*H339,2)</f>
        <v>0</v>
      </c>
      <c r="BL339" s="17" t="s">
        <v>165</v>
      </c>
      <c r="BM339" s="225" t="s">
        <v>399</v>
      </c>
    </row>
    <row r="340" s="13" customFormat="1">
      <c r="A340" s="13"/>
      <c r="B340" s="227"/>
      <c r="C340" s="228"/>
      <c r="D340" s="229" t="s">
        <v>167</v>
      </c>
      <c r="E340" s="230" t="s">
        <v>1</v>
      </c>
      <c r="F340" s="231" t="s">
        <v>178</v>
      </c>
      <c r="G340" s="228"/>
      <c r="H340" s="230" t="s">
        <v>1</v>
      </c>
      <c r="I340" s="232"/>
      <c r="J340" s="228"/>
      <c r="K340" s="228"/>
      <c r="L340" s="233"/>
      <c r="M340" s="234"/>
      <c r="N340" s="235"/>
      <c r="O340" s="235"/>
      <c r="P340" s="235"/>
      <c r="Q340" s="235"/>
      <c r="R340" s="235"/>
      <c r="S340" s="235"/>
      <c r="T340" s="236"/>
      <c r="U340" s="13"/>
      <c r="V340" s="13"/>
      <c r="W340" s="13"/>
      <c r="X340" s="13"/>
      <c r="Y340" s="13"/>
      <c r="Z340" s="13"/>
      <c r="AA340" s="13"/>
      <c r="AB340" s="13"/>
      <c r="AC340" s="13"/>
      <c r="AD340" s="13"/>
      <c r="AE340" s="13"/>
      <c r="AT340" s="237" t="s">
        <v>167</v>
      </c>
      <c r="AU340" s="237" t="s">
        <v>87</v>
      </c>
      <c r="AV340" s="13" t="s">
        <v>85</v>
      </c>
      <c r="AW340" s="13" t="s">
        <v>33</v>
      </c>
      <c r="AX340" s="13" t="s">
        <v>78</v>
      </c>
      <c r="AY340" s="237" t="s">
        <v>157</v>
      </c>
    </row>
    <row r="341" s="14" customFormat="1">
      <c r="A341" s="14"/>
      <c r="B341" s="238"/>
      <c r="C341" s="239"/>
      <c r="D341" s="229" t="s">
        <v>167</v>
      </c>
      <c r="E341" s="240" t="s">
        <v>1</v>
      </c>
      <c r="F341" s="241" t="s">
        <v>87</v>
      </c>
      <c r="G341" s="239"/>
      <c r="H341" s="242">
        <v>2</v>
      </c>
      <c r="I341" s="243"/>
      <c r="J341" s="239"/>
      <c r="K341" s="239"/>
      <c r="L341" s="244"/>
      <c r="M341" s="245"/>
      <c r="N341" s="246"/>
      <c r="O341" s="246"/>
      <c r="P341" s="246"/>
      <c r="Q341" s="246"/>
      <c r="R341" s="246"/>
      <c r="S341" s="246"/>
      <c r="T341" s="247"/>
      <c r="U341" s="14"/>
      <c r="V341" s="14"/>
      <c r="W341" s="14"/>
      <c r="X341" s="14"/>
      <c r="Y341" s="14"/>
      <c r="Z341" s="14"/>
      <c r="AA341" s="14"/>
      <c r="AB341" s="14"/>
      <c r="AC341" s="14"/>
      <c r="AD341" s="14"/>
      <c r="AE341" s="14"/>
      <c r="AT341" s="248" t="s">
        <v>167</v>
      </c>
      <c r="AU341" s="248" t="s">
        <v>87</v>
      </c>
      <c r="AV341" s="14" t="s">
        <v>87</v>
      </c>
      <c r="AW341" s="14" t="s">
        <v>33</v>
      </c>
      <c r="AX341" s="14" t="s">
        <v>78</v>
      </c>
      <c r="AY341" s="248" t="s">
        <v>157</v>
      </c>
    </row>
    <row r="342" s="15" customFormat="1">
      <c r="A342" s="15"/>
      <c r="B342" s="249"/>
      <c r="C342" s="250"/>
      <c r="D342" s="229" t="s">
        <v>167</v>
      </c>
      <c r="E342" s="251" t="s">
        <v>1</v>
      </c>
      <c r="F342" s="252" t="s">
        <v>171</v>
      </c>
      <c r="G342" s="250"/>
      <c r="H342" s="253">
        <v>2</v>
      </c>
      <c r="I342" s="254"/>
      <c r="J342" s="250"/>
      <c r="K342" s="250"/>
      <c r="L342" s="255"/>
      <c r="M342" s="256"/>
      <c r="N342" s="257"/>
      <c r="O342" s="257"/>
      <c r="P342" s="257"/>
      <c r="Q342" s="257"/>
      <c r="R342" s="257"/>
      <c r="S342" s="257"/>
      <c r="T342" s="258"/>
      <c r="U342" s="15"/>
      <c r="V342" s="15"/>
      <c r="W342" s="15"/>
      <c r="X342" s="15"/>
      <c r="Y342" s="15"/>
      <c r="Z342" s="15"/>
      <c r="AA342" s="15"/>
      <c r="AB342" s="15"/>
      <c r="AC342" s="15"/>
      <c r="AD342" s="15"/>
      <c r="AE342" s="15"/>
      <c r="AT342" s="259" t="s">
        <v>167</v>
      </c>
      <c r="AU342" s="259" t="s">
        <v>87</v>
      </c>
      <c r="AV342" s="15" t="s">
        <v>165</v>
      </c>
      <c r="AW342" s="15" t="s">
        <v>33</v>
      </c>
      <c r="AX342" s="15" t="s">
        <v>85</v>
      </c>
      <c r="AY342" s="259" t="s">
        <v>157</v>
      </c>
    </row>
    <row r="343" s="2" customFormat="1" ht="24.15" customHeight="1">
      <c r="A343" s="38"/>
      <c r="B343" s="39"/>
      <c r="C343" s="260" t="s">
        <v>400</v>
      </c>
      <c r="D343" s="260" t="s">
        <v>240</v>
      </c>
      <c r="E343" s="261" t="s">
        <v>401</v>
      </c>
      <c r="F343" s="262" t="s">
        <v>402</v>
      </c>
      <c r="G343" s="263" t="s">
        <v>352</v>
      </c>
      <c r="H343" s="264">
        <v>2</v>
      </c>
      <c r="I343" s="265"/>
      <c r="J343" s="266">
        <f>ROUND(I343*H343,2)</f>
        <v>0</v>
      </c>
      <c r="K343" s="262" t="s">
        <v>164</v>
      </c>
      <c r="L343" s="267"/>
      <c r="M343" s="268" t="s">
        <v>1</v>
      </c>
      <c r="N343" s="269" t="s">
        <v>43</v>
      </c>
      <c r="O343" s="91"/>
      <c r="P343" s="223">
        <f>O343*H343</f>
        <v>0</v>
      </c>
      <c r="Q343" s="223">
        <v>0.044999999999999998</v>
      </c>
      <c r="R343" s="223">
        <f>Q343*H343</f>
        <v>0.089999999999999997</v>
      </c>
      <c r="S343" s="223">
        <v>0</v>
      </c>
      <c r="T343" s="224">
        <f>S343*H343</f>
        <v>0</v>
      </c>
      <c r="U343" s="38"/>
      <c r="V343" s="38"/>
      <c r="W343" s="38"/>
      <c r="X343" s="38"/>
      <c r="Y343" s="38"/>
      <c r="Z343" s="38"/>
      <c r="AA343" s="38"/>
      <c r="AB343" s="38"/>
      <c r="AC343" s="38"/>
      <c r="AD343" s="38"/>
      <c r="AE343" s="38"/>
      <c r="AR343" s="225" t="s">
        <v>218</v>
      </c>
      <c r="AT343" s="225" t="s">
        <v>240</v>
      </c>
      <c r="AU343" s="225" t="s">
        <v>87</v>
      </c>
      <c r="AY343" s="17" t="s">
        <v>157</v>
      </c>
      <c r="BE343" s="226">
        <f>IF(N343="základní",J343,0)</f>
        <v>0</v>
      </c>
      <c r="BF343" s="226">
        <f>IF(N343="snížená",J343,0)</f>
        <v>0</v>
      </c>
      <c r="BG343" s="226">
        <f>IF(N343="zákl. přenesená",J343,0)</f>
        <v>0</v>
      </c>
      <c r="BH343" s="226">
        <f>IF(N343="sníž. přenesená",J343,0)</f>
        <v>0</v>
      </c>
      <c r="BI343" s="226">
        <f>IF(N343="nulová",J343,0)</f>
        <v>0</v>
      </c>
      <c r="BJ343" s="17" t="s">
        <v>85</v>
      </c>
      <c r="BK343" s="226">
        <f>ROUND(I343*H343,2)</f>
        <v>0</v>
      </c>
      <c r="BL343" s="17" t="s">
        <v>165</v>
      </c>
      <c r="BM343" s="225" t="s">
        <v>403</v>
      </c>
    </row>
    <row r="344" s="13" customFormat="1">
      <c r="A344" s="13"/>
      <c r="B344" s="227"/>
      <c r="C344" s="228"/>
      <c r="D344" s="229" t="s">
        <v>167</v>
      </c>
      <c r="E344" s="230" t="s">
        <v>1</v>
      </c>
      <c r="F344" s="231" t="s">
        <v>178</v>
      </c>
      <c r="G344" s="228"/>
      <c r="H344" s="230" t="s">
        <v>1</v>
      </c>
      <c r="I344" s="232"/>
      <c r="J344" s="228"/>
      <c r="K344" s="228"/>
      <c r="L344" s="233"/>
      <c r="M344" s="234"/>
      <c r="N344" s="235"/>
      <c r="O344" s="235"/>
      <c r="P344" s="235"/>
      <c r="Q344" s="235"/>
      <c r="R344" s="235"/>
      <c r="S344" s="235"/>
      <c r="T344" s="236"/>
      <c r="U344" s="13"/>
      <c r="V344" s="13"/>
      <c r="W344" s="13"/>
      <c r="X344" s="13"/>
      <c r="Y344" s="13"/>
      <c r="Z344" s="13"/>
      <c r="AA344" s="13"/>
      <c r="AB344" s="13"/>
      <c r="AC344" s="13"/>
      <c r="AD344" s="13"/>
      <c r="AE344" s="13"/>
      <c r="AT344" s="237" t="s">
        <v>167</v>
      </c>
      <c r="AU344" s="237" t="s">
        <v>87</v>
      </c>
      <c r="AV344" s="13" t="s">
        <v>85</v>
      </c>
      <c r="AW344" s="13" t="s">
        <v>33</v>
      </c>
      <c r="AX344" s="13" t="s">
        <v>78</v>
      </c>
      <c r="AY344" s="237" t="s">
        <v>157</v>
      </c>
    </row>
    <row r="345" s="14" customFormat="1">
      <c r="A345" s="14"/>
      <c r="B345" s="238"/>
      <c r="C345" s="239"/>
      <c r="D345" s="229" t="s">
        <v>167</v>
      </c>
      <c r="E345" s="240" t="s">
        <v>1</v>
      </c>
      <c r="F345" s="241" t="s">
        <v>87</v>
      </c>
      <c r="G345" s="239"/>
      <c r="H345" s="242">
        <v>2</v>
      </c>
      <c r="I345" s="243"/>
      <c r="J345" s="239"/>
      <c r="K345" s="239"/>
      <c r="L345" s="244"/>
      <c r="M345" s="245"/>
      <c r="N345" s="246"/>
      <c r="O345" s="246"/>
      <c r="P345" s="246"/>
      <c r="Q345" s="246"/>
      <c r="R345" s="246"/>
      <c r="S345" s="246"/>
      <c r="T345" s="247"/>
      <c r="U345" s="14"/>
      <c r="V345" s="14"/>
      <c r="W345" s="14"/>
      <c r="X345" s="14"/>
      <c r="Y345" s="14"/>
      <c r="Z345" s="14"/>
      <c r="AA345" s="14"/>
      <c r="AB345" s="14"/>
      <c r="AC345" s="14"/>
      <c r="AD345" s="14"/>
      <c r="AE345" s="14"/>
      <c r="AT345" s="248" t="s">
        <v>167</v>
      </c>
      <c r="AU345" s="248" t="s">
        <v>87</v>
      </c>
      <c r="AV345" s="14" t="s">
        <v>87</v>
      </c>
      <c r="AW345" s="14" t="s">
        <v>33</v>
      </c>
      <c r="AX345" s="14" t="s">
        <v>78</v>
      </c>
      <c r="AY345" s="248" t="s">
        <v>157</v>
      </c>
    </row>
    <row r="346" s="15" customFormat="1">
      <c r="A346" s="15"/>
      <c r="B346" s="249"/>
      <c r="C346" s="250"/>
      <c r="D346" s="229" t="s">
        <v>167</v>
      </c>
      <c r="E346" s="251" t="s">
        <v>1</v>
      </c>
      <c r="F346" s="252" t="s">
        <v>171</v>
      </c>
      <c r="G346" s="250"/>
      <c r="H346" s="253">
        <v>2</v>
      </c>
      <c r="I346" s="254"/>
      <c r="J346" s="250"/>
      <c r="K346" s="250"/>
      <c r="L346" s="255"/>
      <c r="M346" s="256"/>
      <c r="N346" s="257"/>
      <c r="O346" s="257"/>
      <c r="P346" s="257"/>
      <c r="Q346" s="257"/>
      <c r="R346" s="257"/>
      <c r="S346" s="257"/>
      <c r="T346" s="258"/>
      <c r="U346" s="15"/>
      <c r="V346" s="15"/>
      <c r="W346" s="15"/>
      <c r="X346" s="15"/>
      <c r="Y346" s="15"/>
      <c r="Z346" s="15"/>
      <c r="AA346" s="15"/>
      <c r="AB346" s="15"/>
      <c r="AC346" s="15"/>
      <c r="AD346" s="15"/>
      <c r="AE346" s="15"/>
      <c r="AT346" s="259" t="s">
        <v>167</v>
      </c>
      <c r="AU346" s="259" t="s">
        <v>87</v>
      </c>
      <c r="AV346" s="15" t="s">
        <v>165</v>
      </c>
      <c r="AW346" s="15" t="s">
        <v>33</v>
      </c>
      <c r="AX346" s="15" t="s">
        <v>85</v>
      </c>
      <c r="AY346" s="259" t="s">
        <v>157</v>
      </c>
    </row>
    <row r="347" s="12" customFormat="1" ht="22.8" customHeight="1">
      <c r="A347" s="12"/>
      <c r="B347" s="198"/>
      <c r="C347" s="199"/>
      <c r="D347" s="200" t="s">
        <v>77</v>
      </c>
      <c r="E347" s="212" t="s">
        <v>222</v>
      </c>
      <c r="F347" s="212" t="s">
        <v>404</v>
      </c>
      <c r="G347" s="199"/>
      <c r="H347" s="199"/>
      <c r="I347" s="202"/>
      <c r="J347" s="213">
        <f>BK347</f>
        <v>0</v>
      </c>
      <c r="K347" s="199"/>
      <c r="L347" s="204"/>
      <c r="M347" s="205"/>
      <c r="N347" s="206"/>
      <c r="O347" s="206"/>
      <c r="P347" s="207">
        <f>SUM(P348:P525)</f>
        <v>0</v>
      </c>
      <c r="Q347" s="206"/>
      <c r="R347" s="207">
        <f>SUM(R348:R525)</f>
        <v>0.037824400000000008</v>
      </c>
      <c r="S347" s="206"/>
      <c r="T347" s="208">
        <f>SUM(T348:T525)</f>
        <v>206.54063240000002</v>
      </c>
      <c r="U347" s="12"/>
      <c r="V347" s="12"/>
      <c r="W347" s="12"/>
      <c r="X347" s="12"/>
      <c r="Y347" s="12"/>
      <c r="Z347" s="12"/>
      <c r="AA347" s="12"/>
      <c r="AB347" s="12"/>
      <c r="AC347" s="12"/>
      <c r="AD347" s="12"/>
      <c r="AE347" s="12"/>
      <c r="AR347" s="209" t="s">
        <v>85</v>
      </c>
      <c r="AT347" s="210" t="s">
        <v>77</v>
      </c>
      <c r="AU347" s="210" t="s">
        <v>85</v>
      </c>
      <c r="AY347" s="209" t="s">
        <v>157</v>
      </c>
      <c r="BK347" s="211">
        <f>SUM(BK348:BK525)</f>
        <v>0</v>
      </c>
    </row>
    <row r="348" s="2" customFormat="1" ht="44.25" customHeight="1">
      <c r="A348" s="38"/>
      <c r="B348" s="39"/>
      <c r="C348" s="214" t="s">
        <v>405</v>
      </c>
      <c r="D348" s="214" t="s">
        <v>160</v>
      </c>
      <c r="E348" s="215" t="s">
        <v>406</v>
      </c>
      <c r="F348" s="216" t="s">
        <v>407</v>
      </c>
      <c r="G348" s="217" t="s">
        <v>174</v>
      </c>
      <c r="H348" s="218">
        <v>198</v>
      </c>
      <c r="I348" s="219"/>
      <c r="J348" s="220">
        <f>ROUND(I348*H348,2)</f>
        <v>0</v>
      </c>
      <c r="K348" s="216" t="s">
        <v>164</v>
      </c>
      <c r="L348" s="44"/>
      <c r="M348" s="221" t="s">
        <v>1</v>
      </c>
      <c r="N348" s="222" t="s">
        <v>43</v>
      </c>
      <c r="O348" s="91"/>
      <c r="P348" s="223">
        <f>O348*H348</f>
        <v>0</v>
      </c>
      <c r="Q348" s="223">
        <v>0</v>
      </c>
      <c r="R348" s="223">
        <f>Q348*H348</f>
        <v>0</v>
      </c>
      <c r="S348" s="223">
        <v>0</v>
      </c>
      <c r="T348" s="224">
        <f>S348*H348</f>
        <v>0</v>
      </c>
      <c r="U348" s="38"/>
      <c r="V348" s="38"/>
      <c r="W348" s="38"/>
      <c r="X348" s="38"/>
      <c r="Y348" s="38"/>
      <c r="Z348" s="38"/>
      <c r="AA348" s="38"/>
      <c r="AB348" s="38"/>
      <c r="AC348" s="38"/>
      <c r="AD348" s="38"/>
      <c r="AE348" s="38"/>
      <c r="AR348" s="225" t="s">
        <v>165</v>
      </c>
      <c r="AT348" s="225" t="s">
        <v>160</v>
      </c>
      <c r="AU348" s="225" t="s">
        <v>87</v>
      </c>
      <c r="AY348" s="17" t="s">
        <v>157</v>
      </c>
      <c r="BE348" s="226">
        <f>IF(N348="základní",J348,0)</f>
        <v>0</v>
      </c>
      <c r="BF348" s="226">
        <f>IF(N348="snížená",J348,0)</f>
        <v>0</v>
      </c>
      <c r="BG348" s="226">
        <f>IF(N348="zákl. přenesená",J348,0)</f>
        <v>0</v>
      </c>
      <c r="BH348" s="226">
        <f>IF(N348="sníž. přenesená",J348,0)</f>
        <v>0</v>
      </c>
      <c r="BI348" s="226">
        <f>IF(N348="nulová",J348,0)</f>
        <v>0</v>
      </c>
      <c r="BJ348" s="17" t="s">
        <v>85</v>
      </c>
      <c r="BK348" s="226">
        <f>ROUND(I348*H348,2)</f>
        <v>0</v>
      </c>
      <c r="BL348" s="17" t="s">
        <v>165</v>
      </c>
      <c r="BM348" s="225" t="s">
        <v>408</v>
      </c>
    </row>
    <row r="349" s="14" customFormat="1">
      <c r="A349" s="14"/>
      <c r="B349" s="238"/>
      <c r="C349" s="239"/>
      <c r="D349" s="229" t="s">
        <v>167</v>
      </c>
      <c r="E349" s="240" t="s">
        <v>1</v>
      </c>
      <c r="F349" s="241" t="s">
        <v>409</v>
      </c>
      <c r="G349" s="239"/>
      <c r="H349" s="242">
        <v>198</v>
      </c>
      <c r="I349" s="243"/>
      <c r="J349" s="239"/>
      <c r="K349" s="239"/>
      <c r="L349" s="244"/>
      <c r="M349" s="245"/>
      <c r="N349" s="246"/>
      <c r="O349" s="246"/>
      <c r="P349" s="246"/>
      <c r="Q349" s="246"/>
      <c r="R349" s="246"/>
      <c r="S349" s="246"/>
      <c r="T349" s="247"/>
      <c r="U349" s="14"/>
      <c r="V349" s="14"/>
      <c r="W349" s="14"/>
      <c r="X349" s="14"/>
      <c r="Y349" s="14"/>
      <c r="Z349" s="14"/>
      <c r="AA349" s="14"/>
      <c r="AB349" s="14"/>
      <c r="AC349" s="14"/>
      <c r="AD349" s="14"/>
      <c r="AE349" s="14"/>
      <c r="AT349" s="248" t="s">
        <v>167</v>
      </c>
      <c r="AU349" s="248" t="s">
        <v>87</v>
      </c>
      <c r="AV349" s="14" t="s">
        <v>87</v>
      </c>
      <c r="AW349" s="14" t="s">
        <v>33</v>
      </c>
      <c r="AX349" s="14" t="s">
        <v>78</v>
      </c>
      <c r="AY349" s="248" t="s">
        <v>157</v>
      </c>
    </row>
    <row r="350" s="15" customFormat="1">
      <c r="A350" s="15"/>
      <c r="B350" s="249"/>
      <c r="C350" s="250"/>
      <c r="D350" s="229" t="s">
        <v>167</v>
      </c>
      <c r="E350" s="251" t="s">
        <v>1</v>
      </c>
      <c r="F350" s="252" t="s">
        <v>171</v>
      </c>
      <c r="G350" s="250"/>
      <c r="H350" s="253">
        <v>198</v>
      </c>
      <c r="I350" s="254"/>
      <c r="J350" s="250"/>
      <c r="K350" s="250"/>
      <c r="L350" s="255"/>
      <c r="M350" s="256"/>
      <c r="N350" s="257"/>
      <c r="O350" s="257"/>
      <c r="P350" s="257"/>
      <c r="Q350" s="257"/>
      <c r="R350" s="257"/>
      <c r="S350" s="257"/>
      <c r="T350" s="258"/>
      <c r="U350" s="15"/>
      <c r="V350" s="15"/>
      <c r="W350" s="15"/>
      <c r="X350" s="15"/>
      <c r="Y350" s="15"/>
      <c r="Z350" s="15"/>
      <c r="AA350" s="15"/>
      <c r="AB350" s="15"/>
      <c r="AC350" s="15"/>
      <c r="AD350" s="15"/>
      <c r="AE350" s="15"/>
      <c r="AT350" s="259" t="s">
        <v>167</v>
      </c>
      <c r="AU350" s="259" t="s">
        <v>87</v>
      </c>
      <c r="AV350" s="15" t="s">
        <v>165</v>
      </c>
      <c r="AW350" s="15" t="s">
        <v>33</v>
      </c>
      <c r="AX350" s="15" t="s">
        <v>85</v>
      </c>
      <c r="AY350" s="259" t="s">
        <v>157</v>
      </c>
    </row>
    <row r="351" s="2" customFormat="1" ht="55.5" customHeight="1">
      <c r="A351" s="38"/>
      <c r="B351" s="39"/>
      <c r="C351" s="214" t="s">
        <v>410</v>
      </c>
      <c r="D351" s="214" t="s">
        <v>160</v>
      </c>
      <c r="E351" s="215" t="s">
        <v>411</v>
      </c>
      <c r="F351" s="216" t="s">
        <v>412</v>
      </c>
      <c r="G351" s="217" t="s">
        <v>174</v>
      </c>
      <c r="H351" s="218">
        <v>5940</v>
      </c>
      <c r="I351" s="219"/>
      <c r="J351" s="220">
        <f>ROUND(I351*H351,2)</f>
        <v>0</v>
      </c>
      <c r="K351" s="216" t="s">
        <v>164</v>
      </c>
      <c r="L351" s="44"/>
      <c r="M351" s="221" t="s">
        <v>1</v>
      </c>
      <c r="N351" s="222" t="s">
        <v>43</v>
      </c>
      <c r="O351" s="91"/>
      <c r="P351" s="223">
        <f>O351*H351</f>
        <v>0</v>
      </c>
      <c r="Q351" s="223">
        <v>0</v>
      </c>
      <c r="R351" s="223">
        <f>Q351*H351</f>
        <v>0</v>
      </c>
      <c r="S351" s="223">
        <v>0</v>
      </c>
      <c r="T351" s="224">
        <f>S351*H351</f>
        <v>0</v>
      </c>
      <c r="U351" s="38"/>
      <c r="V351" s="38"/>
      <c r="W351" s="38"/>
      <c r="X351" s="38"/>
      <c r="Y351" s="38"/>
      <c r="Z351" s="38"/>
      <c r="AA351" s="38"/>
      <c r="AB351" s="38"/>
      <c r="AC351" s="38"/>
      <c r="AD351" s="38"/>
      <c r="AE351" s="38"/>
      <c r="AR351" s="225" t="s">
        <v>165</v>
      </c>
      <c r="AT351" s="225" t="s">
        <v>160</v>
      </c>
      <c r="AU351" s="225" t="s">
        <v>87</v>
      </c>
      <c r="AY351" s="17" t="s">
        <v>157</v>
      </c>
      <c r="BE351" s="226">
        <f>IF(N351="základní",J351,0)</f>
        <v>0</v>
      </c>
      <c r="BF351" s="226">
        <f>IF(N351="snížená",J351,0)</f>
        <v>0</v>
      </c>
      <c r="BG351" s="226">
        <f>IF(N351="zákl. přenesená",J351,0)</f>
        <v>0</v>
      </c>
      <c r="BH351" s="226">
        <f>IF(N351="sníž. přenesená",J351,0)</f>
        <v>0</v>
      </c>
      <c r="BI351" s="226">
        <f>IF(N351="nulová",J351,0)</f>
        <v>0</v>
      </c>
      <c r="BJ351" s="17" t="s">
        <v>85</v>
      </c>
      <c r="BK351" s="226">
        <f>ROUND(I351*H351,2)</f>
        <v>0</v>
      </c>
      <c r="BL351" s="17" t="s">
        <v>165</v>
      </c>
      <c r="BM351" s="225" t="s">
        <v>413</v>
      </c>
    </row>
    <row r="352" s="14" customFormat="1">
      <c r="A352" s="14"/>
      <c r="B352" s="238"/>
      <c r="C352" s="239"/>
      <c r="D352" s="229" t="s">
        <v>167</v>
      </c>
      <c r="E352" s="240" t="s">
        <v>1</v>
      </c>
      <c r="F352" s="241" t="s">
        <v>414</v>
      </c>
      <c r="G352" s="239"/>
      <c r="H352" s="242">
        <v>5940</v>
      </c>
      <c r="I352" s="243"/>
      <c r="J352" s="239"/>
      <c r="K352" s="239"/>
      <c r="L352" s="244"/>
      <c r="M352" s="245"/>
      <c r="N352" s="246"/>
      <c r="O352" s="246"/>
      <c r="P352" s="246"/>
      <c r="Q352" s="246"/>
      <c r="R352" s="246"/>
      <c r="S352" s="246"/>
      <c r="T352" s="247"/>
      <c r="U352" s="14"/>
      <c r="V352" s="14"/>
      <c r="W352" s="14"/>
      <c r="X352" s="14"/>
      <c r="Y352" s="14"/>
      <c r="Z352" s="14"/>
      <c r="AA352" s="14"/>
      <c r="AB352" s="14"/>
      <c r="AC352" s="14"/>
      <c r="AD352" s="14"/>
      <c r="AE352" s="14"/>
      <c r="AT352" s="248" t="s">
        <v>167</v>
      </c>
      <c r="AU352" s="248" t="s">
        <v>87</v>
      </c>
      <c r="AV352" s="14" t="s">
        <v>87</v>
      </c>
      <c r="AW352" s="14" t="s">
        <v>33</v>
      </c>
      <c r="AX352" s="14" t="s">
        <v>85</v>
      </c>
      <c r="AY352" s="248" t="s">
        <v>157</v>
      </c>
    </row>
    <row r="353" s="2" customFormat="1" ht="44.25" customHeight="1">
      <c r="A353" s="38"/>
      <c r="B353" s="39"/>
      <c r="C353" s="214" t="s">
        <v>415</v>
      </c>
      <c r="D353" s="214" t="s">
        <v>160</v>
      </c>
      <c r="E353" s="215" t="s">
        <v>416</v>
      </c>
      <c r="F353" s="216" t="s">
        <v>417</v>
      </c>
      <c r="G353" s="217" t="s">
        <v>174</v>
      </c>
      <c r="H353" s="218">
        <v>198</v>
      </c>
      <c r="I353" s="219"/>
      <c r="J353" s="220">
        <f>ROUND(I353*H353,2)</f>
        <v>0</v>
      </c>
      <c r="K353" s="216" t="s">
        <v>164</v>
      </c>
      <c r="L353" s="44"/>
      <c r="M353" s="221" t="s">
        <v>1</v>
      </c>
      <c r="N353" s="222" t="s">
        <v>43</v>
      </c>
      <c r="O353" s="91"/>
      <c r="P353" s="223">
        <f>O353*H353</f>
        <v>0</v>
      </c>
      <c r="Q353" s="223">
        <v>0</v>
      </c>
      <c r="R353" s="223">
        <f>Q353*H353</f>
        <v>0</v>
      </c>
      <c r="S353" s="223">
        <v>0</v>
      </c>
      <c r="T353" s="224">
        <f>S353*H353</f>
        <v>0</v>
      </c>
      <c r="U353" s="38"/>
      <c r="V353" s="38"/>
      <c r="W353" s="38"/>
      <c r="X353" s="38"/>
      <c r="Y353" s="38"/>
      <c r="Z353" s="38"/>
      <c r="AA353" s="38"/>
      <c r="AB353" s="38"/>
      <c r="AC353" s="38"/>
      <c r="AD353" s="38"/>
      <c r="AE353" s="38"/>
      <c r="AR353" s="225" t="s">
        <v>165</v>
      </c>
      <c r="AT353" s="225" t="s">
        <v>160</v>
      </c>
      <c r="AU353" s="225" t="s">
        <v>87</v>
      </c>
      <c r="AY353" s="17" t="s">
        <v>157</v>
      </c>
      <c r="BE353" s="226">
        <f>IF(N353="základní",J353,0)</f>
        <v>0</v>
      </c>
      <c r="BF353" s="226">
        <f>IF(N353="snížená",J353,0)</f>
        <v>0</v>
      </c>
      <c r="BG353" s="226">
        <f>IF(N353="zákl. přenesená",J353,0)</f>
        <v>0</v>
      </c>
      <c r="BH353" s="226">
        <f>IF(N353="sníž. přenesená",J353,0)</f>
        <v>0</v>
      </c>
      <c r="BI353" s="226">
        <f>IF(N353="nulová",J353,0)</f>
        <v>0</v>
      </c>
      <c r="BJ353" s="17" t="s">
        <v>85</v>
      </c>
      <c r="BK353" s="226">
        <f>ROUND(I353*H353,2)</f>
        <v>0</v>
      </c>
      <c r="BL353" s="17" t="s">
        <v>165</v>
      </c>
      <c r="BM353" s="225" t="s">
        <v>418</v>
      </c>
    </row>
    <row r="354" s="14" customFormat="1">
      <c r="A354" s="14"/>
      <c r="B354" s="238"/>
      <c r="C354" s="239"/>
      <c r="D354" s="229" t="s">
        <v>167</v>
      </c>
      <c r="E354" s="240" t="s">
        <v>1</v>
      </c>
      <c r="F354" s="241" t="s">
        <v>409</v>
      </c>
      <c r="G354" s="239"/>
      <c r="H354" s="242">
        <v>198</v>
      </c>
      <c r="I354" s="243"/>
      <c r="J354" s="239"/>
      <c r="K354" s="239"/>
      <c r="L354" s="244"/>
      <c r="M354" s="245"/>
      <c r="N354" s="246"/>
      <c r="O354" s="246"/>
      <c r="P354" s="246"/>
      <c r="Q354" s="246"/>
      <c r="R354" s="246"/>
      <c r="S354" s="246"/>
      <c r="T354" s="247"/>
      <c r="U354" s="14"/>
      <c r="V354" s="14"/>
      <c r="W354" s="14"/>
      <c r="X354" s="14"/>
      <c r="Y354" s="14"/>
      <c r="Z354" s="14"/>
      <c r="AA354" s="14"/>
      <c r="AB354" s="14"/>
      <c r="AC354" s="14"/>
      <c r="AD354" s="14"/>
      <c r="AE354" s="14"/>
      <c r="AT354" s="248" t="s">
        <v>167</v>
      </c>
      <c r="AU354" s="248" t="s">
        <v>87</v>
      </c>
      <c r="AV354" s="14" t="s">
        <v>87</v>
      </c>
      <c r="AW354" s="14" t="s">
        <v>33</v>
      </c>
      <c r="AX354" s="14" t="s">
        <v>85</v>
      </c>
      <c r="AY354" s="248" t="s">
        <v>157</v>
      </c>
    </row>
    <row r="355" s="2" customFormat="1" ht="33" customHeight="1">
      <c r="A355" s="38"/>
      <c r="B355" s="39"/>
      <c r="C355" s="214" t="s">
        <v>419</v>
      </c>
      <c r="D355" s="214" t="s">
        <v>160</v>
      </c>
      <c r="E355" s="215" t="s">
        <v>420</v>
      </c>
      <c r="F355" s="216" t="s">
        <v>421</v>
      </c>
      <c r="G355" s="217" t="s">
        <v>202</v>
      </c>
      <c r="H355" s="218">
        <v>46.340000000000003</v>
      </c>
      <c r="I355" s="219"/>
      <c r="J355" s="220">
        <f>ROUND(I355*H355,2)</f>
        <v>0</v>
      </c>
      <c r="K355" s="216" t="s">
        <v>164</v>
      </c>
      <c r="L355" s="44"/>
      <c r="M355" s="221" t="s">
        <v>1</v>
      </c>
      <c r="N355" s="222" t="s">
        <v>43</v>
      </c>
      <c r="O355" s="91"/>
      <c r="P355" s="223">
        <f>O355*H355</f>
        <v>0</v>
      </c>
      <c r="Q355" s="223">
        <v>0</v>
      </c>
      <c r="R355" s="223">
        <f>Q355*H355</f>
        <v>0</v>
      </c>
      <c r="S355" s="223">
        <v>0</v>
      </c>
      <c r="T355" s="224">
        <f>S355*H355</f>
        <v>0</v>
      </c>
      <c r="U355" s="38"/>
      <c r="V355" s="38"/>
      <c r="W355" s="38"/>
      <c r="X355" s="38"/>
      <c r="Y355" s="38"/>
      <c r="Z355" s="38"/>
      <c r="AA355" s="38"/>
      <c r="AB355" s="38"/>
      <c r="AC355" s="38"/>
      <c r="AD355" s="38"/>
      <c r="AE355" s="38"/>
      <c r="AR355" s="225" t="s">
        <v>165</v>
      </c>
      <c r="AT355" s="225" t="s">
        <v>160</v>
      </c>
      <c r="AU355" s="225" t="s">
        <v>87</v>
      </c>
      <c r="AY355" s="17" t="s">
        <v>157</v>
      </c>
      <c r="BE355" s="226">
        <f>IF(N355="základní",J355,0)</f>
        <v>0</v>
      </c>
      <c r="BF355" s="226">
        <f>IF(N355="snížená",J355,0)</f>
        <v>0</v>
      </c>
      <c r="BG355" s="226">
        <f>IF(N355="zákl. přenesená",J355,0)</f>
        <v>0</v>
      </c>
      <c r="BH355" s="226">
        <f>IF(N355="sníž. přenesená",J355,0)</f>
        <v>0</v>
      </c>
      <c r="BI355" s="226">
        <f>IF(N355="nulová",J355,0)</f>
        <v>0</v>
      </c>
      <c r="BJ355" s="17" t="s">
        <v>85</v>
      </c>
      <c r="BK355" s="226">
        <f>ROUND(I355*H355,2)</f>
        <v>0</v>
      </c>
      <c r="BL355" s="17" t="s">
        <v>165</v>
      </c>
      <c r="BM355" s="225" t="s">
        <v>422</v>
      </c>
    </row>
    <row r="356" s="14" customFormat="1">
      <c r="A356" s="14"/>
      <c r="B356" s="238"/>
      <c r="C356" s="239"/>
      <c r="D356" s="229" t="s">
        <v>167</v>
      </c>
      <c r="E356" s="240" t="s">
        <v>1</v>
      </c>
      <c r="F356" s="241" t="s">
        <v>423</v>
      </c>
      <c r="G356" s="239"/>
      <c r="H356" s="242">
        <v>46.340000000000003</v>
      </c>
      <c r="I356" s="243"/>
      <c r="J356" s="239"/>
      <c r="K356" s="239"/>
      <c r="L356" s="244"/>
      <c r="M356" s="245"/>
      <c r="N356" s="246"/>
      <c r="O356" s="246"/>
      <c r="P356" s="246"/>
      <c r="Q356" s="246"/>
      <c r="R356" s="246"/>
      <c r="S356" s="246"/>
      <c r="T356" s="247"/>
      <c r="U356" s="14"/>
      <c r="V356" s="14"/>
      <c r="W356" s="14"/>
      <c r="X356" s="14"/>
      <c r="Y356" s="14"/>
      <c r="Z356" s="14"/>
      <c r="AA356" s="14"/>
      <c r="AB356" s="14"/>
      <c r="AC356" s="14"/>
      <c r="AD356" s="14"/>
      <c r="AE356" s="14"/>
      <c r="AT356" s="248" t="s">
        <v>167</v>
      </c>
      <c r="AU356" s="248" t="s">
        <v>87</v>
      </c>
      <c r="AV356" s="14" t="s">
        <v>87</v>
      </c>
      <c r="AW356" s="14" t="s">
        <v>33</v>
      </c>
      <c r="AX356" s="14" t="s">
        <v>78</v>
      </c>
      <c r="AY356" s="248" t="s">
        <v>157</v>
      </c>
    </row>
    <row r="357" s="15" customFormat="1">
      <c r="A357" s="15"/>
      <c r="B357" s="249"/>
      <c r="C357" s="250"/>
      <c r="D357" s="229" t="s">
        <v>167</v>
      </c>
      <c r="E357" s="251" t="s">
        <v>1</v>
      </c>
      <c r="F357" s="252" t="s">
        <v>171</v>
      </c>
      <c r="G357" s="250"/>
      <c r="H357" s="253">
        <v>46.340000000000003</v>
      </c>
      <c r="I357" s="254"/>
      <c r="J357" s="250"/>
      <c r="K357" s="250"/>
      <c r="L357" s="255"/>
      <c r="M357" s="256"/>
      <c r="N357" s="257"/>
      <c r="O357" s="257"/>
      <c r="P357" s="257"/>
      <c r="Q357" s="257"/>
      <c r="R357" s="257"/>
      <c r="S357" s="257"/>
      <c r="T357" s="258"/>
      <c r="U357" s="15"/>
      <c r="V357" s="15"/>
      <c r="W357" s="15"/>
      <c r="X357" s="15"/>
      <c r="Y357" s="15"/>
      <c r="Z357" s="15"/>
      <c r="AA357" s="15"/>
      <c r="AB357" s="15"/>
      <c r="AC357" s="15"/>
      <c r="AD357" s="15"/>
      <c r="AE357" s="15"/>
      <c r="AT357" s="259" t="s">
        <v>167</v>
      </c>
      <c r="AU357" s="259" t="s">
        <v>87</v>
      </c>
      <c r="AV357" s="15" t="s">
        <v>165</v>
      </c>
      <c r="AW357" s="15" t="s">
        <v>33</v>
      </c>
      <c r="AX357" s="15" t="s">
        <v>85</v>
      </c>
      <c r="AY357" s="259" t="s">
        <v>157</v>
      </c>
    </row>
    <row r="358" s="2" customFormat="1" ht="37.8" customHeight="1">
      <c r="A358" s="38"/>
      <c r="B358" s="39"/>
      <c r="C358" s="214" t="s">
        <v>424</v>
      </c>
      <c r="D358" s="214" t="s">
        <v>160</v>
      </c>
      <c r="E358" s="215" t="s">
        <v>425</v>
      </c>
      <c r="F358" s="216" t="s">
        <v>426</v>
      </c>
      <c r="G358" s="217" t="s">
        <v>202</v>
      </c>
      <c r="H358" s="218">
        <v>1390.2000000000001</v>
      </c>
      <c r="I358" s="219"/>
      <c r="J358" s="220">
        <f>ROUND(I358*H358,2)</f>
        <v>0</v>
      </c>
      <c r="K358" s="216" t="s">
        <v>164</v>
      </c>
      <c r="L358" s="44"/>
      <c r="M358" s="221" t="s">
        <v>1</v>
      </c>
      <c r="N358" s="222" t="s">
        <v>43</v>
      </c>
      <c r="O358" s="91"/>
      <c r="P358" s="223">
        <f>O358*H358</f>
        <v>0</v>
      </c>
      <c r="Q358" s="223">
        <v>0</v>
      </c>
      <c r="R358" s="223">
        <f>Q358*H358</f>
        <v>0</v>
      </c>
      <c r="S358" s="223">
        <v>0</v>
      </c>
      <c r="T358" s="224">
        <f>S358*H358</f>
        <v>0</v>
      </c>
      <c r="U358" s="38"/>
      <c r="V358" s="38"/>
      <c r="W358" s="38"/>
      <c r="X358" s="38"/>
      <c r="Y358" s="38"/>
      <c r="Z358" s="38"/>
      <c r="AA358" s="38"/>
      <c r="AB358" s="38"/>
      <c r="AC358" s="38"/>
      <c r="AD358" s="38"/>
      <c r="AE358" s="38"/>
      <c r="AR358" s="225" t="s">
        <v>165</v>
      </c>
      <c r="AT358" s="225" t="s">
        <v>160</v>
      </c>
      <c r="AU358" s="225" t="s">
        <v>87</v>
      </c>
      <c r="AY358" s="17" t="s">
        <v>157</v>
      </c>
      <c r="BE358" s="226">
        <f>IF(N358="základní",J358,0)</f>
        <v>0</v>
      </c>
      <c r="BF358" s="226">
        <f>IF(N358="snížená",J358,0)</f>
        <v>0</v>
      </c>
      <c r="BG358" s="226">
        <f>IF(N358="zákl. přenesená",J358,0)</f>
        <v>0</v>
      </c>
      <c r="BH358" s="226">
        <f>IF(N358="sníž. přenesená",J358,0)</f>
        <v>0</v>
      </c>
      <c r="BI358" s="226">
        <f>IF(N358="nulová",J358,0)</f>
        <v>0</v>
      </c>
      <c r="BJ358" s="17" t="s">
        <v>85</v>
      </c>
      <c r="BK358" s="226">
        <f>ROUND(I358*H358,2)</f>
        <v>0</v>
      </c>
      <c r="BL358" s="17" t="s">
        <v>165</v>
      </c>
      <c r="BM358" s="225" t="s">
        <v>427</v>
      </c>
    </row>
    <row r="359" s="14" customFormat="1">
      <c r="A359" s="14"/>
      <c r="B359" s="238"/>
      <c r="C359" s="239"/>
      <c r="D359" s="229" t="s">
        <v>167</v>
      </c>
      <c r="E359" s="240" t="s">
        <v>1</v>
      </c>
      <c r="F359" s="241" t="s">
        <v>428</v>
      </c>
      <c r="G359" s="239"/>
      <c r="H359" s="242">
        <v>1390.2000000000001</v>
      </c>
      <c r="I359" s="243"/>
      <c r="J359" s="239"/>
      <c r="K359" s="239"/>
      <c r="L359" s="244"/>
      <c r="M359" s="245"/>
      <c r="N359" s="246"/>
      <c r="O359" s="246"/>
      <c r="P359" s="246"/>
      <c r="Q359" s="246"/>
      <c r="R359" s="246"/>
      <c r="S359" s="246"/>
      <c r="T359" s="247"/>
      <c r="U359" s="14"/>
      <c r="V359" s="14"/>
      <c r="W359" s="14"/>
      <c r="X359" s="14"/>
      <c r="Y359" s="14"/>
      <c r="Z359" s="14"/>
      <c r="AA359" s="14"/>
      <c r="AB359" s="14"/>
      <c r="AC359" s="14"/>
      <c r="AD359" s="14"/>
      <c r="AE359" s="14"/>
      <c r="AT359" s="248" t="s">
        <v>167</v>
      </c>
      <c r="AU359" s="248" t="s">
        <v>87</v>
      </c>
      <c r="AV359" s="14" t="s">
        <v>87</v>
      </c>
      <c r="AW359" s="14" t="s">
        <v>33</v>
      </c>
      <c r="AX359" s="14" t="s">
        <v>85</v>
      </c>
      <c r="AY359" s="248" t="s">
        <v>157</v>
      </c>
    </row>
    <row r="360" s="2" customFormat="1" ht="37.8" customHeight="1">
      <c r="A360" s="38"/>
      <c r="B360" s="39"/>
      <c r="C360" s="214" t="s">
        <v>429</v>
      </c>
      <c r="D360" s="214" t="s">
        <v>160</v>
      </c>
      <c r="E360" s="215" t="s">
        <v>430</v>
      </c>
      <c r="F360" s="216" t="s">
        <v>431</v>
      </c>
      <c r="G360" s="217" t="s">
        <v>202</v>
      </c>
      <c r="H360" s="218">
        <v>46.340000000000003</v>
      </c>
      <c r="I360" s="219"/>
      <c r="J360" s="220">
        <f>ROUND(I360*H360,2)</f>
        <v>0</v>
      </c>
      <c r="K360" s="216" t="s">
        <v>164</v>
      </c>
      <c r="L360" s="44"/>
      <c r="M360" s="221" t="s">
        <v>1</v>
      </c>
      <c r="N360" s="222" t="s">
        <v>43</v>
      </c>
      <c r="O360" s="91"/>
      <c r="P360" s="223">
        <f>O360*H360</f>
        <v>0</v>
      </c>
      <c r="Q360" s="223">
        <v>0</v>
      </c>
      <c r="R360" s="223">
        <f>Q360*H360</f>
        <v>0</v>
      </c>
      <c r="S360" s="223">
        <v>0</v>
      </c>
      <c r="T360" s="224">
        <f>S360*H360</f>
        <v>0</v>
      </c>
      <c r="U360" s="38"/>
      <c r="V360" s="38"/>
      <c r="W360" s="38"/>
      <c r="X360" s="38"/>
      <c r="Y360" s="38"/>
      <c r="Z360" s="38"/>
      <c r="AA360" s="38"/>
      <c r="AB360" s="38"/>
      <c r="AC360" s="38"/>
      <c r="AD360" s="38"/>
      <c r="AE360" s="38"/>
      <c r="AR360" s="225" t="s">
        <v>165</v>
      </c>
      <c r="AT360" s="225" t="s">
        <v>160</v>
      </c>
      <c r="AU360" s="225" t="s">
        <v>87</v>
      </c>
      <c r="AY360" s="17" t="s">
        <v>157</v>
      </c>
      <c r="BE360" s="226">
        <f>IF(N360="základní",J360,0)</f>
        <v>0</v>
      </c>
      <c r="BF360" s="226">
        <f>IF(N360="snížená",J360,0)</f>
        <v>0</v>
      </c>
      <c r="BG360" s="226">
        <f>IF(N360="zákl. přenesená",J360,0)</f>
        <v>0</v>
      </c>
      <c r="BH360" s="226">
        <f>IF(N360="sníž. přenesená",J360,0)</f>
        <v>0</v>
      </c>
      <c r="BI360" s="226">
        <f>IF(N360="nulová",J360,0)</f>
        <v>0</v>
      </c>
      <c r="BJ360" s="17" t="s">
        <v>85</v>
      </c>
      <c r="BK360" s="226">
        <f>ROUND(I360*H360,2)</f>
        <v>0</v>
      </c>
      <c r="BL360" s="17" t="s">
        <v>165</v>
      </c>
      <c r="BM360" s="225" t="s">
        <v>432</v>
      </c>
    </row>
    <row r="361" s="14" customFormat="1">
      <c r="A361" s="14"/>
      <c r="B361" s="238"/>
      <c r="C361" s="239"/>
      <c r="D361" s="229" t="s">
        <v>167</v>
      </c>
      <c r="E361" s="240" t="s">
        <v>1</v>
      </c>
      <c r="F361" s="241" t="s">
        <v>423</v>
      </c>
      <c r="G361" s="239"/>
      <c r="H361" s="242">
        <v>46.340000000000003</v>
      </c>
      <c r="I361" s="243"/>
      <c r="J361" s="239"/>
      <c r="K361" s="239"/>
      <c r="L361" s="244"/>
      <c r="M361" s="245"/>
      <c r="N361" s="246"/>
      <c r="O361" s="246"/>
      <c r="P361" s="246"/>
      <c r="Q361" s="246"/>
      <c r="R361" s="246"/>
      <c r="S361" s="246"/>
      <c r="T361" s="247"/>
      <c r="U361" s="14"/>
      <c r="V361" s="14"/>
      <c r="W361" s="14"/>
      <c r="X361" s="14"/>
      <c r="Y361" s="14"/>
      <c r="Z361" s="14"/>
      <c r="AA361" s="14"/>
      <c r="AB361" s="14"/>
      <c r="AC361" s="14"/>
      <c r="AD361" s="14"/>
      <c r="AE361" s="14"/>
      <c r="AT361" s="248" t="s">
        <v>167</v>
      </c>
      <c r="AU361" s="248" t="s">
        <v>87</v>
      </c>
      <c r="AV361" s="14" t="s">
        <v>87</v>
      </c>
      <c r="AW361" s="14" t="s">
        <v>33</v>
      </c>
      <c r="AX361" s="14" t="s">
        <v>85</v>
      </c>
      <c r="AY361" s="248" t="s">
        <v>157</v>
      </c>
    </row>
    <row r="362" s="2" customFormat="1" ht="37.8" customHeight="1">
      <c r="A362" s="38"/>
      <c r="B362" s="39"/>
      <c r="C362" s="214" t="s">
        <v>433</v>
      </c>
      <c r="D362" s="214" t="s">
        <v>160</v>
      </c>
      <c r="E362" s="215" t="s">
        <v>434</v>
      </c>
      <c r="F362" s="216" t="s">
        <v>435</v>
      </c>
      <c r="G362" s="217" t="s">
        <v>174</v>
      </c>
      <c r="H362" s="218">
        <v>929.61000000000001</v>
      </c>
      <c r="I362" s="219"/>
      <c r="J362" s="220">
        <f>ROUND(I362*H362,2)</f>
        <v>0</v>
      </c>
      <c r="K362" s="216" t="s">
        <v>164</v>
      </c>
      <c r="L362" s="44"/>
      <c r="M362" s="221" t="s">
        <v>1</v>
      </c>
      <c r="N362" s="222" t="s">
        <v>43</v>
      </c>
      <c r="O362" s="91"/>
      <c r="P362" s="223">
        <f>O362*H362</f>
        <v>0</v>
      </c>
      <c r="Q362" s="223">
        <v>4.0000000000000003E-05</v>
      </c>
      <c r="R362" s="223">
        <f>Q362*H362</f>
        <v>0.037184400000000006</v>
      </c>
      <c r="S362" s="223">
        <v>0</v>
      </c>
      <c r="T362" s="224">
        <f>S362*H362</f>
        <v>0</v>
      </c>
      <c r="U362" s="38"/>
      <c r="V362" s="38"/>
      <c r="W362" s="38"/>
      <c r="X362" s="38"/>
      <c r="Y362" s="38"/>
      <c r="Z362" s="38"/>
      <c r="AA362" s="38"/>
      <c r="AB362" s="38"/>
      <c r="AC362" s="38"/>
      <c r="AD362" s="38"/>
      <c r="AE362" s="38"/>
      <c r="AR362" s="225" t="s">
        <v>165</v>
      </c>
      <c r="AT362" s="225" t="s">
        <v>160</v>
      </c>
      <c r="AU362" s="225" t="s">
        <v>87</v>
      </c>
      <c r="AY362" s="17" t="s">
        <v>157</v>
      </c>
      <c r="BE362" s="226">
        <f>IF(N362="základní",J362,0)</f>
        <v>0</v>
      </c>
      <c r="BF362" s="226">
        <f>IF(N362="snížená",J362,0)</f>
        <v>0</v>
      </c>
      <c r="BG362" s="226">
        <f>IF(N362="zákl. přenesená",J362,0)</f>
        <v>0</v>
      </c>
      <c r="BH362" s="226">
        <f>IF(N362="sníž. přenesená",J362,0)</f>
        <v>0</v>
      </c>
      <c r="BI362" s="226">
        <f>IF(N362="nulová",J362,0)</f>
        <v>0</v>
      </c>
      <c r="BJ362" s="17" t="s">
        <v>85</v>
      </c>
      <c r="BK362" s="226">
        <f>ROUND(I362*H362,2)</f>
        <v>0</v>
      </c>
      <c r="BL362" s="17" t="s">
        <v>165</v>
      </c>
      <c r="BM362" s="225" t="s">
        <v>436</v>
      </c>
    </row>
    <row r="363" s="13" customFormat="1">
      <c r="A363" s="13"/>
      <c r="B363" s="227"/>
      <c r="C363" s="228"/>
      <c r="D363" s="229" t="s">
        <v>167</v>
      </c>
      <c r="E363" s="230" t="s">
        <v>1</v>
      </c>
      <c r="F363" s="231" t="s">
        <v>189</v>
      </c>
      <c r="G363" s="228"/>
      <c r="H363" s="230" t="s">
        <v>1</v>
      </c>
      <c r="I363" s="232"/>
      <c r="J363" s="228"/>
      <c r="K363" s="228"/>
      <c r="L363" s="233"/>
      <c r="M363" s="234"/>
      <c r="N363" s="235"/>
      <c r="O363" s="235"/>
      <c r="P363" s="235"/>
      <c r="Q363" s="235"/>
      <c r="R363" s="235"/>
      <c r="S363" s="235"/>
      <c r="T363" s="236"/>
      <c r="U363" s="13"/>
      <c r="V363" s="13"/>
      <c r="W363" s="13"/>
      <c r="X363" s="13"/>
      <c r="Y363" s="13"/>
      <c r="Z363" s="13"/>
      <c r="AA363" s="13"/>
      <c r="AB363" s="13"/>
      <c r="AC363" s="13"/>
      <c r="AD363" s="13"/>
      <c r="AE363" s="13"/>
      <c r="AT363" s="237" t="s">
        <v>167</v>
      </c>
      <c r="AU363" s="237" t="s">
        <v>87</v>
      </c>
      <c r="AV363" s="13" t="s">
        <v>85</v>
      </c>
      <c r="AW363" s="13" t="s">
        <v>33</v>
      </c>
      <c r="AX363" s="13" t="s">
        <v>78</v>
      </c>
      <c r="AY363" s="237" t="s">
        <v>157</v>
      </c>
    </row>
    <row r="364" s="14" customFormat="1">
      <c r="A364" s="14"/>
      <c r="B364" s="238"/>
      <c r="C364" s="239"/>
      <c r="D364" s="229" t="s">
        <v>167</v>
      </c>
      <c r="E364" s="240" t="s">
        <v>1</v>
      </c>
      <c r="F364" s="241" t="s">
        <v>437</v>
      </c>
      <c r="G364" s="239"/>
      <c r="H364" s="242">
        <v>289.48000000000002</v>
      </c>
      <c r="I364" s="243"/>
      <c r="J364" s="239"/>
      <c r="K364" s="239"/>
      <c r="L364" s="244"/>
      <c r="M364" s="245"/>
      <c r="N364" s="246"/>
      <c r="O364" s="246"/>
      <c r="P364" s="246"/>
      <c r="Q364" s="246"/>
      <c r="R364" s="246"/>
      <c r="S364" s="246"/>
      <c r="T364" s="247"/>
      <c r="U364" s="14"/>
      <c r="V364" s="14"/>
      <c r="W364" s="14"/>
      <c r="X364" s="14"/>
      <c r="Y364" s="14"/>
      <c r="Z364" s="14"/>
      <c r="AA364" s="14"/>
      <c r="AB364" s="14"/>
      <c r="AC364" s="14"/>
      <c r="AD364" s="14"/>
      <c r="AE364" s="14"/>
      <c r="AT364" s="248" t="s">
        <v>167</v>
      </c>
      <c r="AU364" s="248" t="s">
        <v>87</v>
      </c>
      <c r="AV364" s="14" t="s">
        <v>87</v>
      </c>
      <c r="AW364" s="14" t="s">
        <v>33</v>
      </c>
      <c r="AX364" s="14" t="s">
        <v>78</v>
      </c>
      <c r="AY364" s="248" t="s">
        <v>157</v>
      </c>
    </row>
    <row r="365" s="13" customFormat="1">
      <c r="A365" s="13"/>
      <c r="B365" s="227"/>
      <c r="C365" s="228"/>
      <c r="D365" s="229" t="s">
        <v>167</v>
      </c>
      <c r="E365" s="230" t="s">
        <v>1</v>
      </c>
      <c r="F365" s="231" t="s">
        <v>178</v>
      </c>
      <c r="G365" s="228"/>
      <c r="H365" s="230" t="s">
        <v>1</v>
      </c>
      <c r="I365" s="232"/>
      <c r="J365" s="228"/>
      <c r="K365" s="228"/>
      <c r="L365" s="233"/>
      <c r="M365" s="234"/>
      <c r="N365" s="235"/>
      <c r="O365" s="235"/>
      <c r="P365" s="235"/>
      <c r="Q365" s="235"/>
      <c r="R365" s="235"/>
      <c r="S365" s="235"/>
      <c r="T365" s="236"/>
      <c r="U365" s="13"/>
      <c r="V365" s="13"/>
      <c r="W365" s="13"/>
      <c r="X365" s="13"/>
      <c r="Y365" s="13"/>
      <c r="Z365" s="13"/>
      <c r="AA365" s="13"/>
      <c r="AB365" s="13"/>
      <c r="AC365" s="13"/>
      <c r="AD365" s="13"/>
      <c r="AE365" s="13"/>
      <c r="AT365" s="237" t="s">
        <v>167</v>
      </c>
      <c r="AU365" s="237" t="s">
        <v>87</v>
      </c>
      <c r="AV365" s="13" t="s">
        <v>85</v>
      </c>
      <c r="AW365" s="13" t="s">
        <v>33</v>
      </c>
      <c r="AX365" s="13" t="s">
        <v>78</v>
      </c>
      <c r="AY365" s="237" t="s">
        <v>157</v>
      </c>
    </row>
    <row r="366" s="14" customFormat="1">
      <c r="A366" s="14"/>
      <c r="B366" s="238"/>
      <c r="C366" s="239"/>
      <c r="D366" s="229" t="s">
        <v>167</v>
      </c>
      <c r="E366" s="240" t="s">
        <v>1</v>
      </c>
      <c r="F366" s="241" t="s">
        <v>438</v>
      </c>
      <c r="G366" s="239"/>
      <c r="H366" s="242">
        <v>640.13</v>
      </c>
      <c r="I366" s="243"/>
      <c r="J366" s="239"/>
      <c r="K366" s="239"/>
      <c r="L366" s="244"/>
      <c r="M366" s="245"/>
      <c r="N366" s="246"/>
      <c r="O366" s="246"/>
      <c r="P366" s="246"/>
      <c r="Q366" s="246"/>
      <c r="R366" s="246"/>
      <c r="S366" s="246"/>
      <c r="T366" s="247"/>
      <c r="U366" s="14"/>
      <c r="V366" s="14"/>
      <c r="W366" s="14"/>
      <c r="X366" s="14"/>
      <c r="Y366" s="14"/>
      <c r="Z366" s="14"/>
      <c r="AA366" s="14"/>
      <c r="AB366" s="14"/>
      <c r="AC366" s="14"/>
      <c r="AD366" s="14"/>
      <c r="AE366" s="14"/>
      <c r="AT366" s="248" t="s">
        <v>167</v>
      </c>
      <c r="AU366" s="248" t="s">
        <v>87</v>
      </c>
      <c r="AV366" s="14" t="s">
        <v>87</v>
      </c>
      <c r="AW366" s="14" t="s">
        <v>33</v>
      </c>
      <c r="AX366" s="14" t="s">
        <v>78</v>
      </c>
      <c r="AY366" s="248" t="s">
        <v>157</v>
      </c>
    </row>
    <row r="367" s="15" customFormat="1">
      <c r="A367" s="15"/>
      <c r="B367" s="249"/>
      <c r="C367" s="250"/>
      <c r="D367" s="229" t="s">
        <v>167</v>
      </c>
      <c r="E367" s="251" t="s">
        <v>1</v>
      </c>
      <c r="F367" s="252" t="s">
        <v>171</v>
      </c>
      <c r="G367" s="250"/>
      <c r="H367" s="253">
        <v>929.61000000000001</v>
      </c>
      <c r="I367" s="254"/>
      <c r="J367" s="250"/>
      <c r="K367" s="250"/>
      <c r="L367" s="255"/>
      <c r="M367" s="256"/>
      <c r="N367" s="257"/>
      <c r="O367" s="257"/>
      <c r="P367" s="257"/>
      <c r="Q367" s="257"/>
      <c r="R367" s="257"/>
      <c r="S367" s="257"/>
      <c r="T367" s="258"/>
      <c r="U367" s="15"/>
      <c r="V367" s="15"/>
      <c r="W367" s="15"/>
      <c r="X367" s="15"/>
      <c r="Y367" s="15"/>
      <c r="Z367" s="15"/>
      <c r="AA367" s="15"/>
      <c r="AB367" s="15"/>
      <c r="AC367" s="15"/>
      <c r="AD367" s="15"/>
      <c r="AE367" s="15"/>
      <c r="AT367" s="259" t="s">
        <v>167</v>
      </c>
      <c r="AU367" s="259" t="s">
        <v>87</v>
      </c>
      <c r="AV367" s="15" t="s">
        <v>165</v>
      </c>
      <c r="AW367" s="15" t="s">
        <v>33</v>
      </c>
      <c r="AX367" s="15" t="s">
        <v>85</v>
      </c>
      <c r="AY367" s="259" t="s">
        <v>157</v>
      </c>
    </row>
    <row r="368" s="2" customFormat="1" ht="37.8" customHeight="1">
      <c r="A368" s="38"/>
      <c r="B368" s="39"/>
      <c r="C368" s="214" t="s">
        <v>439</v>
      </c>
      <c r="D368" s="214" t="s">
        <v>160</v>
      </c>
      <c r="E368" s="215" t="s">
        <v>440</v>
      </c>
      <c r="F368" s="216" t="s">
        <v>441</v>
      </c>
      <c r="G368" s="217" t="s">
        <v>352</v>
      </c>
      <c r="H368" s="218">
        <v>16</v>
      </c>
      <c r="I368" s="219"/>
      <c r="J368" s="220">
        <f>ROUND(I368*H368,2)</f>
        <v>0</v>
      </c>
      <c r="K368" s="216" t="s">
        <v>164</v>
      </c>
      <c r="L368" s="44"/>
      <c r="M368" s="221" t="s">
        <v>1</v>
      </c>
      <c r="N368" s="222" t="s">
        <v>43</v>
      </c>
      <c r="O368" s="91"/>
      <c r="P368" s="223">
        <f>O368*H368</f>
        <v>0</v>
      </c>
      <c r="Q368" s="223">
        <v>4.0000000000000003E-05</v>
      </c>
      <c r="R368" s="223">
        <f>Q368*H368</f>
        <v>0.00064000000000000005</v>
      </c>
      <c r="S368" s="223">
        <v>0</v>
      </c>
      <c r="T368" s="224">
        <f>S368*H368</f>
        <v>0</v>
      </c>
      <c r="U368" s="38"/>
      <c r="V368" s="38"/>
      <c r="W368" s="38"/>
      <c r="X368" s="38"/>
      <c r="Y368" s="38"/>
      <c r="Z368" s="38"/>
      <c r="AA368" s="38"/>
      <c r="AB368" s="38"/>
      <c r="AC368" s="38"/>
      <c r="AD368" s="38"/>
      <c r="AE368" s="38"/>
      <c r="AR368" s="225" t="s">
        <v>165</v>
      </c>
      <c r="AT368" s="225" t="s">
        <v>160</v>
      </c>
      <c r="AU368" s="225" t="s">
        <v>87</v>
      </c>
      <c r="AY368" s="17" t="s">
        <v>157</v>
      </c>
      <c r="BE368" s="226">
        <f>IF(N368="základní",J368,0)</f>
        <v>0</v>
      </c>
      <c r="BF368" s="226">
        <f>IF(N368="snížená",J368,0)</f>
        <v>0</v>
      </c>
      <c r="BG368" s="226">
        <f>IF(N368="zákl. přenesená",J368,0)</f>
        <v>0</v>
      </c>
      <c r="BH368" s="226">
        <f>IF(N368="sníž. přenesená",J368,0)</f>
        <v>0</v>
      </c>
      <c r="BI368" s="226">
        <f>IF(N368="nulová",J368,0)</f>
        <v>0</v>
      </c>
      <c r="BJ368" s="17" t="s">
        <v>85</v>
      </c>
      <c r="BK368" s="226">
        <f>ROUND(I368*H368,2)</f>
        <v>0</v>
      </c>
      <c r="BL368" s="17" t="s">
        <v>165</v>
      </c>
      <c r="BM368" s="225" t="s">
        <v>442</v>
      </c>
    </row>
    <row r="369" s="14" customFormat="1">
      <c r="A369" s="14"/>
      <c r="B369" s="238"/>
      <c r="C369" s="239"/>
      <c r="D369" s="229" t="s">
        <v>167</v>
      </c>
      <c r="E369" s="240" t="s">
        <v>1</v>
      </c>
      <c r="F369" s="241" t="s">
        <v>443</v>
      </c>
      <c r="G369" s="239"/>
      <c r="H369" s="242">
        <v>16</v>
      </c>
      <c r="I369" s="243"/>
      <c r="J369" s="239"/>
      <c r="K369" s="239"/>
      <c r="L369" s="244"/>
      <c r="M369" s="245"/>
      <c r="N369" s="246"/>
      <c r="O369" s="246"/>
      <c r="P369" s="246"/>
      <c r="Q369" s="246"/>
      <c r="R369" s="246"/>
      <c r="S369" s="246"/>
      <c r="T369" s="247"/>
      <c r="U369" s="14"/>
      <c r="V369" s="14"/>
      <c r="W369" s="14"/>
      <c r="X369" s="14"/>
      <c r="Y369" s="14"/>
      <c r="Z369" s="14"/>
      <c r="AA369" s="14"/>
      <c r="AB369" s="14"/>
      <c r="AC369" s="14"/>
      <c r="AD369" s="14"/>
      <c r="AE369" s="14"/>
      <c r="AT369" s="248" t="s">
        <v>167</v>
      </c>
      <c r="AU369" s="248" t="s">
        <v>87</v>
      </c>
      <c r="AV369" s="14" t="s">
        <v>87</v>
      </c>
      <c r="AW369" s="14" t="s">
        <v>33</v>
      </c>
      <c r="AX369" s="14" t="s">
        <v>85</v>
      </c>
      <c r="AY369" s="248" t="s">
        <v>157</v>
      </c>
    </row>
    <row r="370" s="2" customFormat="1" ht="24.15" customHeight="1">
      <c r="A370" s="38"/>
      <c r="B370" s="39"/>
      <c r="C370" s="214" t="s">
        <v>444</v>
      </c>
      <c r="D370" s="214" t="s">
        <v>160</v>
      </c>
      <c r="E370" s="215" t="s">
        <v>445</v>
      </c>
      <c r="F370" s="216" t="s">
        <v>446</v>
      </c>
      <c r="G370" s="217" t="s">
        <v>174</v>
      </c>
      <c r="H370" s="218">
        <v>7.7469999999999999</v>
      </c>
      <c r="I370" s="219"/>
      <c r="J370" s="220">
        <f>ROUND(I370*H370,2)</f>
        <v>0</v>
      </c>
      <c r="K370" s="216" t="s">
        <v>164</v>
      </c>
      <c r="L370" s="44"/>
      <c r="M370" s="221" t="s">
        <v>1</v>
      </c>
      <c r="N370" s="222" t="s">
        <v>43</v>
      </c>
      <c r="O370" s="91"/>
      <c r="P370" s="223">
        <f>O370*H370</f>
        <v>0</v>
      </c>
      <c r="Q370" s="223">
        <v>0</v>
      </c>
      <c r="R370" s="223">
        <f>Q370*H370</f>
        <v>0</v>
      </c>
      <c r="S370" s="223">
        <v>0.080000000000000002</v>
      </c>
      <c r="T370" s="224">
        <f>S370*H370</f>
        <v>0.61975999999999998</v>
      </c>
      <c r="U370" s="38"/>
      <c r="V370" s="38"/>
      <c r="W370" s="38"/>
      <c r="X370" s="38"/>
      <c r="Y370" s="38"/>
      <c r="Z370" s="38"/>
      <c r="AA370" s="38"/>
      <c r="AB370" s="38"/>
      <c r="AC370" s="38"/>
      <c r="AD370" s="38"/>
      <c r="AE370" s="38"/>
      <c r="AR370" s="225" t="s">
        <v>165</v>
      </c>
      <c r="AT370" s="225" t="s">
        <v>160</v>
      </c>
      <c r="AU370" s="225" t="s">
        <v>87</v>
      </c>
      <c r="AY370" s="17" t="s">
        <v>157</v>
      </c>
      <c r="BE370" s="226">
        <f>IF(N370="základní",J370,0)</f>
        <v>0</v>
      </c>
      <c r="BF370" s="226">
        <f>IF(N370="snížená",J370,0)</f>
        <v>0</v>
      </c>
      <c r="BG370" s="226">
        <f>IF(N370="zákl. přenesená",J370,0)</f>
        <v>0</v>
      </c>
      <c r="BH370" s="226">
        <f>IF(N370="sníž. přenesená",J370,0)</f>
        <v>0</v>
      </c>
      <c r="BI370" s="226">
        <f>IF(N370="nulová",J370,0)</f>
        <v>0</v>
      </c>
      <c r="BJ370" s="17" t="s">
        <v>85</v>
      </c>
      <c r="BK370" s="226">
        <f>ROUND(I370*H370,2)</f>
        <v>0</v>
      </c>
      <c r="BL370" s="17" t="s">
        <v>165</v>
      </c>
      <c r="BM370" s="225" t="s">
        <v>447</v>
      </c>
    </row>
    <row r="371" s="13" customFormat="1">
      <c r="A371" s="13"/>
      <c r="B371" s="227"/>
      <c r="C371" s="228"/>
      <c r="D371" s="229" t="s">
        <v>167</v>
      </c>
      <c r="E371" s="230" t="s">
        <v>1</v>
      </c>
      <c r="F371" s="231" t="s">
        <v>189</v>
      </c>
      <c r="G371" s="228"/>
      <c r="H371" s="230" t="s">
        <v>1</v>
      </c>
      <c r="I371" s="232"/>
      <c r="J371" s="228"/>
      <c r="K371" s="228"/>
      <c r="L371" s="233"/>
      <c r="M371" s="234"/>
      <c r="N371" s="235"/>
      <c r="O371" s="235"/>
      <c r="P371" s="235"/>
      <c r="Q371" s="235"/>
      <c r="R371" s="235"/>
      <c r="S371" s="235"/>
      <c r="T371" s="236"/>
      <c r="U371" s="13"/>
      <c r="V371" s="13"/>
      <c r="W371" s="13"/>
      <c r="X371" s="13"/>
      <c r="Y371" s="13"/>
      <c r="Z371" s="13"/>
      <c r="AA371" s="13"/>
      <c r="AB371" s="13"/>
      <c r="AC371" s="13"/>
      <c r="AD371" s="13"/>
      <c r="AE371" s="13"/>
      <c r="AT371" s="237" t="s">
        <v>167</v>
      </c>
      <c r="AU371" s="237" t="s">
        <v>87</v>
      </c>
      <c r="AV371" s="13" t="s">
        <v>85</v>
      </c>
      <c r="AW371" s="13" t="s">
        <v>33</v>
      </c>
      <c r="AX371" s="13" t="s">
        <v>78</v>
      </c>
      <c r="AY371" s="237" t="s">
        <v>157</v>
      </c>
    </row>
    <row r="372" s="14" customFormat="1">
      <c r="A372" s="14"/>
      <c r="B372" s="238"/>
      <c r="C372" s="239"/>
      <c r="D372" s="229" t="s">
        <v>167</v>
      </c>
      <c r="E372" s="240" t="s">
        <v>1</v>
      </c>
      <c r="F372" s="241" t="s">
        <v>448</v>
      </c>
      <c r="G372" s="239"/>
      <c r="H372" s="242">
        <v>1.272</v>
      </c>
      <c r="I372" s="243"/>
      <c r="J372" s="239"/>
      <c r="K372" s="239"/>
      <c r="L372" s="244"/>
      <c r="M372" s="245"/>
      <c r="N372" s="246"/>
      <c r="O372" s="246"/>
      <c r="P372" s="246"/>
      <c r="Q372" s="246"/>
      <c r="R372" s="246"/>
      <c r="S372" s="246"/>
      <c r="T372" s="247"/>
      <c r="U372" s="14"/>
      <c r="V372" s="14"/>
      <c r="W372" s="14"/>
      <c r="X372" s="14"/>
      <c r="Y372" s="14"/>
      <c r="Z372" s="14"/>
      <c r="AA372" s="14"/>
      <c r="AB372" s="14"/>
      <c r="AC372" s="14"/>
      <c r="AD372" s="14"/>
      <c r="AE372" s="14"/>
      <c r="AT372" s="248" t="s">
        <v>167</v>
      </c>
      <c r="AU372" s="248" t="s">
        <v>87</v>
      </c>
      <c r="AV372" s="14" t="s">
        <v>87</v>
      </c>
      <c r="AW372" s="14" t="s">
        <v>33</v>
      </c>
      <c r="AX372" s="14" t="s">
        <v>78</v>
      </c>
      <c r="AY372" s="248" t="s">
        <v>157</v>
      </c>
    </row>
    <row r="373" s="13" customFormat="1">
      <c r="A373" s="13"/>
      <c r="B373" s="227"/>
      <c r="C373" s="228"/>
      <c r="D373" s="229" t="s">
        <v>167</v>
      </c>
      <c r="E373" s="230" t="s">
        <v>1</v>
      </c>
      <c r="F373" s="231" t="s">
        <v>178</v>
      </c>
      <c r="G373" s="228"/>
      <c r="H373" s="230" t="s">
        <v>1</v>
      </c>
      <c r="I373" s="232"/>
      <c r="J373" s="228"/>
      <c r="K373" s="228"/>
      <c r="L373" s="233"/>
      <c r="M373" s="234"/>
      <c r="N373" s="235"/>
      <c r="O373" s="235"/>
      <c r="P373" s="235"/>
      <c r="Q373" s="235"/>
      <c r="R373" s="235"/>
      <c r="S373" s="235"/>
      <c r="T373" s="236"/>
      <c r="U373" s="13"/>
      <c r="V373" s="13"/>
      <c r="W373" s="13"/>
      <c r="X373" s="13"/>
      <c r="Y373" s="13"/>
      <c r="Z373" s="13"/>
      <c r="AA373" s="13"/>
      <c r="AB373" s="13"/>
      <c r="AC373" s="13"/>
      <c r="AD373" s="13"/>
      <c r="AE373" s="13"/>
      <c r="AT373" s="237" t="s">
        <v>167</v>
      </c>
      <c r="AU373" s="237" t="s">
        <v>87</v>
      </c>
      <c r="AV373" s="13" t="s">
        <v>85</v>
      </c>
      <c r="AW373" s="13" t="s">
        <v>33</v>
      </c>
      <c r="AX373" s="13" t="s">
        <v>78</v>
      </c>
      <c r="AY373" s="237" t="s">
        <v>157</v>
      </c>
    </row>
    <row r="374" s="14" customFormat="1">
      <c r="A374" s="14"/>
      <c r="B374" s="238"/>
      <c r="C374" s="239"/>
      <c r="D374" s="229" t="s">
        <v>167</v>
      </c>
      <c r="E374" s="240" t="s">
        <v>1</v>
      </c>
      <c r="F374" s="241" t="s">
        <v>449</v>
      </c>
      <c r="G374" s="239"/>
      <c r="H374" s="242">
        <v>6.4749999999999996</v>
      </c>
      <c r="I374" s="243"/>
      <c r="J374" s="239"/>
      <c r="K374" s="239"/>
      <c r="L374" s="244"/>
      <c r="M374" s="245"/>
      <c r="N374" s="246"/>
      <c r="O374" s="246"/>
      <c r="P374" s="246"/>
      <c r="Q374" s="246"/>
      <c r="R374" s="246"/>
      <c r="S374" s="246"/>
      <c r="T374" s="247"/>
      <c r="U374" s="14"/>
      <c r="V374" s="14"/>
      <c r="W374" s="14"/>
      <c r="X374" s="14"/>
      <c r="Y374" s="14"/>
      <c r="Z374" s="14"/>
      <c r="AA374" s="14"/>
      <c r="AB374" s="14"/>
      <c r="AC374" s="14"/>
      <c r="AD374" s="14"/>
      <c r="AE374" s="14"/>
      <c r="AT374" s="248" t="s">
        <v>167</v>
      </c>
      <c r="AU374" s="248" t="s">
        <v>87</v>
      </c>
      <c r="AV374" s="14" t="s">
        <v>87</v>
      </c>
      <c r="AW374" s="14" t="s">
        <v>33</v>
      </c>
      <c r="AX374" s="14" t="s">
        <v>78</v>
      </c>
      <c r="AY374" s="248" t="s">
        <v>157</v>
      </c>
    </row>
    <row r="375" s="15" customFormat="1">
      <c r="A375" s="15"/>
      <c r="B375" s="249"/>
      <c r="C375" s="250"/>
      <c r="D375" s="229" t="s">
        <v>167</v>
      </c>
      <c r="E375" s="251" t="s">
        <v>1</v>
      </c>
      <c r="F375" s="252" t="s">
        <v>171</v>
      </c>
      <c r="G375" s="250"/>
      <c r="H375" s="253">
        <v>7.7469999999999999</v>
      </c>
      <c r="I375" s="254"/>
      <c r="J375" s="250"/>
      <c r="K375" s="250"/>
      <c r="L375" s="255"/>
      <c r="M375" s="256"/>
      <c r="N375" s="257"/>
      <c r="O375" s="257"/>
      <c r="P375" s="257"/>
      <c r="Q375" s="257"/>
      <c r="R375" s="257"/>
      <c r="S375" s="257"/>
      <c r="T375" s="258"/>
      <c r="U375" s="15"/>
      <c r="V375" s="15"/>
      <c r="W375" s="15"/>
      <c r="X375" s="15"/>
      <c r="Y375" s="15"/>
      <c r="Z375" s="15"/>
      <c r="AA375" s="15"/>
      <c r="AB375" s="15"/>
      <c r="AC375" s="15"/>
      <c r="AD375" s="15"/>
      <c r="AE375" s="15"/>
      <c r="AT375" s="259" t="s">
        <v>167</v>
      </c>
      <c r="AU375" s="259" t="s">
        <v>87</v>
      </c>
      <c r="AV375" s="15" t="s">
        <v>165</v>
      </c>
      <c r="AW375" s="15" t="s">
        <v>33</v>
      </c>
      <c r="AX375" s="15" t="s">
        <v>85</v>
      </c>
      <c r="AY375" s="259" t="s">
        <v>157</v>
      </c>
    </row>
    <row r="376" s="2" customFormat="1" ht="24.15" customHeight="1">
      <c r="A376" s="38"/>
      <c r="B376" s="39"/>
      <c r="C376" s="214" t="s">
        <v>450</v>
      </c>
      <c r="D376" s="214" t="s">
        <v>160</v>
      </c>
      <c r="E376" s="215" t="s">
        <v>451</v>
      </c>
      <c r="F376" s="216" t="s">
        <v>452</v>
      </c>
      <c r="G376" s="217" t="s">
        <v>174</v>
      </c>
      <c r="H376" s="218">
        <v>58.796999999999997</v>
      </c>
      <c r="I376" s="219"/>
      <c r="J376" s="220">
        <f>ROUND(I376*H376,2)</f>
        <v>0</v>
      </c>
      <c r="K376" s="216" t="s">
        <v>164</v>
      </c>
      <c r="L376" s="44"/>
      <c r="M376" s="221" t="s">
        <v>1</v>
      </c>
      <c r="N376" s="222" t="s">
        <v>43</v>
      </c>
      <c r="O376" s="91"/>
      <c r="P376" s="223">
        <f>O376*H376</f>
        <v>0</v>
      </c>
      <c r="Q376" s="223">
        <v>0</v>
      </c>
      <c r="R376" s="223">
        <f>Q376*H376</f>
        <v>0</v>
      </c>
      <c r="S376" s="223">
        <v>0.14000000000000001</v>
      </c>
      <c r="T376" s="224">
        <f>S376*H376</f>
        <v>8.231580000000001</v>
      </c>
      <c r="U376" s="38"/>
      <c r="V376" s="38"/>
      <c r="W376" s="38"/>
      <c r="X376" s="38"/>
      <c r="Y376" s="38"/>
      <c r="Z376" s="38"/>
      <c r="AA376" s="38"/>
      <c r="AB376" s="38"/>
      <c r="AC376" s="38"/>
      <c r="AD376" s="38"/>
      <c r="AE376" s="38"/>
      <c r="AR376" s="225" t="s">
        <v>165</v>
      </c>
      <c r="AT376" s="225" t="s">
        <v>160</v>
      </c>
      <c r="AU376" s="225" t="s">
        <v>87</v>
      </c>
      <c r="AY376" s="17" t="s">
        <v>157</v>
      </c>
      <c r="BE376" s="226">
        <f>IF(N376="základní",J376,0)</f>
        <v>0</v>
      </c>
      <c r="BF376" s="226">
        <f>IF(N376="snížená",J376,0)</f>
        <v>0</v>
      </c>
      <c r="BG376" s="226">
        <f>IF(N376="zákl. přenesená",J376,0)</f>
        <v>0</v>
      </c>
      <c r="BH376" s="226">
        <f>IF(N376="sníž. přenesená",J376,0)</f>
        <v>0</v>
      </c>
      <c r="BI376" s="226">
        <f>IF(N376="nulová",J376,0)</f>
        <v>0</v>
      </c>
      <c r="BJ376" s="17" t="s">
        <v>85</v>
      </c>
      <c r="BK376" s="226">
        <f>ROUND(I376*H376,2)</f>
        <v>0</v>
      </c>
      <c r="BL376" s="17" t="s">
        <v>165</v>
      </c>
      <c r="BM376" s="225" t="s">
        <v>453</v>
      </c>
    </row>
    <row r="377" s="13" customFormat="1">
      <c r="A377" s="13"/>
      <c r="B377" s="227"/>
      <c r="C377" s="228"/>
      <c r="D377" s="229" t="s">
        <v>167</v>
      </c>
      <c r="E377" s="230" t="s">
        <v>1</v>
      </c>
      <c r="F377" s="231" t="s">
        <v>178</v>
      </c>
      <c r="G377" s="228"/>
      <c r="H377" s="230" t="s">
        <v>1</v>
      </c>
      <c r="I377" s="232"/>
      <c r="J377" s="228"/>
      <c r="K377" s="228"/>
      <c r="L377" s="233"/>
      <c r="M377" s="234"/>
      <c r="N377" s="235"/>
      <c r="O377" s="235"/>
      <c r="P377" s="235"/>
      <c r="Q377" s="235"/>
      <c r="R377" s="235"/>
      <c r="S377" s="235"/>
      <c r="T377" s="236"/>
      <c r="U377" s="13"/>
      <c r="V377" s="13"/>
      <c r="W377" s="13"/>
      <c r="X377" s="13"/>
      <c r="Y377" s="13"/>
      <c r="Z377" s="13"/>
      <c r="AA377" s="13"/>
      <c r="AB377" s="13"/>
      <c r="AC377" s="13"/>
      <c r="AD377" s="13"/>
      <c r="AE377" s="13"/>
      <c r="AT377" s="237" t="s">
        <v>167</v>
      </c>
      <c r="AU377" s="237" t="s">
        <v>87</v>
      </c>
      <c r="AV377" s="13" t="s">
        <v>85</v>
      </c>
      <c r="AW377" s="13" t="s">
        <v>33</v>
      </c>
      <c r="AX377" s="13" t="s">
        <v>78</v>
      </c>
      <c r="AY377" s="237" t="s">
        <v>157</v>
      </c>
    </row>
    <row r="378" s="14" customFormat="1">
      <c r="A378" s="14"/>
      <c r="B378" s="238"/>
      <c r="C378" s="239"/>
      <c r="D378" s="229" t="s">
        <v>167</v>
      </c>
      <c r="E378" s="240" t="s">
        <v>1</v>
      </c>
      <c r="F378" s="241" t="s">
        <v>454</v>
      </c>
      <c r="G378" s="239"/>
      <c r="H378" s="242">
        <v>37.817999999999998</v>
      </c>
      <c r="I378" s="243"/>
      <c r="J378" s="239"/>
      <c r="K378" s="239"/>
      <c r="L378" s="244"/>
      <c r="M378" s="245"/>
      <c r="N378" s="246"/>
      <c r="O378" s="246"/>
      <c r="P378" s="246"/>
      <c r="Q378" s="246"/>
      <c r="R378" s="246"/>
      <c r="S378" s="246"/>
      <c r="T378" s="247"/>
      <c r="U378" s="14"/>
      <c r="V378" s="14"/>
      <c r="W378" s="14"/>
      <c r="X378" s="14"/>
      <c r="Y378" s="14"/>
      <c r="Z378" s="14"/>
      <c r="AA378" s="14"/>
      <c r="AB378" s="14"/>
      <c r="AC378" s="14"/>
      <c r="AD378" s="14"/>
      <c r="AE378" s="14"/>
      <c r="AT378" s="248" t="s">
        <v>167</v>
      </c>
      <c r="AU378" s="248" t="s">
        <v>87</v>
      </c>
      <c r="AV378" s="14" t="s">
        <v>87</v>
      </c>
      <c r="AW378" s="14" t="s">
        <v>33</v>
      </c>
      <c r="AX378" s="14" t="s">
        <v>78</v>
      </c>
      <c r="AY378" s="248" t="s">
        <v>157</v>
      </c>
    </row>
    <row r="379" s="14" customFormat="1">
      <c r="A379" s="14"/>
      <c r="B379" s="238"/>
      <c r="C379" s="239"/>
      <c r="D379" s="229" t="s">
        <v>167</v>
      </c>
      <c r="E379" s="240" t="s">
        <v>1</v>
      </c>
      <c r="F379" s="241" t="s">
        <v>455</v>
      </c>
      <c r="G379" s="239"/>
      <c r="H379" s="242">
        <v>0.59399999999999997</v>
      </c>
      <c r="I379" s="243"/>
      <c r="J379" s="239"/>
      <c r="K379" s="239"/>
      <c r="L379" s="244"/>
      <c r="M379" s="245"/>
      <c r="N379" s="246"/>
      <c r="O379" s="246"/>
      <c r="P379" s="246"/>
      <c r="Q379" s="246"/>
      <c r="R379" s="246"/>
      <c r="S379" s="246"/>
      <c r="T379" s="247"/>
      <c r="U379" s="14"/>
      <c r="V379" s="14"/>
      <c r="W379" s="14"/>
      <c r="X379" s="14"/>
      <c r="Y379" s="14"/>
      <c r="Z379" s="14"/>
      <c r="AA379" s="14"/>
      <c r="AB379" s="14"/>
      <c r="AC379" s="14"/>
      <c r="AD379" s="14"/>
      <c r="AE379" s="14"/>
      <c r="AT379" s="248" t="s">
        <v>167</v>
      </c>
      <c r="AU379" s="248" t="s">
        <v>87</v>
      </c>
      <c r="AV379" s="14" t="s">
        <v>87</v>
      </c>
      <c r="AW379" s="14" t="s">
        <v>33</v>
      </c>
      <c r="AX379" s="14" t="s">
        <v>78</v>
      </c>
      <c r="AY379" s="248" t="s">
        <v>157</v>
      </c>
    </row>
    <row r="380" s="14" customFormat="1">
      <c r="A380" s="14"/>
      <c r="B380" s="238"/>
      <c r="C380" s="239"/>
      <c r="D380" s="229" t="s">
        <v>167</v>
      </c>
      <c r="E380" s="240" t="s">
        <v>1</v>
      </c>
      <c r="F380" s="241" t="s">
        <v>456</v>
      </c>
      <c r="G380" s="239"/>
      <c r="H380" s="242">
        <v>12.892</v>
      </c>
      <c r="I380" s="243"/>
      <c r="J380" s="239"/>
      <c r="K380" s="239"/>
      <c r="L380" s="244"/>
      <c r="M380" s="245"/>
      <c r="N380" s="246"/>
      <c r="O380" s="246"/>
      <c r="P380" s="246"/>
      <c r="Q380" s="246"/>
      <c r="R380" s="246"/>
      <c r="S380" s="246"/>
      <c r="T380" s="247"/>
      <c r="U380" s="14"/>
      <c r="V380" s="14"/>
      <c r="W380" s="14"/>
      <c r="X380" s="14"/>
      <c r="Y380" s="14"/>
      <c r="Z380" s="14"/>
      <c r="AA380" s="14"/>
      <c r="AB380" s="14"/>
      <c r="AC380" s="14"/>
      <c r="AD380" s="14"/>
      <c r="AE380" s="14"/>
      <c r="AT380" s="248" t="s">
        <v>167</v>
      </c>
      <c r="AU380" s="248" t="s">
        <v>87</v>
      </c>
      <c r="AV380" s="14" t="s">
        <v>87</v>
      </c>
      <c r="AW380" s="14" t="s">
        <v>33</v>
      </c>
      <c r="AX380" s="14" t="s">
        <v>78</v>
      </c>
      <c r="AY380" s="248" t="s">
        <v>157</v>
      </c>
    </row>
    <row r="381" s="14" customFormat="1">
      <c r="A381" s="14"/>
      <c r="B381" s="238"/>
      <c r="C381" s="239"/>
      <c r="D381" s="229" t="s">
        <v>167</v>
      </c>
      <c r="E381" s="240" t="s">
        <v>1</v>
      </c>
      <c r="F381" s="241" t="s">
        <v>457</v>
      </c>
      <c r="G381" s="239"/>
      <c r="H381" s="242">
        <v>7.4930000000000003</v>
      </c>
      <c r="I381" s="243"/>
      <c r="J381" s="239"/>
      <c r="K381" s="239"/>
      <c r="L381" s="244"/>
      <c r="M381" s="245"/>
      <c r="N381" s="246"/>
      <c r="O381" s="246"/>
      <c r="P381" s="246"/>
      <c r="Q381" s="246"/>
      <c r="R381" s="246"/>
      <c r="S381" s="246"/>
      <c r="T381" s="247"/>
      <c r="U381" s="14"/>
      <c r="V381" s="14"/>
      <c r="W381" s="14"/>
      <c r="X381" s="14"/>
      <c r="Y381" s="14"/>
      <c r="Z381" s="14"/>
      <c r="AA381" s="14"/>
      <c r="AB381" s="14"/>
      <c r="AC381" s="14"/>
      <c r="AD381" s="14"/>
      <c r="AE381" s="14"/>
      <c r="AT381" s="248" t="s">
        <v>167</v>
      </c>
      <c r="AU381" s="248" t="s">
        <v>87</v>
      </c>
      <c r="AV381" s="14" t="s">
        <v>87</v>
      </c>
      <c r="AW381" s="14" t="s">
        <v>33</v>
      </c>
      <c r="AX381" s="14" t="s">
        <v>78</v>
      </c>
      <c r="AY381" s="248" t="s">
        <v>157</v>
      </c>
    </row>
    <row r="382" s="15" customFormat="1">
      <c r="A382" s="15"/>
      <c r="B382" s="249"/>
      <c r="C382" s="250"/>
      <c r="D382" s="229" t="s">
        <v>167</v>
      </c>
      <c r="E382" s="251" t="s">
        <v>1</v>
      </c>
      <c r="F382" s="252" t="s">
        <v>171</v>
      </c>
      <c r="G382" s="250"/>
      <c r="H382" s="253">
        <v>58.797000000000004</v>
      </c>
      <c r="I382" s="254"/>
      <c r="J382" s="250"/>
      <c r="K382" s="250"/>
      <c r="L382" s="255"/>
      <c r="M382" s="256"/>
      <c r="N382" s="257"/>
      <c r="O382" s="257"/>
      <c r="P382" s="257"/>
      <c r="Q382" s="257"/>
      <c r="R382" s="257"/>
      <c r="S382" s="257"/>
      <c r="T382" s="258"/>
      <c r="U382" s="15"/>
      <c r="V382" s="15"/>
      <c r="W382" s="15"/>
      <c r="X382" s="15"/>
      <c r="Y382" s="15"/>
      <c r="Z382" s="15"/>
      <c r="AA382" s="15"/>
      <c r="AB382" s="15"/>
      <c r="AC382" s="15"/>
      <c r="AD382" s="15"/>
      <c r="AE382" s="15"/>
      <c r="AT382" s="259" t="s">
        <v>167</v>
      </c>
      <c r="AU382" s="259" t="s">
        <v>87</v>
      </c>
      <c r="AV382" s="15" t="s">
        <v>165</v>
      </c>
      <c r="AW382" s="15" t="s">
        <v>33</v>
      </c>
      <c r="AX382" s="15" t="s">
        <v>85</v>
      </c>
      <c r="AY382" s="259" t="s">
        <v>157</v>
      </c>
    </row>
    <row r="383" s="2" customFormat="1" ht="24.15" customHeight="1">
      <c r="A383" s="38"/>
      <c r="B383" s="39"/>
      <c r="C383" s="214" t="s">
        <v>458</v>
      </c>
      <c r="D383" s="214" t="s">
        <v>160</v>
      </c>
      <c r="E383" s="215" t="s">
        <v>459</v>
      </c>
      <c r="F383" s="216" t="s">
        <v>460</v>
      </c>
      <c r="G383" s="217" t="s">
        <v>163</v>
      </c>
      <c r="H383" s="218">
        <v>29.114999999999998</v>
      </c>
      <c r="I383" s="219"/>
      <c r="J383" s="220">
        <f>ROUND(I383*H383,2)</f>
        <v>0</v>
      </c>
      <c r="K383" s="216" t="s">
        <v>164</v>
      </c>
      <c r="L383" s="44"/>
      <c r="M383" s="221" t="s">
        <v>1</v>
      </c>
      <c r="N383" s="222" t="s">
        <v>43</v>
      </c>
      <c r="O383" s="91"/>
      <c r="P383" s="223">
        <f>O383*H383</f>
        <v>0</v>
      </c>
      <c r="Q383" s="223">
        <v>0</v>
      </c>
      <c r="R383" s="223">
        <f>Q383*H383</f>
        <v>0</v>
      </c>
      <c r="S383" s="223">
        <v>2.2000000000000002</v>
      </c>
      <c r="T383" s="224">
        <f>S383*H383</f>
        <v>64.052999999999997</v>
      </c>
      <c r="U383" s="38"/>
      <c r="V383" s="38"/>
      <c r="W383" s="38"/>
      <c r="X383" s="38"/>
      <c r="Y383" s="38"/>
      <c r="Z383" s="38"/>
      <c r="AA383" s="38"/>
      <c r="AB383" s="38"/>
      <c r="AC383" s="38"/>
      <c r="AD383" s="38"/>
      <c r="AE383" s="38"/>
      <c r="AR383" s="225" t="s">
        <v>165</v>
      </c>
      <c r="AT383" s="225" t="s">
        <v>160</v>
      </c>
      <c r="AU383" s="225" t="s">
        <v>87</v>
      </c>
      <c r="AY383" s="17" t="s">
        <v>157</v>
      </c>
      <c r="BE383" s="226">
        <f>IF(N383="základní",J383,0)</f>
        <v>0</v>
      </c>
      <c r="BF383" s="226">
        <f>IF(N383="snížená",J383,0)</f>
        <v>0</v>
      </c>
      <c r="BG383" s="226">
        <f>IF(N383="zákl. přenesená",J383,0)</f>
        <v>0</v>
      </c>
      <c r="BH383" s="226">
        <f>IF(N383="sníž. přenesená",J383,0)</f>
        <v>0</v>
      </c>
      <c r="BI383" s="226">
        <f>IF(N383="nulová",J383,0)</f>
        <v>0</v>
      </c>
      <c r="BJ383" s="17" t="s">
        <v>85</v>
      </c>
      <c r="BK383" s="226">
        <f>ROUND(I383*H383,2)</f>
        <v>0</v>
      </c>
      <c r="BL383" s="17" t="s">
        <v>165</v>
      </c>
      <c r="BM383" s="225" t="s">
        <v>461</v>
      </c>
    </row>
    <row r="384" s="13" customFormat="1">
      <c r="A384" s="13"/>
      <c r="B384" s="227"/>
      <c r="C384" s="228"/>
      <c r="D384" s="229" t="s">
        <v>167</v>
      </c>
      <c r="E384" s="230" t="s">
        <v>1</v>
      </c>
      <c r="F384" s="231" t="s">
        <v>178</v>
      </c>
      <c r="G384" s="228"/>
      <c r="H384" s="230" t="s">
        <v>1</v>
      </c>
      <c r="I384" s="232"/>
      <c r="J384" s="228"/>
      <c r="K384" s="228"/>
      <c r="L384" s="233"/>
      <c r="M384" s="234"/>
      <c r="N384" s="235"/>
      <c r="O384" s="235"/>
      <c r="P384" s="235"/>
      <c r="Q384" s="235"/>
      <c r="R384" s="235"/>
      <c r="S384" s="235"/>
      <c r="T384" s="236"/>
      <c r="U384" s="13"/>
      <c r="V384" s="13"/>
      <c r="W384" s="13"/>
      <c r="X384" s="13"/>
      <c r="Y384" s="13"/>
      <c r="Z384" s="13"/>
      <c r="AA384" s="13"/>
      <c r="AB384" s="13"/>
      <c r="AC384" s="13"/>
      <c r="AD384" s="13"/>
      <c r="AE384" s="13"/>
      <c r="AT384" s="237" t="s">
        <v>167</v>
      </c>
      <c r="AU384" s="237" t="s">
        <v>87</v>
      </c>
      <c r="AV384" s="13" t="s">
        <v>85</v>
      </c>
      <c r="AW384" s="13" t="s">
        <v>33</v>
      </c>
      <c r="AX384" s="13" t="s">
        <v>78</v>
      </c>
      <c r="AY384" s="237" t="s">
        <v>157</v>
      </c>
    </row>
    <row r="385" s="14" customFormat="1">
      <c r="A385" s="14"/>
      <c r="B385" s="238"/>
      <c r="C385" s="239"/>
      <c r="D385" s="229" t="s">
        <v>167</v>
      </c>
      <c r="E385" s="240" t="s">
        <v>1</v>
      </c>
      <c r="F385" s="241" t="s">
        <v>462</v>
      </c>
      <c r="G385" s="239"/>
      <c r="H385" s="242">
        <v>15.144</v>
      </c>
      <c r="I385" s="243"/>
      <c r="J385" s="239"/>
      <c r="K385" s="239"/>
      <c r="L385" s="244"/>
      <c r="M385" s="245"/>
      <c r="N385" s="246"/>
      <c r="O385" s="246"/>
      <c r="P385" s="246"/>
      <c r="Q385" s="246"/>
      <c r="R385" s="246"/>
      <c r="S385" s="246"/>
      <c r="T385" s="247"/>
      <c r="U385" s="14"/>
      <c r="V385" s="14"/>
      <c r="W385" s="14"/>
      <c r="X385" s="14"/>
      <c r="Y385" s="14"/>
      <c r="Z385" s="14"/>
      <c r="AA385" s="14"/>
      <c r="AB385" s="14"/>
      <c r="AC385" s="14"/>
      <c r="AD385" s="14"/>
      <c r="AE385" s="14"/>
      <c r="AT385" s="248" t="s">
        <v>167</v>
      </c>
      <c r="AU385" s="248" t="s">
        <v>87</v>
      </c>
      <c r="AV385" s="14" t="s">
        <v>87</v>
      </c>
      <c r="AW385" s="14" t="s">
        <v>33</v>
      </c>
      <c r="AX385" s="14" t="s">
        <v>78</v>
      </c>
      <c r="AY385" s="248" t="s">
        <v>157</v>
      </c>
    </row>
    <row r="386" s="14" customFormat="1">
      <c r="A386" s="14"/>
      <c r="B386" s="238"/>
      <c r="C386" s="239"/>
      <c r="D386" s="229" t="s">
        <v>167</v>
      </c>
      <c r="E386" s="240" t="s">
        <v>1</v>
      </c>
      <c r="F386" s="241" t="s">
        <v>463</v>
      </c>
      <c r="G386" s="239"/>
      <c r="H386" s="242">
        <v>2.5310000000000001</v>
      </c>
      <c r="I386" s="243"/>
      <c r="J386" s="239"/>
      <c r="K386" s="239"/>
      <c r="L386" s="244"/>
      <c r="M386" s="245"/>
      <c r="N386" s="246"/>
      <c r="O386" s="246"/>
      <c r="P386" s="246"/>
      <c r="Q386" s="246"/>
      <c r="R386" s="246"/>
      <c r="S386" s="246"/>
      <c r="T386" s="247"/>
      <c r="U386" s="14"/>
      <c r="V386" s="14"/>
      <c r="W386" s="14"/>
      <c r="X386" s="14"/>
      <c r="Y386" s="14"/>
      <c r="Z386" s="14"/>
      <c r="AA386" s="14"/>
      <c r="AB386" s="14"/>
      <c r="AC386" s="14"/>
      <c r="AD386" s="14"/>
      <c r="AE386" s="14"/>
      <c r="AT386" s="248" t="s">
        <v>167</v>
      </c>
      <c r="AU386" s="248" t="s">
        <v>87</v>
      </c>
      <c r="AV386" s="14" t="s">
        <v>87</v>
      </c>
      <c r="AW386" s="14" t="s">
        <v>33</v>
      </c>
      <c r="AX386" s="14" t="s">
        <v>78</v>
      </c>
      <c r="AY386" s="248" t="s">
        <v>157</v>
      </c>
    </row>
    <row r="387" s="14" customFormat="1">
      <c r="A387" s="14"/>
      <c r="B387" s="238"/>
      <c r="C387" s="239"/>
      <c r="D387" s="229" t="s">
        <v>167</v>
      </c>
      <c r="E387" s="240" t="s">
        <v>1</v>
      </c>
      <c r="F387" s="241" t="s">
        <v>464</v>
      </c>
      <c r="G387" s="239"/>
      <c r="H387" s="242">
        <v>8.8979999999999997</v>
      </c>
      <c r="I387" s="243"/>
      <c r="J387" s="239"/>
      <c r="K387" s="239"/>
      <c r="L387" s="244"/>
      <c r="M387" s="245"/>
      <c r="N387" s="246"/>
      <c r="O387" s="246"/>
      <c r="P387" s="246"/>
      <c r="Q387" s="246"/>
      <c r="R387" s="246"/>
      <c r="S387" s="246"/>
      <c r="T387" s="247"/>
      <c r="U387" s="14"/>
      <c r="V387" s="14"/>
      <c r="W387" s="14"/>
      <c r="X387" s="14"/>
      <c r="Y387" s="14"/>
      <c r="Z387" s="14"/>
      <c r="AA387" s="14"/>
      <c r="AB387" s="14"/>
      <c r="AC387" s="14"/>
      <c r="AD387" s="14"/>
      <c r="AE387" s="14"/>
      <c r="AT387" s="248" t="s">
        <v>167</v>
      </c>
      <c r="AU387" s="248" t="s">
        <v>87</v>
      </c>
      <c r="AV387" s="14" t="s">
        <v>87</v>
      </c>
      <c r="AW387" s="14" t="s">
        <v>33</v>
      </c>
      <c r="AX387" s="14" t="s">
        <v>78</v>
      </c>
      <c r="AY387" s="248" t="s">
        <v>157</v>
      </c>
    </row>
    <row r="388" s="14" customFormat="1">
      <c r="A388" s="14"/>
      <c r="B388" s="238"/>
      <c r="C388" s="239"/>
      <c r="D388" s="229" t="s">
        <v>167</v>
      </c>
      <c r="E388" s="240" t="s">
        <v>1</v>
      </c>
      <c r="F388" s="241" t="s">
        <v>465</v>
      </c>
      <c r="G388" s="239"/>
      <c r="H388" s="242">
        <v>0.84499999999999997</v>
      </c>
      <c r="I388" s="243"/>
      <c r="J388" s="239"/>
      <c r="K388" s="239"/>
      <c r="L388" s="244"/>
      <c r="M388" s="245"/>
      <c r="N388" s="246"/>
      <c r="O388" s="246"/>
      <c r="P388" s="246"/>
      <c r="Q388" s="246"/>
      <c r="R388" s="246"/>
      <c r="S388" s="246"/>
      <c r="T388" s="247"/>
      <c r="U388" s="14"/>
      <c r="V388" s="14"/>
      <c r="W388" s="14"/>
      <c r="X388" s="14"/>
      <c r="Y388" s="14"/>
      <c r="Z388" s="14"/>
      <c r="AA388" s="14"/>
      <c r="AB388" s="14"/>
      <c r="AC388" s="14"/>
      <c r="AD388" s="14"/>
      <c r="AE388" s="14"/>
      <c r="AT388" s="248" t="s">
        <v>167</v>
      </c>
      <c r="AU388" s="248" t="s">
        <v>87</v>
      </c>
      <c r="AV388" s="14" t="s">
        <v>87</v>
      </c>
      <c r="AW388" s="14" t="s">
        <v>33</v>
      </c>
      <c r="AX388" s="14" t="s">
        <v>78</v>
      </c>
      <c r="AY388" s="248" t="s">
        <v>157</v>
      </c>
    </row>
    <row r="389" s="14" customFormat="1">
      <c r="A389" s="14"/>
      <c r="B389" s="238"/>
      <c r="C389" s="239"/>
      <c r="D389" s="229" t="s">
        <v>167</v>
      </c>
      <c r="E389" s="240" t="s">
        <v>1</v>
      </c>
      <c r="F389" s="241" t="s">
        <v>466</v>
      </c>
      <c r="G389" s="239"/>
      <c r="H389" s="242">
        <v>1.4079999999999999</v>
      </c>
      <c r="I389" s="243"/>
      <c r="J389" s="239"/>
      <c r="K389" s="239"/>
      <c r="L389" s="244"/>
      <c r="M389" s="245"/>
      <c r="N389" s="246"/>
      <c r="O389" s="246"/>
      <c r="P389" s="246"/>
      <c r="Q389" s="246"/>
      <c r="R389" s="246"/>
      <c r="S389" s="246"/>
      <c r="T389" s="247"/>
      <c r="U389" s="14"/>
      <c r="V389" s="14"/>
      <c r="W389" s="14"/>
      <c r="X389" s="14"/>
      <c r="Y389" s="14"/>
      <c r="Z389" s="14"/>
      <c r="AA389" s="14"/>
      <c r="AB389" s="14"/>
      <c r="AC389" s="14"/>
      <c r="AD389" s="14"/>
      <c r="AE389" s="14"/>
      <c r="AT389" s="248" t="s">
        <v>167</v>
      </c>
      <c r="AU389" s="248" t="s">
        <v>87</v>
      </c>
      <c r="AV389" s="14" t="s">
        <v>87</v>
      </c>
      <c r="AW389" s="14" t="s">
        <v>33</v>
      </c>
      <c r="AX389" s="14" t="s">
        <v>78</v>
      </c>
      <c r="AY389" s="248" t="s">
        <v>157</v>
      </c>
    </row>
    <row r="390" s="13" customFormat="1">
      <c r="A390" s="13"/>
      <c r="B390" s="227"/>
      <c r="C390" s="228"/>
      <c r="D390" s="229" t="s">
        <v>167</v>
      </c>
      <c r="E390" s="230" t="s">
        <v>1</v>
      </c>
      <c r="F390" s="231" t="s">
        <v>204</v>
      </c>
      <c r="G390" s="228"/>
      <c r="H390" s="230" t="s">
        <v>1</v>
      </c>
      <c r="I390" s="232"/>
      <c r="J390" s="228"/>
      <c r="K390" s="228"/>
      <c r="L390" s="233"/>
      <c r="M390" s="234"/>
      <c r="N390" s="235"/>
      <c r="O390" s="235"/>
      <c r="P390" s="235"/>
      <c r="Q390" s="235"/>
      <c r="R390" s="235"/>
      <c r="S390" s="235"/>
      <c r="T390" s="236"/>
      <c r="U390" s="13"/>
      <c r="V390" s="13"/>
      <c r="W390" s="13"/>
      <c r="X390" s="13"/>
      <c r="Y390" s="13"/>
      <c r="Z390" s="13"/>
      <c r="AA390" s="13"/>
      <c r="AB390" s="13"/>
      <c r="AC390" s="13"/>
      <c r="AD390" s="13"/>
      <c r="AE390" s="13"/>
      <c r="AT390" s="237" t="s">
        <v>167</v>
      </c>
      <c r="AU390" s="237" t="s">
        <v>87</v>
      </c>
      <c r="AV390" s="13" t="s">
        <v>85</v>
      </c>
      <c r="AW390" s="13" t="s">
        <v>33</v>
      </c>
      <c r="AX390" s="13" t="s">
        <v>78</v>
      </c>
      <c r="AY390" s="237" t="s">
        <v>157</v>
      </c>
    </row>
    <row r="391" s="14" customFormat="1">
      <c r="A391" s="14"/>
      <c r="B391" s="238"/>
      <c r="C391" s="239"/>
      <c r="D391" s="229" t="s">
        <v>167</v>
      </c>
      <c r="E391" s="240" t="s">
        <v>1</v>
      </c>
      <c r="F391" s="241" t="s">
        <v>284</v>
      </c>
      <c r="G391" s="239"/>
      <c r="H391" s="242">
        <v>0.28899999999999998</v>
      </c>
      <c r="I391" s="243"/>
      <c r="J391" s="239"/>
      <c r="K391" s="239"/>
      <c r="L391" s="244"/>
      <c r="M391" s="245"/>
      <c r="N391" s="246"/>
      <c r="O391" s="246"/>
      <c r="P391" s="246"/>
      <c r="Q391" s="246"/>
      <c r="R391" s="246"/>
      <c r="S391" s="246"/>
      <c r="T391" s="247"/>
      <c r="U391" s="14"/>
      <c r="V391" s="14"/>
      <c r="W391" s="14"/>
      <c r="X391" s="14"/>
      <c r="Y391" s="14"/>
      <c r="Z391" s="14"/>
      <c r="AA391" s="14"/>
      <c r="AB391" s="14"/>
      <c r="AC391" s="14"/>
      <c r="AD391" s="14"/>
      <c r="AE391" s="14"/>
      <c r="AT391" s="248" t="s">
        <v>167</v>
      </c>
      <c r="AU391" s="248" t="s">
        <v>87</v>
      </c>
      <c r="AV391" s="14" t="s">
        <v>87</v>
      </c>
      <c r="AW391" s="14" t="s">
        <v>33</v>
      </c>
      <c r="AX391" s="14" t="s">
        <v>78</v>
      </c>
      <c r="AY391" s="248" t="s">
        <v>157</v>
      </c>
    </row>
    <row r="392" s="15" customFormat="1">
      <c r="A392" s="15"/>
      <c r="B392" s="249"/>
      <c r="C392" s="250"/>
      <c r="D392" s="229" t="s">
        <v>167</v>
      </c>
      <c r="E392" s="251" t="s">
        <v>1</v>
      </c>
      <c r="F392" s="252" t="s">
        <v>171</v>
      </c>
      <c r="G392" s="250"/>
      <c r="H392" s="253">
        <v>29.115000000000002</v>
      </c>
      <c r="I392" s="254"/>
      <c r="J392" s="250"/>
      <c r="K392" s="250"/>
      <c r="L392" s="255"/>
      <c r="M392" s="256"/>
      <c r="N392" s="257"/>
      <c r="O392" s="257"/>
      <c r="P392" s="257"/>
      <c r="Q392" s="257"/>
      <c r="R392" s="257"/>
      <c r="S392" s="257"/>
      <c r="T392" s="258"/>
      <c r="U392" s="15"/>
      <c r="V392" s="15"/>
      <c r="W392" s="15"/>
      <c r="X392" s="15"/>
      <c r="Y392" s="15"/>
      <c r="Z392" s="15"/>
      <c r="AA392" s="15"/>
      <c r="AB392" s="15"/>
      <c r="AC392" s="15"/>
      <c r="AD392" s="15"/>
      <c r="AE392" s="15"/>
      <c r="AT392" s="259" t="s">
        <v>167</v>
      </c>
      <c r="AU392" s="259" t="s">
        <v>87</v>
      </c>
      <c r="AV392" s="15" t="s">
        <v>165</v>
      </c>
      <c r="AW392" s="15" t="s">
        <v>33</v>
      </c>
      <c r="AX392" s="15" t="s">
        <v>85</v>
      </c>
      <c r="AY392" s="259" t="s">
        <v>157</v>
      </c>
    </row>
    <row r="393" s="2" customFormat="1" ht="24.15" customHeight="1">
      <c r="A393" s="38"/>
      <c r="B393" s="39"/>
      <c r="C393" s="214" t="s">
        <v>467</v>
      </c>
      <c r="D393" s="214" t="s">
        <v>160</v>
      </c>
      <c r="E393" s="215" t="s">
        <v>468</v>
      </c>
      <c r="F393" s="216" t="s">
        <v>469</v>
      </c>
      <c r="G393" s="217" t="s">
        <v>163</v>
      </c>
      <c r="H393" s="218">
        <v>1.5860000000000001</v>
      </c>
      <c r="I393" s="219"/>
      <c r="J393" s="220">
        <f>ROUND(I393*H393,2)</f>
        <v>0</v>
      </c>
      <c r="K393" s="216" t="s">
        <v>164</v>
      </c>
      <c r="L393" s="44"/>
      <c r="M393" s="221" t="s">
        <v>1</v>
      </c>
      <c r="N393" s="222" t="s">
        <v>43</v>
      </c>
      <c r="O393" s="91"/>
      <c r="P393" s="223">
        <f>O393*H393</f>
        <v>0</v>
      </c>
      <c r="Q393" s="223">
        <v>0</v>
      </c>
      <c r="R393" s="223">
        <f>Q393*H393</f>
        <v>0</v>
      </c>
      <c r="S393" s="223">
        <v>2.2000000000000002</v>
      </c>
      <c r="T393" s="224">
        <f>S393*H393</f>
        <v>3.4892000000000003</v>
      </c>
      <c r="U393" s="38"/>
      <c r="V393" s="38"/>
      <c r="W393" s="38"/>
      <c r="X393" s="38"/>
      <c r="Y393" s="38"/>
      <c r="Z393" s="38"/>
      <c r="AA393" s="38"/>
      <c r="AB393" s="38"/>
      <c r="AC393" s="38"/>
      <c r="AD393" s="38"/>
      <c r="AE393" s="38"/>
      <c r="AR393" s="225" t="s">
        <v>165</v>
      </c>
      <c r="AT393" s="225" t="s">
        <v>160</v>
      </c>
      <c r="AU393" s="225" t="s">
        <v>87</v>
      </c>
      <c r="AY393" s="17" t="s">
        <v>157</v>
      </c>
      <c r="BE393" s="226">
        <f>IF(N393="základní",J393,0)</f>
        <v>0</v>
      </c>
      <c r="BF393" s="226">
        <f>IF(N393="snížená",J393,0)</f>
        <v>0</v>
      </c>
      <c r="BG393" s="226">
        <f>IF(N393="zákl. přenesená",J393,0)</f>
        <v>0</v>
      </c>
      <c r="BH393" s="226">
        <f>IF(N393="sníž. přenesená",J393,0)</f>
        <v>0</v>
      </c>
      <c r="BI393" s="226">
        <f>IF(N393="nulová",J393,0)</f>
        <v>0</v>
      </c>
      <c r="BJ393" s="17" t="s">
        <v>85</v>
      </c>
      <c r="BK393" s="226">
        <f>ROUND(I393*H393,2)</f>
        <v>0</v>
      </c>
      <c r="BL393" s="17" t="s">
        <v>165</v>
      </c>
      <c r="BM393" s="225" t="s">
        <v>470</v>
      </c>
    </row>
    <row r="394" s="13" customFormat="1">
      <c r="A394" s="13"/>
      <c r="B394" s="227"/>
      <c r="C394" s="228"/>
      <c r="D394" s="229" t="s">
        <v>167</v>
      </c>
      <c r="E394" s="230" t="s">
        <v>1</v>
      </c>
      <c r="F394" s="231" t="s">
        <v>178</v>
      </c>
      <c r="G394" s="228"/>
      <c r="H394" s="230" t="s">
        <v>1</v>
      </c>
      <c r="I394" s="232"/>
      <c r="J394" s="228"/>
      <c r="K394" s="228"/>
      <c r="L394" s="233"/>
      <c r="M394" s="234"/>
      <c r="N394" s="235"/>
      <c r="O394" s="235"/>
      <c r="P394" s="235"/>
      <c r="Q394" s="235"/>
      <c r="R394" s="235"/>
      <c r="S394" s="235"/>
      <c r="T394" s="236"/>
      <c r="U394" s="13"/>
      <c r="V394" s="13"/>
      <c r="W394" s="13"/>
      <c r="X394" s="13"/>
      <c r="Y394" s="13"/>
      <c r="Z394" s="13"/>
      <c r="AA394" s="13"/>
      <c r="AB394" s="13"/>
      <c r="AC394" s="13"/>
      <c r="AD394" s="13"/>
      <c r="AE394" s="13"/>
      <c r="AT394" s="237" t="s">
        <v>167</v>
      </c>
      <c r="AU394" s="237" t="s">
        <v>87</v>
      </c>
      <c r="AV394" s="13" t="s">
        <v>85</v>
      </c>
      <c r="AW394" s="13" t="s">
        <v>33</v>
      </c>
      <c r="AX394" s="13" t="s">
        <v>78</v>
      </c>
      <c r="AY394" s="237" t="s">
        <v>157</v>
      </c>
    </row>
    <row r="395" s="14" customFormat="1">
      <c r="A395" s="14"/>
      <c r="B395" s="238"/>
      <c r="C395" s="239"/>
      <c r="D395" s="229" t="s">
        <v>167</v>
      </c>
      <c r="E395" s="240" t="s">
        <v>1</v>
      </c>
      <c r="F395" s="241" t="s">
        <v>471</v>
      </c>
      <c r="G395" s="239"/>
      <c r="H395" s="242">
        <v>0.53000000000000003</v>
      </c>
      <c r="I395" s="243"/>
      <c r="J395" s="239"/>
      <c r="K395" s="239"/>
      <c r="L395" s="244"/>
      <c r="M395" s="245"/>
      <c r="N395" s="246"/>
      <c r="O395" s="246"/>
      <c r="P395" s="246"/>
      <c r="Q395" s="246"/>
      <c r="R395" s="246"/>
      <c r="S395" s="246"/>
      <c r="T395" s="247"/>
      <c r="U395" s="14"/>
      <c r="V395" s="14"/>
      <c r="W395" s="14"/>
      <c r="X395" s="14"/>
      <c r="Y395" s="14"/>
      <c r="Z395" s="14"/>
      <c r="AA395" s="14"/>
      <c r="AB395" s="14"/>
      <c r="AC395" s="14"/>
      <c r="AD395" s="14"/>
      <c r="AE395" s="14"/>
      <c r="AT395" s="248" t="s">
        <v>167</v>
      </c>
      <c r="AU395" s="248" t="s">
        <v>87</v>
      </c>
      <c r="AV395" s="14" t="s">
        <v>87</v>
      </c>
      <c r="AW395" s="14" t="s">
        <v>33</v>
      </c>
      <c r="AX395" s="14" t="s">
        <v>78</v>
      </c>
      <c r="AY395" s="248" t="s">
        <v>157</v>
      </c>
    </row>
    <row r="396" s="14" customFormat="1">
      <c r="A396" s="14"/>
      <c r="B396" s="238"/>
      <c r="C396" s="239"/>
      <c r="D396" s="229" t="s">
        <v>167</v>
      </c>
      <c r="E396" s="240" t="s">
        <v>1</v>
      </c>
      <c r="F396" s="241" t="s">
        <v>472</v>
      </c>
      <c r="G396" s="239"/>
      <c r="H396" s="242">
        <v>1.0560000000000001</v>
      </c>
      <c r="I396" s="243"/>
      <c r="J396" s="239"/>
      <c r="K396" s="239"/>
      <c r="L396" s="244"/>
      <c r="M396" s="245"/>
      <c r="N396" s="246"/>
      <c r="O396" s="246"/>
      <c r="P396" s="246"/>
      <c r="Q396" s="246"/>
      <c r="R396" s="246"/>
      <c r="S396" s="246"/>
      <c r="T396" s="247"/>
      <c r="U396" s="14"/>
      <c r="V396" s="14"/>
      <c r="W396" s="14"/>
      <c r="X396" s="14"/>
      <c r="Y396" s="14"/>
      <c r="Z396" s="14"/>
      <c r="AA396" s="14"/>
      <c r="AB396" s="14"/>
      <c r="AC396" s="14"/>
      <c r="AD396" s="14"/>
      <c r="AE396" s="14"/>
      <c r="AT396" s="248" t="s">
        <v>167</v>
      </c>
      <c r="AU396" s="248" t="s">
        <v>87</v>
      </c>
      <c r="AV396" s="14" t="s">
        <v>87</v>
      </c>
      <c r="AW396" s="14" t="s">
        <v>33</v>
      </c>
      <c r="AX396" s="14" t="s">
        <v>78</v>
      </c>
      <c r="AY396" s="248" t="s">
        <v>157</v>
      </c>
    </row>
    <row r="397" s="15" customFormat="1">
      <c r="A397" s="15"/>
      <c r="B397" s="249"/>
      <c r="C397" s="250"/>
      <c r="D397" s="229" t="s">
        <v>167</v>
      </c>
      <c r="E397" s="251" t="s">
        <v>1</v>
      </c>
      <c r="F397" s="252" t="s">
        <v>171</v>
      </c>
      <c r="G397" s="250"/>
      <c r="H397" s="253">
        <v>1.5860000000000001</v>
      </c>
      <c r="I397" s="254"/>
      <c r="J397" s="250"/>
      <c r="K397" s="250"/>
      <c r="L397" s="255"/>
      <c r="M397" s="256"/>
      <c r="N397" s="257"/>
      <c r="O397" s="257"/>
      <c r="P397" s="257"/>
      <c r="Q397" s="257"/>
      <c r="R397" s="257"/>
      <c r="S397" s="257"/>
      <c r="T397" s="258"/>
      <c r="U397" s="15"/>
      <c r="V397" s="15"/>
      <c r="W397" s="15"/>
      <c r="X397" s="15"/>
      <c r="Y397" s="15"/>
      <c r="Z397" s="15"/>
      <c r="AA397" s="15"/>
      <c r="AB397" s="15"/>
      <c r="AC397" s="15"/>
      <c r="AD397" s="15"/>
      <c r="AE397" s="15"/>
      <c r="AT397" s="259" t="s">
        <v>167</v>
      </c>
      <c r="AU397" s="259" t="s">
        <v>87</v>
      </c>
      <c r="AV397" s="15" t="s">
        <v>165</v>
      </c>
      <c r="AW397" s="15" t="s">
        <v>33</v>
      </c>
      <c r="AX397" s="15" t="s">
        <v>85</v>
      </c>
      <c r="AY397" s="259" t="s">
        <v>157</v>
      </c>
    </row>
    <row r="398" s="2" customFormat="1" ht="24.15" customHeight="1">
      <c r="A398" s="38"/>
      <c r="B398" s="39"/>
      <c r="C398" s="214" t="s">
        <v>473</v>
      </c>
      <c r="D398" s="214" t="s">
        <v>160</v>
      </c>
      <c r="E398" s="215" t="s">
        <v>474</v>
      </c>
      <c r="F398" s="216" t="s">
        <v>475</v>
      </c>
      <c r="G398" s="217" t="s">
        <v>174</v>
      </c>
      <c r="H398" s="218">
        <v>228.58000000000001</v>
      </c>
      <c r="I398" s="219"/>
      <c r="J398" s="220">
        <f>ROUND(I398*H398,2)</f>
        <v>0</v>
      </c>
      <c r="K398" s="216" t="s">
        <v>164</v>
      </c>
      <c r="L398" s="44"/>
      <c r="M398" s="221" t="s">
        <v>1</v>
      </c>
      <c r="N398" s="222" t="s">
        <v>43</v>
      </c>
      <c r="O398" s="91"/>
      <c r="P398" s="223">
        <f>O398*H398</f>
        <v>0</v>
      </c>
      <c r="Q398" s="223">
        <v>0</v>
      </c>
      <c r="R398" s="223">
        <f>Q398*H398</f>
        <v>0</v>
      </c>
      <c r="S398" s="223">
        <v>0.089999999999999997</v>
      </c>
      <c r="T398" s="224">
        <f>S398*H398</f>
        <v>20.572199999999999</v>
      </c>
      <c r="U398" s="38"/>
      <c r="V398" s="38"/>
      <c r="W398" s="38"/>
      <c r="X398" s="38"/>
      <c r="Y398" s="38"/>
      <c r="Z398" s="38"/>
      <c r="AA398" s="38"/>
      <c r="AB398" s="38"/>
      <c r="AC398" s="38"/>
      <c r="AD398" s="38"/>
      <c r="AE398" s="38"/>
      <c r="AR398" s="225" t="s">
        <v>165</v>
      </c>
      <c r="AT398" s="225" t="s">
        <v>160</v>
      </c>
      <c r="AU398" s="225" t="s">
        <v>87</v>
      </c>
      <c r="AY398" s="17" t="s">
        <v>157</v>
      </c>
      <c r="BE398" s="226">
        <f>IF(N398="základní",J398,0)</f>
        <v>0</v>
      </c>
      <c r="BF398" s="226">
        <f>IF(N398="snížená",J398,0)</f>
        <v>0</v>
      </c>
      <c r="BG398" s="226">
        <f>IF(N398="zákl. přenesená",J398,0)</f>
        <v>0</v>
      </c>
      <c r="BH398" s="226">
        <f>IF(N398="sníž. přenesená",J398,0)</f>
        <v>0</v>
      </c>
      <c r="BI398" s="226">
        <f>IF(N398="nulová",J398,0)</f>
        <v>0</v>
      </c>
      <c r="BJ398" s="17" t="s">
        <v>85</v>
      </c>
      <c r="BK398" s="226">
        <f>ROUND(I398*H398,2)</f>
        <v>0</v>
      </c>
      <c r="BL398" s="17" t="s">
        <v>165</v>
      </c>
      <c r="BM398" s="225" t="s">
        <v>476</v>
      </c>
    </row>
    <row r="399" s="13" customFormat="1">
      <c r="A399" s="13"/>
      <c r="B399" s="227"/>
      <c r="C399" s="228"/>
      <c r="D399" s="229" t="s">
        <v>167</v>
      </c>
      <c r="E399" s="230" t="s">
        <v>1</v>
      </c>
      <c r="F399" s="231" t="s">
        <v>178</v>
      </c>
      <c r="G399" s="228"/>
      <c r="H399" s="230" t="s">
        <v>1</v>
      </c>
      <c r="I399" s="232"/>
      <c r="J399" s="228"/>
      <c r="K399" s="228"/>
      <c r="L399" s="233"/>
      <c r="M399" s="234"/>
      <c r="N399" s="235"/>
      <c r="O399" s="235"/>
      <c r="P399" s="235"/>
      <c r="Q399" s="235"/>
      <c r="R399" s="235"/>
      <c r="S399" s="235"/>
      <c r="T399" s="236"/>
      <c r="U399" s="13"/>
      <c r="V399" s="13"/>
      <c r="W399" s="13"/>
      <c r="X399" s="13"/>
      <c r="Y399" s="13"/>
      <c r="Z399" s="13"/>
      <c r="AA399" s="13"/>
      <c r="AB399" s="13"/>
      <c r="AC399" s="13"/>
      <c r="AD399" s="13"/>
      <c r="AE399" s="13"/>
      <c r="AT399" s="237" t="s">
        <v>167</v>
      </c>
      <c r="AU399" s="237" t="s">
        <v>87</v>
      </c>
      <c r="AV399" s="13" t="s">
        <v>85</v>
      </c>
      <c r="AW399" s="13" t="s">
        <v>33</v>
      </c>
      <c r="AX399" s="13" t="s">
        <v>78</v>
      </c>
      <c r="AY399" s="237" t="s">
        <v>157</v>
      </c>
    </row>
    <row r="400" s="14" customFormat="1">
      <c r="A400" s="14"/>
      <c r="B400" s="238"/>
      <c r="C400" s="239"/>
      <c r="D400" s="229" t="s">
        <v>167</v>
      </c>
      <c r="E400" s="240" t="s">
        <v>1</v>
      </c>
      <c r="F400" s="241" t="s">
        <v>477</v>
      </c>
      <c r="G400" s="239"/>
      <c r="H400" s="242">
        <v>177.96000000000001</v>
      </c>
      <c r="I400" s="243"/>
      <c r="J400" s="239"/>
      <c r="K400" s="239"/>
      <c r="L400" s="244"/>
      <c r="M400" s="245"/>
      <c r="N400" s="246"/>
      <c r="O400" s="246"/>
      <c r="P400" s="246"/>
      <c r="Q400" s="246"/>
      <c r="R400" s="246"/>
      <c r="S400" s="246"/>
      <c r="T400" s="247"/>
      <c r="U400" s="14"/>
      <c r="V400" s="14"/>
      <c r="W400" s="14"/>
      <c r="X400" s="14"/>
      <c r="Y400" s="14"/>
      <c r="Z400" s="14"/>
      <c r="AA400" s="14"/>
      <c r="AB400" s="14"/>
      <c r="AC400" s="14"/>
      <c r="AD400" s="14"/>
      <c r="AE400" s="14"/>
      <c r="AT400" s="248" t="s">
        <v>167</v>
      </c>
      <c r="AU400" s="248" t="s">
        <v>87</v>
      </c>
      <c r="AV400" s="14" t="s">
        <v>87</v>
      </c>
      <c r="AW400" s="14" t="s">
        <v>33</v>
      </c>
      <c r="AX400" s="14" t="s">
        <v>78</v>
      </c>
      <c r="AY400" s="248" t="s">
        <v>157</v>
      </c>
    </row>
    <row r="401" s="14" customFormat="1">
      <c r="A401" s="14"/>
      <c r="B401" s="238"/>
      <c r="C401" s="239"/>
      <c r="D401" s="229" t="s">
        <v>167</v>
      </c>
      <c r="E401" s="240" t="s">
        <v>1</v>
      </c>
      <c r="F401" s="241" t="s">
        <v>478</v>
      </c>
      <c r="G401" s="239"/>
      <c r="H401" s="242">
        <v>50.619999999999997</v>
      </c>
      <c r="I401" s="243"/>
      <c r="J401" s="239"/>
      <c r="K401" s="239"/>
      <c r="L401" s="244"/>
      <c r="M401" s="245"/>
      <c r="N401" s="246"/>
      <c r="O401" s="246"/>
      <c r="P401" s="246"/>
      <c r="Q401" s="246"/>
      <c r="R401" s="246"/>
      <c r="S401" s="246"/>
      <c r="T401" s="247"/>
      <c r="U401" s="14"/>
      <c r="V401" s="14"/>
      <c r="W401" s="14"/>
      <c r="X401" s="14"/>
      <c r="Y401" s="14"/>
      <c r="Z401" s="14"/>
      <c r="AA401" s="14"/>
      <c r="AB401" s="14"/>
      <c r="AC401" s="14"/>
      <c r="AD401" s="14"/>
      <c r="AE401" s="14"/>
      <c r="AT401" s="248" t="s">
        <v>167</v>
      </c>
      <c r="AU401" s="248" t="s">
        <v>87</v>
      </c>
      <c r="AV401" s="14" t="s">
        <v>87</v>
      </c>
      <c r="AW401" s="14" t="s">
        <v>33</v>
      </c>
      <c r="AX401" s="14" t="s">
        <v>78</v>
      </c>
      <c r="AY401" s="248" t="s">
        <v>157</v>
      </c>
    </row>
    <row r="402" s="15" customFormat="1">
      <c r="A402" s="15"/>
      <c r="B402" s="249"/>
      <c r="C402" s="250"/>
      <c r="D402" s="229" t="s">
        <v>167</v>
      </c>
      <c r="E402" s="251" t="s">
        <v>1</v>
      </c>
      <c r="F402" s="252" t="s">
        <v>171</v>
      </c>
      <c r="G402" s="250"/>
      <c r="H402" s="253">
        <v>228.58000000000001</v>
      </c>
      <c r="I402" s="254"/>
      <c r="J402" s="250"/>
      <c r="K402" s="250"/>
      <c r="L402" s="255"/>
      <c r="M402" s="256"/>
      <c r="N402" s="257"/>
      <c r="O402" s="257"/>
      <c r="P402" s="257"/>
      <c r="Q402" s="257"/>
      <c r="R402" s="257"/>
      <c r="S402" s="257"/>
      <c r="T402" s="258"/>
      <c r="U402" s="15"/>
      <c r="V402" s="15"/>
      <c r="W402" s="15"/>
      <c r="X402" s="15"/>
      <c r="Y402" s="15"/>
      <c r="Z402" s="15"/>
      <c r="AA402" s="15"/>
      <c r="AB402" s="15"/>
      <c r="AC402" s="15"/>
      <c r="AD402" s="15"/>
      <c r="AE402" s="15"/>
      <c r="AT402" s="259" t="s">
        <v>167</v>
      </c>
      <c r="AU402" s="259" t="s">
        <v>87</v>
      </c>
      <c r="AV402" s="15" t="s">
        <v>165</v>
      </c>
      <c r="AW402" s="15" t="s">
        <v>33</v>
      </c>
      <c r="AX402" s="15" t="s">
        <v>85</v>
      </c>
      <c r="AY402" s="259" t="s">
        <v>157</v>
      </c>
    </row>
    <row r="403" s="2" customFormat="1" ht="37.8" customHeight="1">
      <c r="A403" s="38"/>
      <c r="B403" s="39"/>
      <c r="C403" s="214" t="s">
        <v>479</v>
      </c>
      <c r="D403" s="214" t="s">
        <v>160</v>
      </c>
      <c r="E403" s="215" t="s">
        <v>480</v>
      </c>
      <c r="F403" s="216" t="s">
        <v>481</v>
      </c>
      <c r="G403" s="217" t="s">
        <v>163</v>
      </c>
      <c r="H403" s="218">
        <v>16.552</v>
      </c>
      <c r="I403" s="219"/>
      <c r="J403" s="220">
        <f>ROUND(I403*H403,2)</f>
        <v>0</v>
      </c>
      <c r="K403" s="216" t="s">
        <v>164</v>
      </c>
      <c r="L403" s="44"/>
      <c r="M403" s="221" t="s">
        <v>1</v>
      </c>
      <c r="N403" s="222" t="s">
        <v>43</v>
      </c>
      <c r="O403" s="91"/>
      <c r="P403" s="223">
        <f>O403*H403</f>
        <v>0</v>
      </c>
      <c r="Q403" s="223">
        <v>0</v>
      </c>
      <c r="R403" s="223">
        <f>Q403*H403</f>
        <v>0</v>
      </c>
      <c r="S403" s="223">
        <v>0.0047000000000000002</v>
      </c>
      <c r="T403" s="224">
        <f>S403*H403</f>
        <v>0.0777944</v>
      </c>
      <c r="U403" s="38"/>
      <c r="V403" s="38"/>
      <c r="W403" s="38"/>
      <c r="X403" s="38"/>
      <c r="Y403" s="38"/>
      <c r="Z403" s="38"/>
      <c r="AA403" s="38"/>
      <c r="AB403" s="38"/>
      <c r="AC403" s="38"/>
      <c r="AD403" s="38"/>
      <c r="AE403" s="38"/>
      <c r="AR403" s="225" t="s">
        <v>165</v>
      </c>
      <c r="AT403" s="225" t="s">
        <v>160</v>
      </c>
      <c r="AU403" s="225" t="s">
        <v>87</v>
      </c>
      <c r="AY403" s="17" t="s">
        <v>157</v>
      </c>
      <c r="BE403" s="226">
        <f>IF(N403="základní",J403,0)</f>
        <v>0</v>
      </c>
      <c r="BF403" s="226">
        <f>IF(N403="snížená",J403,0)</f>
        <v>0</v>
      </c>
      <c r="BG403" s="226">
        <f>IF(N403="zákl. přenesená",J403,0)</f>
        <v>0</v>
      </c>
      <c r="BH403" s="226">
        <f>IF(N403="sníž. přenesená",J403,0)</f>
        <v>0</v>
      </c>
      <c r="BI403" s="226">
        <f>IF(N403="nulová",J403,0)</f>
        <v>0</v>
      </c>
      <c r="BJ403" s="17" t="s">
        <v>85</v>
      </c>
      <c r="BK403" s="226">
        <f>ROUND(I403*H403,2)</f>
        <v>0</v>
      </c>
      <c r="BL403" s="17" t="s">
        <v>165</v>
      </c>
      <c r="BM403" s="225" t="s">
        <v>482</v>
      </c>
    </row>
    <row r="404" s="13" customFormat="1">
      <c r="A404" s="13"/>
      <c r="B404" s="227"/>
      <c r="C404" s="228"/>
      <c r="D404" s="229" t="s">
        <v>167</v>
      </c>
      <c r="E404" s="230" t="s">
        <v>1</v>
      </c>
      <c r="F404" s="231" t="s">
        <v>191</v>
      </c>
      <c r="G404" s="228"/>
      <c r="H404" s="230" t="s">
        <v>1</v>
      </c>
      <c r="I404" s="232"/>
      <c r="J404" s="228"/>
      <c r="K404" s="228"/>
      <c r="L404" s="233"/>
      <c r="M404" s="234"/>
      <c r="N404" s="235"/>
      <c r="O404" s="235"/>
      <c r="P404" s="235"/>
      <c r="Q404" s="235"/>
      <c r="R404" s="235"/>
      <c r="S404" s="235"/>
      <c r="T404" s="236"/>
      <c r="U404" s="13"/>
      <c r="V404" s="13"/>
      <c r="W404" s="13"/>
      <c r="X404" s="13"/>
      <c r="Y404" s="13"/>
      <c r="Z404" s="13"/>
      <c r="AA404" s="13"/>
      <c r="AB404" s="13"/>
      <c r="AC404" s="13"/>
      <c r="AD404" s="13"/>
      <c r="AE404" s="13"/>
      <c r="AT404" s="237" t="s">
        <v>167</v>
      </c>
      <c r="AU404" s="237" t="s">
        <v>87</v>
      </c>
      <c r="AV404" s="13" t="s">
        <v>85</v>
      </c>
      <c r="AW404" s="13" t="s">
        <v>33</v>
      </c>
      <c r="AX404" s="13" t="s">
        <v>78</v>
      </c>
      <c r="AY404" s="237" t="s">
        <v>157</v>
      </c>
    </row>
    <row r="405" s="14" customFormat="1">
      <c r="A405" s="14"/>
      <c r="B405" s="238"/>
      <c r="C405" s="239"/>
      <c r="D405" s="229" t="s">
        <v>167</v>
      </c>
      <c r="E405" s="240" t="s">
        <v>1</v>
      </c>
      <c r="F405" s="241" t="s">
        <v>462</v>
      </c>
      <c r="G405" s="239"/>
      <c r="H405" s="242">
        <v>15.144</v>
      </c>
      <c r="I405" s="243"/>
      <c r="J405" s="239"/>
      <c r="K405" s="239"/>
      <c r="L405" s="244"/>
      <c r="M405" s="245"/>
      <c r="N405" s="246"/>
      <c r="O405" s="246"/>
      <c r="P405" s="246"/>
      <c r="Q405" s="246"/>
      <c r="R405" s="246"/>
      <c r="S405" s="246"/>
      <c r="T405" s="247"/>
      <c r="U405" s="14"/>
      <c r="V405" s="14"/>
      <c r="W405" s="14"/>
      <c r="X405" s="14"/>
      <c r="Y405" s="14"/>
      <c r="Z405" s="14"/>
      <c r="AA405" s="14"/>
      <c r="AB405" s="14"/>
      <c r="AC405" s="14"/>
      <c r="AD405" s="14"/>
      <c r="AE405" s="14"/>
      <c r="AT405" s="248" t="s">
        <v>167</v>
      </c>
      <c r="AU405" s="248" t="s">
        <v>87</v>
      </c>
      <c r="AV405" s="14" t="s">
        <v>87</v>
      </c>
      <c r="AW405" s="14" t="s">
        <v>33</v>
      </c>
      <c r="AX405" s="14" t="s">
        <v>78</v>
      </c>
      <c r="AY405" s="248" t="s">
        <v>157</v>
      </c>
    </row>
    <row r="406" s="14" customFormat="1">
      <c r="A406" s="14"/>
      <c r="B406" s="238"/>
      <c r="C406" s="239"/>
      <c r="D406" s="229" t="s">
        <v>167</v>
      </c>
      <c r="E406" s="240" t="s">
        <v>1</v>
      </c>
      <c r="F406" s="241" t="s">
        <v>466</v>
      </c>
      <c r="G406" s="239"/>
      <c r="H406" s="242">
        <v>1.4079999999999999</v>
      </c>
      <c r="I406" s="243"/>
      <c r="J406" s="239"/>
      <c r="K406" s="239"/>
      <c r="L406" s="244"/>
      <c r="M406" s="245"/>
      <c r="N406" s="246"/>
      <c r="O406" s="246"/>
      <c r="P406" s="246"/>
      <c r="Q406" s="246"/>
      <c r="R406" s="246"/>
      <c r="S406" s="246"/>
      <c r="T406" s="247"/>
      <c r="U406" s="14"/>
      <c r="V406" s="14"/>
      <c r="W406" s="14"/>
      <c r="X406" s="14"/>
      <c r="Y406" s="14"/>
      <c r="Z406" s="14"/>
      <c r="AA406" s="14"/>
      <c r="AB406" s="14"/>
      <c r="AC406" s="14"/>
      <c r="AD406" s="14"/>
      <c r="AE406" s="14"/>
      <c r="AT406" s="248" t="s">
        <v>167</v>
      </c>
      <c r="AU406" s="248" t="s">
        <v>87</v>
      </c>
      <c r="AV406" s="14" t="s">
        <v>87</v>
      </c>
      <c r="AW406" s="14" t="s">
        <v>33</v>
      </c>
      <c r="AX406" s="14" t="s">
        <v>78</v>
      </c>
      <c r="AY406" s="248" t="s">
        <v>157</v>
      </c>
    </row>
    <row r="407" s="15" customFormat="1">
      <c r="A407" s="15"/>
      <c r="B407" s="249"/>
      <c r="C407" s="250"/>
      <c r="D407" s="229" t="s">
        <v>167</v>
      </c>
      <c r="E407" s="251" t="s">
        <v>1</v>
      </c>
      <c r="F407" s="252" t="s">
        <v>171</v>
      </c>
      <c r="G407" s="250"/>
      <c r="H407" s="253">
        <v>16.552</v>
      </c>
      <c r="I407" s="254"/>
      <c r="J407" s="250"/>
      <c r="K407" s="250"/>
      <c r="L407" s="255"/>
      <c r="M407" s="256"/>
      <c r="N407" s="257"/>
      <c r="O407" s="257"/>
      <c r="P407" s="257"/>
      <c r="Q407" s="257"/>
      <c r="R407" s="257"/>
      <c r="S407" s="257"/>
      <c r="T407" s="258"/>
      <c r="U407" s="15"/>
      <c r="V407" s="15"/>
      <c r="W407" s="15"/>
      <c r="X407" s="15"/>
      <c r="Y407" s="15"/>
      <c r="Z407" s="15"/>
      <c r="AA407" s="15"/>
      <c r="AB407" s="15"/>
      <c r="AC407" s="15"/>
      <c r="AD407" s="15"/>
      <c r="AE407" s="15"/>
      <c r="AT407" s="259" t="s">
        <v>167</v>
      </c>
      <c r="AU407" s="259" t="s">
        <v>87</v>
      </c>
      <c r="AV407" s="15" t="s">
        <v>165</v>
      </c>
      <c r="AW407" s="15" t="s">
        <v>33</v>
      </c>
      <c r="AX407" s="15" t="s">
        <v>85</v>
      </c>
      <c r="AY407" s="259" t="s">
        <v>157</v>
      </c>
    </row>
    <row r="408" s="2" customFormat="1" ht="44.25" customHeight="1">
      <c r="A408" s="38"/>
      <c r="B408" s="39"/>
      <c r="C408" s="214" t="s">
        <v>483</v>
      </c>
      <c r="D408" s="214" t="s">
        <v>160</v>
      </c>
      <c r="E408" s="215" t="s">
        <v>484</v>
      </c>
      <c r="F408" s="216" t="s">
        <v>485</v>
      </c>
      <c r="G408" s="217" t="s">
        <v>174</v>
      </c>
      <c r="H408" s="218">
        <v>594.54999999999995</v>
      </c>
      <c r="I408" s="219"/>
      <c r="J408" s="220">
        <f>ROUND(I408*H408,2)</f>
        <v>0</v>
      </c>
      <c r="K408" s="216" t="s">
        <v>164</v>
      </c>
      <c r="L408" s="44"/>
      <c r="M408" s="221" t="s">
        <v>1</v>
      </c>
      <c r="N408" s="222" t="s">
        <v>43</v>
      </c>
      <c r="O408" s="91"/>
      <c r="P408" s="223">
        <f>O408*H408</f>
        <v>0</v>
      </c>
      <c r="Q408" s="223">
        <v>0</v>
      </c>
      <c r="R408" s="223">
        <f>Q408*H408</f>
        <v>0</v>
      </c>
      <c r="S408" s="223">
        <v>0.035000000000000003</v>
      </c>
      <c r="T408" s="224">
        <f>S408*H408</f>
        <v>20.809249999999999</v>
      </c>
      <c r="U408" s="38"/>
      <c r="V408" s="38"/>
      <c r="W408" s="38"/>
      <c r="X408" s="38"/>
      <c r="Y408" s="38"/>
      <c r="Z408" s="38"/>
      <c r="AA408" s="38"/>
      <c r="AB408" s="38"/>
      <c r="AC408" s="38"/>
      <c r="AD408" s="38"/>
      <c r="AE408" s="38"/>
      <c r="AR408" s="225" t="s">
        <v>165</v>
      </c>
      <c r="AT408" s="225" t="s">
        <v>160</v>
      </c>
      <c r="AU408" s="225" t="s">
        <v>87</v>
      </c>
      <c r="AY408" s="17" t="s">
        <v>157</v>
      </c>
      <c r="BE408" s="226">
        <f>IF(N408="základní",J408,0)</f>
        <v>0</v>
      </c>
      <c r="BF408" s="226">
        <f>IF(N408="snížená",J408,0)</f>
        <v>0</v>
      </c>
      <c r="BG408" s="226">
        <f>IF(N408="zákl. přenesená",J408,0)</f>
        <v>0</v>
      </c>
      <c r="BH408" s="226">
        <f>IF(N408="sníž. přenesená",J408,0)</f>
        <v>0</v>
      </c>
      <c r="BI408" s="226">
        <f>IF(N408="nulová",J408,0)</f>
        <v>0</v>
      </c>
      <c r="BJ408" s="17" t="s">
        <v>85</v>
      </c>
      <c r="BK408" s="226">
        <f>ROUND(I408*H408,2)</f>
        <v>0</v>
      </c>
      <c r="BL408" s="17" t="s">
        <v>165</v>
      </c>
      <c r="BM408" s="225" t="s">
        <v>486</v>
      </c>
    </row>
    <row r="409" s="13" customFormat="1">
      <c r="A409" s="13"/>
      <c r="B409" s="227"/>
      <c r="C409" s="228"/>
      <c r="D409" s="229" t="s">
        <v>167</v>
      </c>
      <c r="E409" s="230" t="s">
        <v>1</v>
      </c>
      <c r="F409" s="231" t="s">
        <v>189</v>
      </c>
      <c r="G409" s="228"/>
      <c r="H409" s="230" t="s">
        <v>1</v>
      </c>
      <c r="I409" s="232"/>
      <c r="J409" s="228"/>
      <c r="K409" s="228"/>
      <c r="L409" s="233"/>
      <c r="M409" s="234"/>
      <c r="N409" s="235"/>
      <c r="O409" s="235"/>
      <c r="P409" s="235"/>
      <c r="Q409" s="235"/>
      <c r="R409" s="235"/>
      <c r="S409" s="235"/>
      <c r="T409" s="236"/>
      <c r="U409" s="13"/>
      <c r="V409" s="13"/>
      <c r="W409" s="13"/>
      <c r="X409" s="13"/>
      <c r="Y409" s="13"/>
      <c r="Z409" s="13"/>
      <c r="AA409" s="13"/>
      <c r="AB409" s="13"/>
      <c r="AC409" s="13"/>
      <c r="AD409" s="13"/>
      <c r="AE409" s="13"/>
      <c r="AT409" s="237" t="s">
        <v>167</v>
      </c>
      <c r="AU409" s="237" t="s">
        <v>87</v>
      </c>
      <c r="AV409" s="13" t="s">
        <v>85</v>
      </c>
      <c r="AW409" s="13" t="s">
        <v>33</v>
      </c>
      <c r="AX409" s="13" t="s">
        <v>78</v>
      </c>
      <c r="AY409" s="237" t="s">
        <v>157</v>
      </c>
    </row>
    <row r="410" s="14" customFormat="1">
      <c r="A410" s="14"/>
      <c r="B410" s="238"/>
      <c r="C410" s="239"/>
      <c r="D410" s="229" t="s">
        <v>167</v>
      </c>
      <c r="E410" s="240" t="s">
        <v>1</v>
      </c>
      <c r="F410" s="241" t="s">
        <v>487</v>
      </c>
      <c r="G410" s="239"/>
      <c r="H410" s="242">
        <v>95.159999999999997</v>
      </c>
      <c r="I410" s="243"/>
      <c r="J410" s="239"/>
      <c r="K410" s="239"/>
      <c r="L410" s="244"/>
      <c r="M410" s="245"/>
      <c r="N410" s="246"/>
      <c r="O410" s="246"/>
      <c r="P410" s="246"/>
      <c r="Q410" s="246"/>
      <c r="R410" s="246"/>
      <c r="S410" s="246"/>
      <c r="T410" s="247"/>
      <c r="U410" s="14"/>
      <c r="V410" s="14"/>
      <c r="W410" s="14"/>
      <c r="X410" s="14"/>
      <c r="Y410" s="14"/>
      <c r="Z410" s="14"/>
      <c r="AA410" s="14"/>
      <c r="AB410" s="14"/>
      <c r="AC410" s="14"/>
      <c r="AD410" s="14"/>
      <c r="AE410" s="14"/>
      <c r="AT410" s="248" t="s">
        <v>167</v>
      </c>
      <c r="AU410" s="248" t="s">
        <v>87</v>
      </c>
      <c r="AV410" s="14" t="s">
        <v>87</v>
      </c>
      <c r="AW410" s="14" t="s">
        <v>33</v>
      </c>
      <c r="AX410" s="14" t="s">
        <v>78</v>
      </c>
      <c r="AY410" s="248" t="s">
        <v>157</v>
      </c>
    </row>
    <row r="411" s="13" customFormat="1">
      <c r="A411" s="13"/>
      <c r="B411" s="227"/>
      <c r="C411" s="228"/>
      <c r="D411" s="229" t="s">
        <v>167</v>
      </c>
      <c r="E411" s="230" t="s">
        <v>1</v>
      </c>
      <c r="F411" s="231" t="s">
        <v>178</v>
      </c>
      <c r="G411" s="228"/>
      <c r="H411" s="230" t="s">
        <v>1</v>
      </c>
      <c r="I411" s="232"/>
      <c r="J411" s="228"/>
      <c r="K411" s="228"/>
      <c r="L411" s="233"/>
      <c r="M411" s="234"/>
      <c r="N411" s="235"/>
      <c r="O411" s="235"/>
      <c r="P411" s="235"/>
      <c r="Q411" s="235"/>
      <c r="R411" s="235"/>
      <c r="S411" s="235"/>
      <c r="T411" s="236"/>
      <c r="U411" s="13"/>
      <c r="V411" s="13"/>
      <c r="W411" s="13"/>
      <c r="X411" s="13"/>
      <c r="Y411" s="13"/>
      <c r="Z411" s="13"/>
      <c r="AA411" s="13"/>
      <c r="AB411" s="13"/>
      <c r="AC411" s="13"/>
      <c r="AD411" s="13"/>
      <c r="AE411" s="13"/>
      <c r="AT411" s="237" t="s">
        <v>167</v>
      </c>
      <c r="AU411" s="237" t="s">
        <v>87</v>
      </c>
      <c r="AV411" s="13" t="s">
        <v>85</v>
      </c>
      <c r="AW411" s="13" t="s">
        <v>33</v>
      </c>
      <c r="AX411" s="13" t="s">
        <v>78</v>
      </c>
      <c r="AY411" s="237" t="s">
        <v>157</v>
      </c>
    </row>
    <row r="412" s="14" customFormat="1">
      <c r="A412" s="14"/>
      <c r="B412" s="238"/>
      <c r="C412" s="239"/>
      <c r="D412" s="229" t="s">
        <v>167</v>
      </c>
      <c r="E412" s="240" t="s">
        <v>1</v>
      </c>
      <c r="F412" s="241" t="s">
        <v>488</v>
      </c>
      <c r="G412" s="239"/>
      <c r="H412" s="242">
        <v>499.38999999999999</v>
      </c>
      <c r="I412" s="243"/>
      <c r="J412" s="239"/>
      <c r="K412" s="239"/>
      <c r="L412" s="244"/>
      <c r="M412" s="245"/>
      <c r="N412" s="246"/>
      <c r="O412" s="246"/>
      <c r="P412" s="246"/>
      <c r="Q412" s="246"/>
      <c r="R412" s="246"/>
      <c r="S412" s="246"/>
      <c r="T412" s="247"/>
      <c r="U412" s="14"/>
      <c r="V412" s="14"/>
      <c r="W412" s="14"/>
      <c r="X412" s="14"/>
      <c r="Y412" s="14"/>
      <c r="Z412" s="14"/>
      <c r="AA412" s="14"/>
      <c r="AB412" s="14"/>
      <c r="AC412" s="14"/>
      <c r="AD412" s="14"/>
      <c r="AE412" s="14"/>
      <c r="AT412" s="248" t="s">
        <v>167</v>
      </c>
      <c r="AU412" s="248" t="s">
        <v>87</v>
      </c>
      <c r="AV412" s="14" t="s">
        <v>87</v>
      </c>
      <c r="AW412" s="14" t="s">
        <v>33</v>
      </c>
      <c r="AX412" s="14" t="s">
        <v>78</v>
      </c>
      <c r="AY412" s="248" t="s">
        <v>157</v>
      </c>
    </row>
    <row r="413" s="15" customFormat="1">
      <c r="A413" s="15"/>
      <c r="B413" s="249"/>
      <c r="C413" s="250"/>
      <c r="D413" s="229" t="s">
        <v>167</v>
      </c>
      <c r="E413" s="251" t="s">
        <v>1</v>
      </c>
      <c r="F413" s="252" t="s">
        <v>171</v>
      </c>
      <c r="G413" s="250"/>
      <c r="H413" s="253">
        <v>594.54999999999995</v>
      </c>
      <c r="I413" s="254"/>
      <c r="J413" s="250"/>
      <c r="K413" s="250"/>
      <c r="L413" s="255"/>
      <c r="M413" s="256"/>
      <c r="N413" s="257"/>
      <c r="O413" s="257"/>
      <c r="P413" s="257"/>
      <c r="Q413" s="257"/>
      <c r="R413" s="257"/>
      <c r="S413" s="257"/>
      <c r="T413" s="258"/>
      <c r="U413" s="15"/>
      <c r="V413" s="15"/>
      <c r="W413" s="15"/>
      <c r="X413" s="15"/>
      <c r="Y413" s="15"/>
      <c r="Z413" s="15"/>
      <c r="AA413" s="15"/>
      <c r="AB413" s="15"/>
      <c r="AC413" s="15"/>
      <c r="AD413" s="15"/>
      <c r="AE413" s="15"/>
      <c r="AT413" s="259" t="s">
        <v>167</v>
      </c>
      <c r="AU413" s="259" t="s">
        <v>87</v>
      </c>
      <c r="AV413" s="15" t="s">
        <v>165</v>
      </c>
      <c r="AW413" s="15" t="s">
        <v>33</v>
      </c>
      <c r="AX413" s="15" t="s">
        <v>85</v>
      </c>
      <c r="AY413" s="259" t="s">
        <v>157</v>
      </c>
    </row>
    <row r="414" s="2" customFormat="1" ht="49.05" customHeight="1">
      <c r="A414" s="38"/>
      <c r="B414" s="39"/>
      <c r="C414" s="214" t="s">
        <v>489</v>
      </c>
      <c r="D414" s="214" t="s">
        <v>160</v>
      </c>
      <c r="E414" s="215" t="s">
        <v>490</v>
      </c>
      <c r="F414" s="216" t="s">
        <v>491</v>
      </c>
      <c r="G414" s="217" t="s">
        <v>174</v>
      </c>
      <c r="H414" s="218">
        <v>45.399999999999999</v>
      </c>
      <c r="I414" s="219"/>
      <c r="J414" s="220">
        <f>ROUND(I414*H414,2)</f>
        <v>0</v>
      </c>
      <c r="K414" s="216" t="s">
        <v>164</v>
      </c>
      <c r="L414" s="44"/>
      <c r="M414" s="221" t="s">
        <v>1</v>
      </c>
      <c r="N414" s="222" t="s">
        <v>43</v>
      </c>
      <c r="O414" s="91"/>
      <c r="P414" s="223">
        <f>O414*H414</f>
        <v>0</v>
      </c>
      <c r="Q414" s="223">
        <v>0</v>
      </c>
      <c r="R414" s="223">
        <f>Q414*H414</f>
        <v>0</v>
      </c>
      <c r="S414" s="223">
        <v>0.089999999999999997</v>
      </c>
      <c r="T414" s="224">
        <f>S414*H414</f>
        <v>4.0859999999999994</v>
      </c>
      <c r="U414" s="38"/>
      <c r="V414" s="38"/>
      <c r="W414" s="38"/>
      <c r="X414" s="38"/>
      <c r="Y414" s="38"/>
      <c r="Z414" s="38"/>
      <c r="AA414" s="38"/>
      <c r="AB414" s="38"/>
      <c r="AC414" s="38"/>
      <c r="AD414" s="38"/>
      <c r="AE414" s="38"/>
      <c r="AR414" s="225" t="s">
        <v>165</v>
      </c>
      <c r="AT414" s="225" t="s">
        <v>160</v>
      </c>
      <c r="AU414" s="225" t="s">
        <v>87</v>
      </c>
      <c r="AY414" s="17" t="s">
        <v>157</v>
      </c>
      <c r="BE414" s="226">
        <f>IF(N414="základní",J414,0)</f>
        <v>0</v>
      </c>
      <c r="BF414" s="226">
        <f>IF(N414="snížená",J414,0)</f>
        <v>0</v>
      </c>
      <c r="BG414" s="226">
        <f>IF(N414="zákl. přenesená",J414,0)</f>
        <v>0</v>
      </c>
      <c r="BH414" s="226">
        <f>IF(N414="sníž. přenesená",J414,0)</f>
        <v>0</v>
      </c>
      <c r="BI414" s="226">
        <f>IF(N414="nulová",J414,0)</f>
        <v>0</v>
      </c>
      <c r="BJ414" s="17" t="s">
        <v>85</v>
      </c>
      <c r="BK414" s="226">
        <f>ROUND(I414*H414,2)</f>
        <v>0</v>
      </c>
      <c r="BL414" s="17" t="s">
        <v>165</v>
      </c>
      <c r="BM414" s="225" t="s">
        <v>492</v>
      </c>
    </row>
    <row r="415" s="13" customFormat="1">
      <c r="A415" s="13"/>
      <c r="B415" s="227"/>
      <c r="C415" s="228"/>
      <c r="D415" s="229" t="s">
        <v>167</v>
      </c>
      <c r="E415" s="230" t="s">
        <v>1</v>
      </c>
      <c r="F415" s="231" t="s">
        <v>204</v>
      </c>
      <c r="G415" s="228"/>
      <c r="H415" s="230" t="s">
        <v>1</v>
      </c>
      <c r="I415" s="232"/>
      <c r="J415" s="228"/>
      <c r="K415" s="228"/>
      <c r="L415" s="233"/>
      <c r="M415" s="234"/>
      <c r="N415" s="235"/>
      <c r="O415" s="235"/>
      <c r="P415" s="235"/>
      <c r="Q415" s="235"/>
      <c r="R415" s="235"/>
      <c r="S415" s="235"/>
      <c r="T415" s="236"/>
      <c r="U415" s="13"/>
      <c r="V415" s="13"/>
      <c r="W415" s="13"/>
      <c r="X415" s="13"/>
      <c r="Y415" s="13"/>
      <c r="Z415" s="13"/>
      <c r="AA415" s="13"/>
      <c r="AB415" s="13"/>
      <c r="AC415" s="13"/>
      <c r="AD415" s="13"/>
      <c r="AE415" s="13"/>
      <c r="AT415" s="237" t="s">
        <v>167</v>
      </c>
      <c r="AU415" s="237" t="s">
        <v>87</v>
      </c>
      <c r="AV415" s="13" t="s">
        <v>85</v>
      </c>
      <c r="AW415" s="13" t="s">
        <v>33</v>
      </c>
      <c r="AX415" s="13" t="s">
        <v>78</v>
      </c>
      <c r="AY415" s="237" t="s">
        <v>157</v>
      </c>
    </row>
    <row r="416" s="14" customFormat="1">
      <c r="A416" s="14"/>
      <c r="B416" s="238"/>
      <c r="C416" s="239"/>
      <c r="D416" s="229" t="s">
        <v>167</v>
      </c>
      <c r="E416" s="240" t="s">
        <v>1</v>
      </c>
      <c r="F416" s="241" t="s">
        <v>493</v>
      </c>
      <c r="G416" s="239"/>
      <c r="H416" s="242">
        <v>30.800000000000001</v>
      </c>
      <c r="I416" s="243"/>
      <c r="J416" s="239"/>
      <c r="K416" s="239"/>
      <c r="L416" s="244"/>
      <c r="M416" s="245"/>
      <c r="N416" s="246"/>
      <c r="O416" s="246"/>
      <c r="P416" s="246"/>
      <c r="Q416" s="246"/>
      <c r="R416" s="246"/>
      <c r="S416" s="246"/>
      <c r="T416" s="247"/>
      <c r="U416" s="14"/>
      <c r="V416" s="14"/>
      <c r="W416" s="14"/>
      <c r="X416" s="14"/>
      <c r="Y416" s="14"/>
      <c r="Z416" s="14"/>
      <c r="AA416" s="14"/>
      <c r="AB416" s="14"/>
      <c r="AC416" s="14"/>
      <c r="AD416" s="14"/>
      <c r="AE416" s="14"/>
      <c r="AT416" s="248" t="s">
        <v>167</v>
      </c>
      <c r="AU416" s="248" t="s">
        <v>87</v>
      </c>
      <c r="AV416" s="14" t="s">
        <v>87</v>
      </c>
      <c r="AW416" s="14" t="s">
        <v>33</v>
      </c>
      <c r="AX416" s="14" t="s">
        <v>78</v>
      </c>
      <c r="AY416" s="248" t="s">
        <v>157</v>
      </c>
    </row>
    <row r="417" s="14" customFormat="1">
      <c r="A417" s="14"/>
      <c r="B417" s="238"/>
      <c r="C417" s="239"/>
      <c r="D417" s="229" t="s">
        <v>167</v>
      </c>
      <c r="E417" s="240" t="s">
        <v>1</v>
      </c>
      <c r="F417" s="241" t="s">
        <v>494</v>
      </c>
      <c r="G417" s="239"/>
      <c r="H417" s="242">
        <v>14.6</v>
      </c>
      <c r="I417" s="243"/>
      <c r="J417" s="239"/>
      <c r="K417" s="239"/>
      <c r="L417" s="244"/>
      <c r="M417" s="245"/>
      <c r="N417" s="246"/>
      <c r="O417" s="246"/>
      <c r="P417" s="246"/>
      <c r="Q417" s="246"/>
      <c r="R417" s="246"/>
      <c r="S417" s="246"/>
      <c r="T417" s="247"/>
      <c r="U417" s="14"/>
      <c r="V417" s="14"/>
      <c r="W417" s="14"/>
      <c r="X417" s="14"/>
      <c r="Y417" s="14"/>
      <c r="Z417" s="14"/>
      <c r="AA417" s="14"/>
      <c r="AB417" s="14"/>
      <c r="AC417" s="14"/>
      <c r="AD417" s="14"/>
      <c r="AE417" s="14"/>
      <c r="AT417" s="248" t="s">
        <v>167</v>
      </c>
      <c r="AU417" s="248" t="s">
        <v>87</v>
      </c>
      <c r="AV417" s="14" t="s">
        <v>87</v>
      </c>
      <c r="AW417" s="14" t="s">
        <v>33</v>
      </c>
      <c r="AX417" s="14" t="s">
        <v>78</v>
      </c>
      <c r="AY417" s="248" t="s">
        <v>157</v>
      </c>
    </row>
    <row r="418" s="15" customFormat="1">
      <c r="A418" s="15"/>
      <c r="B418" s="249"/>
      <c r="C418" s="250"/>
      <c r="D418" s="229" t="s">
        <v>167</v>
      </c>
      <c r="E418" s="251" t="s">
        <v>1</v>
      </c>
      <c r="F418" s="252" t="s">
        <v>171</v>
      </c>
      <c r="G418" s="250"/>
      <c r="H418" s="253">
        <v>45.399999999999999</v>
      </c>
      <c r="I418" s="254"/>
      <c r="J418" s="250"/>
      <c r="K418" s="250"/>
      <c r="L418" s="255"/>
      <c r="M418" s="256"/>
      <c r="N418" s="257"/>
      <c r="O418" s="257"/>
      <c r="P418" s="257"/>
      <c r="Q418" s="257"/>
      <c r="R418" s="257"/>
      <c r="S418" s="257"/>
      <c r="T418" s="258"/>
      <c r="U418" s="15"/>
      <c r="V418" s="15"/>
      <c r="W418" s="15"/>
      <c r="X418" s="15"/>
      <c r="Y418" s="15"/>
      <c r="Z418" s="15"/>
      <c r="AA418" s="15"/>
      <c r="AB418" s="15"/>
      <c r="AC418" s="15"/>
      <c r="AD418" s="15"/>
      <c r="AE418" s="15"/>
      <c r="AT418" s="259" t="s">
        <v>167</v>
      </c>
      <c r="AU418" s="259" t="s">
        <v>87</v>
      </c>
      <c r="AV418" s="15" t="s">
        <v>165</v>
      </c>
      <c r="AW418" s="15" t="s">
        <v>33</v>
      </c>
      <c r="AX418" s="15" t="s">
        <v>85</v>
      </c>
      <c r="AY418" s="259" t="s">
        <v>157</v>
      </c>
    </row>
    <row r="419" s="2" customFormat="1" ht="24.15" customHeight="1">
      <c r="A419" s="38"/>
      <c r="B419" s="39"/>
      <c r="C419" s="214" t="s">
        <v>495</v>
      </c>
      <c r="D419" s="214" t="s">
        <v>160</v>
      </c>
      <c r="E419" s="215" t="s">
        <v>496</v>
      </c>
      <c r="F419" s="216" t="s">
        <v>497</v>
      </c>
      <c r="G419" s="217" t="s">
        <v>202</v>
      </c>
      <c r="H419" s="218">
        <v>245.75</v>
      </c>
      <c r="I419" s="219"/>
      <c r="J419" s="220">
        <f>ROUND(I419*H419,2)</f>
        <v>0</v>
      </c>
      <c r="K419" s="216" t="s">
        <v>164</v>
      </c>
      <c r="L419" s="44"/>
      <c r="M419" s="221" t="s">
        <v>1</v>
      </c>
      <c r="N419" s="222" t="s">
        <v>43</v>
      </c>
      <c r="O419" s="91"/>
      <c r="P419" s="223">
        <f>O419*H419</f>
        <v>0</v>
      </c>
      <c r="Q419" s="223">
        <v>0</v>
      </c>
      <c r="R419" s="223">
        <f>Q419*H419</f>
        <v>0</v>
      </c>
      <c r="S419" s="223">
        <v>0.0089999999999999993</v>
      </c>
      <c r="T419" s="224">
        <f>S419*H419</f>
        <v>2.2117499999999999</v>
      </c>
      <c r="U419" s="38"/>
      <c r="V419" s="38"/>
      <c r="W419" s="38"/>
      <c r="X419" s="38"/>
      <c r="Y419" s="38"/>
      <c r="Z419" s="38"/>
      <c r="AA419" s="38"/>
      <c r="AB419" s="38"/>
      <c r="AC419" s="38"/>
      <c r="AD419" s="38"/>
      <c r="AE419" s="38"/>
      <c r="AR419" s="225" t="s">
        <v>165</v>
      </c>
      <c r="AT419" s="225" t="s">
        <v>160</v>
      </c>
      <c r="AU419" s="225" t="s">
        <v>87</v>
      </c>
      <c r="AY419" s="17" t="s">
        <v>157</v>
      </c>
      <c r="BE419" s="226">
        <f>IF(N419="základní",J419,0)</f>
        <v>0</v>
      </c>
      <c r="BF419" s="226">
        <f>IF(N419="snížená",J419,0)</f>
        <v>0</v>
      </c>
      <c r="BG419" s="226">
        <f>IF(N419="zákl. přenesená",J419,0)</f>
        <v>0</v>
      </c>
      <c r="BH419" s="226">
        <f>IF(N419="sníž. přenesená",J419,0)</f>
        <v>0</v>
      </c>
      <c r="BI419" s="226">
        <f>IF(N419="nulová",J419,0)</f>
        <v>0</v>
      </c>
      <c r="BJ419" s="17" t="s">
        <v>85</v>
      </c>
      <c r="BK419" s="226">
        <f>ROUND(I419*H419,2)</f>
        <v>0</v>
      </c>
      <c r="BL419" s="17" t="s">
        <v>165</v>
      </c>
      <c r="BM419" s="225" t="s">
        <v>498</v>
      </c>
    </row>
    <row r="420" s="13" customFormat="1">
      <c r="A420" s="13"/>
      <c r="B420" s="227"/>
      <c r="C420" s="228"/>
      <c r="D420" s="229" t="s">
        <v>167</v>
      </c>
      <c r="E420" s="230" t="s">
        <v>1</v>
      </c>
      <c r="F420" s="231" t="s">
        <v>189</v>
      </c>
      <c r="G420" s="228"/>
      <c r="H420" s="230" t="s">
        <v>1</v>
      </c>
      <c r="I420" s="232"/>
      <c r="J420" s="228"/>
      <c r="K420" s="228"/>
      <c r="L420" s="233"/>
      <c r="M420" s="234"/>
      <c r="N420" s="235"/>
      <c r="O420" s="235"/>
      <c r="P420" s="235"/>
      <c r="Q420" s="235"/>
      <c r="R420" s="235"/>
      <c r="S420" s="235"/>
      <c r="T420" s="236"/>
      <c r="U420" s="13"/>
      <c r="V420" s="13"/>
      <c r="W420" s="13"/>
      <c r="X420" s="13"/>
      <c r="Y420" s="13"/>
      <c r="Z420" s="13"/>
      <c r="AA420" s="13"/>
      <c r="AB420" s="13"/>
      <c r="AC420" s="13"/>
      <c r="AD420" s="13"/>
      <c r="AE420" s="13"/>
      <c r="AT420" s="237" t="s">
        <v>167</v>
      </c>
      <c r="AU420" s="237" t="s">
        <v>87</v>
      </c>
      <c r="AV420" s="13" t="s">
        <v>85</v>
      </c>
      <c r="AW420" s="13" t="s">
        <v>33</v>
      </c>
      <c r="AX420" s="13" t="s">
        <v>78</v>
      </c>
      <c r="AY420" s="237" t="s">
        <v>157</v>
      </c>
    </row>
    <row r="421" s="14" customFormat="1">
      <c r="A421" s="14"/>
      <c r="B421" s="238"/>
      <c r="C421" s="239"/>
      <c r="D421" s="229" t="s">
        <v>167</v>
      </c>
      <c r="E421" s="240" t="s">
        <v>1</v>
      </c>
      <c r="F421" s="241" t="s">
        <v>499</v>
      </c>
      <c r="G421" s="239"/>
      <c r="H421" s="242">
        <v>29.850000000000001</v>
      </c>
      <c r="I421" s="243"/>
      <c r="J421" s="239"/>
      <c r="K421" s="239"/>
      <c r="L421" s="244"/>
      <c r="M421" s="245"/>
      <c r="N421" s="246"/>
      <c r="O421" s="246"/>
      <c r="P421" s="246"/>
      <c r="Q421" s="246"/>
      <c r="R421" s="246"/>
      <c r="S421" s="246"/>
      <c r="T421" s="247"/>
      <c r="U421" s="14"/>
      <c r="V421" s="14"/>
      <c r="W421" s="14"/>
      <c r="X421" s="14"/>
      <c r="Y421" s="14"/>
      <c r="Z421" s="14"/>
      <c r="AA421" s="14"/>
      <c r="AB421" s="14"/>
      <c r="AC421" s="14"/>
      <c r="AD421" s="14"/>
      <c r="AE421" s="14"/>
      <c r="AT421" s="248" t="s">
        <v>167</v>
      </c>
      <c r="AU421" s="248" t="s">
        <v>87</v>
      </c>
      <c r="AV421" s="14" t="s">
        <v>87</v>
      </c>
      <c r="AW421" s="14" t="s">
        <v>33</v>
      </c>
      <c r="AX421" s="14" t="s">
        <v>78</v>
      </c>
      <c r="AY421" s="248" t="s">
        <v>157</v>
      </c>
    </row>
    <row r="422" s="14" customFormat="1">
      <c r="A422" s="14"/>
      <c r="B422" s="238"/>
      <c r="C422" s="239"/>
      <c r="D422" s="229" t="s">
        <v>167</v>
      </c>
      <c r="E422" s="240" t="s">
        <v>1</v>
      </c>
      <c r="F422" s="241" t="s">
        <v>500</v>
      </c>
      <c r="G422" s="239"/>
      <c r="H422" s="242">
        <v>11.6</v>
      </c>
      <c r="I422" s="243"/>
      <c r="J422" s="239"/>
      <c r="K422" s="239"/>
      <c r="L422" s="244"/>
      <c r="M422" s="245"/>
      <c r="N422" s="246"/>
      <c r="O422" s="246"/>
      <c r="P422" s="246"/>
      <c r="Q422" s="246"/>
      <c r="R422" s="246"/>
      <c r="S422" s="246"/>
      <c r="T422" s="247"/>
      <c r="U422" s="14"/>
      <c r="V422" s="14"/>
      <c r="W422" s="14"/>
      <c r="X422" s="14"/>
      <c r="Y422" s="14"/>
      <c r="Z422" s="14"/>
      <c r="AA422" s="14"/>
      <c r="AB422" s="14"/>
      <c r="AC422" s="14"/>
      <c r="AD422" s="14"/>
      <c r="AE422" s="14"/>
      <c r="AT422" s="248" t="s">
        <v>167</v>
      </c>
      <c r="AU422" s="248" t="s">
        <v>87</v>
      </c>
      <c r="AV422" s="14" t="s">
        <v>87</v>
      </c>
      <c r="AW422" s="14" t="s">
        <v>33</v>
      </c>
      <c r="AX422" s="14" t="s">
        <v>78</v>
      </c>
      <c r="AY422" s="248" t="s">
        <v>157</v>
      </c>
    </row>
    <row r="423" s="14" customFormat="1">
      <c r="A423" s="14"/>
      <c r="B423" s="238"/>
      <c r="C423" s="239"/>
      <c r="D423" s="229" t="s">
        <v>167</v>
      </c>
      <c r="E423" s="240" t="s">
        <v>1</v>
      </c>
      <c r="F423" s="241" t="s">
        <v>501</v>
      </c>
      <c r="G423" s="239"/>
      <c r="H423" s="242">
        <v>10.145</v>
      </c>
      <c r="I423" s="243"/>
      <c r="J423" s="239"/>
      <c r="K423" s="239"/>
      <c r="L423" s="244"/>
      <c r="M423" s="245"/>
      <c r="N423" s="246"/>
      <c r="O423" s="246"/>
      <c r="P423" s="246"/>
      <c r="Q423" s="246"/>
      <c r="R423" s="246"/>
      <c r="S423" s="246"/>
      <c r="T423" s="247"/>
      <c r="U423" s="14"/>
      <c r="V423" s="14"/>
      <c r="W423" s="14"/>
      <c r="X423" s="14"/>
      <c r="Y423" s="14"/>
      <c r="Z423" s="14"/>
      <c r="AA423" s="14"/>
      <c r="AB423" s="14"/>
      <c r="AC423" s="14"/>
      <c r="AD423" s="14"/>
      <c r="AE423" s="14"/>
      <c r="AT423" s="248" t="s">
        <v>167</v>
      </c>
      <c r="AU423" s="248" t="s">
        <v>87</v>
      </c>
      <c r="AV423" s="14" t="s">
        <v>87</v>
      </c>
      <c r="AW423" s="14" t="s">
        <v>33</v>
      </c>
      <c r="AX423" s="14" t="s">
        <v>78</v>
      </c>
      <c r="AY423" s="248" t="s">
        <v>157</v>
      </c>
    </row>
    <row r="424" s="14" customFormat="1">
      <c r="A424" s="14"/>
      <c r="B424" s="238"/>
      <c r="C424" s="239"/>
      <c r="D424" s="229" t="s">
        <v>167</v>
      </c>
      <c r="E424" s="240" t="s">
        <v>1</v>
      </c>
      <c r="F424" s="241" t="s">
        <v>502</v>
      </c>
      <c r="G424" s="239"/>
      <c r="H424" s="242">
        <v>19.449999999999999</v>
      </c>
      <c r="I424" s="243"/>
      <c r="J424" s="239"/>
      <c r="K424" s="239"/>
      <c r="L424" s="244"/>
      <c r="M424" s="245"/>
      <c r="N424" s="246"/>
      <c r="O424" s="246"/>
      <c r="P424" s="246"/>
      <c r="Q424" s="246"/>
      <c r="R424" s="246"/>
      <c r="S424" s="246"/>
      <c r="T424" s="247"/>
      <c r="U424" s="14"/>
      <c r="V424" s="14"/>
      <c r="W424" s="14"/>
      <c r="X424" s="14"/>
      <c r="Y424" s="14"/>
      <c r="Z424" s="14"/>
      <c r="AA424" s="14"/>
      <c r="AB424" s="14"/>
      <c r="AC424" s="14"/>
      <c r="AD424" s="14"/>
      <c r="AE424" s="14"/>
      <c r="AT424" s="248" t="s">
        <v>167</v>
      </c>
      <c r="AU424" s="248" t="s">
        <v>87</v>
      </c>
      <c r="AV424" s="14" t="s">
        <v>87</v>
      </c>
      <c r="AW424" s="14" t="s">
        <v>33</v>
      </c>
      <c r="AX424" s="14" t="s">
        <v>78</v>
      </c>
      <c r="AY424" s="248" t="s">
        <v>157</v>
      </c>
    </row>
    <row r="425" s="14" customFormat="1">
      <c r="A425" s="14"/>
      <c r="B425" s="238"/>
      <c r="C425" s="239"/>
      <c r="D425" s="229" t="s">
        <v>167</v>
      </c>
      <c r="E425" s="240" t="s">
        <v>1</v>
      </c>
      <c r="F425" s="241" t="s">
        <v>503</v>
      </c>
      <c r="G425" s="239"/>
      <c r="H425" s="242">
        <v>15.15</v>
      </c>
      <c r="I425" s="243"/>
      <c r="J425" s="239"/>
      <c r="K425" s="239"/>
      <c r="L425" s="244"/>
      <c r="M425" s="245"/>
      <c r="N425" s="246"/>
      <c r="O425" s="246"/>
      <c r="P425" s="246"/>
      <c r="Q425" s="246"/>
      <c r="R425" s="246"/>
      <c r="S425" s="246"/>
      <c r="T425" s="247"/>
      <c r="U425" s="14"/>
      <c r="V425" s="14"/>
      <c r="W425" s="14"/>
      <c r="X425" s="14"/>
      <c r="Y425" s="14"/>
      <c r="Z425" s="14"/>
      <c r="AA425" s="14"/>
      <c r="AB425" s="14"/>
      <c r="AC425" s="14"/>
      <c r="AD425" s="14"/>
      <c r="AE425" s="14"/>
      <c r="AT425" s="248" t="s">
        <v>167</v>
      </c>
      <c r="AU425" s="248" t="s">
        <v>87</v>
      </c>
      <c r="AV425" s="14" t="s">
        <v>87</v>
      </c>
      <c r="AW425" s="14" t="s">
        <v>33</v>
      </c>
      <c r="AX425" s="14" t="s">
        <v>78</v>
      </c>
      <c r="AY425" s="248" t="s">
        <v>157</v>
      </c>
    </row>
    <row r="426" s="13" customFormat="1">
      <c r="A426" s="13"/>
      <c r="B426" s="227"/>
      <c r="C426" s="228"/>
      <c r="D426" s="229" t="s">
        <v>167</v>
      </c>
      <c r="E426" s="230" t="s">
        <v>1</v>
      </c>
      <c r="F426" s="231" t="s">
        <v>178</v>
      </c>
      <c r="G426" s="228"/>
      <c r="H426" s="230" t="s">
        <v>1</v>
      </c>
      <c r="I426" s="232"/>
      <c r="J426" s="228"/>
      <c r="K426" s="228"/>
      <c r="L426" s="233"/>
      <c r="M426" s="234"/>
      <c r="N426" s="235"/>
      <c r="O426" s="235"/>
      <c r="P426" s="235"/>
      <c r="Q426" s="235"/>
      <c r="R426" s="235"/>
      <c r="S426" s="235"/>
      <c r="T426" s="236"/>
      <c r="U426" s="13"/>
      <c r="V426" s="13"/>
      <c r="W426" s="13"/>
      <c r="X426" s="13"/>
      <c r="Y426" s="13"/>
      <c r="Z426" s="13"/>
      <c r="AA426" s="13"/>
      <c r="AB426" s="13"/>
      <c r="AC426" s="13"/>
      <c r="AD426" s="13"/>
      <c r="AE426" s="13"/>
      <c r="AT426" s="237" t="s">
        <v>167</v>
      </c>
      <c r="AU426" s="237" t="s">
        <v>87</v>
      </c>
      <c r="AV426" s="13" t="s">
        <v>85</v>
      </c>
      <c r="AW426" s="13" t="s">
        <v>33</v>
      </c>
      <c r="AX426" s="13" t="s">
        <v>78</v>
      </c>
      <c r="AY426" s="237" t="s">
        <v>157</v>
      </c>
    </row>
    <row r="427" s="14" customFormat="1">
      <c r="A427" s="14"/>
      <c r="B427" s="238"/>
      <c r="C427" s="239"/>
      <c r="D427" s="229" t="s">
        <v>167</v>
      </c>
      <c r="E427" s="240" t="s">
        <v>1</v>
      </c>
      <c r="F427" s="241" t="s">
        <v>504</v>
      </c>
      <c r="G427" s="239"/>
      <c r="H427" s="242">
        <v>18.344999999999999</v>
      </c>
      <c r="I427" s="243"/>
      <c r="J427" s="239"/>
      <c r="K427" s="239"/>
      <c r="L427" s="244"/>
      <c r="M427" s="245"/>
      <c r="N427" s="246"/>
      <c r="O427" s="246"/>
      <c r="P427" s="246"/>
      <c r="Q427" s="246"/>
      <c r="R427" s="246"/>
      <c r="S427" s="246"/>
      <c r="T427" s="247"/>
      <c r="U427" s="14"/>
      <c r="V427" s="14"/>
      <c r="W427" s="14"/>
      <c r="X427" s="14"/>
      <c r="Y427" s="14"/>
      <c r="Z427" s="14"/>
      <c r="AA427" s="14"/>
      <c r="AB427" s="14"/>
      <c r="AC427" s="14"/>
      <c r="AD427" s="14"/>
      <c r="AE427" s="14"/>
      <c r="AT427" s="248" t="s">
        <v>167</v>
      </c>
      <c r="AU427" s="248" t="s">
        <v>87</v>
      </c>
      <c r="AV427" s="14" t="s">
        <v>87</v>
      </c>
      <c r="AW427" s="14" t="s">
        <v>33</v>
      </c>
      <c r="AX427" s="14" t="s">
        <v>78</v>
      </c>
      <c r="AY427" s="248" t="s">
        <v>157</v>
      </c>
    </row>
    <row r="428" s="14" customFormat="1">
      <c r="A428" s="14"/>
      <c r="B428" s="238"/>
      <c r="C428" s="239"/>
      <c r="D428" s="229" t="s">
        <v>167</v>
      </c>
      <c r="E428" s="240" t="s">
        <v>1</v>
      </c>
      <c r="F428" s="241" t="s">
        <v>505</v>
      </c>
      <c r="G428" s="239"/>
      <c r="H428" s="242">
        <v>17.100000000000001</v>
      </c>
      <c r="I428" s="243"/>
      <c r="J428" s="239"/>
      <c r="K428" s="239"/>
      <c r="L428" s="244"/>
      <c r="M428" s="245"/>
      <c r="N428" s="246"/>
      <c r="O428" s="246"/>
      <c r="P428" s="246"/>
      <c r="Q428" s="246"/>
      <c r="R428" s="246"/>
      <c r="S428" s="246"/>
      <c r="T428" s="247"/>
      <c r="U428" s="14"/>
      <c r="V428" s="14"/>
      <c r="W428" s="14"/>
      <c r="X428" s="14"/>
      <c r="Y428" s="14"/>
      <c r="Z428" s="14"/>
      <c r="AA428" s="14"/>
      <c r="AB428" s="14"/>
      <c r="AC428" s="14"/>
      <c r="AD428" s="14"/>
      <c r="AE428" s="14"/>
      <c r="AT428" s="248" t="s">
        <v>167</v>
      </c>
      <c r="AU428" s="248" t="s">
        <v>87</v>
      </c>
      <c r="AV428" s="14" t="s">
        <v>87</v>
      </c>
      <c r="AW428" s="14" t="s">
        <v>33</v>
      </c>
      <c r="AX428" s="14" t="s">
        <v>78</v>
      </c>
      <c r="AY428" s="248" t="s">
        <v>157</v>
      </c>
    </row>
    <row r="429" s="14" customFormat="1">
      <c r="A429" s="14"/>
      <c r="B429" s="238"/>
      <c r="C429" s="239"/>
      <c r="D429" s="229" t="s">
        <v>167</v>
      </c>
      <c r="E429" s="240" t="s">
        <v>1</v>
      </c>
      <c r="F429" s="241" t="s">
        <v>506</v>
      </c>
      <c r="G429" s="239"/>
      <c r="H429" s="242">
        <v>39.475000000000001</v>
      </c>
      <c r="I429" s="243"/>
      <c r="J429" s="239"/>
      <c r="K429" s="239"/>
      <c r="L429" s="244"/>
      <c r="M429" s="245"/>
      <c r="N429" s="246"/>
      <c r="O429" s="246"/>
      <c r="P429" s="246"/>
      <c r="Q429" s="246"/>
      <c r="R429" s="246"/>
      <c r="S429" s="246"/>
      <c r="T429" s="247"/>
      <c r="U429" s="14"/>
      <c r="V429" s="14"/>
      <c r="W429" s="14"/>
      <c r="X429" s="14"/>
      <c r="Y429" s="14"/>
      <c r="Z429" s="14"/>
      <c r="AA429" s="14"/>
      <c r="AB429" s="14"/>
      <c r="AC429" s="14"/>
      <c r="AD429" s="14"/>
      <c r="AE429" s="14"/>
      <c r="AT429" s="248" t="s">
        <v>167</v>
      </c>
      <c r="AU429" s="248" t="s">
        <v>87</v>
      </c>
      <c r="AV429" s="14" t="s">
        <v>87</v>
      </c>
      <c r="AW429" s="14" t="s">
        <v>33</v>
      </c>
      <c r="AX429" s="14" t="s">
        <v>78</v>
      </c>
      <c r="AY429" s="248" t="s">
        <v>157</v>
      </c>
    </row>
    <row r="430" s="14" customFormat="1">
      <c r="A430" s="14"/>
      <c r="B430" s="238"/>
      <c r="C430" s="239"/>
      <c r="D430" s="229" t="s">
        <v>167</v>
      </c>
      <c r="E430" s="240" t="s">
        <v>1</v>
      </c>
      <c r="F430" s="241" t="s">
        <v>507</v>
      </c>
      <c r="G430" s="239"/>
      <c r="H430" s="242">
        <v>4.4500000000000002</v>
      </c>
      <c r="I430" s="243"/>
      <c r="J430" s="239"/>
      <c r="K430" s="239"/>
      <c r="L430" s="244"/>
      <c r="M430" s="245"/>
      <c r="N430" s="246"/>
      <c r="O430" s="246"/>
      <c r="P430" s="246"/>
      <c r="Q430" s="246"/>
      <c r="R430" s="246"/>
      <c r="S430" s="246"/>
      <c r="T430" s="247"/>
      <c r="U430" s="14"/>
      <c r="V430" s="14"/>
      <c r="W430" s="14"/>
      <c r="X430" s="14"/>
      <c r="Y430" s="14"/>
      <c r="Z430" s="14"/>
      <c r="AA430" s="14"/>
      <c r="AB430" s="14"/>
      <c r="AC430" s="14"/>
      <c r="AD430" s="14"/>
      <c r="AE430" s="14"/>
      <c r="AT430" s="248" t="s">
        <v>167</v>
      </c>
      <c r="AU430" s="248" t="s">
        <v>87</v>
      </c>
      <c r="AV430" s="14" t="s">
        <v>87</v>
      </c>
      <c r="AW430" s="14" t="s">
        <v>33</v>
      </c>
      <c r="AX430" s="14" t="s">
        <v>78</v>
      </c>
      <c r="AY430" s="248" t="s">
        <v>157</v>
      </c>
    </row>
    <row r="431" s="14" customFormat="1">
      <c r="A431" s="14"/>
      <c r="B431" s="238"/>
      <c r="C431" s="239"/>
      <c r="D431" s="229" t="s">
        <v>167</v>
      </c>
      <c r="E431" s="240" t="s">
        <v>1</v>
      </c>
      <c r="F431" s="241" t="s">
        <v>508</v>
      </c>
      <c r="G431" s="239"/>
      <c r="H431" s="242">
        <v>9.4000000000000004</v>
      </c>
      <c r="I431" s="243"/>
      <c r="J431" s="239"/>
      <c r="K431" s="239"/>
      <c r="L431" s="244"/>
      <c r="M431" s="245"/>
      <c r="N431" s="246"/>
      <c r="O431" s="246"/>
      <c r="P431" s="246"/>
      <c r="Q431" s="246"/>
      <c r="R431" s="246"/>
      <c r="S431" s="246"/>
      <c r="T431" s="247"/>
      <c r="U431" s="14"/>
      <c r="V431" s="14"/>
      <c r="W431" s="14"/>
      <c r="X431" s="14"/>
      <c r="Y431" s="14"/>
      <c r="Z431" s="14"/>
      <c r="AA431" s="14"/>
      <c r="AB431" s="14"/>
      <c r="AC431" s="14"/>
      <c r="AD431" s="14"/>
      <c r="AE431" s="14"/>
      <c r="AT431" s="248" t="s">
        <v>167</v>
      </c>
      <c r="AU431" s="248" t="s">
        <v>87</v>
      </c>
      <c r="AV431" s="14" t="s">
        <v>87</v>
      </c>
      <c r="AW431" s="14" t="s">
        <v>33</v>
      </c>
      <c r="AX431" s="14" t="s">
        <v>78</v>
      </c>
      <c r="AY431" s="248" t="s">
        <v>157</v>
      </c>
    </row>
    <row r="432" s="14" customFormat="1">
      <c r="A432" s="14"/>
      <c r="B432" s="238"/>
      <c r="C432" s="239"/>
      <c r="D432" s="229" t="s">
        <v>167</v>
      </c>
      <c r="E432" s="240" t="s">
        <v>1</v>
      </c>
      <c r="F432" s="241" t="s">
        <v>509</v>
      </c>
      <c r="G432" s="239"/>
      <c r="H432" s="242">
        <v>9.0999999999999996</v>
      </c>
      <c r="I432" s="243"/>
      <c r="J432" s="239"/>
      <c r="K432" s="239"/>
      <c r="L432" s="244"/>
      <c r="M432" s="245"/>
      <c r="N432" s="246"/>
      <c r="O432" s="246"/>
      <c r="P432" s="246"/>
      <c r="Q432" s="246"/>
      <c r="R432" s="246"/>
      <c r="S432" s="246"/>
      <c r="T432" s="247"/>
      <c r="U432" s="14"/>
      <c r="V432" s="14"/>
      <c r="W432" s="14"/>
      <c r="X432" s="14"/>
      <c r="Y432" s="14"/>
      <c r="Z432" s="14"/>
      <c r="AA432" s="14"/>
      <c r="AB432" s="14"/>
      <c r="AC432" s="14"/>
      <c r="AD432" s="14"/>
      <c r="AE432" s="14"/>
      <c r="AT432" s="248" t="s">
        <v>167</v>
      </c>
      <c r="AU432" s="248" t="s">
        <v>87</v>
      </c>
      <c r="AV432" s="14" t="s">
        <v>87</v>
      </c>
      <c r="AW432" s="14" t="s">
        <v>33</v>
      </c>
      <c r="AX432" s="14" t="s">
        <v>78</v>
      </c>
      <c r="AY432" s="248" t="s">
        <v>157</v>
      </c>
    </row>
    <row r="433" s="14" customFormat="1">
      <c r="A433" s="14"/>
      <c r="B433" s="238"/>
      <c r="C433" s="239"/>
      <c r="D433" s="229" t="s">
        <v>167</v>
      </c>
      <c r="E433" s="240" t="s">
        <v>1</v>
      </c>
      <c r="F433" s="241" t="s">
        <v>510</v>
      </c>
      <c r="G433" s="239"/>
      <c r="H433" s="242">
        <v>13.5</v>
      </c>
      <c r="I433" s="243"/>
      <c r="J433" s="239"/>
      <c r="K433" s="239"/>
      <c r="L433" s="244"/>
      <c r="M433" s="245"/>
      <c r="N433" s="246"/>
      <c r="O433" s="246"/>
      <c r="P433" s="246"/>
      <c r="Q433" s="246"/>
      <c r="R433" s="246"/>
      <c r="S433" s="246"/>
      <c r="T433" s="247"/>
      <c r="U433" s="14"/>
      <c r="V433" s="14"/>
      <c r="W433" s="14"/>
      <c r="X433" s="14"/>
      <c r="Y433" s="14"/>
      <c r="Z433" s="14"/>
      <c r="AA433" s="14"/>
      <c r="AB433" s="14"/>
      <c r="AC433" s="14"/>
      <c r="AD433" s="14"/>
      <c r="AE433" s="14"/>
      <c r="AT433" s="248" t="s">
        <v>167</v>
      </c>
      <c r="AU433" s="248" t="s">
        <v>87</v>
      </c>
      <c r="AV433" s="14" t="s">
        <v>87</v>
      </c>
      <c r="AW433" s="14" t="s">
        <v>33</v>
      </c>
      <c r="AX433" s="14" t="s">
        <v>78</v>
      </c>
      <c r="AY433" s="248" t="s">
        <v>157</v>
      </c>
    </row>
    <row r="434" s="14" customFormat="1">
      <c r="A434" s="14"/>
      <c r="B434" s="238"/>
      <c r="C434" s="239"/>
      <c r="D434" s="229" t="s">
        <v>167</v>
      </c>
      <c r="E434" s="240" t="s">
        <v>1</v>
      </c>
      <c r="F434" s="241" t="s">
        <v>511</v>
      </c>
      <c r="G434" s="239"/>
      <c r="H434" s="242">
        <v>14.285</v>
      </c>
      <c r="I434" s="243"/>
      <c r="J434" s="239"/>
      <c r="K434" s="239"/>
      <c r="L434" s="244"/>
      <c r="M434" s="245"/>
      <c r="N434" s="246"/>
      <c r="O434" s="246"/>
      <c r="P434" s="246"/>
      <c r="Q434" s="246"/>
      <c r="R434" s="246"/>
      <c r="S434" s="246"/>
      <c r="T434" s="247"/>
      <c r="U434" s="14"/>
      <c r="V434" s="14"/>
      <c r="W434" s="14"/>
      <c r="X434" s="14"/>
      <c r="Y434" s="14"/>
      <c r="Z434" s="14"/>
      <c r="AA434" s="14"/>
      <c r="AB434" s="14"/>
      <c r="AC434" s="14"/>
      <c r="AD434" s="14"/>
      <c r="AE434" s="14"/>
      <c r="AT434" s="248" t="s">
        <v>167</v>
      </c>
      <c r="AU434" s="248" t="s">
        <v>87</v>
      </c>
      <c r="AV434" s="14" t="s">
        <v>87</v>
      </c>
      <c r="AW434" s="14" t="s">
        <v>33</v>
      </c>
      <c r="AX434" s="14" t="s">
        <v>78</v>
      </c>
      <c r="AY434" s="248" t="s">
        <v>157</v>
      </c>
    </row>
    <row r="435" s="14" customFormat="1">
      <c r="A435" s="14"/>
      <c r="B435" s="238"/>
      <c r="C435" s="239"/>
      <c r="D435" s="229" t="s">
        <v>167</v>
      </c>
      <c r="E435" s="240" t="s">
        <v>1</v>
      </c>
      <c r="F435" s="241" t="s">
        <v>512</v>
      </c>
      <c r="G435" s="239"/>
      <c r="H435" s="242">
        <v>10.5</v>
      </c>
      <c r="I435" s="243"/>
      <c r="J435" s="239"/>
      <c r="K435" s="239"/>
      <c r="L435" s="244"/>
      <c r="M435" s="245"/>
      <c r="N435" s="246"/>
      <c r="O435" s="246"/>
      <c r="P435" s="246"/>
      <c r="Q435" s="246"/>
      <c r="R435" s="246"/>
      <c r="S435" s="246"/>
      <c r="T435" s="247"/>
      <c r="U435" s="14"/>
      <c r="V435" s="14"/>
      <c r="W435" s="14"/>
      <c r="X435" s="14"/>
      <c r="Y435" s="14"/>
      <c r="Z435" s="14"/>
      <c r="AA435" s="14"/>
      <c r="AB435" s="14"/>
      <c r="AC435" s="14"/>
      <c r="AD435" s="14"/>
      <c r="AE435" s="14"/>
      <c r="AT435" s="248" t="s">
        <v>167</v>
      </c>
      <c r="AU435" s="248" t="s">
        <v>87</v>
      </c>
      <c r="AV435" s="14" t="s">
        <v>87</v>
      </c>
      <c r="AW435" s="14" t="s">
        <v>33</v>
      </c>
      <c r="AX435" s="14" t="s">
        <v>78</v>
      </c>
      <c r="AY435" s="248" t="s">
        <v>157</v>
      </c>
    </row>
    <row r="436" s="14" customFormat="1">
      <c r="A436" s="14"/>
      <c r="B436" s="238"/>
      <c r="C436" s="239"/>
      <c r="D436" s="229" t="s">
        <v>167</v>
      </c>
      <c r="E436" s="240" t="s">
        <v>1</v>
      </c>
      <c r="F436" s="241" t="s">
        <v>513</v>
      </c>
      <c r="G436" s="239"/>
      <c r="H436" s="242">
        <v>11.699999999999999</v>
      </c>
      <c r="I436" s="243"/>
      <c r="J436" s="239"/>
      <c r="K436" s="239"/>
      <c r="L436" s="244"/>
      <c r="M436" s="245"/>
      <c r="N436" s="246"/>
      <c r="O436" s="246"/>
      <c r="P436" s="246"/>
      <c r="Q436" s="246"/>
      <c r="R436" s="246"/>
      <c r="S436" s="246"/>
      <c r="T436" s="247"/>
      <c r="U436" s="14"/>
      <c r="V436" s="14"/>
      <c r="W436" s="14"/>
      <c r="X436" s="14"/>
      <c r="Y436" s="14"/>
      <c r="Z436" s="14"/>
      <c r="AA436" s="14"/>
      <c r="AB436" s="14"/>
      <c r="AC436" s="14"/>
      <c r="AD436" s="14"/>
      <c r="AE436" s="14"/>
      <c r="AT436" s="248" t="s">
        <v>167</v>
      </c>
      <c r="AU436" s="248" t="s">
        <v>87</v>
      </c>
      <c r="AV436" s="14" t="s">
        <v>87</v>
      </c>
      <c r="AW436" s="14" t="s">
        <v>33</v>
      </c>
      <c r="AX436" s="14" t="s">
        <v>78</v>
      </c>
      <c r="AY436" s="248" t="s">
        <v>157</v>
      </c>
    </row>
    <row r="437" s="14" customFormat="1">
      <c r="A437" s="14"/>
      <c r="B437" s="238"/>
      <c r="C437" s="239"/>
      <c r="D437" s="229" t="s">
        <v>167</v>
      </c>
      <c r="E437" s="240" t="s">
        <v>1</v>
      </c>
      <c r="F437" s="241" t="s">
        <v>514</v>
      </c>
      <c r="G437" s="239"/>
      <c r="H437" s="242">
        <v>11.699999999999999</v>
      </c>
      <c r="I437" s="243"/>
      <c r="J437" s="239"/>
      <c r="K437" s="239"/>
      <c r="L437" s="244"/>
      <c r="M437" s="245"/>
      <c r="N437" s="246"/>
      <c r="O437" s="246"/>
      <c r="P437" s="246"/>
      <c r="Q437" s="246"/>
      <c r="R437" s="246"/>
      <c r="S437" s="246"/>
      <c r="T437" s="247"/>
      <c r="U437" s="14"/>
      <c r="V437" s="14"/>
      <c r="W437" s="14"/>
      <c r="X437" s="14"/>
      <c r="Y437" s="14"/>
      <c r="Z437" s="14"/>
      <c r="AA437" s="14"/>
      <c r="AB437" s="14"/>
      <c r="AC437" s="14"/>
      <c r="AD437" s="14"/>
      <c r="AE437" s="14"/>
      <c r="AT437" s="248" t="s">
        <v>167</v>
      </c>
      <c r="AU437" s="248" t="s">
        <v>87</v>
      </c>
      <c r="AV437" s="14" t="s">
        <v>87</v>
      </c>
      <c r="AW437" s="14" t="s">
        <v>33</v>
      </c>
      <c r="AX437" s="14" t="s">
        <v>78</v>
      </c>
      <c r="AY437" s="248" t="s">
        <v>157</v>
      </c>
    </row>
    <row r="438" s="15" customFormat="1">
      <c r="A438" s="15"/>
      <c r="B438" s="249"/>
      <c r="C438" s="250"/>
      <c r="D438" s="229" t="s">
        <v>167</v>
      </c>
      <c r="E438" s="251" t="s">
        <v>1</v>
      </c>
      <c r="F438" s="252" t="s">
        <v>171</v>
      </c>
      <c r="G438" s="250"/>
      <c r="H438" s="253">
        <v>245.74999999999997</v>
      </c>
      <c r="I438" s="254"/>
      <c r="J438" s="250"/>
      <c r="K438" s="250"/>
      <c r="L438" s="255"/>
      <c r="M438" s="256"/>
      <c r="N438" s="257"/>
      <c r="O438" s="257"/>
      <c r="P438" s="257"/>
      <c r="Q438" s="257"/>
      <c r="R438" s="257"/>
      <c r="S438" s="257"/>
      <c r="T438" s="258"/>
      <c r="U438" s="15"/>
      <c r="V438" s="15"/>
      <c r="W438" s="15"/>
      <c r="X438" s="15"/>
      <c r="Y438" s="15"/>
      <c r="Z438" s="15"/>
      <c r="AA438" s="15"/>
      <c r="AB438" s="15"/>
      <c r="AC438" s="15"/>
      <c r="AD438" s="15"/>
      <c r="AE438" s="15"/>
      <c r="AT438" s="259" t="s">
        <v>167</v>
      </c>
      <c r="AU438" s="259" t="s">
        <v>87</v>
      </c>
      <c r="AV438" s="15" t="s">
        <v>165</v>
      </c>
      <c r="AW438" s="15" t="s">
        <v>33</v>
      </c>
      <c r="AX438" s="15" t="s">
        <v>85</v>
      </c>
      <c r="AY438" s="259" t="s">
        <v>157</v>
      </c>
    </row>
    <row r="439" s="2" customFormat="1" ht="24.15" customHeight="1">
      <c r="A439" s="38"/>
      <c r="B439" s="39"/>
      <c r="C439" s="214" t="s">
        <v>515</v>
      </c>
      <c r="D439" s="214" t="s">
        <v>160</v>
      </c>
      <c r="E439" s="215" t="s">
        <v>516</v>
      </c>
      <c r="F439" s="216" t="s">
        <v>517</v>
      </c>
      <c r="G439" s="217" t="s">
        <v>174</v>
      </c>
      <c r="H439" s="218">
        <v>31.405999999999999</v>
      </c>
      <c r="I439" s="219"/>
      <c r="J439" s="220">
        <f>ROUND(I439*H439,2)</f>
        <v>0</v>
      </c>
      <c r="K439" s="216" t="s">
        <v>1</v>
      </c>
      <c r="L439" s="44"/>
      <c r="M439" s="221" t="s">
        <v>1</v>
      </c>
      <c r="N439" s="222" t="s">
        <v>43</v>
      </c>
      <c r="O439" s="91"/>
      <c r="P439" s="223">
        <f>O439*H439</f>
        <v>0</v>
      </c>
      <c r="Q439" s="223">
        <v>0</v>
      </c>
      <c r="R439" s="223">
        <f>Q439*H439</f>
        <v>0</v>
      </c>
      <c r="S439" s="223">
        <v>0.025000000000000001</v>
      </c>
      <c r="T439" s="224">
        <f>S439*H439</f>
        <v>0.78515000000000001</v>
      </c>
      <c r="U439" s="38"/>
      <c r="V439" s="38"/>
      <c r="W439" s="38"/>
      <c r="X439" s="38"/>
      <c r="Y439" s="38"/>
      <c r="Z439" s="38"/>
      <c r="AA439" s="38"/>
      <c r="AB439" s="38"/>
      <c r="AC439" s="38"/>
      <c r="AD439" s="38"/>
      <c r="AE439" s="38"/>
      <c r="AR439" s="225" t="s">
        <v>254</v>
      </c>
      <c r="AT439" s="225" t="s">
        <v>160</v>
      </c>
      <c r="AU439" s="225" t="s">
        <v>87</v>
      </c>
      <c r="AY439" s="17" t="s">
        <v>157</v>
      </c>
      <c r="BE439" s="226">
        <f>IF(N439="základní",J439,0)</f>
        <v>0</v>
      </c>
      <c r="BF439" s="226">
        <f>IF(N439="snížená",J439,0)</f>
        <v>0</v>
      </c>
      <c r="BG439" s="226">
        <f>IF(N439="zákl. přenesená",J439,0)</f>
        <v>0</v>
      </c>
      <c r="BH439" s="226">
        <f>IF(N439="sníž. přenesená",J439,0)</f>
        <v>0</v>
      </c>
      <c r="BI439" s="226">
        <f>IF(N439="nulová",J439,0)</f>
        <v>0</v>
      </c>
      <c r="BJ439" s="17" t="s">
        <v>85</v>
      </c>
      <c r="BK439" s="226">
        <f>ROUND(I439*H439,2)</f>
        <v>0</v>
      </c>
      <c r="BL439" s="17" t="s">
        <v>254</v>
      </c>
      <c r="BM439" s="225" t="s">
        <v>518</v>
      </c>
    </row>
    <row r="440" s="14" customFormat="1">
      <c r="A440" s="14"/>
      <c r="B440" s="238"/>
      <c r="C440" s="239"/>
      <c r="D440" s="229" t="s">
        <v>167</v>
      </c>
      <c r="E440" s="240" t="s">
        <v>1</v>
      </c>
      <c r="F440" s="241" t="s">
        <v>519</v>
      </c>
      <c r="G440" s="239"/>
      <c r="H440" s="242">
        <v>31.405999999999999</v>
      </c>
      <c r="I440" s="243"/>
      <c r="J440" s="239"/>
      <c r="K440" s="239"/>
      <c r="L440" s="244"/>
      <c r="M440" s="245"/>
      <c r="N440" s="246"/>
      <c r="O440" s="246"/>
      <c r="P440" s="246"/>
      <c r="Q440" s="246"/>
      <c r="R440" s="246"/>
      <c r="S440" s="246"/>
      <c r="T440" s="247"/>
      <c r="U440" s="14"/>
      <c r="V440" s="14"/>
      <c r="W440" s="14"/>
      <c r="X440" s="14"/>
      <c r="Y440" s="14"/>
      <c r="Z440" s="14"/>
      <c r="AA440" s="14"/>
      <c r="AB440" s="14"/>
      <c r="AC440" s="14"/>
      <c r="AD440" s="14"/>
      <c r="AE440" s="14"/>
      <c r="AT440" s="248" t="s">
        <v>167</v>
      </c>
      <c r="AU440" s="248" t="s">
        <v>87</v>
      </c>
      <c r="AV440" s="14" t="s">
        <v>87</v>
      </c>
      <c r="AW440" s="14" t="s">
        <v>33</v>
      </c>
      <c r="AX440" s="14" t="s">
        <v>78</v>
      </c>
      <c r="AY440" s="248" t="s">
        <v>157</v>
      </c>
    </row>
    <row r="441" s="15" customFormat="1">
      <c r="A441" s="15"/>
      <c r="B441" s="249"/>
      <c r="C441" s="250"/>
      <c r="D441" s="229" t="s">
        <v>167</v>
      </c>
      <c r="E441" s="251" t="s">
        <v>1</v>
      </c>
      <c r="F441" s="252" t="s">
        <v>171</v>
      </c>
      <c r="G441" s="250"/>
      <c r="H441" s="253">
        <v>31.405999999999999</v>
      </c>
      <c r="I441" s="254"/>
      <c r="J441" s="250"/>
      <c r="K441" s="250"/>
      <c r="L441" s="255"/>
      <c r="M441" s="256"/>
      <c r="N441" s="257"/>
      <c r="O441" s="257"/>
      <c r="P441" s="257"/>
      <c r="Q441" s="257"/>
      <c r="R441" s="257"/>
      <c r="S441" s="257"/>
      <c r="T441" s="258"/>
      <c r="U441" s="15"/>
      <c r="V441" s="15"/>
      <c r="W441" s="15"/>
      <c r="X441" s="15"/>
      <c r="Y441" s="15"/>
      <c r="Z441" s="15"/>
      <c r="AA441" s="15"/>
      <c r="AB441" s="15"/>
      <c r="AC441" s="15"/>
      <c r="AD441" s="15"/>
      <c r="AE441" s="15"/>
      <c r="AT441" s="259" t="s">
        <v>167</v>
      </c>
      <c r="AU441" s="259" t="s">
        <v>87</v>
      </c>
      <c r="AV441" s="15" t="s">
        <v>165</v>
      </c>
      <c r="AW441" s="15" t="s">
        <v>33</v>
      </c>
      <c r="AX441" s="15" t="s">
        <v>85</v>
      </c>
      <c r="AY441" s="259" t="s">
        <v>157</v>
      </c>
    </row>
    <row r="442" s="2" customFormat="1" ht="24.15" customHeight="1">
      <c r="A442" s="38"/>
      <c r="B442" s="39"/>
      <c r="C442" s="214" t="s">
        <v>520</v>
      </c>
      <c r="D442" s="214" t="s">
        <v>160</v>
      </c>
      <c r="E442" s="215" t="s">
        <v>521</v>
      </c>
      <c r="F442" s="216" t="s">
        <v>522</v>
      </c>
      <c r="G442" s="217" t="s">
        <v>174</v>
      </c>
      <c r="H442" s="218">
        <v>17.199999999999999</v>
      </c>
      <c r="I442" s="219"/>
      <c r="J442" s="220">
        <f>ROUND(I442*H442,2)</f>
        <v>0</v>
      </c>
      <c r="K442" s="216" t="s">
        <v>1</v>
      </c>
      <c r="L442" s="44"/>
      <c r="M442" s="221" t="s">
        <v>1</v>
      </c>
      <c r="N442" s="222" t="s">
        <v>43</v>
      </c>
      <c r="O442" s="91"/>
      <c r="P442" s="223">
        <f>O442*H442</f>
        <v>0</v>
      </c>
      <c r="Q442" s="223">
        <v>0</v>
      </c>
      <c r="R442" s="223">
        <f>Q442*H442</f>
        <v>0</v>
      </c>
      <c r="S442" s="223">
        <v>0.025000000000000001</v>
      </c>
      <c r="T442" s="224">
        <f>S442*H442</f>
        <v>0.42999999999999999</v>
      </c>
      <c r="U442" s="38"/>
      <c r="V442" s="38"/>
      <c r="W442" s="38"/>
      <c r="X442" s="38"/>
      <c r="Y442" s="38"/>
      <c r="Z442" s="38"/>
      <c r="AA442" s="38"/>
      <c r="AB442" s="38"/>
      <c r="AC442" s="38"/>
      <c r="AD442" s="38"/>
      <c r="AE442" s="38"/>
      <c r="AR442" s="225" t="s">
        <v>165</v>
      </c>
      <c r="AT442" s="225" t="s">
        <v>160</v>
      </c>
      <c r="AU442" s="225" t="s">
        <v>87</v>
      </c>
      <c r="AY442" s="17" t="s">
        <v>157</v>
      </c>
      <c r="BE442" s="226">
        <f>IF(N442="základní",J442,0)</f>
        <v>0</v>
      </c>
      <c r="BF442" s="226">
        <f>IF(N442="snížená",J442,0)</f>
        <v>0</v>
      </c>
      <c r="BG442" s="226">
        <f>IF(N442="zákl. přenesená",J442,0)</f>
        <v>0</v>
      </c>
      <c r="BH442" s="226">
        <f>IF(N442="sníž. přenesená",J442,0)</f>
        <v>0</v>
      </c>
      <c r="BI442" s="226">
        <f>IF(N442="nulová",J442,0)</f>
        <v>0</v>
      </c>
      <c r="BJ442" s="17" t="s">
        <v>85</v>
      </c>
      <c r="BK442" s="226">
        <f>ROUND(I442*H442,2)</f>
        <v>0</v>
      </c>
      <c r="BL442" s="17" t="s">
        <v>165</v>
      </c>
      <c r="BM442" s="225" t="s">
        <v>523</v>
      </c>
    </row>
    <row r="443" s="14" customFormat="1">
      <c r="A443" s="14"/>
      <c r="B443" s="238"/>
      <c r="C443" s="239"/>
      <c r="D443" s="229" t="s">
        <v>167</v>
      </c>
      <c r="E443" s="240" t="s">
        <v>1</v>
      </c>
      <c r="F443" s="241" t="s">
        <v>524</v>
      </c>
      <c r="G443" s="239"/>
      <c r="H443" s="242">
        <v>17.199999999999999</v>
      </c>
      <c r="I443" s="243"/>
      <c r="J443" s="239"/>
      <c r="K443" s="239"/>
      <c r="L443" s="244"/>
      <c r="M443" s="245"/>
      <c r="N443" s="246"/>
      <c r="O443" s="246"/>
      <c r="P443" s="246"/>
      <c r="Q443" s="246"/>
      <c r="R443" s="246"/>
      <c r="S443" s="246"/>
      <c r="T443" s="247"/>
      <c r="U443" s="14"/>
      <c r="V443" s="14"/>
      <c r="W443" s="14"/>
      <c r="X443" s="14"/>
      <c r="Y443" s="14"/>
      <c r="Z443" s="14"/>
      <c r="AA443" s="14"/>
      <c r="AB443" s="14"/>
      <c r="AC443" s="14"/>
      <c r="AD443" s="14"/>
      <c r="AE443" s="14"/>
      <c r="AT443" s="248" t="s">
        <v>167</v>
      </c>
      <c r="AU443" s="248" t="s">
        <v>87</v>
      </c>
      <c r="AV443" s="14" t="s">
        <v>87</v>
      </c>
      <c r="AW443" s="14" t="s">
        <v>33</v>
      </c>
      <c r="AX443" s="14" t="s">
        <v>78</v>
      </c>
      <c r="AY443" s="248" t="s">
        <v>157</v>
      </c>
    </row>
    <row r="444" s="15" customFormat="1">
      <c r="A444" s="15"/>
      <c r="B444" s="249"/>
      <c r="C444" s="250"/>
      <c r="D444" s="229" t="s">
        <v>167</v>
      </c>
      <c r="E444" s="251" t="s">
        <v>1</v>
      </c>
      <c r="F444" s="252" t="s">
        <v>171</v>
      </c>
      <c r="G444" s="250"/>
      <c r="H444" s="253">
        <v>17.199999999999999</v>
      </c>
      <c r="I444" s="254"/>
      <c r="J444" s="250"/>
      <c r="K444" s="250"/>
      <c r="L444" s="255"/>
      <c r="M444" s="256"/>
      <c r="N444" s="257"/>
      <c r="O444" s="257"/>
      <c r="P444" s="257"/>
      <c r="Q444" s="257"/>
      <c r="R444" s="257"/>
      <c r="S444" s="257"/>
      <c r="T444" s="258"/>
      <c r="U444" s="15"/>
      <c r="V444" s="15"/>
      <c r="W444" s="15"/>
      <c r="X444" s="15"/>
      <c r="Y444" s="15"/>
      <c r="Z444" s="15"/>
      <c r="AA444" s="15"/>
      <c r="AB444" s="15"/>
      <c r="AC444" s="15"/>
      <c r="AD444" s="15"/>
      <c r="AE444" s="15"/>
      <c r="AT444" s="259" t="s">
        <v>167</v>
      </c>
      <c r="AU444" s="259" t="s">
        <v>87</v>
      </c>
      <c r="AV444" s="15" t="s">
        <v>165</v>
      </c>
      <c r="AW444" s="15" t="s">
        <v>33</v>
      </c>
      <c r="AX444" s="15" t="s">
        <v>85</v>
      </c>
      <c r="AY444" s="259" t="s">
        <v>157</v>
      </c>
    </row>
    <row r="445" s="2" customFormat="1" ht="37.8" customHeight="1">
      <c r="A445" s="38"/>
      <c r="B445" s="39"/>
      <c r="C445" s="214" t="s">
        <v>525</v>
      </c>
      <c r="D445" s="214" t="s">
        <v>160</v>
      </c>
      <c r="E445" s="215" t="s">
        <v>526</v>
      </c>
      <c r="F445" s="216" t="s">
        <v>527</v>
      </c>
      <c r="G445" s="217" t="s">
        <v>174</v>
      </c>
      <c r="H445" s="218">
        <v>87.263999999999996</v>
      </c>
      <c r="I445" s="219"/>
      <c r="J445" s="220">
        <f>ROUND(I445*H445,2)</f>
        <v>0</v>
      </c>
      <c r="K445" s="216" t="s">
        <v>164</v>
      </c>
      <c r="L445" s="44"/>
      <c r="M445" s="221" t="s">
        <v>1</v>
      </c>
      <c r="N445" s="222" t="s">
        <v>43</v>
      </c>
      <c r="O445" s="91"/>
      <c r="P445" s="223">
        <f>O445*H445</f>
        <v>0</v>
      </c>
      <c r="Q445" s="223">
        <v>0</v>
      </c>
      <c r="R445" s="223">
        <f>Q445*H445</f>
        <v>0</v>
      </c>
      <c r="S445" s="223">
        <v>0.075999999999999998</v>
      </c>
      <c r="T445" s="224">
        <f>S445*H445</f>
        <v>6.6320639999999997</v>
      </c>
      <c r="U445" s="38"/>
      <c r="V445" s="38"/>
      <c r="W445" s="38"/>
      <c r="X445" s="38"/>
      <c r="Y445" s="38"/>
      <c r="Z445" s="38"/>
      <c r="AA445" s="38"/>
      <c r="AB445" s="38"/>
      <c r="AC445" s="38"/>
      <c r="AD445" s="38"/>
      <c r="AE445" s="38"/>
      <c r="AR445" s="225" t="s">
        <v>165</v>
      </c>
      <c r="AT445" s="225" t="s">
        <v>160</v>
      </c>
      <c r="AU445" s="225" t="s">
        <v>87</v>
      </c>
      <c r="AY445" s="17" t="s">
        <v>157</v>
      </c>
      <c r="BE445" s="226">
        <f>IF(N445="základní",J445,0)</f>
        <v>0</v>
      </c>
      <c r="BF445" s="226">
        <f>IF(N445="snížená",J445,0)</f>
        <v>0</v>
      </c>
      <c r="BG445" s="226">
        <f>IF(N445="zákl. přenesená",J445,0)</f>
        <v>0</v>
      </c>
      <c r="BH445" s="226">
        <f>IF(N445="sníž. přenesená",J445,0)</f>
        <v>0</v>
      </c>
      <c r="BI445" s="226">
        <f>IF(N445="nulová",J445,0)</f>
        <v>0</v>
      </c>
      <c r="BJ445" s="17" t="s">
        <v>85</v>
      </c>
      <c r="BK445" s="226">
        <f>ROUND(I445*H445,2)</f>
        <v>0</v>
      </c>
      <c r="BL445" s="17" t="s">
        <v>165</v>
      </c>
      <c r="BM445" s="225" t="s">
        <v>528</v>
      </c>
    </row>
    <row r="446" s="13" customFormat="1">
      <c r="A446" s="13"/>
      <c r="B446" s="227"/>
      <c r="C446" s="228"/>
      <c r="D446" s="229" t="s">
        <v>167</v>
      </c>
      <c r="E446" s="230" t="s">
        <v>1</v>
      </c>
      <c r="F446" s="231" t="s">
        <v>189</v>
      </c>
      <c r="G446" s="228"/>
      <c r="H446" s="230" t="s">
        <v>1</v>
      </c>
      <c r="I446" s="232"/>
      <c r="J446" s="228"/>
      <c r="K446" s="228"/>
      <c r="L446" s="233"/>
      <c r="M446" s="234"/>
      <c r="N446" s="235"/>
      <c r="O446" s="235"/>
      <c r="P446" s="235"/>
      <c r="Q446" s="235"/>
      <c r="R446" s="235"/>
      <c r="S446" s="235"/>
      <c r="T446" s="236"/>
      <c r="U446" s="13"/>
      <c r="V446" s="13"/>
      <c r="W446" s="13"/>
      <c r="X446" s="13"/>
      <c r="Y446" s="13"/>
      <c r="Z446" s="13"/>
      <c r="AA446" s="13"/>
      <c r="AB446" s="13"/>
      <c r="AC446" s="13"/>
      <c r="AD446" s="13"/>
      <c r="AE446" s="13"/>
      <c r="AT446" s="237" t="s">
        <v>167</v>
      </c>
      <c r="AU446" s="237" t="s">
        <v>87</v>
      </c>
      <c r="AV446" s="13" t="s">
        <v>85</v>
      </c>
      <c r="AW446" s="13" t="s">
        <v>33</v>
      </c>
      <c r="AX446" s="13" t="s">
        <v>78</v>
      </c>
      <c r="AY446" s="237" t="s">
        <v>157</v>
      </c>
    </row>
    <row r="447" s="14" customFormat="1">
      <c r="A447" s="14"/>
      <c r="B447" s="238"/>
      <c r="C447" s="239"/>
      <c r="D447" s="229" t="s">
        <v>167</v>
      </c>
      <c r="E447" s="240" t="s">
        <v>1</v>
      </c>
      <c r="F447" s="241" t="s">
        <v>529</v>
      </c>
      <c r="G447" s="239"/>
      <c r="H447" s="242">
        <v>11.311999999999999</v>
      </c>
      <c r="I447" s="243"/>
      <c r="J447" s="239"/>
      <c r="K447" s="239"/>
      <c r="L447" s="244"/>
      <c r="M447" s="245"/>
      <c r="N447" s="246"/>
      <c r="O447" s="246"/>
      <c r="P447" s="246"/>
      <c r="Q447" s="246"/>
      <c r="R447" s="246"/>
      <c r="S447" s="246"/>
      <c r="T447" s="247"/>
      <c r="U447" s="14"/>
      <c r="V447" s="14"/>
      <c r="W447" s="14"/>
      <c r="X447" s="14"/>
      <c r="Y447" s="14"/>
      <c r="Z447" s="14"/>
      <c r="AA447" s="14"/>
      <c r="AB447" s="14"/>
      <c r="AC447" s="14"/>
      <c r="AD447" s="14"/>
      <c r="AE447" s="14"/>
      <c r="AT447" s="248" t="s">
        <v>167</v>
      </c>
      <c r="AU447" s="248" t="s">
        <v>87</v>
      </c>
      <c r="AV447" s="14" t="s">
        <v>87</v>
      </c>
      <c r="AW447" s="14" t="s">
        <v>33</v>
      </c>
      <c r="AX447" s="14" t="s">
        <v>78</v>
      </c>
      <c r="AY447" s="248" t="s">
        <v>157</v>
      </c>
    </row>
    <row r="448" s="14" customFormat="1">
      <c r="A448" s="14"/>
      <c r="B448" s="238"/>
      <c r="C448" s="239"/>
      <c r="D448" s="229" t="s">
        <v>167</v>
      </c>
      <c r="E448" s="240" t="s">
        <v>1</v>
      </c>
      <c r="F448" s="241" t="s">
        <v>530</v>
      </c>
      <c r="G448" s="239"/>
      <c r="H448" s="242">
        <v>16.361999999999998</v>
      </c>
      <c r="I448" s="243"/>
      <c r="J448" s="239"/>
      <c r="K448" s="239"/>
      <c r="L448" s="244"/>
      <c r="M448" s="245"/>
      <c r="N448" s="246"/>
      <c r="O448" s="246"/>
      <c r="P448" s="246"/>
      <c r="Q448" s="246"/>
      <c r="R448" s="246"/>
      <c r="S448" s="246"/>
      <c r="T448" s="247"/>
      <c r="U448" s="14"/>
      <c r="V448" s="14"/>
      <c r="W448" s="14"/>
      <c r="X448" s="14"/>
      <c r="Y448" s="14"/>
      <c r="Z448" s="14"/>
      <c r="AA448" s="14"/>
      <c r="AB448" s="14"/>
      <c r="AC448" s="14"/>
      <c r="AD448" s="14"/>
      <c r="AE448" s="14"/>
      <c r="AT448" s="248" t="s">
        <v>167</v>
      </c>
      <c r="AU448" s="248" t="s">
        <v>87</v>
      </c>
      <c r="AV448" s="14" t="s">
        <v>87</v>
      </c>
      <c r="AW448" s="14" t="s">
        <v>33</v>
      </c>
      <c r="AX448" s="14" t="s">
        <v>78</v>
      </c>
      <c r="AY448" s="248" t="s">
        <v>157</v>
      </c>
    </row>
    <row r="449" s="14" customFormat="1">
      <c r="A449" s="14"/>
      <c r="B449" s="238"/>
      <c r="C449" s="239"/>
      <c r="D449" s="229" t="s">
        <v>167</v>
      </c>
      <c r="E449" s="240" t="s">
        <v>1</v>
      </c>
      <c r="F449" s="241" t="s">
        <v>531</v>
      </c>
      <c r="G449" s="239"/>
      <c r="H449" s="242">
        <v>10.1</v>
      </c>
      <c r="I449" s="243"/>
      <c r="J449" s="239"/>
      <c r="K449" s="239"/>
      <c r="L449" s="244"/>
      <c r="M449" s="245"/>
      <c r="N449" s="246"/>
      <c r="O449" s="246"/>
      <c r="P449" s="246"/>
      <c r="Q449" s="246"/>
      <c r="R449" s="246"/>
      <c r="S449" s="246"/>
      <c r="T449" s="247"/>
      <c r="U449" s="14"/>
      <c r="V449" s="14"/>
      <c r="W449" s="14"/>
      <c r="X449" s="14"/>
      <c r="Y449" s="14"/>
      <c r="Z449" s="14"/>
      <c r="AA449" s="14"/>
      <c r="AB449" s="14"/>
      <c r="AC449" s="14"/>
      <c r="AD449" s="14"/>
      <c r="AE449" s="14"/>
      <c r="AT449" s="248" t="s">
        <v>167</v>
      </c>
      <c r="AU449" s="248" t="s">
        <v>87</v>
      </c>
      <c r="AV449" s="14" t="s">
        <v>87</v>
      </c>
      <c r="AW449" s="14" t="s">
        <v>33</v>
      </c>
      <c r="AX449" s="14" t="s">
        <v>78</v>
      </c>
      <c r="AY449" s="248" t="s">
        <v>157</v>
      </c>
    </row>
    <row r="450" s="13" customFormat="1">
      <c r="A450" s="13"/>
      <c r="B450" s="227"/>
      <c r="C450" s="228"/>
      <c r="D450" s="229" t="s">
        <v>167</v>
      </c>
      <c r="E450" s="230" t="s">
        <v>1</v>
      </c>
      <c r="F450" s="231" t="s">
        <v>178</v>
      </c>
      <c r="G450" s="228"/>
      <c r="H450" s="230" t="s">
        <v>1</v>
      </c>
      <c r="I450" s="232"/>
      <c r="J450" s="228"/>
      <c r="K450" s="228"/>
      <c r="L450" s="233"/>
      <c r="M450" s="234"/>
      <c r="N450" s="235"/>
      <c r="O450" s="235"/>
      <c r="P450" s="235"/>
      <c r="Q450" s="235"/>
      <c r="R450" s="235"/>
      <c r="S450" s="235"/>
      <c r="T450" s="236"/>
      <c r="U450" s="13"/>
      <c r="V450" s="13"/>
      <c r="W450" s="13"/>
      <c r="X450" s="13"/>
      <c r="Y450" s="13"/>
      <c r="Z450" s="13"/>
      <c r="AA450" s="13"/>
      <c r="AB450" s="13"/>
      <c r="AC450" s="13"/>
      <c r="AD450" s="13"/>
      <c r="AE450" s="13"/>
      <c r="AT450" s="237" t="s">
        <v>167</v>
      </c>
      <c r="AU450" s="237" t="s">
        <v>87</v>
      </c>
      <c r="AV450" s="13" t="s">
        <v>85</v>
      </c>
      <c r="AW450" s="13" t="s">
        <v>33</v>
      </c>
      <c r="AX450" s="13" t="s">
        <v>78</v>
      </c>
      <c r="AY450" s="237" t="s">
        <v>157</v>
      </c>
    </row>
    <row r="451" s="14" customFormat="1">
      <c r="A451" s="14"/>
      <c r="B451" s="238"/>
      <c r="C451" s="239"/>
      <c r="D451" s="229" t="s">
        <v>167</v>
      </c>
      <c r="E451" s="240" t="s">
        <v>1</v>
      </c>
      <c r="F451" s="241" t="s">
        <v>529</v>
      </c>
      <c r="G451" s="239"/>
      <c r="H451" s="242">
        <v>11.311999999999999</v>
      </c>
      <c r="I451" s="243"/>
      <c r="J451" s="239"/>
      <c r="K451" s="239"/>
      <c r="L451" s="244"/>
      <c r="M451" s="245"/>
      <c r="N451" s="246"/>
      <c r="O451" s="246"/>
      <c r="P451" s="246"/>
      <c r="Q451" s="246"/>
      <c r="R451" s="246"/>
      <c r="S451" s="246"/>
      <c r="T451" s="247"/>
      <c r="U451" s="14"/>
      <c r="V451" s="14"/>
      <c r="W451" s="14"/>
      <c r="X451" s="14"/>
      <c r="Y451" s="14"/>
      <c r="Z451" s="14"/>
      <c r="AA451" s="14"/>
      <c r="AB451" s="14"/>
      <c r="AC451" s="14"/>
      <c r="AD451" s="14"/>
      <c r="AE451" s="14"/>
      <c r="AT451" s="248" t="s">
        <v>167</v>
      </c>
      <c r="AU451" s="248" t="s">
        <v>87</v>
      </c>
      <c r="AV451" s="14" t="s">
        <v>87</v>
      </c>
      <c r="AW451" s="14" t="s">
        <v>33</v>
      </c>
      <c r="AX451" s="14" t="s">
        <v>78</v>
      </c>
      <c r="AY451" s="248" t="s">
        <v>157</v>
      </c>
    </row>
    <row r="452" s="14" customFormat="1">
      <c r="A452" s="14"/>
      <c r="B452" s="238"/>
      <c r="C452" s="239"/>
      <c r="D452" s="229" t="s">
        <v>167</v>
      </c>
      <c r="E452" s="240" t="s">
        <v>1</v>
      </c>
      <c r="F452" s="241" t="s">
        <v>532</v>
      </c>
      <c r="G452" s="239"/>
      <c r="H452" s="242">
        <v>19.998000000000001</v>
      </c>
      <c r="I452" s="243"/>
      <c r="J452" s="239"/>
      <c r="K452" s="239"/>
      <c r="L452" s="244"/>
      <c r="M452" s="245"/>
      <c r="N452" s="246"/>
      <c r="O452" s="246"/>
      <c r="P452" s="246"/>
      <c r="Q452" s="246"/>
      <c r="R452" s="246"/>
      <c r="S452" s="246"/>
      <c r="T452" s="247"/>
      <c r="U452" s="14"/>
      <c r="V452" s="14"/>
      <c r="W452" s="14"/>
      <c r="X452" s="14"/>
      <c r="Y452" s="14"/>
      <c r="Z452" s="14"/>
      <c r="AA452" s="14"/>
      <c r="AB452" s="14"/>
      <c r="AC452" s="14"/>
      <c r="AD452" s="14"/>
      <c r="AE452" s="14"/>
      <c r="AT452" s="248" t="s">
        <v>167</v>
      </c>
      <c r="AU452" s="248" t="s">
        <v>87</v>
      </c>
      <c r="AV452" s="14" t="s">
        <v>87</v>
      </c>
      <c r="AW452" s="14" t="s">
        <v>33</v>
      </c>
      <c r="AX452" s="14" t="s">
        <v>78</v>
      </c>
      <c r="AY452" s="248" t="s">
        <v>157</v>
      </c>
    </row>
    <row r="453" s="14" customFormat="1">
      <c r="A453" s="14"/>
      <c r="B453" s="238"/>
      <c r="C453" s="239"/>
      <c r="D453" s="229" t="s">
        <v>167</v>
      </c>
      <c r="E453" s="240" t="s">
        <v>1</v>
      </c>
      <c r="F453" s="241" t="s">
        <v>533</v>
      </c>
      <c r="G453" s="239"/>
      <c r="H453" s="242">
        <v>18.18</v>
      </c>
      <c r="I453" s="243"/>
      <c r="J453" s="239"/>
      <c r="K453" s="239"/>
      <c r="L453" s="244"/>
      <c r="M453" s="245"/>
      <c r="N453" s="246"/>
      <c r="O453" s="246"/>
      <c r="P453" s="246"/>
      <c r="Q453" s="246"/>
      <c r="R453" s="246"/>
      <c r="S453" s="246"/>
      <c r="T453" s="247"/>
      <c r="U453" s="14"/>
      <c r="V453" s="14"/>
      <c r="W453" s="14"/>
      <c r="X453" s="14"/>
      <c r="Y453" s="14"/>
      <c r="Z453" s="14"/>
      <c r="AA453" s="14"/>
      <c r="AB453" s="14"/>
      <c r="AC453" s="14"/>
      <c r="AD453" s="14"/>
      <c r="AE453" s="14"/>
      <c r="AT453" s="248" t="s">
        <v>167</v>
      </c>
      <c r="AU453" s="248" t="s">
        <v>87</v>
      </c>
      <c r="AV453" s="14" t="s">
        <v>87</v>
      </c>
      <c r="AW453" s="14" t="s">
        <v>33</v>
      </c>
      <c r="AX453" s="14" t="s">
        <v>78</v>
      </c>
      <c r="AY453" s="248" t="s">
        <v>157</v>
      </c>
    </row>
    <row r="454" s="15" customFormat="1">
      <c r="A454" s="15"/>
      <c r="B454" s="249"/>
      <c r="C454" s="250"/>
      <c r="D454" s="229" t="s">
        <v>167</v>
      </c>
      <c r="E454" s="251" t="s">
        <v>1</v>
      </c>
      <c r="F454" s="252" t="s">
        <v>171</v>
      </c>
      <c r="G454" s="250"/>
      <c r="H454" s="253">
        <v>87.26400000000001</v>
      </c>
      <c r="I454" s="254"/>
      <c r="J454" s="250"/>
      <c r="K454" s="250"/>
      <c r="L454" s="255"/>
      <c r="M454" s="256"/>
      <c r="N454" s="257"/>
      <c r="O454" s="257"/>
      <c r="P454" s="257"/>
      <c r="Q454" s="257"/>
      <c r="R454" s="257"/>
      <c r="S454" s="257"/>
      <c r="T454" s="258"/>
      <c r="U454" s="15"/>
      <c r="V454" s="15"/>
      <c r="W454" s="15"/>
      <c r="X454" s="15"/>
      <c r="Y454" s="15"/>
      <c r="Z454" s="15"/>
      <c r="AA454" s="15"/>
      <c r="AB454" s="15"/>
      <c r="AC454" s="15"/>
      <c r="AD454" s="15"/>
      <c r="AE454" s="15"/>
      <c r="AT454" s="259" t="s">
        <v>167</v>
      </c>
      <c r="AU454" s="259" t="s">
        <v>87</v>
      </c>
      <c r="AV454" s="15" t="s">
        <v>165</v>
      </c>
      <c r="AW454" s="15" t="s">
        <v>33</v>
      </c>
      <c r="AX454" s="15" t="s">
        <v>85</v>
      </c>
      <c r="AY454" s="259" t="s">
        <v>157</v>
      </c>
    </row>
    <row r="455" s="2" customFormat="1" ht="37.8" customHeight="1">
      <c r="A455" s="38"/>
      <c r="B455" s="39"/>
      <c r="C455" s="214" t="s">
        <v>534</v>
      </c>
      <c r="D455" s="214" t="s">
        <v>160</v>
      </c>
      <c r="E455" s="215" t="s">
        <v>535</v>
      </c>
      <c r="F455" s="216" t="s">
        <v>536</v>
      </c>
      <c r="G455" s="217" t="s">
        <v>174</v>
      </c>
      <c r="H455" s="218">
        <v>11.311999999999999</v>
      </c>
      <c r="I455" s="219"/>
      <c r="J455" s="220">
        <f>ROUND(I455*H455,2)</f>
        <v>0</v>
      </c>
      <c r="K455" s="216" t="s">
        <v>164</v>
      </c>
      <c r="L455" s="44"/>
      <c r="M455" s="221" t="s">
        <v>1</v>
      </c>
      <c r="N455" s="222" t="s">
        <v>43</v>
      </c>
      <c r="O455" s="91"/>
      <c r="P455" s="223">
        <f>O455*H455</f>
        <v>0</v>
      </c>
      <c r="Q455" s="223">
        <v>0</v>
      </c>
      <c r="R455" s="223">
        <f>Q455*H455</f>
        <v>0</v>
      </c>
      <c r="S455" s="223">
        <v>0.063</v>
      </c>
      <c r="T455" s="224">
        <f>S455*H455</f>
        <v>0.71265599999999996</v>
      </c>
      <c r="U455" s="38"/>
      <c r="V455" s="38"/>
      <c r="W455" s="38"/>
      <c r="X455" s="38"/>
      <c r="Y455" s="38"/>
      <c r="Z455" s="38"/>
      <c r="AA455" s="38"/>
      <c r="AB455" s="38"/>
      <c r="AC455" s="38"/>
      <c r="AD455" s="38"/>
      <c r="AE455" s="38"/>
      <c r="AR455" s="225" t="s">
        <v>165</v>
      </c>
      <c r="AT455" s="225" t="s">
        <v>160</v>
      </c>
      <c r="AU455" s="225" t="s">
        <v>87</v>
      </c>
      <c r="AY455" s="17" t="s">
        <v>157</v>
      </c>
      <c r="BE455" s="226">
        <f>IF(N455="základní",J455,0)</f>
        <v>0</v>
      </c>
      <c r="BF455" s="226">
        <f>IF(N455="snížená",J455,0)</f>
        <v>0</v>
      </c>
      <c r="BG455" s="226">
        <f>IF(N455="zákl. přenesená",J455,0)</f>
        <v>0</v>
      </c>
      <c r="BH455" s="226">
        <f>IF(N455="sníž. přenesená",J455,0)</f>
        <v>0</v>
      </c>
      <c r="BI455" s="226">
        <f>IF(N455="nulová",J455,0)</f>
        <v>0</v>
      </c>
      <c r="BJ455" s="17" t="s">
        <v>85</v>
      </c>
      <c r="BK455" s="226">
        <f>ROUND(I455*H455,2)</f>
        <v>0</v>
      </c>
      <c r="BL455" s="17" t="s">
        <v>165</v>
      </c>
      <c r="BM455" s="225" t="s">
        <v>537</v>
      </c>
    </row>
    <row r="456" s="13" customFormat="1">
      <c r="A456" s="13"/>
      <c r="B456" s="227"/>
      <c r="C456" s="228"/>
      <c r="D456" s="229" t="s">
        <v>167</v>
      </c>
      <c r="E456" s="230" t="s">
        <v>1</v>
      </c>
      <c r="F456" s="231" t="s">
        <v>189</v>
      </c>
      <c r="G456" s="228"/>
      <c r="H456" s="230" t="s">
        <v>1</v>
      </c>
      <c r="I456" s="232"/>
      <c r="J456" s="228"/>
      <c r="K456" s="228"/>
      <c r="L456" s="233"/>
      <c r="M456" s="234"/>
      <c r="N456" s="235"/>
      <c r="O456" s="235"/>
      <c r="P456" s="235"/>
      <c r="Q456" s="235"/>
      <c r="R456" s="235"/>
      <c r="S456" s="235"/>
      <c r="T456" s="236"/>
      <c r="U456" s="13"/>
      <c r="V456" s="13"/>
      <c r="W456" s="13"/>
      <c r="X456" s="13"/>
      <c r="Y456" s="13"/>
      <c r="Z456" s="13"/>
      <c r="AA456" s="13"/>
      <c r="AB456" s="13"/>
      <c r="AC456" s="13"/>
      <c r="AD456" s="13"/>
      <c r="AE456" s="13"/>
      <c r="AT456" s="237" t="s">
        <v>167</v>
      </c>
      <c r="AU456" s="237" t="s">
        <v>87</v>
      </c>
      <c r="AV456" s="13" t="s">
        <v>85</v>
      </c>
      <c r="AW456" s="13" t="s">
        <v>33</v>
      </c>
      <c r="AX456" s="13" t="s">
        <v>78</v>
      </c>
      <c r="AY456" s="237" t="s">
        <v>157</v>
      </c>
    </row>
    <row r="457" s="14" customFormat="1">
      <c r="A457" s="14"/>
      <c r="B457" s="238"/>
      <c r="C457" s="239"/>
      <c r="D457" s="229" t="s">
        <v>167</v>
      </c>
      <c r="E457" s="240" t="s">
        <v>1</v>
      </c>
      <c r="F457" s="241" t="s">
        <v>538</v>
      </c>
      <c r="G457" s="239"/>
      <c r="H457" s="242">
        <v>11.311999999999999</v>
      </c>
      <c r="I457" s="243"/>
      <c r="J457" s="239"/>
      <c r="K457" s="239"/>
      <c r="L457" s="244"/>
      <c r="M457" s="245"/>
      <c r="N457" s="246"/>
      <c r="O457" s="246"/>
      <c r="P457" s="246"/>
      <c r="Q457" s="246"/>
      <c r="R457" s="246"/>
      <c r="S457" s="246"/>
      <c r="T457" s="247"/>
      <c r="U457" s="14"/>
      <c r="V457" s="14"/>
      <c r="W457" s="14"/>
      <c r="X457" s="14"/>
      <c r="Y457" s="14"/>
      <c r="Z457" s="14"/>
      <c r="AA457" s="14"/>
      <c r="AB457" s="14"/>
      <c r="AC457" s="14"/>
      <c r="AD457" s="14"/>
      <c r="AE457" s="14"/>
      <c r="AT457" s="248" t="s">
        <v>167</v>
      </c>
      <c r="AU457" s="248" t="s">
        <v>87</v>
      </c>
      <c r="AV457" s="14" t="s">
        <v>87</v>
      </c>
      <c r="AW457" s="14" t="s">
        <v>33</v>
      </c>
      <c r="AX457" s="14" t="s">
        <v>78</v>
      </c>
      <c r="AY457" s="248" t="s">
        <v>157</v>
      </c>
    </row>
    <row r="458" s="15" customFormat="1">
      <c r="A458" s="15"/>
      <c r="B458" s="249"/>
      <c r="C458" s="250"/>
      <c r="D458" s="229" t="s">
        <v>167</v>
      </c>
      <c r="E458" s="251" t="s">
        <v>1</v>
      </c>
      <c r="F458" s="252" t="s">
        <v>171</v>
      </c>
      <c r="G458" s="250"/>
      <c r="H458" s="253">
        <v>11.311999999999999</v>
      </c>
      <c r="I458" s="254"/>
      <c r="J458" s="250"/>
      <c r="K458" s="250"/>
      <c r="L458" s="255"/>
      <c r="M458" s="256"/>
      <c r="N458" s="257"/>
      <c r="O458" s="257"/>
      <c r="P458" s="257"/>
      <c r="Q458" s="257"/>
      <c r="R458" s="257"/>
      <c r="S458" s="257"/>
      <c r="T458" s="258"/>
      <c r="U458" s="15"/>
      <c r="V458" s="15"/>
      <c r="W458" s="15"/>
      <c r="X458" s="15"/>
      <c r="Y458" s="15"/>
      <c r="Z458" s="15"/>
      <c r="AA458" s="15"/>
      <c r="AB458" s="15"/>
      <c r="AC458" s="15"/>
      <c r="AD458" s="15"/>
      <c r="AE458" s="15"/>
      <c r="AT458" s="259" t="s">
        <v>167</v>
      </c>
      <c r="AU458" s="259" t="s">
        <v>87</v>
      </c>
      <c r="AV458" s="15" t="s">
        <v>165</v>
      </c>
      <c r="AW458" s="15" t="s">
        <v>33</v>
      </c>
      <c r="AX458" s="15" t="s">
        <v>85</v>
      </c>
      <c r="AY458" s="259" t="s">
        <v>157</v>
      </c>
    </row>
    <row r="459" s="2" customFormat="1" ht="44.25" customHeight="1">
      <c r="A459" s="38"/>
      <c r="B459" s="39"/>
      <c r="C459" s="214" t="s">
        <v>539</v>
      </c>
      <c r="D459" s="214" t="s">
        <v>160</v>
      </c>
      <c r="E459" s="215" t="s">
        <v>540</v>
      </c>
      <c r="F459" s="216" t="s">
        <v>541</v>
      </c>
      <c r="G459" s="217" t="s">
        <v>174</v>
      </c>
      <c r="H459" s="218">
        <v>24.48</v>
      </c>
      <c r="I459" s="219"/>
      <c r="J459" s="220">
        <f>ROUND(I459*H459,2)</f>
        <v>0</v>
      </c>
      <c r="K459" s="216" t="s">
        <v>164</v>
      </c>
      <c r="L459" s="44"/>
      <c r="M459" s="221" t="s">
        <v>1</v>
      </c>
      <c r="N459" s="222" t="s">
        <v>43</v>
      </c>
      <c r="O459" s="91"/>
      <c r="P459" s="223">
        <f>O459*H459</f>
        <v>0</v>
      </c>
      <c r="Q459" s="223">
        <v>0</v>
      </c>
      <c r="R459" s="223">
        <f>Q459*H459</f>
        <v>0</v>
      </c>
      <c r="S459" s="223">
        <v>0.019</v>
      </c>
      <c r="T459" s="224">
        <f>S459*H459</f>
        <v>0.46511999999999998</v>
      </c>
      <c r="U459" s="38"/>
      <c r="V459" s="38"/>
      <c r="W459" s="38"/>
      <c r="X459" s="38"/>
      <c r="Y459" s="38"/>
      <c r="Z459" s="38"/>
      <c r="AA459" s="38"/>
      <c r="AB459" s="38"/>
      <c r="AC459" s="38"/>
      <c r="AD459" s="38"/>
      <c r="AE459" s="38"/>
      <c r="AR459" s="225" t="s">
        <v>165</v>
      </c>
      <c r="AT459" s="225" t="s">
        <v>160</v>
      </c>
      <c r="AU459" s="225" t="s">
        <v>87</v>
      </c>
      <c r="AY459" s="17" t="s">
        <v>157</v>
      </c>
      <c r="BE459" s="226">
        <f>IF(N459="základní",J459,0)</f>
        <v>0</v>
      </c>
      <c r="BF459" s="226">
        <f>IF(N459="snížená",J459,0)</f>
        <v>0</v>
      </c>
      <c r="BG459" s="226">
        <f>IF(N459="zákl. přenesená",J459,0)</f>
        <v>0</v>
      </c>
      <c r="BH459" s="226">
        <f>IF(N459="sníž. přenesená",J459,0)</f>
        <v>0</v>
      </c>
      <c r="BI459" s="226">
        <f>IF(N459="nulová",J459,0)</f>
        <v>0</v>
      </c>
      <c r="BJ459" s="17" t="s">
        <v>85</v>
      </c>
      <c r="BK459" s="226">
        <f>ROUND(I459*H459,2)</f>
        <v>0</v>
      </c>
      <c r="BL459" s="17" t="s">
        <v>165</v>
      </c>
      <c r="BM459" s="225" t="s">
        <v>542</v>
      </c>
    </row>
    <row r="460" s="13" customFormat="1">
      <c r="A460" s="13"/>
      <c r="B460" s="227"/>
      <c r="C460" s="228"/>
      <c r="D460" s="229" t="s">
        <v>167</v>
      </c>
      <c r="E460" s="230" t="s">
        <v>1</v>
      </c>
      <c r="F460" s="231" t="s">
        <v>178</v>
      </c>
      <c r="G460" s="228"/>
      <c r="H460" s="230" t="s">
        <v>1</v>
      </c>
      <c r="I460" s="232"/>
      <c r="J460" s="228"/>
      <c r="K460" s="228"/>
      <c r="L460" s="233"/>
      <c r="M460" s="234"/>
      <c r="N460" s="235"/>
      <c r="O460" s="235"/>
      <c r="P460" s="235"/>
      <c r="Q460" s="235"/>
      <c r="R460" s="235"/>
      <c r="S460" s="235"/>
      <c r="T460" s="236"/>
      <c r="U460" s="13"/>
      <c r="V460" s="13"/>
      <c r="W460" s="13"/>
      <c r="X460" s="13"/>
      <c r="Y460" s="13"/>
      <c r="Z460" s="13"/>
      <c r="AA460" s="13"/>
      <c r="AB460" s="13"/>
      <c r="AC460" s="13"/>
      <c r="AD460" s="13"/>
      <c r="AE460" s="13"/>
      <c r="AT460" s="237" t="s">
        <v>167</v>
      </c>
      <c r="AU460" s="237" t="s">
        <v>87</v>
      </c>
      <c r="AV460" s="13" t="s">
        <v>85</v>
      </c>
      <c r="AW460" s="13" t="s">
        <v>33</v>
      </c>
      <c r="AX460" s="13" t="s">
        <v>78</v>
      </c>
      <c r="AY460" s="237" t="s">
        <v>157</v>
      </c>
    </row>
    <row r="461" s="14" customFormat="1">
      <c r="A461" s="14"/>
      <c r="B461" s="238"/>
      <c r="C461" s="239"/>
      <c r="D461" s="229" t="s">
        <v>167</v>
      </c>
      <c r="E461" s="240" t="s">
        <v>1</v>
      </c>
      <c r="F461" s="241" t="s">
        <v>543</v>
      </c>
      <c r="G461" s="239"/>
      <c r="H461" s="242">
        <v>24.48</v>
      </c>
      <c r="I461" s="243"/>
      <c r="J461" s="239"/>
      <c r="K461" s="239"/>
      <c r="L461" s="244"/>
      <c r="M461" s="245"/>
      <c r="N461" s="246"/>
      <c r="O461" s="246"/>
      <c r="P461" s="246"/>
      <c r="Q461" s="246"/>
      <c r="R461" s="246"/>
      <c r="S461" s="246"/>
      <c r="T461" s="247"/>
      <c r="U461" s="14"/>
      <c r="V461" s="14"/>
      <c r="W461" s="14"/>
      <c r="X461" s="14"/>
      <c r="Y461" s="14"/>
      <c r="Z461" s="14"/>
      <c r="AA461" s="14"/>
      <c r="AB461" s="14"/>
      <c r="AC461" s="14"/>
      <c r="AD461" s="14"/>
      <c r="AE461" s="14"/>
      <c r="AT461" s="248" t="s">
        <v>167</v>
      </c>
      <c r="AU461" s="248" t="s">
        <v>87</v>
      </c>
      <c r="AV461" s="14" t="s">
        <v>87</v>
      </c>
      <c r="AW461" s="14" t="s">
        <v>33</v>
      </c>
      <c r="AX461" s="14" t="s">
        <v>78</v>
      </c>
      <c r="AY461" s="248" t="s">
        <v>157</v>
      </c>
    </row>
    <row r="462" s="15" customFormat="1">
      <c r="A462" s="15"/>
      <c r="B462" s="249"/>
      <c r="C462" s="250"/>
      <c r="D462" s="229" t="s">
        <v>167</v>
      </c>
      <c r="E462" s="251" t="s">
        <v>1</v>
      </c>
      <c r="F462" s="252" t="s">
        <v>171</v>
      </c>
      <c r="G462" s="250"/>
      <c r="H462" s="253">
        <v>24.48</v>
      </c>
      <c r="I462" s="254"/>
      <c r="J462" s="250"/>
      <c r="K462" s="250"/>
      <c r="L462" s="255"/>
      <c r="M462" s="256"/>
      <c r="N462" s="257"/>
      <c r="O462" s="257"/>
      <c r="P462" s="257"/>
      <c r="Q462" s="257"/>
      <c r="R462" s="257"/>
      <c r="S462" s="257"/>
      <c r="T462" s="258"/>
      <c r="U462" s="15"/>
      <c r="V462" s="15"/>
      <c r="W462" s="15"/>
      <c r="X462" s="15"/>
      <c r="Y462" s="15"/>
      <c r="Z462" s="15"/>
      <c r="AA462" s="15"/>
      <c r="AB462" s="15"/>
      <c r="AC462" s="15"/>
      <c r="AD462" s="15"/>
      <c r="AE462" s="15"/>
      <c r="AT462" s="259" t="s">
        <v>167</v>
      </c>
      <c r="AU462" s="259" t="s">
        <v>87</v>
      </c>
      <c r="AV462" s="15" t="s">
        <v>165</v>
      </c>
      <c r="AW462" s="15" t="s">
        <v>33</v>
      </c>
      <c r="AX462" s="15" t="s">
        <v>85</v>
      </c>
      <c r="AY462" s="259" t="s">
        <v>157</v>
      </c>
    </row>
    <row r="463" s="2" customFormat="1" ht="33" customHeight="1">
      <c r="A463" s="38"/>
      <c r="B463" s="39"/>
      <c r="C463" s="214" t="s">
        <v>544</v>
      </c>
      <c r="D463" s="214" t="s">
        <v>160</v>
      </c>
      <c r="E463" s="215" t="s">
        <v>545</v>
      </c>
      <c r="F463" s="216" t="s">
        <v>546</v>
      </c>
      <c r="G463" s="217" t="s">
        <v>174</v>
      </c>
      <c r="H463" s="218">
        <v>5.6699999999999999</v>
      </c>
      <c r="I463" s="219"/>
      <c r="J463" s="220">
        <f>ROUND(I463*H463,2)</f>
        <v>0</v>
      </c>
      <c r="K463" s="216" t="s">
        <v>164</v>
      </c>
      <c r="L463" s="44"/>
      <c r="M463" s="221" t="s">
        <v>1</v>
      </c>
      <c r="N463" s="222" t="s">
        <v>43</v>
      </c>
      <c r="O463" s="91"/>
      <c r="P463" s="223">
        <f>O463*H463</f>
        <v>0</v>
      </c>
      <c r="Q463" s="223">
        <v>0</v>
      </c>
      <c r="R463" s="223">
        <f>Q463*H463</f>
        <v>0</v>
      </c>
      <c r="S463" s="223">
        <v>0.058999999999999997</v>
      </c>
      <c r="T463" s="224">
        <f>S463*H463</f>
        <v>0.33452999999999999</v>
      </c>
      <c r="U463" s="38"/>
      <c r="V463" s="38"/>
      <c r="W463" s="38"/>
      <c r="X463" s="38"/>
      <c r="Y463" s="38"/>
      <c r="Z463" s="38"/>
      <c r="AA463" s="38"/>
      <c r="AB463" s="38"/>
      <c r="AC463" s="38"/>
      <c r="AD463" s="38"/>
      <c r="AE463" s="38"/>
      <c r="AR463" s="225" t="s">
        <v>165</v>
      </c>
      <c r="AT463" s="225" t="s">
        <v>160</v>
      </c>
      <c r="AU463" s="225" t="s">
        <v>87</v>
      </c>
      <c r="AY463" s="17" t="s">
        <v>157</v>
      </c>
      <c r="BE463" s="226">
        <f>IF(N463="základní",J463,0)</f>
        <v>0</v>
      </c>
      <c r="BF463" s="226">
        <f>IF(N463="snížená",J463,0)</f>
        <v>0</v>
      </c>
      <c r="BG463" s="226">
        <f>IF(N463="zákl. přenesená",J463,0)</f>
        <v>0</v>
      </c>
      <c r="BH463" s="226">
        <f>IF(N463="sníž. přenesená",J463,0)</f>
        <v>0</v>
      </c>
      <c r="BI463" s="226">
        <f>IF(N463="nulová",J463,0)</f>
        <v>0</v>
      </c>
      <c r="BJ463" s="17" t="s">
        <v>85</v>
      </c>
      <c r="BK463" s="226">
        <f>ROUND(I463*H463,2)</f>
        <v>0</v>
      </c>
      <c r="BL463" s="17" t="s">
        <v>165</v>
      </c>
      <c r="BM463" s="225" t="s">
        <v>547</v>
      </c>
    </row>
    <row r="464" s="14" customFormat="1">
      <c r="A464" s="14"/>
      <c r="B464" s="238"/>
      <c r="C464" s="239"/>
      <c r="D464" s="229" t="s">
        <v>167</v>
      </c>
      <c r="E464" s="240" t="s">
        <v>1</v>
      </c>
      <c r="F464" s="241" t="s">
        <v>548</v>
      </c>
      <c r="G464" s="239"/>
      <c r="H464" s="242">
        <v>5.6699999999999999</v>
      </c>
      <c r="I464" s="243"/>
      <c r="J464" s="239"/>
      <c r="K464" s="239"/>
      <c r="L464" s="244"/>
      <c r="M464" s="245"/>
      <c r="N464" s="246"/>
      <c r="O464" s="246"/>
      <c r="P464" s="246"/>
      <c r="Q464" s="246"/>
      <c r="R464" s="246"/>
      <c r="S464" s="246"/>
      <c r="T464" s="247"/>
      <c r="U464" s="14"/>
      <c r="V464" s="14"/>
      <c r="W464" s="14"/>
      <c r="X464" s="14"/>
      <c r="Y464" s="14"/>
      <c r="Z464" s="14"/>
      <c r="AA464" s="14"/>
      <c r="AB464" s="14"/>
      <c r="AC464" s="14"/>
      <c r="AD464" s="14"/>
      <c r="AE464" s="14"/>
      <c r="AT464" s="248" t="s">
        <v>167</v>
      </c>
      <c r="AU464" s="248" t="s">
        <v>87</v>
      </c>
      <c r="AV464" s="14" t="s">
        <v>87</v>
      </c>
      <c r="AW464" s="14" t="s">
        <v>33</v>
      </c>
      <c r="AX464" s="14" t="s">
        <v>78</v>
      </c>
      <c r="AY464" s="248" t="s">
        <v>157</v>
      </c>
    </row>
    <row r="465" s="15" customFormat="1">
      <c r="A465" s="15"/>
      <c r="B465" s="249"/>
      <c r="C465" s="250"/>
      <c r="D465" s="229" t="s">
        <v>167</v>
      </c>
      <c r="E465" s="251" t="s">
        <v>1</v>
      </c>
      <c r="F465" s="252" t="s">
        <v>171</v>
      </c>
      <c r="G465" s="250"/>
      <c r="H465" s="253">
        <v>5.6699999999999999</v>
      </c>
      <c r="I465" s="254"/>
      <c r="J465" s="250"/>
      <c r="K465" s="250"/>
      <c r="L465" s="255"/>
      <c r="M465" s="256"/>
      <c r="N465" s="257"/>
      <c r="O465" s="257"/>
      <c r="P465" s="257"/>
      <c r="Q465" s="257"/>
      <c r="R465" s="257"/>
      <c r="S465" s="257"/>
      <c r="T465" s="258"/>
      <c r="U465" s="15"/>
      <c r="V465" s="15"/>
      <c r="W465" s="15"/>
      <c r="X465" s="15"/>
      <c r="Y465" s="15"/>
      <c r="Z465" s="15"/>
      <c r="AA465" s="15"/>
      <c r="AB465" s="15"/>
      <c r="AC465" s="15"/>
      <c r="AD465" s="15"/>
      <c r="AE465" s="15"/>
      <c r="AT465" s="259" t="s">
        <v>167</v>
      </c>
      <c r="AU465" s="259" t="s">
        <v>87</v>
      </c>
      <c r="AV465" s="15" t="s">
        <v>165</v>
      </c>
      <c r="AW465" s="15" t="s">
        <v>33</v>
      </c>
      <c r="AX465" s="15" t="s">
        <v>85</v>
      </c>
      <c r="AY465" s="259" t="s">
        <v>157</v>
      </c>
    </row>
    <row r="466" s="2" customFormat="1" ht="33" customHeight="1">
      <c r="A466" s="38"/>
      <c r="B466" s="39"/>
      <c r="C466" s="214" t="s">
        <v>549</v>
      </c>
      <c r="D466" s="214" t="s">
        <v>160</v>
      </c>
      <c r="E466" s="215" t="s">
        <v>550</v>
      </c>
      <c r="F466" s="216" t="s">
        <v>551</v>
      </c>
      <c r="G466" s="217" t="s">
        <v>174</v>
      </c>
      <c r="H466" s="218">
        <v>15.119999999999999</v>
      </c>
      <c r="I466" s="219"/>
      <c r="J466" s="220">
        <f>ROUND(I466*H466,2)</f>
        <v>0</v>
      </c>
      <c r="K466" s="216" t="s">
        <v>164</v>
      </c>
      <c r="L466" s="44"/>
      <c r="M466" s="221" t="s">
        <v>1</v>
      </c>
      <c r="N466" s="222" t="s">
        <v>43</v>
      </c>
      <c r="O466" s="91"/>
      <c r="P466" s="223">
        <f>O466*H466</f>
        <v>0</v>
      </c>
      <c r="Q466" s="223">
        <v>0</v>
      </c>
      <c r="R466" s="223">
        <f>Q466*H466</f>
        <v>0</v>
      </c>
      <c r="S466" s="223">
        <v>0.050999999999999997</v>
      </c>
      <c r="T466" s="224">
        <f>S466*H466</f>
        <v>0.77111999999999992</v>
      </c>
      <c r="U466" s="38"/>
      <c r="V466" s="38"/>
      <c r="W466" s="38"/>
      <c r="X466" s="38"/>
      <c r="Y466" s="38"/>
      <c r="Z466" s="38"/>
      <c r="AA466" s="38"/>
      <c r="AB466" s="38"/>
      <c r="AC466" s="38"/>
      <c r="AD466" s="38"/>
      <c r="AE466" s="38"/>
      <c r="AR466" s="225" t="s">
        <v>165</v>
      </c>
      <c r="AT466" s="225" t="s">
        <v>160</v>
      </c>
      <c r="AU466" s="225" t="s">
        <v>87</v>
      </c>
      <c r="AY466" s="17" t="s">
        <v>157</v>
      </c>
      <c r="BE466" s="226">
        <f>IF(N466="základní",J466,0)</f>
        <v>0</v>
      </c>
      <c r="BF466" s="226">
        <f>IF(N466="snížená",J466,0)</f>
        <v>0</v>
      </c>
      <c r="BG466" s="226">
        <f>IF(N466="zákl. přenesená",J466,0)</f>
        <v>0</v>
      </c>
      <c r="BH466" s="226">
        <f>IF(N466="sníž. přenesená",J466,0)</f>
        <v>0</v>
      </c>
      <c r="BI466" s="226">
        <f>IF(N466="nulová",J466,0)</f>
        <v>0</v>
      </c>
      <c r="BJ466" s="17" t="s">
        <v>85</v>
      </c>
      <c r="BK466" s="226">
        <f>ROUND(I466*H466,2)</f>
        <v>0</v>
      </c>
      <c r="BL466" s="17" t="s">
        <v>165</v>
      </c>
      <c r="BM466" s="225" t="s">
        <v>552</v>
      </c>
    </row>
    <row r="467" s="14" customFormat="1">
      <c r="A467" s="14"/>
      <c r="B467" s="238"/>
      <c r="C467" s="239"/>
      <c r="D467" s="229" t="s">
        <v>167</v>
      </c>
      <c r="E467" s="240" t="s">
        <v>1</v>
      </c>
      <c r="F467" s="241" t="s">
        <v>553</v>
      </c>
      <c r="G467" s="239"/>
      <c r="H467" s="242">
        <v>15.119999999999999</v>
      </c>
      <c r="I467" s="243"/>
      <c r="J467" s="239"/>
      <c r="K467" s="239"/>
      <c r="L467" s="244"/>
      <c r="M467" s="245"/>
      <c r="N467" s="246"/>
      <c r="O467" s="246"/>
      <c r="P467" s="246"/>
      <c r="Q467" s="246"/>
      <c r="R467" s="246"/>
      <c r="S467" s="246"/>
      <c r="T467" s="247"/>
      <c r="U467" s="14"/>
      <c r="V467" s="14"/>
      <c r="W467" s="14"/>
      <c r="X467" s="14"/>
      <c r="Y467" s="14"/>
      <c r="Z467" s="14"/>
      <c r="AA467" s="14"/>
      <c r="AB467" s="14"/>
      <c r="AC467" s="14"/>
      <c r="AD467" s="14"/>
      <c r="AE467" s="14"/>
      <c r="AT467" s="248" t="s">
        <v>167</v>
      </c>
      <c r="AU467" s="248" t="s">
        <v>87</v>
      </c>
      <c r="AV467" s="14" t="s">
        <v>87</v>
      </c>
      <c r="AW467" s="14" t="s">
        <v>33</v>
      </c>
      <c r="AX467" s="14" t="s">
        <v>78</v>
      </c>
      <c r="AY467" s="248" t="s">
        <v>157</v>
      </c>
    </row>
    <row r="468" s="15" customFormat="1">
      <c r="A468" s="15"/>
      <c r="B468" s="249"/>
      <c r="C468" s="250"/>
      <c r="D468" s="229" t="s">
        <v>167</v>
      </c>
      <c r="E468" s="251" t="s">
        <v>1</v>
      </c>
      <c r="F468" s="252" t="s">
        <v>171</v>
      </c>
      <c r="G468" s="250"/>
      <c r="H468" s="253">
        <v>15.119999999999999</v>
      </c>
      <c r="I468" s="254"/>
      <c r="J468" s="250"/>
      <c r="K468" s="250"/>
      <c r="L468" s="255"/>
      <c r="M468" s="256"/>
      <c r="N468" s="257"/>
      <c r="O468" s="257"/>
      <c r="P468" s="257"/>
      <c r="Q468" s="257"/>
      <c r="R468" s="257"/>
      <c r="S468" s="257"/>
      <c r="T468" s="258"/>
      <c r="U468" s="15"/>
      <c r="V468" s="15"/>
      <c r="W468" s="15"/>
      <c r="X468" s="15"/>
      <c r="Y468" s="15"/>
      <c r="Z468" s="15"/>
      <c r="AA468" s="15"/>
      <c r="AB468" s="15"/>
      <c r="AC468" s="15"/>
      <c r="AD468" s="15"/>
      <c r="AE468" s="15"/>
      <c r="AT468" s="259" t="s">
        <v>167</v>
      </c>
      <c r="AU468" s="259" t="s">
        <v>87</v>
      </c>
      <c r="AV468" s="15" t="s">
        <v>165</v>
      </c>
      <c r="AW468" s="15" t="s">
        <v>33</v>
      </c>
      <c r="AX468" s="15" t="s">
        <v>85</v>
      </c>
      <c r="AY468" s="259" t="s">
        <v>157</v>
      </c>
    </row>
    <row r="469" s="2" customFormat="1" ht="33" customHeight="1">
      <c r="A469" s="38"/>
      <c r="B469" s="39"/>
      <c r="C469" s="214" t="s">
        <v>554</v>
      </c>
      <c r="D469" s="214" t="s">
        <v>160</v>
      </c>
      <c r="E469" s="215" t="s">
        <v>555</v>
      </c>
      <c r="F469" s="216" t="s">
        <v>556</v>
      </c>
      <c r="G469" s="217" t="s">
        <v>174</v>
      </c>
      <c r="H469" s="218">
        <v>20.550000000000001</v>
      </c>
      <c r="I469" s="219"/>
      <c r="J469" s="220">
        <f>ROUND(I469*H469,2)</f>
        <v>0</v>
      </c>
      <c r="K469" s="216" t="s">
        <v>164</v>
      </c>
      <c r="L469" s="44"/>
      <c r="M469" s="221" t="s">
        <v>1</v>
      </c>
      <c r="N469" s="222" t="s">
        <v>43</v>
      </c>
      <c r="O469" s="91"/>
      <c r="P469" s="223">
        <f>O469*H469</f>
        <v>0</v>
      </c>
      <c r="Q469" s="223">
        <v>0</v>
      </c>
      <c r="R469" s="223">
        <f>Q469*H469</f>
        <v>0</v>
      </c>
      <c r="S469" s="223">
        <v>0.042999999999999997</v>
      </c>
      <c r="T469" s="224">
        <f>S469*H469</f>
        <v>0.88364999999999994</v>
      </c>
      <c r="U469" s="38"/>
      <c r="V469" s="38"/>
      <c r="W469" s="38"/>
      <c r="X469" s="38"/>
      <c r="Y469" s="38"/>
      <c r="Z469" s="38"/>
      <c r="AA469" s="38"/>
      <c r="AB469" s="38"/>
      <c r="AC469" s="38"/>
      <c r="AD469" s="38"/>
      <c r="AE469" s="38"/>
      <c r="AR469" s="225" t="s">
        <v>165</v>
      </c>
      <c r="AT469" s="225" t="s">
        <v>160</v>
      </c>
      <c r="AU469" s="225" t="s">
        <v>87</v>
      </c>
      <c r="AY469" s="17" t="s">
        <v>157</v>
      </c>
      <c r="BE469" s="226">
        <f>IF(N469="základní",J469,0)</f>
        <v>0</v>
      </c>
      <c r="BF469" s="226">
        <f>IF(N469="snížená",J469,0)</f>
        <v>0</v>
      </c>
      <c r="BG469" s="226">
        <f>IF(N469="zákl. přenesená",J469,0)</f>
        <v>0</v>
      </c>
      <c r="BH469" s="226">
        <f>IF(N469="sníž. přenesená",J469,0)</f>
        <v>0</v>
      </c>
      <c r="BI469" s="226">
        <f>IF(N469="nulová",J469,0)</f>
        <v>0</v>
      </c>
      <c r="BJ469" s="17" t="s">
        <v>85</v>
      </c>
      <c r="BK469" s="226">
        <f>ROUND(I469*H469,2)</f>
        <v>0</v>
      </c>
      <c r="BL469" s="17" t="s">
        <v>165</v>
      </c>
      <c r="BM469" s="225" t="s">
        <v>557</v>
      </c>
    </row>
    <row r="470" s="13" customFormat="1">
      <c r="A470" s="13"/>
      <c r="B470" s="227"/>
      <c r="C470" s="228"/>
      <c r="D470" s="229" t="s">
        <v>167</v>
      </c>
      <c r="E470" s="230" t="s">
        <v>1</v>
      </c>
      <c r="F470" s="231" t="s">
        <v>178</v>
      </c>
      <c r="G470" s="228"/>
      <c r="H470" s="230" t="s">
        <v>1</v>
      </c>
      <c r="I470" s="232"/>
      <c r="J470" s="228"/>
      <c r="K470" s="228"/>
      <c r="L470" s="233"/>
      <c r="M470" s="234"/>
      <c r="N470" s="235"/>
      <c r="O470" s="235"/>
      <c r="P470" s="235"/>
      <c r="Q470" s="235"/>
      <c r="R470" s="235"/>
      <c r="S470" s="235"/>
      <c r="T470" s="236"/>
      <c r="U470" s="13"/>
      <c r="V470" s="13"/>
      <c r="W470" s="13"/>
      <c r="X470" s="13"/>
      <c r="Y470" s="13"/>
      <c r="Z470" s="13"/>
      <c r="AA470" s="13"/>
      <c r="AB470" s="13"/>
      <c r="AC470" s="13"/>
      <c r="AD470" s="13"/>
      <c r="AE470" s="13"/>
      <c r="AT470" s="237" t="s">
        <v>167</v>
      </c>
      <c r="AU470" s="237" t="s">
        <v>87</v>
      </c>
      <c r="AV470" s="13" t="s">
        <v>85</v>
      </c>
      <c r="AW470" s="13" t="s">
        <v>33</v>
      </c>
      <c r="AX470" s="13" t="s">
        <v>78</v>
      </c>
      <c r="AY470" s="237" t="s">
        <v>157</v>
      </c>
    </row>
    <row r="471" s="14" customFormat="1">
      <c r="A471" s="14"/>
      <c r="B471" s="238"/>
      <c r="C471" s="239"/>
      <c r="D471" s="229" t="s">
        <v>167</v>
      </c>
      <c r="E471" s="240" t="s">
        <v>1</v>
      </c>
      <c r="F471" s="241" t="s">
        <v>558</v>
      </c>
      <c r="G471" s="239"/>
      <c r="H471" s="242">
        <v>7.6799999999999997</v>
      </c>
      <c r="I471" s="243"/>
      <c r="J471" s="239"/>
      <c r="K471" s="239"/>
      <c r="L471" s="244"/>
      <c r="M471" s="245"/>
      <c r="N471" s="246"/>
      <c r="O471" s="246"/>
      <c r="P471" s="246"/>
      <c r="Q471" s="246"/>
      <c r="R471" s="246"/>
      <c r="S471" s="246"/>
      <c r="T471" s="247"/>
      <c r="U471" s="14"/>
      <c r="V471" s="14"/>
      <c r="W471" s="14"/>
      <c r="X471" s="14"/>
      <c r="Y471" s="14"/>
      <c r="Z471" s="14"/>
      <c r="AA471" s="14"/>
      <c r="AB471" s="14"/>
      <c r="AC471" s="14"/>
      <c r="AD471" s="14"/>
      <c r="AE471" s="14"/>
      <c r="AT471" s="248" t="s">
        <v>167</v>
      </c>
      <c r="AU471" s="248" t="s">
        <v>87</v>
      </c>
      <c r="AV471" s="14" t="s">
        <v>87</v>
      </c>
      <c r="AW471" s="14" t="s">
        <v>33</v>
      </c>
      <c r="AX471" s="14" t="s">
        <v>78</v>
      </c>
      <c r="AY471" s="248" t="s">
        <v>157</v>
      </c>
    </row>
    <row r="472" s="14" customFormat="1">
      <c r="A472" s="14"/>
      <c r="B472" s="238"/>
      <c r="C472" s="239"/>
      <c r="D472" s="229" t="s">
        <v>167</v>
      </c>
      <c r="E472" s="240" t="s">
        <v>1</v>
      </c>
      <c r="F472" s="241" t="s">
        <v>559</v>
      </c>
      <c r="G472" s="239"/>
      <c r="H472" s="242">
        <v>4.9500000000000002</v>
      </c>
      <c r="I472" s="243"/>
      <c r="J472" s="239"/>
      <c r="K472" s="239"/>
      <c r="L472" s="244"/>
      <c r="M472" s="245"/>
      <c r="N472" s="246"/>
      <c r="O472" s="246"/>
      <c r="P472" s="246"/>
      <c r="Q472" s="246"/>
      <c r="R472" s="246"/>
      <c r="S472" s="246"/>
      <c r="T472" s="247"/>
      <c r="U472" s="14"/>
      <c r="V472" s="14"/>
      <c r="W472" s="14"/>
      <c r="X472" s="14"/>
      <c r="Y472" s="14"/>
      <c r="Z472" s="14"/>
      <c r="AA472" s="14"/>
      <c r="AB472" s="14"/>
      <c r="AC472" s="14"/>
      <c r="AD472" s="14"/>
      <c r="AE472" s="14"/>
      <c r="AT472" s="248" t="s">
        <v>167</v>
      </c>
      <c r="AU472" s="248" t="s">
        <v>87</v>
      </c>
      <c r="AV472" s="14" t="s">
        <v>87</v>
      </c>
      <c r="AW472" s="14" t="s">
        <v>33</v>
      </c>
      <c r="AX472" s="14" t="s">
        <v>78</v>
      </c>
      <c r="AY472" s="248" t="s">
        <v>157</v>
      </c>
    </row>
    <row r="473" s="14" customFormat="1">
      <c r="A473" s="14"/>
      <c r="B473" s="238"/>
      <c r="C473" s="239"/>
      <c r="D473" s="229" t="s">
        <v>167</v>
      </c>
      <c r="E473" s="240" t="s">
        <v>1</v>
      </c>
      <c r="F473" s="241" t="s">
        <v>560</v>
      </c>
      <c r="G473" s="239"/>
      <c r="H473" s="242">
        <v>7.9199999999999999</v>
      </c>
      <c r="I473" s="243"/>
      <c r="J473" s="239"/>
      <c r="K473" s="239"/>
      <c r="L473" s="244"/>
      <c r="M473" s="245"/>
      <c r="N473" s="246"/>
      <c r="O473" s="246"/>
      <c r="P473" s="246"/>
      <c r="Q473" s="246"/>
      <c r="R473" s="246"/>
      <c r="S473" s="246"/>
      <c r="T473" s="247"/>
      <c r="U473" s="14"/>
      <c r="V473" s="14"/>
      <c r="W473" s="14"/>
      <c r="X473" s="14"/>
      <c r="Y473" s="14"/>
      <c r="Z473" s="14"/>
      <c r="AA473" s="14"/>
      <c r="AB473" s="14"/>
      <c r="AC473" s="14"/>
      <c r="AD473" s="14"/>
      <c r="AE473" s="14"/>
      <c r="AT473" s="248" t="s">
        <v>167</v>
      </c>
      <c r="AU473" s="248" t="s">
        <v>87</v>
      </c>
      <c r="AV473" s="14" t="s">
        <v>87</v>
      </c>
      <c r="AW473" s="14" t="s">
        <v>33</v>
      </c>
      <c r="AX473" s="14" t="s">
        <v>78</v>
      </c>
      <c r="AY473" s="248" t="s">
        <v>157</v>
      </c>
    </row>
    <row r="474" s="15" customFormat="1">
      <c r="A474" s="15"/>
      <c r="B474" s="249"/>
      <c r="C474" s="250"/>
      <c r="D474" s="229" t="s">
        <v>167</v>
      </c>
      <c r="E474" s="251" t="s">
        <v>1</v>
      </c>
      <c r="F474" s="252" t="s">
        <v>171</v>
      </c>
      <c r="G474" s="250"/>
      <c r="H474" s="253">
        <v>20.549999999999997</v>
      </c>
      <c r="I474" s="254"/>
      <c r="J474" s="250"/>
      <c r="K474" s="250"/>
      <c r="L474" s="255"/>
      <c r="M474" s="256"/>
      <c r="N474" s="257"/>
      <c r="O474" s="257"/>
      <c r="P474" s="257"/>
      <c r="Q474" s="257"/>
      <c r="R474" s="257"/>
      <c r="S474" s="257"/>
      <c r="T474" s="258"/>
      <c r="U474" s="15"/>
      <c r="V474" s="15"/>
      <c r="W474" s="15"/>
      <c r="X474" s="15"/>
      <c r="Y474" s="15"/>
      <c r="Z474" s="15"/>
      <c r="AA474" s="15"/>
      <c r="AB474" s="15"/>
      <c r="AC474" s="15"/>
      <c r="AD474" s="15"/>
      <c r="AE474" s="15"/>
      <c r="AT474" s="259" t="s">
        <v>167</v>
      </c>
      <c r="AU474" s="259" t="s">
        <v>87</v>
      </c>
      <c r="AV474" s="15" t="s">
        <v>165</v>
      </c>
      <c r="AW474" s="15" t="s">
        <v>33</v>
      </c>
      <c r="AX474" s="15" t="s">
        <v>85</v>
      </c>
      <c r="AY474" s="259" t="s">
        <v>157</v>
      </c>
    </row>
    <row r="475" s="2" customFormat="1" ht="33" customHeight="1">
      <c r="A475" s="38"/>
      <c r="B475" s="39"/>
      <c r="C475" s="214" t="s">
        <v>561</v>
      </c>
      <c r="D475" s="214" t="s">
        <v>160</v>
      </c>
      <c r="E475" s="215" t="s">
        <v>562</v>
      </c>
      <c r="F475" s="216" t="s">
        <v>563</v>
      </c>
      <c r="G475" s="217" t="s">
        <v>174</v>
      </c>
      <c r="H475" s="218">
        <v>12.6</v>
      </c>
      <c r="I475" s="219"/>
      <c r="J475" s="220">
        <f>ROUND(I475*H475,2)</f>
        <v>0</v>
      </c>
      <c r="K475" s="216" t="s">
        <v>164</v>
      </c>
      <c r="L475" s="44"/>
      <c r="M475" s="221" t="s">
        <v>1</v>
      </c>
      <c r="N475" s="222" t="s">
        <v>43</v>
      </c>
      <c r="O475" s="91"/>
      <c r="P475" s="223">
        <f>O475*H475</f>
        <v>0</v>
      </c>
      <c r="Q475" s="223">
        <v>0</v>
      </c>
      <c r="R475" s="223">
        <f>Q475*H475</f>
        <v>0</v>
      </c>
      <c r="S475" s="223">
        <v>0.062</v>
      </c>
      <c r="T475" s="224">
        <f>S475*H475</f>
        <v>0.78120000000000001</v>
      </c>
      <c r="U475" s="38"/>
      <c r="V475" s="38"/>
      <c r="W475" s="38"/>
      <c r="X475" s="38"/>
      <c r="Y475" s="38"/>
      <c r="Z475" s="38"/>
      <c r="AA475" s="38"/>
      <c r="AB475" s="38"/>
      <c r="AC475" s="38"/>
      <c r="AD475" s="38"/>
      <c r="AE475" s="38"/>
      <c r="AR475" s="225" t="s">
        <v>165</v>
      </c>
      <c r="AT475" s="225" t="s">
        <v>160</v>
      </c>
      <c r="AU475" s="225" t="s">
        <v>87</v>
      </c>
      <c r="AY475" s="17" t="s">
        <v>157</v>
      </c>
      <c r="BE475" s="226">
        <f>IF(N475="základní",J475,0)</f>
        <v>0</v>
      </c>
      <c r="BF475" s="226">
        <f>IF(N475="snížená",J475,0)</f>
        <v>0</v>
      </c>
      <c r="BG475" s="226">
        <f>IF(N475="zákl. přenesená",J475,0)</f>
        <v>0</v>
      </c>
      <c r="BH475" s="226">
        <f>IF(N475="sníž. přenesená",J475,0)</f>
        <v>0</v>
      </c>
      <c r="BI475" s="226">
        <f>IF(N475="nulová",J475,0)</f>
        <v>0</v>
      </c>
      <c r="BJ475" s="17" t="s">
        <v>85</v>
      </c>
      <c r="BK475" s="226">
        <f>ROUND(I475*H475,2)</f>
        <v>0</v>
      </c>
      <c r="BL475" s="17" t="s">
        <v>165</v>
      </c>
      <c r="BM475" s="225" t="s">
        <v>564</v>
      </c>
    </row>
    <row r="476" s="13" customFormat="1">
      <c r="A476" s="13"/>
      <c r="B476" s="227"/>
      <c r="C476" s="228"/>
      <c r="D476" s="229" t="s">
        <v>167</v>
      </c>
      <c r="E476" s="230" t="s">
        <v>1</v>
      </c>
      <c r="F476" s="231" t="s">
        <v>189</v>
      </c>
      <c r="G476" s="228"/>
      <c r="H476" s="230" t="s">
        <v>1</v>
      </c>
      <c r="I476" s="232"/>
      <c r="J476" s="228"/>
      <c r="K476" s="228"/>
      <c r="L476" s="233"/>
      <c r="M476" s="234"/>
      <c r="N476" s="235"/>
      <c r="O476" s="235"/>
      <c r="P476" s="235"/>
      <c r="Q476" s="235"/>
      <c r="R476" s="235"/>
      <c r="S476" s="235"/>
      <c r="T476" s="236"/>
      <c r="U476" s="13"/>
      <c r="V476" s="13"/>
      <c r="W476" s="13"/>
      <c r="X476" s="13"/>
      <c r="Y476" s="13"/>
      <c r="Z476" s="13"/>
      <c r="AA476" s="13"/>
      <c r="AB476" s="13"/>
      <c r="AC476" s="13"/>
      <c r="AD476" s="13"/>
      <c r="AE476" s="13"/>
      <c r="AT476" s="237" t="s">
        <v>167</v>
      </c>
      <c r="AU476" s="237" t="s">
        <v>87</v>
      </c>
      <c r="AV476" s="13" t="s">
        <v>85</v>
      </c>
      <c r="AW476" s="13" t="s">
        <v>33</v>
      </c>
      <c r="AX476" s="13" t="s">
        <v>78</v>
      </c>
      <c r="AY476" s="237" t="s">
        <v>157</v>
      </c>
    </row>
    <row r="477" s="14" customFormat="1">
      <c r="A477" s="14"/>
      <c r="B477" s="238"/>
      <c r="C477" s="239"/>
      <c r="D477" s="229" t="s">
        <v>167</v>
      </c>
      <c r="E477" s="240" t="s">
        <v>1</v>
      </c>
      <c r="F477" s="241" t="s">
        <v>565</v>
      </c>
      <c r="G477" s="239"/>
      <c r="H477" s="242">
        <v>5.8799999999999999</v>
      </c>
      <c r="I477" s="243"/>
      <c r="J477" s="239"/>
      <c r="K477" s="239"/>
      <c r="L477" s="244"/>
      <c r="M477" s="245"/>
      <c r="N477" s="246"/>
      <c r="O477" s="246"/>
      <c r="P477" s="246"/>
      <c r="Q477" s="246"/>
      <c r="R477" s="246"/>
      <c r="S477" s="246"/>
      <c r="T477" s="247"/>
      <c r="U477" s="14"/>
      <c r="V477" s="14"/>
      <c r="W477" s="14"/>
      <c r="X477" s="14"/>
      <c r="Y477" s="14"/>
      <c r="Z477" s="14"/>
      <c r="AA477" s="14"/>
      <c r="AB477" s="14"/>
      <c r="AC477" s="14"/>
      <c r="AD477" s="14"/>
      <c r="AE477" s="14"/>
      <c r="AT477" s="248" t="s">
        <v>167</v>
      </c>
      <c r="AU477" s="248" t="s">
        <v>87</v>
      </c>
      <c r="AV477" s="14" t="s">
        <v>87</v>
      </c>
      <c r="AW477" s="14" t="s">
        <v>33</v>
      </c>
      <c r="AX477" s="14" t="s">
        <v>78</v>
      </c>
      <c r="AY477" s="248" t="s">
        <v>157</v>
      </c>
    </row>
    <row r="478" s="13" customFormat="1">
      <c r="A478" s="13"/>
      <c r="B478" s="227"/>
      <c r="C478" s="228"/>
      <c r="D478" s="229" t="s">
        <v>167</v>
      </c>
      <c r="E478" s="230" t="s">
        <v>1</v>
      </c>
      <c r="F478" s="231" t="s">
        <v>178</v>
      </c>
      <c r="G478" s="228"/>
      <c r="H478" s="230" t="s">
        <v>1</v>
      </c>
      <c r="I478" s="232"/>
      <c r="J478" s="228"/>
      <c r="K478" s="228"/>
      <c r="L478" s="233"/>
      <c r="M478" s="234"/>
      <c r="N478" s="235"/>
      <c r="O478" s="235"/>
      <c r="P478" s="235"/>
      <c r="Q478" s="235"/>
      <c r="R478" s="235"/>
      <c r="S478" s="235"/>
      <c r="T478" s="236"/>
      <c r="U478" s="13"/>
      <c r="V478" s="13"/>
      <c r="W478" s="13"/>
      <c r="X478" s="13"/>
      <c r="Y478" s="13"/>
      <c r="Z478" s="13"/>
      <c r="AA478" s="13"/>
      <c r="AB478" s="13"/>
      <c r="AC478" s="13"/>
      <c r="AD478" s="13"/>
      <c r="AE478" s="13"/>
      <c r="AT478" s="237" t="s">
        <v>167</v>
      </c>
      <c r="AU478" s="237" t="s">
        <v>87</v>
      </c>
      <c r="AV478" s="13" t="s">
        <v>85</v>
      </c>
      <c r="AW478" s="13" t="s">
        <v>33</v>
      </c>
      <c r="AX478" s="13" t="s">
        <v>78</v>
      </c>
      <c r="AY478" s="237" t="s">
        <v>157</v>
      </c>
    </row>
    <row r="479" s="14" customFormat="1">
      <c r="A479" s="14"/>
      <c r="B479" s="238"/>
      <c r="C479" s="239"/>
      <c r="D479" s="229" t="s">
        <v>167</v>
      </c>
      <c r="E479" s="240" t="s">
        <v>1</v>
      </c>
      <c r="F479" s="241" t="s">
        <v>566</v>
      </c>
      <c r="G479" s="239"/>
      <c r="H479" s="242">
        <v>6.7199999999999998</v>
      </c>
      <c r="I479" s="243"/>
      <c r="J479" s="239"/>
      <c r="K479" s="239"/>
      <c r="L479" s="244"/>
      <c r="M479" s="245"/>
      <c r="N479" s="246"/>
      <c r="O479" s="246"/>
      <c r="P479" s="246"/>
      <c r="Q479" s="246"/>
      <c r="R479" s="246"/>
      <c r="S479" s="246"/>
      <c r="T479" s="247"/>
      <c r="U479" s="14"/>
      <c r="V479" s="14"/>
      <c r="W479" s="14"/>
      <c r="X479" s="14"/>
      <c r="Y479" s="14"/>
      <c r="Z479" s="14"/>
      <c r="AA479" s="14"/>
      <c r="AB479" s="14"/>
      <c r="AC479" s="14"/>
      <c r="AD479" s="14"/>
      <c r="AE479" s="14"/>
      <c r="AT479" s="248" t="s">
        <v>167</v>
      </c>
      <c r="AU479" s="248" t="s">
        <v>87</v>
      </c>
      <c r="AV479" s="14" t="s">
        <v>87</v>
      </c>
      <c r="AW479" s="14" t="s">
        <v>33</v>
      </c>
      <c r="AX479" s="14" t="s">
        <v>78</v>
      </c>
      <c r="AY479" s="248" t="s">
        <v>157</v>
      </c>
    </row>
    <row r="480" s="15" customFormat="1">
      <c r="A480" s="15"/>
      <c r="B480" s="249"/>
      <c r="C480" s="250"/>
      <c r="D480" s="229" t="s">
        <v>167</v>
      </c>
      <c r="E480" s="251" t="s">
        <v>1</v>
      </c>
      <c r="F480" s="252" t="s">
        <v>171</v>
      </c>
      <c r="G480" s="250"/>
      <c r="H480" s="253">
        <v>12.6</v>
      </c>
      <c r="I480" s="254"/>
      <c r="J480" s="250"/>
      <c r="K480" s="250"/>
      <c r="L480" s="255"/>
      <c r="M480" s="256"/>
      <c r="N480" s="257"/>
      <c r="O480" s="257"/>
      <c r="P480" s="257"/>
      <c r="Q480" s="257"/>
      <c r="R480" s="257"/>
      <c r="S480" s="257"/>
      <c r="T480" s="258"/>
      <c r="U480" s="15"/>
      <c r="V480" s="15"/>
      <c r="W480" s="15"/>
      <c r="X480" s="15"/>
      <c r="Y480" s="15"/>
      <c r="Z480" s="15"/>
      <c r="AA480" s="15"/>
      <c r="AB480" s="15"/>
      <c r="AC480" s="15"/>
      <c r="AD480" s="15"/>
      <c r="AE480" s="15"/>
      <c r="AT480" s="259" t="s">
        <v>167</v>
      </c>
      <c r="AU480" s="259" t="s">
        <v>87</v>
      </c>
      <c r="AV480" s="15" t="s">
        <v>165</v>
      </c>
      <c r="AW480" s="15" t="s">
        <v>33</v>
      </c>
      <c r="AX480" s="15" t="s">
        <v>85</v>
      </c>
      <c r="AY480" s="259" t="s">
        <v>157</v>
      </c>
    </row>
    <row r="481" s="2" customFormat="1" ht="24.15" customHeight="1">
      <c r="A481" s="38"/>
      <c r="B481" s="39"/>
      <c r="C481" s="214" t="s">
        <v>567</v>
      </c>
      <c r="D481" s="214" t="s">
        <v>160</v>
      </c>
      <c r="E481" s="215" t="s">
        <v>568</v>
      </c>
      <c r="F481" s="216" t="s">
        <v>569</v>
      </c>
      <c r="G481" s="217" t="s">
        <v>202</v>
      </c>
      <c r="H481" s="218">
        <v>131.09999999999999</v>
      </c>
      <c r="I481" s="219"/>
      <c r="J481" s="220">
        <f>ROUND(I481*H481,2)</f>
        <v>0</v>
      </c>
      <c r="K481" s="216" t="s">
        <v>164</v>
      </c>
      <c r="L481" s="44"/>
      <c r="M481" s="221" t="s">
        <v>1</v>
      </c>
      <c r="N481" s="222" t="s">
        <v>43</v>
      </c>
      <c r="O481" s="91"/>
      <c r="P481" s="223">
        <f>O481*H481</f>
        <v>0</v>
      </c>
      <c r="Q481" s="223">
        <v>0</v>
      </c>
      <c r="R481" s="223">
        <f>Q481*H481</f>
        <v>0</v>
      </c>
      <c r="S481" s="223">
        <v>0.068000000000000005</v>
      </c>
      <c r="T481" s="224">
        <f>S481*H481</f>
        <v>8.9147999999999996</v>
      </c>
      <c r="U481" s="38"/>
      <c r="V481" s="38"/>
      <c r="W481" s="38"/>
      <c r="X481" s="38"/>
      <c r="Y481" s="38"/>
      <c r="Z481" s="38"/>
      <c r="AA481" s="38"/>
      <c r="AB481" s="38"/>
      <c r="AC481" s="38"/>
      <c r="AD481" s="38"/>
      <c r="AE481" s="38"/>
      <c r="AR481" s="225" t="s">
        <v>165</v>
      </c>
      <c r="AT481" s="225" t="s">
        <v>160</v>
      </c>
      <c r="AU481" s="225" t="s">
        <v>87</v>
      </c>
      <c r="AY481" s="17" t="s">
        <v>157</v>
      </c>
      <c r="BE481" s="226">
        <f>IF(N481="základní",J481,0)</f>
        <v>0</v>
      </c>
      <c r="BF481" s="226">
        <f>IF(N481="snížená",J481,0)</f>
        <v>0</v>
      </c>
      <c r="BG481" s="226">
        <f>IF(N481="zákl. přenesená",J481,0)</f>
        <v>0</v>
      </c>
      <c r="BH481" s="226">
        <f>IF(N481="sníž. přenesená",J481,0)</f>
        <v>0</v>
      </c>
      <c r="BI481" s="226">
        <f>IF(N481="nulová",J481,0)</f>
        <v>0</v>
      </c>
      <c r="BJ481" s="17" t="s">
        <v>85</v>
      </c>
      <c r="BK481" s="226">
        <f>ROUND(I481*H481,2)</f>
        <v>0</v>
      </c>
      <c r="BL481" s="17" t="s">
        <v>165</v>
      </c>
      <c r="BM481" s="225" t="s">
        <v>570</v>
      </c>
    </row>
    <row r="482" s="14" customFormat="1">
      <c r="A482" s="14"/>
      <c r="B482" s="238"/>
      <c r="C482" s="239"/>
      <c r="D482" s="229" t="s">
        <v>167</v>
      </c>
      <c r="E482" s="240" t="s">
        <v>1</v>
      </c>
      <c r="F482" s="241" t="s">
        <v>571</v>
      </c>
      <c r="G482" s="239"/>
      <c r="H482" s="242">
        <v>131.09999999999999</v>
      </c>
      <c r="I482" s="243"/>
      <c r="J482" s="239"/>
      <c r="K482" s="239"/>
      <c r="L482" s="244"/>
      <c r="M482" s="245"/>
      <c r="N482" s="246"/>
      <c r="O482" s="246"/>
      <c r="P482" s="246"/>
      <c r="Q482" s="246"/>
      <c r="R482" s="246"/>
      <c r="S482" s="246"/>
      <c r="T482" s="247"/>
      <c r="U482" s="14"/>
      <c r="V482" s="14"/>
      <c r="W482" s="14"/>
      <c r="X482" s="14"/>
      <c r="Y482" s="14"/>
      <c r="Z482" s="14"/>
      <c r="AA482" s="14"/>
      <c r="AB482" s="14"/>
      <c r="AC482" s="14"/>
      <c r="AD482" s="14"/>
      <c r="AE482" s="14"/>
      <c r="AT482" s="248" t="s">
        <v>167</v>
      </c>
      <c r="AU482" s="248" t="s">
        <v>87</v>
      </c>
      <c r="AV482" s="14" t="s">
        <v>87</v>
      </c>
      <c r="AW482" s="14" t="s">
        <v>33</v>
      </c>
      <c r="AX482" s="14" t="s">
        <v>85</v>
      </c>
      <c r="AY482" s="248" t="s">
        <v>157</v>
      </c>
    </row>
    <row r="483" s="2" customFormat="1" ht="24.15" customHeight="1">
      <c r="A483" s="38"/>
      <c r="B483" s="39"/>
      <c r="C483" s="214" t="s">
        <v>572</v>
      </c>
      <c r="D483" s="214" t="s">
        <v>160</v>
      </c>
      <c r="E483" s="215" t="s">
        <v>573</v>
      </c>
      <c r="F483" s="216" t="s">
        <v>574</v>
      </c>
      <c r="G483" s="217" t="s">
        <v>202</v>
      </c>
      <c r="H483" s="218">
        <v>14.5</v>
      </c>
      <c r="I483" s="219"/>
      <c r="J483" s="220">
        <f>ROUND(I483*H483,2)</f>
        <v>0</v>
      </c>
      <c r="K483" s="216" t="s">
        <v>164</v>
      </c>
      <c r="L483" s="44"/>
      <c r="M483" s="221" t="s">
        <v>1</v>
      </c>
      <c r="N483" s="222" t="s">
        <v>43</v>
      </c>
      <c r="O483" s="91"/>
      <c r="P483" s="223">
        <f>O483*H483</f>
        <v>0</v>
      </c>
      <c r="Q483" s="223">
        <v>0</v>
      </c>
      <c r="R483" s="223">
        <f>Q483*H483</f>
        <v>0</v>
      </c>
      <c r="S483" s="223">
        <v>0.14699999999999999</v>
      </c>
      <c r="T483" s="224">
        <f>S483*H483</f>
        <v>2.1315</v>
      </c>
      <c r="U483" s="38"/>
      <c r="V483" s="38"/>
      <c r="W483" s="38"/>
      <c r="X483" s="38"/>
      <c r="Y483" s="38"/>
      <c r="Z483" s="38"/>
      <c r="AA483" s="38"/>
      <c r="AB483" s="38"/>
      <c r="AC483" s="38"/>
      <c r="AD483" s="38"/>
      <c r="AE483" s="38"/>
      <c r="AR483" s="225" t="s">
        <v>165</v>
      </c>
      <c r="AT483" s="225" t="s">
        <v>160</v>
      </c>
      <c r="AU483" s="225" t="s">
        <v>87</v>
      </c>
      <c r="AY483" s="17" t="s">
        <v>157</v>
      </c>
      <c r="BE483" s="226">
        <f>IF(N483="základní",J483,0)</f>
        <v>0</v>
      </c>
      <c r="BF483" s="226">
        <f>IF(N483="snížená",J483,0)</f>
        <v>0</v>
      </c>
      <c r="BG483" s="226">
        <f>IF(N483="zákl. přenesená",J483,0)</f>
        <v>0</v>
      </c>
      <c r="BH483" s="226">
        <f>IF(N483="sníž. přenesená",J483,0)</f>
        <v>0</v>
      </c>
      <c r="BI483" s="226">
        <f>IF(N483="nulová",J483,0)</f>
        <v>0</v>
      </c>
      <c r="BJ483" s="17" t="s">
        <v>85</v>
      </c>
      <c r="BK483" s="226">
        <f>ROUND(I483*H483,2)</f>
        <v>0</v>
      </c>
      <c r="BL483" s="17" t="s">
        <v>165</v>
      </c>
      <c r="BM483" s="225" t="s">
        <v>575</v>
      </c>
    </row>
    <row r="484" s="14" customFormat="1">
      <c r="A484" s="14"/>
      <c r="B484" s="238"/>
      <c r="C484" s="239"/>
      <c r="D484" s="229" t="s">
        <v>167</v>
      </c>
      <c r="E484" s="240" t="s">
        <v>1</v>
      </c>
      <c r="F484" s="241" t="s">
        <v>576</v>
      </c>
      <c r="G484" s="239"/>
      <c r="H484" s="242">
        <v>14.5</v>
      </c>
      <c r="I484" s="243"/>
      <c r="J484" s="239"/>
      <c r="K484" s="239"/>
      <c r="L484" s="244"/>
      <c r="M484" s="245"/>
      <c r="N484" s="246"/>
      <c r="O484" s="246"/>
      <c r="P484" s="246"/>
      <c r="Q484" s="246"/>
      <c r="R484" s="246"/>
      <c r="S484" s="246"/>
      <c r="T484" s="247"/>
      <c r="U484" s="14"/>
      <c r="V484" s="14"/>
      <c r="W484" s="14"/>
      <c r="X484" s="14"/>
      <c r="Y484" s="14"/>
      <c r="Z484" s="14"/>
      <c r="AA484" s="14"/>
      <c r="AB484" s="14"/>
      <c r="AC484" s="14"/>
      <c r="AD484" s="14"/>
      <c r="AE484" s="14"/>
      <c r="AT484" s="248" t="s">
        <v>167</v>
      </c>
      <c r="AU484" s="248" t="s">
        <v>87</v>
      </c>
      <c r="AV484" s="14" t="s">
        <v>87</v>
      </c>
      <c r="AW484" s="14" t="s">
        <v>33</v>
      </c>
      <c r="AX484" s="14" t="s">
        <v>85</v>
      </c>
      <c r="AY484" s="248" t="s">
        <v>157</v>
      </c>
    </row>
    <row r="485" s="2" customFormat="1" ht="24.15" customHeight="1">
      <c r="A485" s="38"/>
      <c r="B485" s="39"/>
      <c r="C485" s="214" t="s">
        <v>577</v>
      </c>
      <c r="D485" s="214" t="s">
        <v>160</v>
      </c>
      <c r="E485" s="215" t="s">
        <v>578</v>
      </c>
      <c r="F485" s="216" t="s">
        <v>579</v>
      </c>
      <c r="G485" s="217" t="s">
        <v>202</v>
      </c>
      <c r="H485" s="218">
        <v>30.399999999999999</v>
      </c>
      <c r="I485" s="219"/>
      <c r="J485" s="220">
        <f>ROUND(I485*H485,2)</f>
        <v>0</v>
      </c>
      <c r="K485" s="216" t="s">
        <v>164</v>
      </c>
      <c r="L485" s="44"/>
      <c r="M485" s="221" t="s">
        <v>1</v>
      </c>
      <c r="N485" s="222" t="s">
        <v>43</v>
      </c>
      <c r="O485" s="91"/>
      <c r="P485" s="223">
        <f>O485*H485</f>
        <v>0</v>
      </c>
      <c r="Q485" s="223">
        <v>0</v>
      </c>
      <c r="R485" s="223">
        <f>Q485*H485</f>
        <v>0</v>
      </c>
      <c r="S485" s="223">
        <v>0.0022000000000000001</v>
      </c>
      <c r="T485" s="224">
        <f>S485*H485</f>
        <v>0.066879999999999995</v>
      </c>
      <c r="U485" s="38"/>
      <c r="V485" s="38"/>
      <c r="W485" s="38"/>
      <c r="X485" s="38"/>
      <c r="Y485" s="38"/>
      <c r="Z485" s="38"/>
      <c r="AA485" s="38"/>
      <c r="AB485" s="38"/>
      <c r="AC485" s="38"/>
      <c r="AD485" s="38"/>
      <c r="AE485" s="38"/>
      <c r="AR485" s="225" t="s">
        <v>165</v>
      </c>
      <c r="AT485" s="225" t="s">
        <v>160</v>
      </c>
      <c r="AU485" s="225" t="s">
        <v>87</v>
      </c>
      <c r="AY485" s="17" t="s">
        <v>157</v>
      </c>
      <c r="BE485" s="226">
        <f>IF(N485="základní",J485,0)</f>
        <v>0</v>
      </c>
      <c r="BF485" s="226">
        <f>IF(N485="snížená",J485,0)</f>
        <v>0</v>
      </c>
      <c r="BG485" s="226">
        <f>IF(N485="zákl. přenesená",J485,0)</f>
        <v>0</v>
      </c>
      <c r="BH485" s="226">
        <f>IF(N485="sníž. přenesená",J485,0)</f>
        <v>0</v>
      </c>
      <c r="BI485" s="226">
        <f>IF(N485="nulová",J485,0)</f>
        <v>0</v>
      </c>
      <c r="BJ485" s="17" t="s">
        <v>85</v>
      </c>
      <c r="BK485" s="226">
        <f>ROUND(I485*H485,2)</f>
        <v>0</v>
      </c>
      <c r="BL485" s="17" t="s">
        <v>165</v>
      </c>
      <c r="BM485" s="225" t="s">
        <v>580</v>
      </c>
    </row>
    <row r="486" s="14" customFormat="1">
      <c r="A486" s="14"/>
      <c r="B486" s="238"/>
      <c r="C486" s="239"/>
      <c r="D486" s="229" t="s">
        <v>167</v>
      </c>
      <c r="E486" s="240" t="s">
        <v>1</v>
      </c>
      <c r="F486" s="241" t="s">
        <v>581</v>
      </c>
      <c r="G486" s="239"/>
      <c r="H486" s="242">
        <v>30.399999999999999</v>
      </c>
      <c r="I486" s="243"/>
      <c r="J486" s="239"/>
      <c r="K486" s="239"/>
      <c r="L486" s="244"/>
      <c r="M486" s="245"/>
      <c r="N486" s="246"/>
      <c r="O486" s="246"/>
      <c r="P486" s="246"/>
      <c r="Q486" s="246"/>
      <c r="R486" s="246"/>
      <c r="S486" s="246"/>
      <c r="T486" s="247"/>
      <c r="U486" s="14"/>
      <c r="V486" s="14"/>
      <c r="W486" s="14"/>
      <c r="X486" s="14"/>
      <c r="Y486" s="14"/>
      <c r="Z486" s="14"/>
      <c r="AA486" s="14"/>
      <c r="AB486" s="14"/>
      <c r="AC486" s="14"/>
      <c r="AD486" s="14"/>
      <c r="AE486" s="14"/>
      <c r="AT486" s="248" t="s">
        <v>167</v>
      </c>
      <c r="AU486" s="248" t="s">
        <v>87</v>
      </c>
      <c r="AV486" s="14" t="s">
        <v>87</v>
      </c>
      <c r="AW486" s="14" t="s">
        <v>33</v>
      </c>
      <c r="AX486" s="14" t="s">
        <v>85</v>
      </c>
      <c r="AY486" s="248" t="s">
        <v>157</v>
      </c>
    </row>
    <row r="487" s="2" customFormat="1" ht="24.15" customHeight="1">
      <c r="A487" s="38"/>
      <c r="B487" s="39"/>
      <c r="C487" s="214" t="s">
        <v>582</v>
      </c>
      <c r="D487" s="214" t="s">
        <v>160</v>
      </c>
      <c r="E487" s="215" t="s">
        <v>583</v>
      </c>
      <c r="F487" s="216" t="s">
        <v>584</v>
      </c>
      <c r="G487" s="217" t="s">
        <v>202</v>
      </c>
      <c r="H487" s="218">
        <v>4</v>
      </c>
      <c r="I487" s="219"/>
      <c r="J487" s="220">
        <f>ROUND(I487*H487,2)</f>
        <v>0</v>
      </c>
      <c r="K487" s="216" t="s">
        <v>164</v>
      </c>
      <c r="L487" s="44"/>
      <c r="M487" s="221" t="s">
        <v>1</v>
      </c>
      <c r="N487" s="222" t="s">
        <v>43</v>
      </c>
      <c r="O487" s="91"/>
      <c r="P487" s="223">
        <f>O487*H487</f>
        <v>0</v>
      </c>
      <c r="Q487" s="223">
        <v>0</v>
      </c>
      <c r="R487" s="223">
        <f>Q487*H487</f>
        <v>0</v>
      </c>
      <c r="S487" s="223">
        <v>0.0030000000000000001</v>
      </c>
      <c r="T487" s="224">
        <f>S487*H487</f>
        <v>0.012</v>
      </c>
      <c r="U487" s="38"/>
      <c r="V487" s="38"/>
      <c r="W487" s="38"/>
      <c r="X487" s="38"/>
      <c r="Y487" s="38"/>
      <c r="Z487" s="38"/>
      <c r="AA487" s="38"/>
      <c r="AB487" s="38"/>
      <c r="AC487" s="38"/>
      <c r="AD487" s="38"/>
      <c r="AE487" s="38"/>
      <c r="AR487" s="225" t="s">
        <v>165</v>
      </c>
      <c r="AT487" s="225" t="s">
        <v>160</v>
      </c>
      <c r="AU487" s="225" t="s">
        <v>87</v>
      </c>
      <c r="AY487" s="17" t="s">
        <v>157</v>
      </c>
      <c r="BE487" s="226">
        <f>IF(N487="základní",J487,0)</f>
        <v>0</v>
      </c>
      <c r="BF487" s="226">
        <f>IF(N487="snížená",J487,0)</f>
        <v>0</v>
      </c>
      <c r="BG487" s="226">
        <f>IF(N487="zákl. přenesená",J487,0)</f>
        <v>0</v>
      </c>
      <c r="BH487" s="226">
        <f>IF(N487="sníž. přenesená",J487,0)</f>
        <v>0</v>
      </c>
      <c r="BI487" s="226">
        <f>IF(N487="nulová",J487,0)</f>
        <v>0</v>
      </c>
      <c r="BJ487" s="17" t="s">
        <v>85</v>
      </c>
      <c r="BK487" s="226">
        <f>ROUND(I487*H487,2)</f>
        <v>0</v>
      </c>
      <c r="BL487" s="17" t="s">
        <v>165</v>
      </c>
      <c r="BM487" s="225" t="s">
        <v>585</v>
      </c>
    </row>
    <row r="488" s="14" customFormat="1">
      <c r="A488" s="14"/>
      <c r="B488" s="238"/>
      <c r="C488" s="239"/>
      <c r="D488" s="229" t="s">
        <v>167</v>
      </c>
      <c r="E488" s="240" t="s">
        <v>1</v>
      </c>
      <c r="F488" s="241" t="s">
        <v>165</v>
      </c>
      <c r="G488" s="239"/>
      <c r="H488" s="242">
        <v>4</v>
      </c>
      <c r="I488" s="243"/>
      <c r="J488" s="239"/>
      <c r="K488" s="239"/>
      <c r="L488" s="244"/>
      <c r="M488" s="245"/>
      <c r="N488" s="246"/>
      <c r="O488" s="246"/>
      <c r="P488" s="246"/>
      <c r="Q488" s="246"/>
      <c r="R488" s="246"/>
      <c r="S488" s="246"/>
      <c r="T488" s="247"/>
      <c r="U488" s="14"/>
      <c r="V488" s="14"/>
      <c r="W488" s="14"/>
      <c r="X488" s="14"/>
      <c r="Y488" s="14"/>
      <c r="Z488" s="14"/>
      <c r="AA488" s="14"/>
      <c r="AB488" s="14"/>
      <c r="AC488" s="14"/>
      <c r="AD488" s="14"/>
      <c r="AE488" s="14"/>
      <c r="AT488" s="248" t="s">
        <v>167</v>
      </c>
      <c r="AU488" s="248" t="s">
        <v>87</v>
      </c>
      <c r="AV488" s="14" t="s">
        <v>87</v>
      </c>
      <c r="AW488" s="14" t="s">
        <v>33</v>
      </c>
      <c r="AX488" s="14" t="s">
        <v>85</v>
      </c>
      <c r="AY488" s="248" t="s">
        <v>157</v>
      </c>
    </row>
    <row r="489" s="2" customFormat="1" ht="37.8" customHeight="1">
      <c r="A489" s="38"/>
      <c r="B489" s="39"/>
      <c r="C489" s="214" t="s">
        <v>586</v>
      </c>
      <c r="D489" s="214" t="s">
        <v>160</v>
      </c>
      <c r="E489" s="215" t="s">
        <v>587</v>
      </c>
      <c r="F489" s="216" t="s">
        <v>588</v>
      </c>
      <c r="G489" s="217" t="s">
        <v>163</v>
      </c>
      <c r="H489" s="218">
        <v>1.383</v>
      </c>
      <c r="I489" s="219"/>
      <c r="J489" s="220">
        <f>ROUND(I489*H489,2)</f>
        <v>0</v>
      </c>
      <c r="K489" s="216" t="s">
        <v>164</v>
      </c>
      <c r="L489" s="44"/>
      <c r="M489" s="221" t="s">
        <v>1</v>
      </c>
      <c r="N489" s="222" t="s">
        <v>43</v>
      </c>
      <c r="O489" s="91"/>
      <c r="P489" s="223">
        <f>O489*H489</f>
        <v>0</v>
      </c>
      <c r="Q489" s="223">
        <v>0</v>
      </c>
      <c r="R489" s="223">
        <f>Q489*H489</f>
        <v>0</v>
      </c>
      <c r="S489" s="223">
        <v>2.3999999999999999</v>
      </c>
      <c r="T489" s="224">
        <f>S489*H489</f>
        <v>3.3191999999999999</v>
      </c>
      <c r="U489" s="38"/>
      <c r="V489" s="38"/>
      <c r="W489" s="38"/>
      <c r="X489" s="38"/>
      <c r="Y489" s="38"/>
      <c r="Z489" s="38"/>
      <c r="AA489" s="38"/>
      <c r="AB489" s="38"/>
      <c r="AC489" s="38"/>
      <c r="AD489" s="38"/>
      <c r="AE489" s="38"/>
      <c r="AR489" s="225" t="s">
        <v>254</v>
      </c>
      <c r="AT489" s="225" t="s">
        <v>160</v>
      </c>
      <c r="AU489" s="225" t="s">
        <v>87</v>
      </c>
      <c r="AY489" s="17" t="s">
        <v>157</v>
      </c>
      <c r="BE489" s="226">
        <f>IF(N489="základní",J489,0)</f>
        <v>0</v>
      </c>
      <c r="BF489" s="226">
        <f>IF(N489="snížená",J489,0)</f>
        <v>0</v>
      </c>
      <c r="BG489" s="226">
        <f>IF(N489="zákl. přenesená",J489,0)</f>
        <v>0</v>
      </c>
      <c r="BH489" s="226">
        <f>IF(N489="sníž. přenesená",J489,0)</f>
        <v>0</v>
      </c>
      <c r="BI489" s="226">
        <f>IF(N489="nulová",J489,0)</f>
        <v>0</v>
      </c>
      <c r="BJ489" s="17" t="s">
        <v>85</v>
      </c>
      <c r="BK489" s="226">
        <f>ROUND(I489*H489,2)</f>
        <v>0</v>
      </c>
      <c r="BL489" s="17" t="s">
        <v>254</v>
      </c>
      <c r="BM489" s="225" t="s">
        <v>589</v>
      </c>
    </row>
    <row r="490" s="14" customFormat="1">
      <c r="A490" s="14"/>
      <c r="B490" s="238"/>
      <c r="C490" s="239"/>
      <c r="D490" s="229" t="s">
        <v>167</v>
      </c>
      <c r="E490" s="240" t="s">
        <v>1</v>
      </c>
      <c r="F490" s="241" t="s">
        <v>590</v>
      </c>
      <c r="G490" s="239"/>
      <c r="H490" s="242">
        <v>1.383</v>
      </c>
      <c r="I490" s="243"/>
      <c r="J490" s="239"/>
      <c r="K490" s="239"/>
      <c r="L490" s="244"/>
      <c r="M490" s="245"/>
      <c r="N490" s="246"/>
      <c r="O490" s="246"/>
      <c r="P490" s="246"/>
      <c r="Q490" s="246"/>
      <c r="R490" s="246"/>
      <c r="S490" s="246"/>
      <c r="T490" s="247"/>
      <c r="U490" s="14"/>
      <c r="V490" s="14"/>
      <c r="W490" s="14"/>
      <c r="X490" s="14"/>
      <c r="Y490" s="14"/>
      <c r="Z490" s="14"/>
      <c r="AA490" s="14"/>
      <c r="AB490" s="14"/>
      <c r="AC490" s="14"/>
      <c r="AD490" s="14"/>
      <c r="AE490" s="14"/>
      <c r="AT490" s="248" t="s">
        <v>167</v>
      </c>
      <c r="AU490" s="248" t="s">
        <v>87</v>
      </c>
      <c r="AV490" s="14" t="s">
        <v>87</v>
      </c>
      <c r="AW490" s="14" t="s">
        <v>33</v>
      </c>
      <c r="AX490" s="14" t="s">
        <v>78</v>
      </c>
      <c r="AY490" s="248" t="s">
        <v>157</v>
      </c>
    </row>
    <row r="491" s="15" customFormat="1">
      <c r="A491" s="15"/>
      <c r="B491" s="249"/>
      <c r="C491" s="250"/>
      <c r="D491" s="229" t="s">
        <v>167</v>
      </c>
      <c r="E491" s="251" t="s">
        <v>1</v>
      </c>
      <c r="F491" s="252" t="s">
        <v>171</v>
      </c>
      <c r="G491" s="250"/>
      <c r="H491" s="253">
        <v>1.383</v>
      </c>
      <c r="I491" s="254"/>
      <c r="J491" s="250"/>
      <c r="K491" s="250"/>
      <c r="L491" s="255"/>
      <c r="M491" s="256"/>
      <c r="N491" s="257"/>
      <c r="O491" s="257"/>
      <c r="P491" s="257"/>
      <c r="Q491" s="257"/>
      <c r="R491" s="257"/>
      <c r="S491" s="257"/>
      <c r="T491" s="258"/>
      <c r="U491" s="15"/>
      <c r="V491" s="15"/>
      <c r="W491" s="15"/>
      <c r="X491" s="15"/>
      <c r="Y491" s="15"/>
      <c r="Z491" s="15"/>
      <c r="AA491" s="15"/>
      <c r="AB491" s="15"/>
      <c r="AC491" s="15"/>
      <c r="AD491" s="15"/>
      <c r="AE491" s="15"/>
      <c r="AT491" s="259" t="s">
        <v>167</v>
      </c>
      <c r="AU491" s="259" t="s">
        <v>87</v>
      </c>
      <c r="AV491" s="15" t="s">
        <v>165</v>
      </c>
      <c r="AW491" s="15" t="s">
        <v>33</v>
      </c>
      <c r="AX491" s="15" t="s">
        <v>85</v>
      </c>
      <c r="AY491" s="259" t="s">
        <v>157</v>
      </c>
    </row>
    <row r="492" s="2" customFormat="1" ht="33" customHeight="1">
      <c r="A492" s="38"/>
      <c r="B492" s="39"/>
      <c r="C492" s="214" t="s">
        <v>591</v>
      </c>
      <c r="D492" s="214" t="s">
        <v>160</v>
      </c>
      <c r="E492" s="215" t="s">
        <v>592</v>
      </c>
      <c r="F492" s="216" t="s">
        <v>593</v>
      </c>
      <c r="G492" s="217" t="s">
        <v>174</v>
      </c>
      <c r="H492" s="218">
        <v>576.54999999999995</v>
      </c>
      <c r="I492" s="219"/>
      <c r="J492" s="220">
        <f>ROUND(I492*H492,2)</f>
        <v>0</v>
      </c>
      <c r="K492" s="216" t="s">
        <v>164</v>
      </c>
      <c r="L492" s="44"/>
      <c r="M492" s="221" t="s">
        <v>1</v>
      </c>
      <c r="N492" s="222" t="s">
        <v>43</v>
      </c>
      <c r="O492" s="91"/>
      <c r="P492" s="223">
        <f>O492*H492</f>
        <v>0</v>
      </c>
      <c r="Q492" s="223">
        <v>0</v>
      </c>
      <c r="R492" s="223">
        <f>Q492*H492</f>
        <v>0</v>
      </c>
      <c r="S492" s="223">
        <v>0.02</v>
      </c>
      <c r="T492" s="224">
        <f>S492*H492</f>
        <v>11.530999999999999</v>
      </c>
      <c r="U492" s="38"/>
      <c r="V492" s="38"/>
      <c r="W492" s="38"/>
      <c r="X492" s="38"/>
      <c r="Y492" s="38"/>
      <c r="Z492" s="38"/>
      <c r="AA492" s="38"/>
      <c r="AB492" s="38"/>
      <c r="AC492" s="38"/>
      <c r="AD492" s="38"/>
      <c r="AE492" s="38"/>
      <c r="AR492" s="225" t="s">
        <v>165</v>
      </c>
      <c r="AT492" s="225" t="s">
        <v>160</v>
      </c>
      <c r="AU492" s="225" t="s">
        <v>87</v>
      </c>
      <c r="AY492" s="17" t="s">
        <v>157</v>
      </c>
      <c r="BE492" s="226">
        <f>IF(N492="základní",J492,0)</f>
        <v>0</v>
      </c>
      <c r="BF492" s="226">
        <f>IF(N492="snížená",J492,0)</f>
        <v>0</v>
      </c>
      <c r="BG492" s="226">
        <f>IF(N492="zákl. přenesená",J492,0)</f>
        <v>0</v>
      </c>
      <c r="BH492" s="226">
        <f>IF(N492="sníž. přenesená",J492,0)</f>
        <v>0</v>
      </c>
      <c r="BI492" s="226">
        <f>IF(N492="nulová",J492,0)</f>
        <v>0</v>
      </c>
      <c r="BJ492" s="17" t="s">
        <v>85</v>
      </c>
      <c r="BK492" s="226">
        <f>ROUND(I492*H492,2)</f>
        <v>0</v>
      </c>
      <c r="BL492" s="17" t="s">
        <v>165</v>
      </c>
      <c r="BM492" s="225" t="s">
        <v>594</v>
      </c>
    </row>
    <row r="493" s="14" customFormat="1">
      <c r="A493" s="14"/>
      <c r="B493" s="238"/>
      <c r="C493" s="239"/>
      <c r="D493" s="229" t="s">
        <v>167</v>
      </c>
      <c r="E493" s="240" t="s">
        <v>1</v>
      </c>
      <c r="F493" s="241" t="s">
        <v>595</v>
      </c>
      <c r="G493" s="239"/>
      <c r="H493" s="242">
        <v>576.54999999999995</v>
      </c>
      <c r="I493" s="243"/>
      <c r="J493" s="239"/>
      <c r="K493" s="239"/>
      <c r="L493" s="244"/>
      <c r="M493" s="245"/>
      <c r="N493" s="246"/>
      <c r="O493" s="246"/>
      <c r="P493" s="246"/>
      <c r="Q493" s="246"/>
      <c r="R493" s="246"/>
      <c r="S493" s="246"/>
      <c r="T493" s="247"/>
      <c r="U493" s="14"/>
      <c r="V493" s="14"/>
      <c r="W493" s="14"/>
      <c r="X493" s="14"/>
      <c r="Y493" s="14"/>
      <c r="Z493" s="14"/>
      <c r="AA493" s="14"/>
      <c r="AB493" s="14"/>
      <c r="AC493" s="14"/>
      <c r="AD493" s="14"/>
      <c r="AE493" s="14"/>
      <c r="AT493" s="248" t="s">
        <v>167</v>
      </c>
      <c r="AU493" s="248" t="s">
        <v>87</v>
      </c>
      <c r="AV493" s="14" t="s">
        <v>87</v>
      </c>
      <c r="AW493" s="14" t="s">
        <v>33</v>
      </c>
      <c r="AX493" s="14" t="s">
        <v>85</v>
      </c>
      <c r="AY493" s="248" t="s">
        <v>157</v>
      </c>
    </row>
    <row r="494" s="2" customFormat="1" ht="37.8" customHeight="1">
      <c r="A494" s="38"/>
      <c r="B494" s="39"/>
      <c r="C494" s="214" t="s">
        <v>596</v>
      </c>
      <c r="D494" s="214" t="s">
        <v>160</v>
      </c>
      <c r="E494" s="215" t="s">
        <v>597</v>
      </c>
      <c r="F494" s="216" t="s">
        <v>598</v>
      </c>
      <c r="G494" s="217" t="s">
        <v>174</v>
      </c>
      <c r="H494" s="218">
        <v>287.5</v>
      </c>
      <c r="I494" s="219"/>
      <c r="J494" s="220">
        <f>ROUND(I494*H494,2)</f>
        <v>0</v>
      </c>
      <c r="K494" s="216" t="s">
        <v>164</v>
      </c>
      <c r="L494" s="44"/>
      <c r="M494" s="221" t="s">
        <v>1</v>
      </c>
      <c r="N494" s="222" t="s">
        <v>43</v>
      </c>
      <c r="O494" s="91"/>
      <c r="P494" s="223">
        <f>O494*H494</f>
        <v>0</v>
      </c>
      <c r="Q494" s="223">
        <v>0</v>
      </c>
      <c r="R494" s="223">
        <f>Q494*H494</f>
        <v>0</v>
      </c>
      <c r="S494" s="223">
        <v>0.02</v>
      </c>
      <c r="T494" s="224">
        <f>S494*H494</f>
        <v>5.75</v>
      </c>
      <c r="U494" s="38"/>
      <c r="V494" s="38"/>
      <c r="W494" s="38"/>
      <c r="X494" s="38"/>
      <c r="Y494" s="38"/>
      <c r="Z494" s="38"/>
      <c r="AA494" s="38"/>
      <c r="AB494" s="38"/>
      <c r="AC494" s="38"/>
      <c r="AD494" s="38"/>
      <c r="AE494" s="38"/>
      <c r="AR494" s="225" t="s">
        <v>165</v>
      </c>
      <c r="AT494" s="225" t="s">
        <v>160</v>
      </c>
      <c r="AU494" s="225" t="s">
        <v>87</v>
      </c>
      <c r="AY494" s="17" t="s">
        <v>157</v>
      </c>
      <c r="BE494" s="226">
        <f>IF(N494="základní",J494,0)</f>
        <v>0</v>
      </c>
      <c r="BF494" s="226">
        <f>IF(N494="snížená",J494,0)</f>
        <v>0</v>
      </c>
      <c r="BG494" s="226">
        <f>IF(N494="zákl. přenesená",J494,0)</f>
        <v>0</v>
      </c>
      <c r="BH494" s="226">
        <f>IF(N494="sníž. přenesená",J494,0)</f>
        <v>0</v>
      </c>
      <c r="BI494" s="226">
        <f>IF(N494="nulová",J494,0)</f>
        <v>0</v>
      </c>
      <c r="BJ494" s="17" t="s">
        <v>85</v>
      </c>
      <c r="BK494" s="226">
        <f>ROUND(I494*H494,2)</f>
        <v>0</v>
      </c>
      <c r="BL494" s="17" t="s">
        <v>165</v>
      </c>
      <c r="BM494" s="225" t="s">
        <v>599</v>
      </c>
    </row>
    <row r="495" s="14" customFormat="1">
      <c r="A495" s="14"/>
      <c r="B495" s="238"/>
      <c r="C495" s="239"/>
      <c r="D495" s="229" t="s">
        <v>167</v>
      </c>
      <c r="E495" s="240" t="s">
        <v>1</v>
      </c>
      <c r="F495" s="241" t="s">
        <v>275</v>
      </c>
      <c r="G495" s="239"/>
      <c r="H495" s="242">
        <v>287.5</v>
      </c>
      <c r="I495" s="243"/>
      <c r="J495" s="239"/>
      <c r="K495" s="239"/>
      <c r="L495" s="244"/>
      <c r="M495" s="245"/>
      <c r="N495" s="246"/>
      <c r="O495" s="246"/>
      <c r="P495" s="246"/>
      <c r="Q495" s="246"/>
      <c r="R495" s="246"/>
      <c r="S495" s="246"/>
      <c r="T495" s="247"/>
      <c r="U495" s="14"/>
      <c r="V495" s="14"/>
      <c r="W495" s="14"/>
      <c r="X495" s="14"/>
      <c r="Y495" s="14"/>
      <c r="Z495" s="14"/>
      <c r="AA495" s="14"/>
      <c r="AB495" s="14"/>
      <c r="AC495" s="14"/>
      <c r="AD495" s="14"/>
      <c r="AE495" s="14"/>
      <c r="AT495" s="248" t="s">
        <v>167</v>
      </c>
      <c r="AU495" s="248" t="s">
        <v>87</v>
      </c>
      <c r="AV495" s="14" t="s">
        <v>87</v>
      </c>
      <c r="AW495" s="14" t="s">
        <v>33</v>
      </c>
      <c r="AX495" s="14" t="s">
        <v>85</v>
      </c>
      <c r="AY495" s="248" t="s">
        <v>157</v>
      </c>
    </row>
    <row r="496" s="2" customFormat="1" ht="44.25" customHeight="1">
      <c r="A496" s="38"/>
      <c r="B496" s="39"/>
      <c r="C496" s="214" t="s">
        <v>600</v>
      </c>
      <c r="D496" s="214" t="s">
        <v>160</v>
      </c>
      <c r="E496" s="215" t="s">
        <v>601</v>
      </c>
      <c r="F496" s="216" t="s">
        <v>602</v>
      </c>
      <c r="G496" s="217" t="s">
        <v>174</v>
      </c>
      <c r="H496" s="218">
        <v>287.5</v>
      </c>
      <c r="I496" s="219"/>
      <c r="J496" s="220">
        <f>ROUND(I496*H496,2)</f>
        <v>0</v>
      </c>
      <c r="K496" s="216" t="s">
        <v>164</v>
      </c>
      <c r="L496" s="44"/>
      <c r="M496" s="221" t="s">
        <v>1</v>
      </c>
      <c r="N496" s="222" t="s">
        <v>43</v>
      </c>
      <c r="O496" s="91"/>
      <c r="P496" s="223">
        <f>O496*H496</f>
        <v>0</v>
      </c>
      <c r="Q496" s="223">
        <v>0</v>
      </c>
      <c r="R496" s="223">
        <f>Q496*H496</f>
        <v>0</v>
      </c>
      <c r="S496" s="223">
        <v>0.045999999999999999</v>
      </c>
      <c r="T496" s="224">
        <f>S496*H496</f>
        <v>13.225</v>
      </c>
      <c r="U496" s="38"/>
      <c r="V496" s="38"/>
      <c r="W496" s="38"/>
      <c r="X496" s="38"/>
      <c r="Y496" s="38"/>
      <c r="Z496" s="38"/>
      <c r="AA496" s="38"/>
      <c r="AB496" s="38"/>
      <c r="AC496" s="38"/>
      <c r="AD496" s="38"/>
      <c r="AE496" s="38"/>
      <c r="AR496" s="225" t="s">
        <v>165</v>
      </c>
      <c r="AT496" s="225" t="s">
        <v>160</v>
      </c>
      <c r="AU496" s="225" t="s">
        <v>87</v>
      </c>
      <c r="AY496" s="17" t="s">
        <v>157</v>
      </c>
      <c r="BE496" s="226">
        <f>IF(N496="základní",J496,0)</f>
        <v>0</v>
      </c>
      <c r="BF496" s="226">
        <f>IF(N496="snížená",J496,0)</f>
        <v>0</v>
      </c>
      <c r="BG496" s="226">
        <f>IF(N496="zákl. přenesená",J496,0)</f>
        <v>0</v>
      </c>
      <c r="BH496" s="226">
        <f>IF(N496="sníž. přenesená",J496,0)</f>
        <v>0</v>
      </c>
      <c r="BI496" s="226">
        <f>IF(N496="nulová",J496,0)</f>
        <v>0</v>
      </c>
      <c r="BJ496" s="17" t="s">
        <v>85</v>
      </c>
      <c r="BK496" s="226">
        <f>ROUND(I496*H496,2)</f>
        <v>0</v>
      </c>
      <c r="BL496" s="17" t="s">
        <v>165</v>
      </c>
      <c r="BM496" s="225" t="s">
        <v>603</v>
      </c>
    </row>
    <row r="497" s="14" customFormat="1">
      <c r="A497" s="14"/>
      <c r="B497" s="238"/>
      <c r="C497" s="239"/>
      <c r="D497" s="229" t="s">
        <v>167</v>
      </c>
      <c r="E497" s="240" t="s">
        <v>1</v>
      </c>
      <c r="F497" s="241" t="s">
        <v>275</v>
      </c>
      <c r="G497" s="239"/>
      <c r="H497" s="242">
        <v>287.5</v>
      </c>
      <c r="I497" s="243"/>
      <c r="J497" s="239"/>
      <c r="K497" s="239"/>
      <c r="L497" s="244"/>
      <c r="M497" s="245"/>
      <c r="N497" s="246"/>
      <c r="O497" s="246"/>
      <c r="P497" s="246"/>
      <c r="Q497" s="246"/>
      <c r="R497" s="246"/>
      <c r="S497" s="246"/>
      <c r="T497" s="247"/>
      <c r="U497" s="14"/>
      <c r="V497" s="14"/>
      <c r="W497" s="14"/>
      <c r="X497" s="14"/>
      <c r="Y497" s="14"/>
      <c r="Z497" s="14"/>
      <c r="AA497" s="14"/>
      <c r="AB497" s="14"/>
      <c r="AC497" s="14"/>
      <c r="AD497" s="14"/>
      <c r="AE497" s="14"/>
      <c r="AT497" s="248" t="s">
        <v>167</v>
      </c>
      <c r="AU497" s="248" t="s">
        <v>87</v>
      </c>
      <c r="AV497" s="14" t="s">
        <v>87</v>
      </c>
      <c r="AW497" s="14" t="s">
        <v>33</v>
      </c>
      <c r="AX497" s="14" t="s">
        <v>85</v>
      </c>
      <c r="AY497" s="248" t="s">
        <v>157</v>
      </c>
    </row>
    <row r="498" s="2" customFormat="1" ht="37.8" customHeight="1">
      <c r="A498" s="38"/>
      <c r="B498" s="39"/>
      <c r="C498" s="214" t="s">
        <v>604</v>
      </c>
      <c r="D498" s="214" t="s">
        <v>160</v>
      </c>
      <c r="E498" s="215" t="s">
        <v>605</v>
      </c>
      <c r="F498" s="216" t="s">
        <v>606</v>
      </c>
      <c r="G498" s="217" t="s">
        <v>174</v>
      </c>
      <c r="H498" s="218">
        <v>377.12099999999998</v>
      </c>
      <c r="I498" s="219"/>
      <c r="J498" s="220">
        <f>ROUND(I498*H498,2)</f>
        <v>0</v>
      </c>
      <c r="K498" s="216" t="s">
        <v>164</v>
      </c>
      <c r="L498" s="44"/>
      <c r="M498" s="221" t="s">
        <v>1</v>
      </c>
      <c r="N498" s="222" t="s">
        <v>43</v>
      </c>
      <c r="O498" s="91"/>
      <c r="P498" s="223">
        <f>O498*H498</f>
        <v>0</v>
      </c>
      <c r="Q498" s="223">
        <v>0</v>
      </c>
      <c r="R498" s="223">
        <f>Q498*H498</f>
        <v>0</v>
      </c>
      <c r="S498" s="223">
        <v>0.068000000000000005</v>
      </c>
      <c r="T498" s="224">
        <f>S498*H498</f>
        <v>25.644228000000002</v>
      </c>
      <c r="U498" s="38"/>
      <c r="V498" s="38"/>
      <c r="W498" s="38"/>
      <c r="X498" s="38"/>
      <c r="Y498" s="38"/>
      <c r="Z498" s="38"/>
      <c r="AA498" s="38"/>
      <c r="AB498" s="38"/>
      <c r="AC498" s="38"/>
      <c r="AD498" s="38"/>
      <c r="AE498" s="38"/>
      <c r="AR498" s="225" t="s">
        <v>165</v>
      </c>
      <c r="AT498" s="225" t="s">
        <v>160</v>
      </c>
      <c r="AU498" s="225" t="s">
        <v>87</v>
      </c>
      <c r="AY498" s="17" t="s">
        <v>157</v>
      </c>
      <c r="BE498" s="226">
        <f>IF(N498="základní",J498,0)</f>
        <v>0</v>
      </c>
      <c r="BF498" s="226">
        <f>IF(N498="snížená",J498,0)</f>
        <v>0</v>
      </c>
      <c r="BG498" s="226">
        <f>IF(N498="zákl. přenesená",J498,0)</f>
        <v>0</v>
      </c>
      <c r="BH498" s="226">
        <f>IF(N498="sníž. přenesená",J498,0)</f>
        <v>0</v>
      </c>
      <c r="BI498" s="226">
        <f>IF(N498="nulová",J498,0)</f>
        <v>0</v>
      </c>
      <c r="BJ498" s="17" t="s">
        <v>85</v>
      </c>
      <c r="BK498" s="226">
        <f>ROUND(I498*H498,2)</f>
        <v>0</v>
      </c>
      <c r="BL498" s="17" t="s">
        <v>165</v>
      </c>
      <c r="BM498" s="225" t="s">
        <v>607</v>
      </c>
    </row>
    <row r="499" s="13" customFormat="1">
      <c r="A499" s="13"/>
      <c r="B499" s="227"/>
      <c r="C499" s="228"/>
      <c r="D499" s="229" t="s">
        <v>167</v>
      </c>
      <c r="E499" s="230" t="s">
        <v>1</v>
      </c>
      <c r="F499" s="231" t="s">
        <v>189</v>
      </c>
      <c r="G499" s="228"/>
      <c r="H499" s="230" t="s">
        <v>1</v>
      </c>
      <c r="I499" s="232"/>
      <c r="J499" s="228"/>
      <c r="K499" s="228"/>
      <c r="L499" s="233"/>
      <c r="M499" s="234"/>
      <c r="N499" s="235"/>
      <c r="O499" s="235"/>
      <c r="P499" s="235"/>
      <c r="Q499" s="235"/>
      <c r="R499" s="235"/>
      <c r="S499" s="235"/>
      <c r="T499" s="236"/>
      <c r="U499" s="13"/>
      <c r="V499" s="13"/>
      <c r="W499" s="13"/>
      <c r="X499" s="13"/>
      <c r="Y499" s="13"/>
      <c r="Z499" s="13"/>
      <c r="AA499" s="13"/>
      <c r="AB499" s="13"/>
      <c r="AC499" s="13"/>
      <c r="AD499" s="13"/>
      <c r="AE499" s="13"/>
      <c r="AT499" s="237" t="s">
        <v>167</v>
      </c>
      <c r="AU499" s="237" t="s">
        <v>87</v>
      </c>
      <c r="AV499" s="13" t="s">
        <v>85</v>
      </c>
      <c r="AW499" s="13" t="s">
        <v>33</v>
      </c>
      <c r="AX499" s="13" t="s">
        <v>78</v>
      </c>
      <c r="AY499" s="237" t="s">
        <v>157</v>
      </c>
    </row>
    <row r="500" s="14" customFormat="1">
      <c r="A500" s="14"/>
      <c r="B500" s="238"/>
      <c r="C500" s="239"/>
      <c r="D500" s="229" t="s">
        <v>167</v>
      </c>
      <c r="E500" s="240" t="s">
        <v>1</v>
      </c>
      <c r="F500" s="241" t="s">
        <v>608</v>
      </c>
      <c r="G500" s="239"/>
      <c r="H500" s="242">
        <v>6.1500000000000004</v>
      </c>
      <c r="I500" s="243"/>
      <c r="J500" s="239"/>
      <c r="K500" s="239"/>
      <c r="L500" s="244"/>
      <c r="M500" s="245"/>
      <c r="N500" s="246"/>
      <c r="O500" s="246"/>
      <c r="P500" s="246"/>
      <c r="Q500" s="246"/>
      <c r="R500" s="246"/>
      <c r="S500" s="246"/>
      <c r="T500" s="247"/>
      <c r="U500" s="14"/>
      <c r="V500" s="14"/>
      <c r="W500" s="14"/>
      <c r="X500" s="14"/>
      <c r="Y500" s="14"/>
      <c r="Z500" s="14"/>
      <c r="AA500" s="14"/>
      <c r="AB500" s="14"/>
      <c r="AC500" s="14"/>
      <c r="AD500" s="14"/>
      <c r="AE500" s="14"/>
      <c r="AT500" s="248" t="s">
        <v>167</v>
      </c>
      <c r="AU500" s="248" t="s">
        <v>87</v>
      </c>
      <c r="AV500" s="14" t="s">
        <v>87</v>
      </c>
      <c r="AW500" s="14" t="s">
        <v>33</v>
      </c>
      <c r="AX500" s="14" t="s">
        <v>78</v>
      </c>
      <c r="AY500" s="248" t="s">
        <v>157</v>
      </c>
    </row>
    <row r="501" s="14" customFormat="1">
      <c r="A501" s="14"/>
      <c r="B501" s="238"/>
      <c r="C501" s="239"/>
      <c r="D501" s="229" t="s">
        <v>167</v>
      </c>
      <c r="E501" s="240" t="s">
        <v>1</v>
      </c>
      <c r="F501" s="241" t="s">
        <v>609</v>
      </c>
      <c r="G501" s="239"/>
      <c r="H501" s="242">
        <v>6</v>
      </c>
      <c r="I501" s="243"/>
      <c r="J501" s="239"/>
      <c r="K501" s="239"/>
      <c r="L501" s="244"/>
      <c r="M501" s="245"/>
      <c r="N501" s="246"/>
      <c r="O501" s="246"/>
      <c r="P501" s="246"/>
      <c r="Q501" s="246"/>
      <c r="R501" s="246"/>
      <c r="S501" s="246"/>
      <c r="T501" s="247"/>
      <c r="U501" s="14"/>
      <c r="V501" s="14"/>
      <c r="W501" s="14"/>
      <c r="X501" s="14"/>
      <c r="Y501" s="14"/>
      <c r="Z501" s="14"/>
      <c r="AA501" s="14"/>
      <c r="AB501" s="14"/>
      <c r="AC501" s="14"/>
      <c r="AD501" s="14"/>
      <c r="AE501" s="14"/>
      <c r="AT501" s="248" t="s">
        <v>167</v>
      </c>
      <c r="AU501" s="248" t="s">
        <v>87</v>
      </c>
      <c r="AV501" s="14" t="s">
        <v>87</v>
      </c>
      <c r="AW501" s="14" t="s">
        <v>33</v>
      </c>
      <c r="AX501" s="14" t="s">
        <v>78</v>
      </c>
      <c r="AY501" s="248" t="s">
        <v>157</v>
      </c>
    </row>
    <row r="502" s="14" customFormat="1">
      <c r="A502" s="14"/>
      <c r="B502" s="238"/>
      <c r="C502" s="239"/>
      <c r="D502" s="229" t="s">
        <v>167</v>
      </c>
      <c r="E502" s="240" t="s">
        <v>1</v>
      </c>
      <c r="F502" s="241" t="s">
        <v>610</v>
      </c>
      <c r="G502" s="239"/>
      <c r="H502" s="242">
        <v>19.274999999999999</v>
      </c>
      <c r="I502" s="243"/>
      <c r="J502" s="239"/>
      <c r="K502" s="239"/>
      <c r="L502" s="244"/>
      <c r="M502" s="245"/>
      <c r="N502" s="246"/>
      <c r="O502" s="246"/>
      <c r="P502" s="246"/>
      <c r="Q502" s="246"/>
      <c r="R502" s="246"/>
      <c r="S502" s="246"/>
      <c r="T502" s="247"/>
      <c r="U502" s="14"/>
      <c r="V502" s="14"/>
      <c r="W502" s="14"/>
      <c r="X502" s="14"/>
      <c r="Y502" s="14"/>
      <c r="Z502" s="14"/>
      <c r="AA502" s="14"/>
      <c r="AB502" s="14"/>
      <c r="AC502" s="14"/>
      <c r="AD502" s="14"/>
      <c r="AE502" s="14"/>
      <c r="AT502" s="248" t="s">
        <v>167</v>
      </c>
      <c r="AU502" s="248" t="s">
        <v>87</v>
      </c>
      <c r="AV502" s="14" t="s">
        <v>87</v>
      </c>
      <c r="AW502" s="14" t="s">
        <v>33</v>
      </c>
      <c r="AX502" s="14" t="s">
        <v>78</v>
      </c>
      <c r="AY502" s="248" t="s">
        <v>157</v>
      </c>
    </row>
    <row r="503" s="14" customFormat="1">
      <c r="A503" s="14"/>
      <c r="B503" s="238"/>
      <c r="C503" s="239"/>
      <c r="D503" s="229" t="s">
        <v>167</v>
      </c>
      <c r="E503" s="240" t="s">
        <v>1</v>
      </c>
      <c r="F503" s="241" t="s">
        <v>611</v>
      </c>
      <c r="G503" s="239"/>
      <c r="H503" s="242">
        <v>17.850999999999999</v>
      </c>
      <c r="I503" s="243"/>
      <c r="J503" s="239"/>
      <c r="K503" s="239"/>
      <c r="L503" s="244"/>
      <c r="M503" s="245"/>
      <c r="N503" s="246"/>
      <c r="O503" s="246"/>
      <c r="P503" s="246"/>
      <c r="Q503" s="246"/>
      <c r="R503" s="246"/>
      <c r="S503" s="246"/>
      <c r="T503" s="247"/>
      <c r="U503" s="14"/>
      <c r="V503" s="14"/>
      <c r="W503" s="14"/>
      <c r="X503" s="14"/>
      <c r="Y503" s="14"/>
      <c r="Z503" s="14"/>
      <c r="AA503" s="14"/>
      <c r="AB503" s="14"/>
      <c r="AC503" s="14"/>
      <c r="AD503" s="14"/>
      <c r="AE503" s="14"/>
      <c r="AT503" s="248" t="s">
        <v>167</v>
      </c>
      <c r="AU503" s="248" t="s">
        <v>87</v>
      </c>
      <c r="AV503" s="14" t="s">
        <v>87</v>
      </c>
      <c r="AW503" s="14" t="s">
        <v>33</v>
      </c>
      <c r="AX503" s="14" t="s">
        <v>78</v>
      </c>
      <c r="AY503" s="248" t="s">
        <v>157</v>
      </c>
    </row>
    <row r="504" s="14" customFormat="1">
      <c r="A504" s="14"/>
      <c r="B504" s="238"/>
      <c r="C504" s="239"/>
      <c r="D504" s="229" t="s">
        <v>167</v>
      </c>
      <c r="E504" s="240" t="s">
        <v>1</v>
      </c>
      <c r="F504" s="241" t="s">
        <v>612</v>
      </c>
      <c r="G504" s="239"/>
      <c r="H504" s="242">
        <v>17.850999999999999</v>
      </c>
      <c r="I504" s="243"/>
      <c r="J504" s="239"/>
      <c r="K504" s="239"/>
      <c r="L504" s="244"/>
      <c r="M504" s="245"/>
      <c r="N504" s="246"/>
      <c r="O504" s="246"/>
      <c r="P504" s="246"/>
      <c r="Q504" s="246"/>
      <c r="R504" s="246"/>
      <c r="S504" s="246"/>
      <c r="T504" s="247"/>
      <c r="U504" s="14"/>
      <c r="V504" s="14"/>
      <c r="W504" s="14"/>
      <c r="X504" s="14"/>
      <c r="Y504" s="14"/>
      <c r="Z504" s="14"/>
      <c r="AA504" s="14"/>
      <c r="AB504" s="14"/>
      <c r="AC504" s="14"/>
      <c r="AD504" s="14"/>
      <c r="AE504" s="14"/>
      <c r="AT504" s="248" t="s">
        <v>167</v>
      </c>
      <c r="AU504" s="248" t="s">
        <v>87</v>
      </c>
      <c r="AV504" s="14" t="s">
        <v>87</v>
      </c>
      <c r="AW504" s="14" t="s">
        <v>33</v>
      </c>
      <c r="AX504" s="14" t="s">
        <v>78</v>
      </c>
      <c r="AY504" s="248" t="s">
        <v>157</v>
      </c>
    </row>
    <row r="505" s="14" customFormat="1">
      <c r="A505" s="14"/>
      <c r="B505" s="238"/>
      <c r="C505" s="239"/>
      <c r="D505" s="229" t="s">
        <v>167</v>
      </c>
      <c r="E505" s="240" t="s">
        <v>1</v>
      </c>
      <c r="F505" s="241" t="s">
        <v>613</v>
      </c>
      <c r="G505" s="239"/>
      <c r="H505" s="242">
        <v>6.0380000000000003</v>
      </c>
      <c r="I505" s="243"/>
      <c r="J505" s="239"/>
      <c r="K505" s="239"/>
      <c r="L505" s="244"/>
      <c r="M505" s="245"/>
      <c r="N505" s="246"/>
      <c r="O505" s="246"/>
      <c r="P505" s="246"/>
      <c r="Q505" s="246"/>
      <c r="R505" s="246"/>
      <c r="S505" s="246"/>
      <c r="T505" s="247"/>
      <c r="U505" s="14"/>
      <c r="V505" s="14"/>
      <c r="W505" s="14"/>
      <c r="X505" s="14"/>
      <c r="Y505" s="14"/>
      <c r="Z505" s="14"/>
      <c r="AA505" s="14"/>
      <c r="AB505" s="14"/>
      <c r="AC505" s="14"/>
      <c r="AD505" s="14"/>
      <c r="AE505" s="14"/>
      <c r="AT505" s="248" t="s">
        <v>167</v>
      </c>
      <c r="AU505" s="248" t="s">
        <v>87</v>
      </c>
      <c r="AV505" s="14" t="s">
        <v>87</v>
      </c>
      <c r="AW505" s="14" t="s">
        <v>33</v>
      </c>
      <c r="AX505" s="14" t="s">
        <v>78</v>
      </c>
      <c r="AY505" s="248" t="s">
        <v>157</v>
      </c>
    </row>
    <row r="506" s="14" customFormat="1">
      <c r="A506" s="14"/>
      <c r="B506" s="238"/>
      <c r="C506" s="239"/>
      <c r="D506" s="229" t="s">
        <v>167</v>
      </c>
      <c r="E506" s="240" t="s">
        <v>1</v>
      </c>
      <c r="F506" s="241" t="s">
        <v>614</v>
      </c>
      <c r="G506" s="239"/>
      <c r="H506" s="242">
        <v>15.449999999999999</v>
      </c>
      <c r="I506" s="243"/>
      <c r="J506" s="239"/>
      <c r="K506" s="239"/>
      <c r="L506" s="244"/>
      <c r="M506" s="245"/>
      <c r="N506" s="246"/>
      <c r="O506" s="246"/>
      <c r="P506" s="246"/>
      <c r="Q506" s="246"/>
      <c r="R506" s="246"/>
      <c r="S506" s="246"/>
      <c r="T506" s="247"/>
      <c r="U506" s="14"/>
      <c r="V506" s="14"/>
      <c r="W506" s="14"/>
      <c r="X506" s="14"/>
      <c r="Y506" s="14"/>
      <c r="Z506" s="14"/>
      <c r="AA506" s="14"/>
      <c r="AB506" s="14"/>
      <c r="AC506" s="14"/>
      <c r="AD506" s="14"/>
      <c r="AE506" s="14"/>
      <c r="AT506" s="248" t="s">
        <v>167</v>
      </c>
      <c r="AU506" s="248" t="s">
        <v>87</v>
      </c>
      <c r="AV506" s="14" t="s">
        <v>87</v>
      </c>
      <c r="AW506" s="14" t="s">
        <v>33</v>
      </c>
      <c r="AX506" s="14" t="s">
        <v>78</v>
      </c>
      <c r="AY506" s="248" t="s">
        <v>157</v>
      </c>
    </row>
    <row r="507" s="14" customFormat="1">
      <c r="A507" s="14"/>
      <c r="B507" s="238"/>
      <c r="C507" s="239"/>
      <c r="D507" s="229" t="s">
        <v>167</v>
      </c>
      <c r="E507" s="240" t="s">
        <v>1</v>
      </c>
      <c r="F507" s="241" t="s">
        <v>615</v>
      </c>
      <c r="G507" s="239"/>
      <c r="H507" s="242">
        <v>8.4000000000000004</v>
      </c>
      <c r="I507" s="243"/>
      <c r="J507" s="239"/>
      <c r="K507" s="239"/>
      <c r="L507" s="244"/>
      <c r="M507" s="245"/>
      <c r="N507" s="246"/>
      <c r="O507" s="246"/>
      <c r="P507" s="246"/>
      <c r="Q507" s="246"/>
      <c r="R507" s="246"/>
      <c r="S507" s="246"/>
      <c r="T507" s="247"/>
      <c r="U507" s="14"/>
      <c r="V507" s="14"/>
      <c r="W507" s="14"/>
      <c r="X507" s="14"/>
      <c r="Y507" s="14"/>
      <c r="Z507" s="14"/>
      <c r="AA507" s="14"/>
      <c r="AB507" s="14"/>
      <c r="AC507" s="14"/>
      <c r="AD507" s="14"/>
      <c r="AE507" s="14"/>
      <c r="AT507" s="248" t="s">
        <v>167</v>
      </c>
      <c r="AU507" s="248" t="s">
        <v>87</v>
      </c>
      <c r="AV507" s="14" t="s">
        <v>87</v>
      </c>
      <c r="AW507" s="14" t="s">
        <v>33</v>
      </c>
      <c r="AX507" s="14" t="s">
        <v>78</v>
      </c>
      <c r="AY507" s="248" t="s">
        <v>157</v>
      </c>
    </row>
    <row r="508" s="14" customFormat="1">
      <c r="A508" s="14"/>
      <c r="B508" s="238"/>
      <c r="C508" s="239"/>
      <c r="D508" s="229" t="s">
        <v>167</v>
      </c>
      <c r="E508" s="240" t="s">
        <v>1</v>
      </c>
      <c r="F508" s="241" t="s">
        <v>616</v>
      </c>
      <c r="G508" s="239"/>
      <c r="H508" s="242">
        <v>4.875</v>
      </c>
      <c r="I508" s="243"/>
      <c r="J508" s="239"/>
      <c r="K508" s="239"/>
      <c r="L508" s="244"/>
      <c r="M508" s="245"/>
      <c r="N508" s="246"/>
      <c r="O508" s="246"/>
      <c r="P508" s="246"/>
      <c r="Q508" s="246"/>
      <c r="R508" s="246"/>
      <c r="S508" s="246"/>
      <c r="T508" s="247"/>
      <c r="U508" s="14"/>
      <c r="V508" s="14"/>
      <c r="W508" s="14"/>
      <c r="X508" s="14"/>
      <c r="Y508" s="14"/>
      <c r="Z508" s="14"/>
      <c r="AA508" s="14"/>
      <c r="AB508" s="14"/>
      <c r="AC508" s="14"/>
      <c r="AD508" s="14"/>
      <c r="AE508" s="14"/>
      <c r="AT508" s="248" t="s">
        <v>167</v>
      </c>
      <c r="AU508" s="248" t="s">
        <v>87</v>
      </c>
      <c r="AV508" s="14" t="s">
        <v>87</v>
      </c>
      <c r="AW508" s="14" t="s">
        <v>33</v>
      </c>
      <c r="AX508" s="14" t="s">
        <v>78</v>
      </c>
      <c r="AY508" s="248" t="s">
        <v>157</v>
      </c>
    </row>
    <row r="509" s="13" customFormat="1">
      <c r="A509" s="13"/>
      <c r="B509" s="227"/>
      <c r="C509" s="228"/>
      <c r="D509" s="229" t="s">
        <v>167</v>
      </c>
      <c r="E509" s="230" t="s">
        <v>1</v>
      </c>
      <c r="F509" s="231" t="s">
        <v>178</v>
      </c>
      <c r="G509" s="228"/>
      <c r="H509" s="230" t="s">
        <v>1</v>
      </c>
      <c r="I509" s="232"/>
      <c r="J509" s="228"/>
      <c r="K509" s="228"/>
      <c r="L509" s="233"/>
      <c r="M509" s="234"/>
      <c r="N509" s="235"/>
      <c r="O509" s="235"/>
      <c r="P509" s="235"/>
      <c r="Q509" s="235"/>
      <c r="R509" s="235"/>
      <c r="S509" s="235"/>
      <c r="T509" s="236"/>
      <c r="U509" s="13"/>
      <c r="V509" s="13"/>
      <c r="W509" s="13"/>
      <c r="X509" s="13"/>
      <c r="Y509" s="13"/>
      <c r="Z509" s="13"/>
      <c r="AA509" s="13"/>
      <c r="AB509" s="13"/>
      <c r="AC509" s="13"/>
      <c r="AD509" s="13"/>
      <c r="AE509" s="13"/>
      <c r="AT509" s="237" t="s">
        <v>167</v>
      </c>
      <c r="AU509" s="237" t="s">
        <v>87</v>
      </c>
      <c r="AV509" s="13" t="s">
        <v>85</v>
      </c>
      <c r="AW509" s="13" t="s">
        <v>33</v>
      </c>
      <c r="AX509" s="13" t="s">
        <v>78</v>
      </c>
      <c r="AY509" s="237" t="s">
        <v>157</v>
      </c>
    </row>
    <row r="510" s="14" customFormat="1">
      <c r="A510" s="14"/>
      <c r="B510" s="238"/>
      <c r="C510" s="239"/>
      <c r="D510" s="229" t="s">
        <v>167</v>
      </c>
      <c r="E510" s="240" t="s">
        <v>1</v>
      </c>
      <c r="F510" s="241" t="s">
        <v>617</v>
      </c>
      <c r="G510" s="239"/>
      <c r="H510" s="242">
        <v>26.129999999999999</v>
      </c>
      <c r="I510" s="243"/>
      <c r="J510" s="239"/>
      <c r="K510" s="239"/>
      <c r="L510" s="244"/>
      <c r="M510" s="245"/>
      <c r="N510" s="246"/>
      <c r="O510" s="246"/>
      <c r="P510" s="246"/>
      <c r="Q510" s="246"/>
      <c r="R510" s="246"/>
      <c r="S510" s="246"/>
      <c r="T510" s="247"/>
      <c r="U510" s="14"/>
      <c r="V510" s="14"/>
      <c r="W510" s="14"/>
      <c r="X510" s="14"/>
      <c r="Y510" s="14"/>
      <c r="Z510" s="14"/>
      <c r="AA510" s="14"/>
      <c r="AB510" s="14"/>
      <c r="AC510" s="14"/>
      <c r="AD510" s="14"/>
      <c r="AE510" s="14"/>
      <c r="AT510" s="248" t="s">
        <v>167</v>
      </c>
      <c r="AU510" s="248" t="s">
        <v>87</v>
      </c>
      <c r="AV510" s="14" t="s">
        <v>87</v>
      </c>
      <c r="AW510" s="14" t="s">
        <v>33</v>
      </c>
      <c r="AX510" s="14" t="s">
        <v>78</v>
      </c>
      <c r="AY510" s="248" t="s">
        <v>157</v>
      </c>
    </row>
    <row r="511" s="14" customFormat="1">
      <c r="A511" s="14"/>
      <c r="B511" s="238"/>
      <c r="C511" s="239"/>
      <c r="D511" s="229" t="s">
        <v>167</v>
      </c>
      <c r="E511" s="240" t="s">
        <v>1</v>
      </c>
      <c r="F511" s="241" t="s">
        <v>618</v>
      </c>
      <c r="G511" s="239"/>
      <c r="H511" s="242">
        <v>25.515000000000001</v>
      </c>
      <c r="I511" s="243"/>
      <c r="J511" s="239"/>
      <c r="K511" s="239"/>
      <c r="L511" s="244"/>
      <c r="M511" s="245"/>
      <c r="N511" s="246"/>
      <c r="O511" s="246"/>
      <c r="P511" s="246"/>
      <c r="Q511" s="246"/>
      <c r="R511" s="246"/>
      <c r="S511" s="246"/>
      <c r="T511" s="247"/>
      <c r="U511" s="14"/>
      <c r="V511" s="14"/>
      <c r="W511" s="14"/>
      <c r="X511" s="14"/>
      <c r="Y511" s="14"/>
      <c r="Z511" s="14"/>
      <c r="AA511" s="14"/>
      <c r="AB511" s="14"/>
      <c r="AC511" s="14"/>
      <c r="AD511" s="14"/>
      <c r="AE511" s="14"/>
      <c r="AT511" s="248" t="s">
        <v>167</v>
      </c>
      <c r="AU511" s="248" t="s">
        <v>87</v>
      </c>
      <c r="AV511" s="14" t="s">
        <v>87</v>
      </c>
      <c r="AW511" s="14" t="s">
        <v>33</v>
      </c>
      <c r="AX511" s="14" t="s">
        <v>78</v>
      </c>
      <c r="AY511" s="248" t="s">
        <v>157</v>
      </c>
    </row>
    <row r="512" s="14" customFormat="1">
      <c r="A512" s="14"/>
      <c r="B512" s="238"/>
      <c r="C512" s="239"/>
      <c r="D512" s="229" t="s">
        <v>167</v>
      </c>
      <c r="E512" s="240" t="s">
        <v>1</v>
      </c>
      <c r="F512" s="241" t="s">
        <v>619</v>
      </c>
      <c r="G512" s="239"/>
      <c r="H512" s="242">
        <v>46.627000000000002</v>
      </c>
      <c r="I512" s="243"/>
      <c r="J512" s="239"/>
      <c r="K512" s="239"/>
      <c r="L512" s="244"/>
      <c r="M512" s="245"/>
      <c r="N512" s="246"/>
      <c r="O512" s="246"/>
      <c r="P512" s="246"/>
      <c r="Q512" s="246"/>
      <c r="R512" s="246"/>
      <c r="S512" s="246"/>
      <c r="T512" s="247"/>
      <c r="U512" s="14"/>
      <c r="V512" s="14"/>
      <c r="W512" s="14"/>
      <c r="X512" s="14"/>
      <c r="Y512" s="14"/>
      <c r="Z512" s="14"/>
      <c r="AA512" s="14"/>
      <c r="AB512" s="14"/>
      <c r="AC512" s="14"/>
      <c r="AD512" s="14"/>
      <c r="AE512" s="14"/>
      <c r="AT512" s="248" t="s">
        <v>167</v>
      </c>
      <c r="AU512" s="248" t="s">
        <v>87</v>
      </c>
      <c r="AV512" s="14" t="s">
        <v>87</v>
      </c>
      <c r="AW512" s="14" t="s">
        <v>33</v>
      </c>
      <c r="AX512" s="14" t="s">
        <v>78</v>
      </c>
      <c r="AY512" s="248" t="s">
        <v>157</v>
      </c>
    </row>
    <row r="513" s="14" customFormat="1">
      <c r="A513" s="14"/>
      <c r="B513" s="238"/>
      <c r="C513" s="239"/>
      <c r="D513" s="229" t="s">
        <v>167</v>
      </c>
      <c r="E513" s="240" t="s">
        <v>1</v>
      </c>
      <c r="F513" s="241" t="s">
        <v>620</v>
      </c>
      <c r="G513" s="239"/>
      <c r="H513" s="242">
        <v>24.074999999999999</v>
      </c>
      <c r="I513" s="243"/>
      <c r="J513" s="239"/>
      <c r="K513" s="239"/>
      <c r="L513" s="244"/>
      <c r="M513" s="245"/>
      <c r="N513" s="246"/>
      <c r="O513" s="246"/>
      <c r="P513" s="246"/>
      <c r="Q513" s="246"/>
      <c r="R513" s="246"/>
      <c r="S513" s="246"/>
      <c r="T513" s="247"/>
      <c r="U513" s="14"/>
      <c r="V513" s="14"/>
      <c r="W513" s="14"/>
      <c r="X513" s="14"/>
      <c r="Y513" s="14"/>
      <c r="Z513" s="14"/>
      <c r="AA513" s="14"/>
      <c r="AB513" s="14"/>
      <c r="AC513" s="14"/>
      <c r="AD513" s="14"/>
      <c r="AE513" s="14"/>
      <c r="AT513" s="248" t="s">
        <v>167</v>
      </c>
      <c r="AU513" s="248" t="s">
        <v>87</v>
      </c>
      <c r="AV513" s="14" t="s">
        <v>87</v>
      </c>
      <c r="AW513" s="14" t="s">
        <v>33</v>
      </c>
      <c r="AX513" s="14" t="s">
        <v>78</v>
      </c>
      <c r="AY513" s="248" t="s">
        <v>157</v>
      </c>
    </row>
    <row r="514" s="14" customFormat="1">
      <c r="A514" s="14"/>
      <c r="B514" s="238"/>
      <c r="C514" s="239"/>
      <c r="D514" s="229" t="s">
        <v>167</v>
      </c>
      <c r="E514" s="240" t="s">
        <v>1</v>
      </c>
      <c r="F514" s="241" t="s">
        <v>621</v>
      </c>
      <c r="G514" s="239"/>
      <c r="H514" s="242">
        <v>21.242000000000001</v>
      </c>
      <c r="I514" s="243"/>
      <c r="J514" s="239"/>
      <c r="K514" s="239"/>
      <c r="L514" s="244"/>
      <c r="M514" s="245"/>
      <c r="N514" s="246"/>
      <c r="O514" s="246"/>
      <c r="P514" s="246"/>
      <c r="Q514" s="246"/>
      <c r="R514" s="246"/>
      <c r="S514" s="246"/>
      <c r="T514" s="247"/>
      <c r="U514" s="14"/>
      <c r="V514" s="14"/>
      <c r="W514" s="14"/>
      <c r="X514" s="14"/>
      <c r="Y514" s="14"/>
      <c r="Z514" s="14"/>
      <c r="AA514" s="14"/>
      <c r="AB514" s="14"/>
      <c r="AC514" s="14"/>
      <c r="AD514" s="14"/>
      <c r="AE514" s="14"/>
      <c r="AT514" s="248" t="s">
        <v>167</v>
      </c>
      <c r="AU514" s="248" t="s">
        <v>87</v>
      </c>
      <c r="AV514" s="14" t="s">
        <v>87</v>
      </c>
      <c r="AW514" s="14" t="s">
        <v>33</v>
      </c>
      <c r="AX514" s="14" t="s">
        <v>78</v>
      </c>
      <c r="AY514" s="248" t="s">
        <v>157</v>
      </c>
    </row>
    <row r="515" s="14" customFormat="1">
      <c r="A515" s="14"/>
      <c r="B515" s="238"/>
      <c r="C515" s="239"/>
      <c r="D515" s="229" t="s">
        <v>167</v>
      </c>
      <c r="E515" s="240" t="s">
        <v>1</v>
      </c>
      <c r="F515" s="241" t="s">
        <v>622</v>
      </c>
      <c r="G515" s="239"/>
      <c r="H515" s="242">
        <v>21.077000000000002</v>
      </c>
      <c r="I515" s="243"/>
      <c r="J515" s="239"/>
      <c r="K515" s="239"/>
      <c r="L515" s="244"/>
      <c r="M515" s="245"/>
      <c r="N515" s="246"/>
      <c r="O515" s="246"/>
      <c r="P515" s="246"/>
      <c r="Q515" s="246"/>
      <c r="R515" s="246"/>
      <c r="S515" s="246"/>
      <c r="T515" s="247"/>
      <c r="U515" s="14"/>
      <c r="V515" s="14"/>
      <c r="W515" s="14"/>
      <c r="X515" s="14"/>
      <c r="Y515" s="14"/>
      <c r="Z515" s="14"/>
      <c r="AA515" s="14"/>
      <c r="AB515" s="14"/>
      <c r="AC515" s="14"/>
      <c r="AD515" s="14"/>
      <c r="AE515" s="14"/>
      <c r="AT515" s="248" t="s">
        <v>167</v>
      </c>
      <c r="AU515" s="248" t="s">
        <v>87</v>
      </c>
      <c r="AV515" s="14" t="s">
        <v>87</v>
      </c>
      <c r="AW515" s="14" t="s">
        <v>33</v>
      </c>
      <c r="AX515" s="14" t="s">
        <v>78</v>
      </c>
      <c r="AY515" s="248" t="s">
        <v>157</v>
      </c>
    </row>
    <row r="516" s="14" customFormat="1">
      <c r="A516" s="14"/>
      <c r="B516" s="238"/>
      <c r="C516" s="239"/>
      <c r="D516" s="229" t="s">
        <v>167</v>
      </c>
      <c r="E516" s="240" t="s">
        <v>1</v>
      </c>
      <c r="F516" s="241" t="s">
        <v>623</v>
      </c>
      <c r="G516" s="239"/>
      <c r="H516" s="242">
        <v>10.5</v>
      </c>
      <c r="I516" s="243"/>
      <c r="J516" s="239"/>
      <c r="K516" s="239"/>
      <c r="L516" s="244"/>
      <c r="M516" s="245"/>
      <c r="N516" s="246"/>
      <c r="O516" s="246"/>
      <c r="P516" s="246"/>
      <c r="Q516" s="246"/>
      <c r="R516" s="246"/>
      <c r="S516" s="246"/>
      <c r="T516" s="247"/>
      <c r="U516" s="14"/>
      <c r="V516" s="14"/>
      <c r="W516" s="14"/>
      <c r="X516" s="14"/>
      <c r="Y516" s="14"/>
      <c r="Z516" s="14"/>
      <c r="AA516" s="14"/>
      <c r="AB516" s="14"/>
      <c r="AC516" s="14"/>
      <c r="AD516" s="14"/>
      <c r="AE516" s="14"/>
      <c r="AT516" s="248" t="s">
        <v>167</v>
      </c>
      <c r="AU516" s="248" t="s">
        <v>87</v>
      </c>
      <c r="AV516" s="14" t="s">
        <v>87</v>
      </c>
      <c r="AW516" s="14" t="s">
        <v>33</v>
      </c>
      <c r="AX516" s="14" t="s">
        <v>78</v>
      </c>
      <c r="AY516" s="248" t="s">
        <v>157</v>
      </c>
    </row>
    <row r="517" s="14" customFormat="1">
      <c r="A517" s="14"/>
      <c r="B517" s="238"/>
      <c r="C517" s="239"/>
      <c r="D517" s="229" t="s">
        <v>167</v>
      </c>
      <c r="E517" s="240" t="s">
        <v>1</v>
      </c>
      <c r="F517" s="241" t="s">
        <v>624</v>
      </c>
      <c r="G517" s="239"/>
      <c r="H517" s="242">
        <v>6.4500000000000002</v>
      </c>
      <c r="I517" s="243"/>
      <c r="J517" s="239"/>
      <c r="K517" s="239"/>
      <c r="L517" s="244"/>
      <c r="M517" s="245"/>
      <c r="N517" s="246"/>
      <c r="O517" s="246"/>
      <c r="P517" s="246"/>
      <c r="Q517" s="246"/>
      <c r="R517" s="246"/>
      <c r="S517" s="246"/>
      <c r="T517" s="247"/>
      <c r="U517" s="14"/>
      <c r="V517" s="14"/>
      <c r="W517" s="14"/>
      <c r="X517" s="14"/>
      <c r="Y517" s="14"/>
      <c r="Z517" s="14"/>
      <c r="AA517" s="14"/>
      <c r="AB517" s="14"/>
      <c r="AC517" s="14"/>
      <c r="AD517" s="14"/>
      <c r="AE517" s="14"/>
      <c r="AT517" s="248" t="s">
        <v>167</v>
      </c>
      <c r="AU517" s="248" t="s">
        <v>87</v>
      </c>
      <c r="AV517" s="14" t="s">
        <v>87</v>
      </c>
      <c r="AW517" s="14" t="s">
        <v>33</v>
      </c>
      <c r="AX517" s="14" t="s">
        <v>78</v>
      </c>
      <c r="AY517" s="248" t="s">
        <v>157</v>
      </c>
    </row>
    <row r="518" s="14" customFormat="1">
      <c r="A518" s="14"/>
      <c r="B518" s="238"/>
      <c r="C518" s="239"/>
      <c r="D518" s="229" t="s">
        <v>167</v>
      </c>
      <c r="E518" s="240" t="s">
        <v>1</v>
      </c>
      <c r="F518" s="241" t="s">
        <v>625</v>
      </c>
      <c r="G518" s="239"/>
      <c r="H518" s="242">
        <v>11.25</v>
      </c>
      <c r="I518" s="243"/>
      <c r="J518" s="239"/>
      <c r="K518" s="239"/>
      <c r="L518" s="244"/>
      <c r="M518" s="245"/>
      <c r="N518" s="246"/>
      <c r="O518" s="246"/>
      <c r="P518" s="246"/>
      <c r="Q518" s="246"/>
      <c r="R518" s="246"/>
      <c r="S518" s="246"/>
      <c r="T518" s="247"/>
      <c r="U518" s="14"/>
      <c r="V518" s="14"/>
      <c r="W518" s="14"/>
      <c r="X518" s="14"/>
      <c r="Y518" s="14"/>
      <c r="Z518" s="14"/>
      <c r="AA518" s="14"/>
      <c r="AB518" s="14"/>
      <c r="AC518" s="14"/>
      <c r="AD518" s="14"/>
      <c r="AE518" s="14"/>
      <c r="AT518" s="248" t="s">
        <v>167</v>
      </c>
      <c r="AU518" s="248" t="s">
        <v>87</v>
      </c>
      <c r="AV518" s="14" t="s">
        <v>87</v>
      </c>
      <c r="AW518" s="14" t="s">
        <v>33</v>
      </c>
      <c r="AX518" s="14" t="s">
        <v>78</v>
      </c>
      <c r="AY518" s="248" t="s">
        <v>157</v>
      </c>
    </row>
    <row r="519" s="14" customFormat="1">
      <c r="A519" s="14"/>
      <c r="B519" s="238"/>
      <c r="C519" s="239"/>
      <c r="D519" s="229" t="s">
        <v>167</v>
      </c>
      <c r="E519" s="240" t="s">
        <v>1</v>
      </c>
      <c r="F519" s="241" t="s">
        <v>626</v>
      </c>
      <c r="G519" s="239"/>
      <c r="H519" s="242">
        <v>14.94</v>
      </c>
      <c r="I519" s="243"/>
      <c r="J519" s="239"/>
      <c r="K519" s="239"/>
      <c r="L519" s="244"/>
      <c r="M519" s="245"/>
      <c r="N519" s="246"/>
      <c r="O519" s="246"/>
      <c r="P519" s="246"/>
      <c r="Q519" s="246"/>
      <c r="R519" s="246"/>
      <c r="S519" s="246"/>
      <c r="T519" s="247"/>
      <c r="U519" s="14"/>
      <c r="V519" s="14"/>
      <c r="W519" s="14"/>
      <c r="X519" s="14"/>
      <c r="Y519" s="14"/>
      <c r="Z519" s="14"/>
      <c r="AA519" s="14"/>
      <c r="AB519" s="14"/>
      <c r="AC519" s="14"/>
      <c r="AD519" s="14"/>
      <c r="AE519" s="14"/>
      <c r="AT519" s="248" t="s">
        <v>167</v>
      </c>
      <c r="AU519" s="248" t="s">
        <v>87</v>
      </c>
      <c r="AV519" s="14" t="s">
        <v>87</v>
      </c>
      <c r="AW519" s="14" t="s">
        <v>33</v>
      </c>
      <c r="AX519" s="14" t="s">
        <v>78</v>
      </c>
      <c r="AY519" s="248" t="s">
        <v>157</v>
      </c>
    </row>
    <row r="520" s="14" customFormat="1">
      <c r="A520" s="14"/>
      <c r="B520" s="238"/>
      <c r="C520" s="239"/>
      <c r="D520" s="229" t="s">
        <v>167</v>
      </c>
      <c r="E520" s="240" t="s">
        <v>1</v>
      </c>
      <c r="F520" s="241" t="s">
        <v>627</v>
      </c>
      <c r="G520" s="239"/>
      <c r="H520" s="242">
        <v>11.699999999999999</v>
      </c>
      <c r="I520" s="243"/>
      <c r="J520" s="239"/>
      <c r="K520" s="239"/>
      <c r="L520" s="244"/>
      <c r="M520" s="245"/>
      <c r="N520" s="246"/>
      <c r="O520" s="246"/>
      <c r="P520" s="246"/>
      <c r="Q520" s="246"/>
      <c r="R520" s="246"/>
      <c r="S520" s="246"/>
      <c r="T520" s="247"/>
      <c r="U520" s="14"/>
      <c r="V520" s="14"/>
      <c r="W520" s="14"/>
      <c r="X520" s="14"/>
      <c r="Y520" s="14"/>
      <c r="Z520" s="14"/>
      <c r="AA520" s="14"/>
      <c r="AB520" s="14"/>
      <c r="AC520" s="14"/>
      <c r="AD520" s="14"/>
      <c r="AE520" s="14"/>
      <c r="AT520" s="248" t="s">
        <v>167</v>
      </c>
      <c r="AU520" s="248" t="s">
        <v>87</v>
      </c>
      <c r="AV520" s="14" t="s">
        <v>87</v>
      </c>
      <c r="AW520" s="14" t="s">
        <v>33</v>
      </c>
      <c r="AX520" s="14" t="s">
        <v>78</v>
      </c>
      <c r="AY520" s="248" t="s">
        <v>157</v>
      </c>
    </row>
    <row r="521" s="14" customFormat="1">
      <c r="A521" s="14"/>
      <c r="B521" s="238"/>
      <c r="C521" s="239"/>
      <c r="D521" s="229" t="s">
        <v>167</v>
      </c>
      <c r="E521" s="240" t="s">
        <v>1</v>
      </c>
      <c r="F521" s="241" t="s">
        <v>628</v>
      </c>
      <c r="G521" s="239"/>
      <c r="H521" s="242">
        <v>15.75</v>
      </c>
      <c r="I521" s="243"/>
      <c r="J521" s="239"/>
      <c r="K521" s="239"/>
      <c r="L521" s="244"/>
      <c r="M521" s="245"/>
      <c r="N521" s="246"/>
      <c r="O521" s="246"/>
      <c r="P521" s="246"/>
      <c r="Q521" s="246"/>
      <c r="R521" s="246"/>
      <c r="S521" s="246"/>
      <c r="T521" s="247"/>
      <c r="U521" s="14"/>
      <c r="V521" s="14"/>
      <c r="W521" s="14"/>
      <c r="X521" s="14"/>
      <c r="Y521" s="14"/>
      <c r="Z521" s="14"/>
      <c r="AA521" s="14"/>
      <c r="AB521" s="14"/>
      <c r="AC521" s="14"/>
      <c r="AD521" s="14"/>
      <c r="AE521" s="14"/>
      <c r="AT521" s="248" t="s">
        <v>167</v>
      </c>
      <c r="AU521" s="248" t="s">
        <v>87</v>
      </c>
      <c r="AV521" s="14" t="s">
        <v>87</v>
      </c>
      <c r="AW521" s="14" t="s">
        <v>33</v>
      </c>
      <c r="AX521" s="14" t="s">
        <v>78</v>
      </c>
      <c r="AY521" s="248" t="s">
        <v>157</v>
      </c>
    </row>
    <row r="522" s="14" customFormat="1">
      <c r="A522" s="14"/>
      <c r="B522" s="238"/>
      <c r="C522" s="239"/>
      <c r="D522" s="229" t="s">
        <v>167</v>
      </c>
      <c r="E522" s="240" t="s">
        <v>1</v>
      </c>
      <c r="F522" s="241" t="s">
        <v>629</v>
      </c>
      <c r="G522" s="239"/>
      <c r="H522" s="242">
        <v>24.074999999999999</v>
      </c>
      <c r="I522" s="243"/>
      <c r="J522" s="239"/>
      <c r="K522" s="239"/>
      <c r="L522" s="244"/>
      <c r="M522" s="245"/>
      <c r="N522" s="246"/>
      <c r="O522" s="246"/>
      <c r="P522" s="246"/>
      <c r="Q522" s="246"/>
      <c r="R522" s="246"/>
      <c r="S522" s="246"/>
      <c r="T522" s="247"/>
      <c r="U522" s="14"/>
      <c r="V522" s="14"/>
      <c r="W522" s="14"/>
      <c r="X522" s="14"/>
      <c r="Y522" s="14"/>
      <c r="Z522" s="14"/>
      <c r="AA522" s="14"/>
      <c r="AB522" s="14"/>
      <c r="AC522" s="14"/>
      <c r="AD522" s="14"/>
      <c r="AE522" s="14"/>
      <c r="AT522" s="248" t="s">
        <v>167</v>
      </c>
      <c r="AU522" s="248" t="s">
        <v>87</v>
      </c>
      <c r="AV522" s="14" t="s">
        <v>87</v>
      </c>
      <c r="AW522" s="14" t="s">
        <v>33</v>
      </c>
      <c r="AX522" s="14" t="s">
        <v>78</v>
      </c>
      <c r="AY522" s="248" t="s">
        <v>157</v>
      </c>
    </row>
    <row r="523" s="14" customFormat="1">
      <c r="A523" s="14"/>
      <c r="B523" s="238"/>
      <c r="C523" s="239"/>
      <c r="D523" s="229" t="s">
        <v>167</v>
      </c>
      <c r="E523" s="240" t="s">
        <v>1</v>
      </c>
      <c r="F523" s="241" t="s">
        <v>630</v>
      </c>
      <c r="G523" s="239"/>
      <c r="H523" s="242">
        <v>8.5500000000000007</v>
      </c>
      <c r="I523" s="243"/>
      <c r="J523" s="239"/>
      <c r="K523" s="239"/>
      <c r="L523" s="244"/>
      <c r="M523" s="245"/>
      <c r="N523" s="246"/>
      <c r="O523" s="246"/>
      <c r="P523" s="246"/>
      <c r="Q523" s="246"/>
      <c r="R523" s="246"/>
      <c r="S523" s="246"/>
      <c r="T523" s="247"/>
      <c r="U523" s="14"/>
      <c r="V523" s="14"/>
      <c r="W523" s="14"/>
      <c r="X523" s="14"/>
      <c r="Y523" s="14"/>
      <c r="Z523" s="14"/>
      <c r="AA523" s="14"/>
      <c r="AB523" s="14"/>
      <c r="AC523" s="14"/>
      <c r="AD523" s="14"/>
      <c r="AE523" s="14"/>
      <c r="AT523" s="248" t="s">
        <v>167</v>
      </c>
      <c r="AU523" s="248" t="s">
        <v>87</v>
      </c>
      <c r="AV523" s="14" t="s">
        <v>87</v>
      </c>
      <c r="AW523" s="14" t="s">
        <v>33</v>
      </c>
      <c r="AX523" s="14" t="s">
        <v>78</v>
      </c>
      <c r="AY523" s="248" t="s">
        <v>157</v>
      </c>
    </row>
    <row r="524" s="14" customFormat="1">
      <c r="A524" s="14"/>
      <c r="B524" s="238"/>
      <c r="C524" s="239"/>
      <c r="D524" s="229" t="s">
        <v>167</v>
      </c>
      <c r="E524" s="240" t="s">
        <v>1</v>
      </c>
      <c r="F524" s="241" t="s">
        <v>631</v>
      </c>
      <c r="G524" s="239"/>
      <c r="H524" s="242">
        <v>7.3499999999999996</v>
      </c>
      <c r="I524" s="243"/>
      <c r="J524" s="239"/>
      <c r="K524" s="239"/>
      <c r="L524" s="244"/>
      <c r="M524" s="245"/>
      <c r="N524" s="246"/>
      <c r="O524" s="246"/>
      <c r="P524" s="246"/>
      <c r="Q524" s="246"/>
      <c r="R524" s="246"/>
      <c r="S524" s="246"/>
      <c r="T524" s="247"/>
      <c r="U524" s="14"/>
      <c r="V524" s="14"/>
      <c r="W524" s="14"/>
      <c r="X524" s="14"/>
      <c r="Y524" s="14"/>
      <c r="Z524" s="14"/>
      <c r="AA524" s="14"/>
      <c r="AB524" s="14"/>
      <c r="AC524" s="14"/>
      <c r="AD524" s="14"/>
      <c r="AE524" s="14"/>
      <c r="AT524" s="248" t="s">
        <v>167</v>
      </c>
      <c r="AU524" s="248" t="s">
        <v>87</v>
      </c>
      <c r="AV524" s="14" t="s">
        <v>87</v>
      </c>
      <c r="AW524" s="14" t="s">
        <v>33</v>
      </c>
      <c r="AX524" s="14" t="s">
        <v>78</v>
      </c>
      <c r="AY524" s="248" t="s">
        <v>157</v>
      </c>
    </row>
    <row r="525" s="15" customFormat="1">
      <c r="A525" s="15"/>
      <c r="B525" s="249"/>
      <c r="C525" s="250"/>
      <c r="D525" s="229" t="s">
        <v>167</v>
      </c>
      <c r="E525" s="251" t="s">
        <v>1</v>
      </c>
      <c r="F525" s="252" t="s">
        <v>632</v>
      </c>
      <c r="G525" s="250"/>
      <c r="H525" s="253">
        <v>377.12100000000004</v>
      </c>
      <c r="I525" s="254"/>
      <c r="J525" s="250"/>
      <c r="K525" s="250"/>
      <c r="L525" s="255"/>
      <c r="M525" s="256"/>
      <c r="N525" s="257"/>
      <c r="O525" s="257"/>
      <c r="P525" s="257"/>
      <c r="Q525" s="257"/>
      <c r="R525" s="257"/>
      <c r="S525" s="257"/>
      <c r="T525" s="258"/>
      <c r="U525" s="15"/>
      <c r="V525" s="15"/>
      <c r="W525" s="15"/>
      <c r="X525" s="15"/>
      <c r="Y525" s="15"/>
      <c r="Z525" s="15"/>
      <c r="AA525" s="15"/>
      <c r="AB525" s="15"/>
      <c r="AC525" s="15"/>
      <c r="AD525" s="15"/>
      <c r="AE525" s="15"/>
      <c r="AT525" s="259" t="s">
        <v>167</v>
      </c>
      <c r="AU525" s="259" t="s">
        <v>87</v>
      </c>
      <c r="AV525" s="15" t="s">
        <v>165</v>
      </c>
      <c r="AW525" s="15" t="s">
        <v>33</v>
      </c>
      <c r="AX525" s="15" t="s">
        <v>85</v>
      </c>
      <c r="AY525" s="259" t="s">
        <v>157</v>
      </c>
    </row>
    <row r="526" s="12" customFormat="1" ht="22.8" customHeight="1">
      <c r="A526" s="12"/>
      <c r="B526" s="198"/>
      <c r="C526" s="199"/>
      <c r="D526" s="200" t="s">
        <v>77</v>
      </c>
      <c r="E526" s="212" t="s">
        <v>633</v>
      </c>
      <c r="F526" s="212" t="s">
        <v>634</v>
      </c>
      <c r="G526" s="199"/>
      <c r="H526" s="199"/>
      <c r="I526" s="202"/>
      <c r="J526" s="213">
        <f>BK526</f>
        <v>0</v>
      </c>
      <c r="K526" s="199"/>
      <c r="L526" s="204"/>
      <c r="M526" s="205"/>
      <c r="N526" s="206"/>
      <c r="O526" s="206"/>
      <c r="P526" s="207">
        <f>SUM(P527:P556)</f>
        <v>0</v>
      </c>
      <c r="Q526" s="206"/>
      <c r="R526" s="207">
        <f>SUM(R527:R556)</f>
        <v>0</v>
      </c>
      <c r="S526" s="206"/>
      <c r="T526" s="208">
        <f>SUM(T527:T556)</f>
        <v>0</v>
      </c>
      <c r="U526" s="12"/>
      <c r="V526" s="12"/>
      <c r="W526" s="12"/>
      <c r="X526" s="12"/>
      <c r="Y526" s="12"/>
      <c r="Z526" s="12"/>
      <c r="AA526" s="12"/>
      <c r="AB526" s="12"/>
      <c r="AC526" s="12"/>
      <c r="AD526" s="12"/>
      <c r="AE526" s="12"/>
      <c r="AR526" s="209" t="s">
        <v>85</v>
      </c>
      <c r="AT526" s="210" t="s">
        <v>77</v>
      </c>
      <c r="AU526" s="210" t="s">
        <v>85</v>
      </c>
      <c r="AY526" s="209" t="s">
        <v>157</v>
      </c>
      <c r="BK526" s="211">
        <f>SUM(BK527:BK556)</f>
        <v>0</v>
      </c>
    </row>
    <row r="527" s="2" customFormat="1" ht="37.8" customHeight="1">
      <c r="A527" s="38"/>
      <c r="B527" s="39"/>
      <c r="C527" s="214" t="s">
        <v>635</v>
      </c>
      <c r="D527" s="214" t="s">
        <v>160</v>
      </c>
      <c r="E527" s="215" t="s">
        <v>636</v>
      </c>
      <c r="F527" s="216" t="s">
        <v>637</v>
      </c>
      <c r="G527" s="217" t="s">
        <v>233</v>
      </c>
      <c r="H527" s="218">
        <v>233.51900000000001</v>
      </c>
      <c r="I527" s="219"/>
      <c r="J527" s="220">
        <f>ROUND(I527*H527,2)</f>
        <v>0</v>
      </c>
      <c r="K527" s="216" t="s">
        <v>164</v>
      </c>
      <c r="L527" s="44"/>
      <c r="M527" s="221" t="s">
        <v>1</v>
      </c>
      <c r="N527" s="222" t="s">
        <v>43</v>
      </c>
      <c r="O527" s="91"/>
      <c r="P527" s="223">
        <f>O527*H527</f>
        <v>0</v>
      </c>
      <c r="Q527" s="223">
        <v>0</v>
      </c>
      <c r="R527" s="223">
        <f>Q527*H527</f>
        <v>0</v>
      </c>
      <c r="S527" s="223">
        <v>0</v>
      </c>
      <c r="T527" s="224">
        <f>S527*H527</f>
        <v>0</v>
      </c>
      <c r="U527" s="38"/>
      <c r="V527" s="38"/>
      <c r="W527" s="38"/>
      <c r="X527" s="38"/>
      <c r="Y527" s="38"/>
      <c r="Z527" s="38"/>
      <c r="AA527" s="38"/>
      <c r="AB527" s="38"/>
      <c r="AC527" s="38"/>
      <c r="AD527" s="38"/>
      <c r="AE527" s="38"/>
      <c r="AR527" s="225" t="s">
        <v>165</v>
      </c>
      <c r="AT527" s="225" t="s">
        <v>160</v>
      </c>
      <c r="AU527" s="225" t="s">
        <v>87</v>
      </c>
      <c r="AY527" s="17" t="s">
        <v>157</v>
      </c>
      <c r="BE527" s="226">
        <f>IF(N527="základní",J527,0)</f>
        <v>0</v>
      </c>
      <c r="BF527" s="226">
        <f>IF(N527="snížená",J527,0)</f>
        <v>0</v>
      </c>
      <c r="BG527" s="226">
        <f>IF(N527="zákl. přenesená",J527,0)</f>
        <v>0</v>
      </c>
      <c r="BH527" s="226">
        <f>IF(N527="sníž. přenesená",J527,0)</f>
        <v>0</v>
      </c>
      <c r="BI527" s="226">
        <f>IF(N527="nulová",J527,0)</f>
        <v>0</v>
      </c>
      <c r="BJ527" s="17" t="s">
        <v>85</v>
      </c>
      <c r="BK527" s="226">
        <f>ROUND(I527*H527,2)</f>
        <v>0</v>
      </c>
      <c r="BL527" s="17" t="s">
        <v>165</v>
      </c>
      <c r="BM527" s="225" t="s">
        <v>638</v>
      </c>
    </row>
    <row r="528" s="2" customFormat="1" ht="33" customHeight="1">
      <c r="A528" s="38"/>
      <c r="B528" s="39"/>
      <c r="C528" s="214" t="s">
        <v>639</v>
      </c>
      <c r="D528" s="214" t="s">
        <v>160</v>
      </c>
      <c r="E528" s="215" t="s">
        <v>640</v>
      </c>
      <c r="F528" s="216" t="s">
        <v>641</v>
      </c>
      <c r="G528" s="217" t="s">
        <v>233</v>
      </c>
      <c r="H528" s="218">
        <v>233.51900000000001</v>
      </c>
      <c r="I528" s="219"/>
      <c r="J528" s="220">
        <f>ROUND(I528*H528,2)</f>
        <v>0</v>
      </c>
      <c r="K528" s="216" t="s">
        <v>164</v>
      </c>
      <c r="L528" s="44"/>
      <c r="M528" s="221" t="s">
        <v>1</v>
      </c>
      <c r="N528" s="222" t="s">
        <v>43</v>
      </c>
      <c r="O528" s="91"/>
      <c r="P528" s="223">
        <f>O528*H528</f>
        <v>0</v>
      </c>
      <c r="Q528" s="223">
        <v>0</v>
      </c>
      <c r="R528" s="223">
        <f>Q528*H528</f>
        <v>0</v>
      </c>
      <c r="S528" s="223">
        <v>0</v>
      </c>
      <c r="T528" s="224">
        <f>S528*H528</f>
        <v>0</v>
      </c>
      <c r="U528" s="38"/>
      <c r="V528" s="38"/>
      <c r="W528" s="38"/>
      <c r="X528" s="38"/>
      <c r="Y528" s="38"/>
      <c r="Z528" s="38"/>
      <c r="AA528" s="38"/>
      <c r="AB528" s="38"/>
      <c r="AC528" s="38"/>
      <c r="AD528" s="38"/>
      <c r="AE528" s="38"/>
      <c r="AR528" s="225" t="s">
        <v>165</v>
      </c>
      <c r="AT528" s="225" t="s">
        <v>160</v>
      </c>
      <c r="AU528" s="225" t="s">
        <v>87</v>
      </c>
      <c r="AY528" s="17" t="s">
        <v>157</v>
      </c>
      <c r="BE528" s="226">
        <f>IF(N528="základní",J528,0)</f>
        <v>0</v>
      </c>
      <c r="BF528" s="226">
        <f>IF(N528="snížená",J528,0)</f>
        <v>0</v>
      </c>
      <c r="BG528" s="226">
        <f>IF(N528="zákl. přenesená",J528,0)</f>
        <v>0</v>
      </c>
      <c r="BH528" s="226">
        <f>IF(N528="sníž. přenesená",J528,0)</f>
        <v>0</v>
      </c>
      <c r="BI528" s="226">
        <f>IF(N528="nulová",J528,0)</f>
        <v>0</v>
      </c>
      <c r="BJ528" s="17" t="s">
        <v>85</v>
      </c>
      <c r="BK528" s="226">
        <f>ROUND(I528*H528,2)</f>
        <v>0</v>
      </c>
      <c r="BL528" s="17" t="s">
        <v>165</v>
      </c>
      <c r="BM528" s="225" t="s">
        <v>642</v>
      </c>
    </row>
    <row r="529" s="2" customFormat="1" ht="44.25" customHeight="1">
      <c r="A529" s="38"/>
      <c r="B529" s="39"/>
      <c r="C529" s="214" t="s">
        <v>643</v>
      </c>
      <c r="D529" s="214" t="s">
        <v>160</v>
      </c>
      <c r="E529" s="215" t="s">
        <v>644</v>
      </c>
      <c r="F529" s="216" t="s">
        <v>645</v>
      </c>
      <c r="G529" s="217" t="s">
        <v>233</v>
      </c>
      <c r="H529" s="218">
        <v>2335.1900000000001</v>
      </c>
      <c r="I529" s="219"/>
      <c r="J529" s="220">
        <f>ROUND(I529*H529,2)</f>
        <v>0</v>
      </c>
      <c r="K529" s="216" t="s">
        <v>164</v>
      </c>
      <c r="L529" s="44"/>
      <c r="M529" s="221" t="s">
        <v>1</v>
      </c>
      <c r="N529" s="222" t="s">
        <v>43</v>
      </c>
      <c r="O529" s="91"/>
      <c r="P529" s="223">
        <f>O529*H529</f>
        <v>0</v>
      </c>
      <c r="Q529" s="223">
        <v>0</v>
      </c>
      <c r="R529" s="223">
        <f>Q529*H529</f>
        <v>0</v>
      </c>
      <c r="S529" s="223">
        <v>0</v>
      </c>
      <c r="T529" s="224">
        <f>S529*H529</f>
        <v>0</v>
      </c>
      <c r="U529" s="38"/>
      <c r="V529" s="38"/>
      <c r="W529" s="38"/>
      <c r="X529" s="38"/>
      <c r="Y529" s="38"/>
      <c r="Z529" s="38"/>
      <c r="AA529" s="38"/>
      <c r="AB529" s="38"/>
      <c r="AC529" s="38"/>
      <c r="AD529" s="38"/>
      <c r="AE529" s="38"/>
      <c r="AR529" s="225" t="s">
        <v>165</v>
      </c>
      <c r="AT529" s="225" t="s">
        <v>160</v>
      </c>
      <c r="AU529" s="225" t="s">
        <v>87</v>
      </c>
      <c r="AY529" s="17" t="s">
        <v>157</v>
      </c>
      <c r="BE529" s="226">
        <f>IF(N529="základní",J529,0)</f>
        <v>0</v>
      </c>
      <c r="BF529" s="226">
        <f>IF(N529="snížená",J529,0)</f>
        <v>0</v>
      </c>
      <c r="BG529" s="226">
        <f>IF(N529="zákl. přenesená",J529,0)</f>
        <v>0</v>
      </c>
      <c r="BH529" s="226">
        <f>IF(N529="sníž. přenesená",J529,0)</f>
        <v>0</v>
      </c>
      <c r="BI529" s="226">
        <f>IF(N529="nulová",J529,0)</f>
        <v>0</v>
      </c>
      <c r="BJ529" s="17" t="s">
        <v>85</v>
      </c>
      <c r="BK529" s="226">
        <f>ROUND(I529*H529,2)</f>
        <v>0</v>
      </c>
      <c r="BL529" s="17" t="s">
        <v>165</v>
      </c>
      <c r="BM529" s="225" t="s">
        <v>646</v>
      </c>
    </row>
    <row r="530" s="14" customFormat="1">
      <c r="A530" s="14"/>
      <c r="B530" s="238"/>
      <c r="C530" s="239"/>
      <c r="D530" s="229" t="s">
        <v>167</v>
      </c>
      <c r="E530" s="239"/>
      <c r="F530" s="241" t="s">
        <v>647</v>
      </c>
      <c r="G530" s="239"/>
      <c r="H530" s="242">
        <v>2335.1900000000001</v>
      </c>
      <c r="I530" s="243"/>
      <c r="J530" s="239"/>
      <c r="K530" s="239"/>
      <c r="L530" s="244"/>
      <c r="M530" s="245"/>
      <c r="N530" s="246"/>
      <c r="O530" s="246"/>
      <c r="P530" s="246"/>
      <c r="Q530" s="246"/>
      <c r="R530" s="246"/>
      <c r="S530" s="246"/>
      <c r="T530" s="247"/>
      <c r="U530" s="14"/>
      <c r="V530" s="14"/>
      <c r="W530" s="14"/>
      <c r="X530" s="14"/>
      <c r="Y530" s="14"/>
      <c r="Z530" s="14"/>
      <c r="AA530" s="14"/>
      <c r="AB530" s="14"/>
      <c r="AC530" s="14"/>
      <c r="AD530" s="14"/>
      <c r="AE530" s="14"/>
      <c r="AT530" s="248" t="s">
        <v>167</v>
      </c>
      <c r="AU530" s="248" t="s">
        <v>87</v>
      </c>
      <c r="AV530" s="14" t="s">
        <v>87</v>
      </c>
      <c r="AW530" s="14" t="s">
        <v>4</v>
      </c>
      <c r="AX530" s="14" t="s">
        <v>85</v>
      </c>
      <c r="AY530" s="248" t="s">
        <v>157</v>
      </c>
    </row>
    <row r="531" s="2" customFormat="1" ht="44.25" customHeight="1">
      <c r="A531" s="38"/>
      <c r="B531" s="39"/>
      <c r="C531" s="214" t="s">
        <v>648</v>
      </c>
      <c r="D531" s="214" t="s">
        <v>160</v>
      </c>
      <c r="E531" s="215" t="s">
        <v>649</v>
      </c>
      <c r="F531" s="216" t="s">
        <v>650</v>
      </c>
      <c r="G531" s="217" t="s">
        <v>233</v>
      </c>
      <c r="H531" s="218">
        <v>109.937</v>
      </c>
      <c r="I531" s="219"/>
      <c r="J531" s="220">
        <f>ROUND(I531*H531,2)</f>
        <v>0</v>
      </c>
      <c r="K531" s="216" t="s">
        <v>164</v>
      </c>
      <c r="L531" s="44"/>
      <c r="M531" s="221" t="s">
        <v>1</v>
      </c>
      <c r="N531" s="222" t="s">
        <v>43</v>
      </c>
      <c r="O531" s="91"/>
      <c r="P531" s="223">
        <f>O531*H531</f>
        <v>0</v>
      </c>
      <c r="Q531" s="223">
        <v>0</v>
      </c>
      <c r="R531" s="223">
        <f>Q531*H531</f>
        <v>0</v>
      </c>
      <c r="S531" s="223">
        <v>0</v>
      </c>
      <c r="T531" s="224">
        <f>S531*H531</f>
        <v>0</v>
      </c>
      <c r="U531" s="38"/>
      <c r="V531" s="38"/>
      <c r="W531" s="38"/>
      <c r="X531" s="38"/>
      <c r="Y531" s="38"/>
      <c r="Z531" s="38"/>
      <c r="AA531" s="38"/>
      <c r="AB531" s="38"/>
      <c r="AC531" s="38"/>
      <c r="AD531" s="38"/>
      <c r="AE531" s="38"/>
      <c r="AR531" s="225" t="s">
        <v>165</v>
      </c>
      <c r="AT531" s="225" t="s">
        <v>160</v>
      </c>
      <c r="AU531" s="225" t="s">
        <v>87</v>
      </c>
      <c r="AY531" s="17" t="s">
        <v>157</v>
      </c>
      <c r="BE531" s="226">
        <f>IF(N531="základní",J531,0)</f>
        <v>0</v>
      </c>
      <c r="BF531" s="226">
        <f>IF(N531="snížená",J531,0)</f>
        <v>0</v>
      </c>
      <c r="BG531" s="226">
        <f>IF(N531="zákl. přenesená",J531,0)</f>
        <v>0</v>
      </c>
      <c r="BH531" s="226">
        <f>IF(N531="sníž. přenesená",J531,0)</f>
        <v>0</v>
      </c>
      <c r="BI531" s="226">
        <f>IF(N531="nulová",J531,0)</f>
        <v>0</v>
      </c>
      <c r="BJ531" s="17" t="s">
        <v>85</v>
      </c>
      <c r="BK531" s="226">
        <f>ROUND(I531*H531,2)</f>
        <v>0</v>
      </c>
      <c r="BL531" s="17" t="s">
        <v>165</v>
      </c>
      <c r="BM531" s="225" t="s">
        <v>651</v>
      </c>
    </row>
    <row r="532" s="14" customFormat="1">
      <c r="A532" s="14"/>
      <c r="B532" s="238"/>
      <c r="C532" s="239"/>
      <c r="D532" s="229" t="s">
        <v>167</v>
      </c>
      <c r="E532" s="240" t="s">
        <v>1</v>
      </c>
      <c r="F532" s="241" t="s">
        <v>652</v>
      </c>
      <c r="G532" s="239"/>
      <c r="H532" s="242">
        <v>95.596999999999994</v>
      </c>
      <c r="I532" s="243"/>
      <c r="J532" s="239"/>
      <c r="K532" s="239"/>
      <c r="L532" s="244"/>
      <c r="M532" s="245"/>
      <c r="N532" s="246"/>
      <c r="O532" s="246"/>
      <c r="P532" s="246"/>
      <c r="Q532" s="246"/>
      <c r="R532" s="246"/>
      <c r="S532" s="246"/>
      <c r="T532" s="247"/>
      <c r="U532" s="14"/>
      <c r="V532" s="14"/>
      <c r="W532" s="14"/>
      <c r="X532" s="14"/>
      <c r="Y532" s="14"/>
      <c r="Z532" s="14"/>
      <c r="AA532" s="14"/>
      <c r="AB532" s="14"/>
      <c r="AC532" s="14"/>
      <c r="AD532" s="14"/>
      <c r="AE532" s="14"/>
      <c r="AT532" s="248" t="s">
        <v>167</v>
      </c>
      <c r="AU532" s="248" t="s">
        <v>87</v>
      </c>
      <c r="AV532" s="14" t="s">
        <v>87</v>
      </c>
      <c r="AW532" s="14" t="s">
        <v>33</v>
      </c>
      <c r="AX532" s="14" t="s">
        <v>78</v>
      </c>
      <c r="AY532" s="248" t="s">
        <v>157</v>
      </c>
    </row>
    <row r="533" s="15" customFormat="1">
      <c r="A533" s="15"/>
      <c r="B533" s="249"/>
      <c r="C533" s="250"/>
      <c r="D533" s="229" t="s">
        <v>167</v>
      </c>
      <c r="E533" s="251" t="s">
        <v>1</v>
      </c>
      <c r="F533" s="252" t="s">
        <v>171</v>
      </c>
      <c r="G533" s="250"/>
      <c r="H533" s="253">
        <v>95.596999999999994</v>
      </c>
      <c r="I533" s="254"/>
      <c r="J533" s="250"/>
      <c r="K533" s="250"/>
      <c r="L533" s="255"/>
      <c r="M533" s="256"/>
      <c r="N533" s="257"/>
      <c r="O533" s="257"/>
      <c r="P533" s="257"/>
      <c r="Q533" s="257"/>
      <c r="R533" s="257"/>
      <c r="S533" s="257"/>
      <c r="T533" s="258"/>
      <c r="U533" s="15"/>
      <c r="V533" s="15"/>
      <c r="W533" s="15"/>
      <c r="X533" s="15"/>
      <c r="Y533" s="15"/>
      <c r="Z533" s="15"/>
      <c r="AA533" s="15"/>
      <c r="AB533" s="15"/>
      <c r="AC533" s="15"/>
      <c r="AD533" s="15"/>
      <c r="AE533" s="15"/>
      <c r="AT533" s="259" t="s">
        <v>167</v>
      </c>
      <c r="AU533" s="259" t="s">
        <v>87</v>
      </c>
      <c r="AV533" s="15" t="s">
        <v>165</v>
      </c>
      <c r="AW533" s="15" t="s">
        <v>33</v>
      </c>
      <c r="AX533" s="15" t="s">
        <v>85</v>
      </c>
      <c r="AY533" s="259" t="s">
        <v>157</v>
      </c>
    </row>
    <row r="534" s="14" customFormat="1">
      <c r="A534" s="14"/>
      <c r="B534" s="238"/>
      <c r="C534" s="239"/>
      <c r="D534" s="229" t="s">
        <v>167</v>
      </c>
      <c r="E534" s="239"/>
      <c r="F534" s="241" t="s">
        <v>653</v>
      </c>
      <c r="G534" s="239"/>
      <c r="H534" s="242">
        <v>109.937</v>
      </c>
      <c r="I534" s="243"/>
      <c r="J534" s="239"/>
      <c r="K534" s="239"/>
      <c r="L534" s="244"/>
      <c r="M534" s="245"/>
      <c r="N534" s="246"/>
      <c r="O534" s="246"/>
      <c r="P534" s="246"/>
      <c r="Q534" s="246"/>
      <c r="R534" s="246"/>
      <c r="S534" s="246"/>
      <c r="T534" s="247"/>
      <c r="U534" s="14"/>
      <c r="V534" s="14"/>
      <c r="W534" s="14"/>
      <c r="X534" s="14"/>
      <c r="Y534" s="14"/>
      <c r="Z534" s="14"/>
      <c r="AA534" s="14"/>
      <c r="AB534" s="14"/>
      <c r="AC534" s="14"/>
      <c r="AD534" s="14"/>
      <c r="AE534" s="14"/>
      <c r="AT534" s="248" t="s">
        <v>167</v>
      </c>
      <c r="AU534" s="248" t="s">
        <v>87</v>
      </c>
      <c r="AV534" s="14" t="s">
        <v>87</v>
      </c>
      <c r="AW534" s="14" t="s">
        <v>4</v>
      </c>
      <c r="AX534" s="14" t="s">
        <v>85</v>
      </c>
      <c r="AY534" s="248" t="s">
        <v>157</v>
      </c>
    </row>
    <row r="535" s="2" customFormat="1" ht="37.8" customHeight="1">
      <c r="A535" s="38"/>
      <c r="B535" s="39"/>
      <c r="C535" s="214" t="s">
        <v>654</v>
      </c>
      <c r="D535" s="214" t="s">
        <v>160</v>
      </c>
      <c r="E535" s="215" t="s">
        <v>655</v>
      </c>
      <c r="F535" s="216" t="s">
        <v>656</v>
      </c>
      <c r="G535" s="217" t="s">
        <v>233</v>
      </c>
      <c r="H535" s="218">
        <v>10.18</v>
      </c>
      <c r="I535" s="219"/>
      <c r="J535" s="220">
        <f>ROUND(I535*H535,2)</f>
        <v>0</v>
      </c>
      <c r="K535" s="216" t="s">
        <v>164</v>
      </c>
      <c r="L535" s="44"/>
      <c r="M535" s="221" t="s">
        <v>1</v>
      </c>
      <c r="N535" s="222" t="s">
        <v>43</v>
      </c>
      <c r="O535" s="91"/>
      <c r="P535" s="223">
        <f>O535*H535</f>
        <v>0</v>
      </c>
      <c r="Q535" s="223">
        <v>0</v>
      </c>
      <c r="R535" s="223">
        <f>Q535*H535</f>
        <v>0</v>
      </c>
      <c r="S535" s="223">
        <v>0</v>
      </c>
      <c r="T535" s="224">
        <f>S535*H535</f>
        <v>0</v>
      </c>
      <c r="U535" s="38"/>
      <c r="V535" s="38"/>
      <c r="W535" s="38"/>
      <c r="X535" s="38"/>
      <c r="Y535" s="38"/>
      <c r="Z535" s="38"/>
      <c r="AA535" s="38"/>
      <c r="AB535" s="38"/>
      <c r="AC535" s="38"/>
      <c r="AD535" s="38"/>
      <c r="AE535" s="38"/>
      <c r="AR535" s="225" t="s">
        <v>165</v>
      </c>
      <c r="AT535" s="225" t="s">
        <v>160</v>
      </c>
      <c r="AU535" s="225" t="s">
        <v>87</v>
      </c>
      <c r="AY535" s="17" t="s">
        <v>157</v>
      </c>
      <c r="BE535" s="226">
        <f>IF(N535="základní",J535,0)</f>
        <v>0</v>
      </c>
      <c r="BF535" s="226">
        <f>IF(N535="snížená",J535,0)</f>
        <v>0</v>
      </c>
      <c r="BG535" s="226">
        <f>IF(N535="zákl. přenesená",J535,0)</f>
        <v>0</v>
      </c>
      <c r="BH535" s="226">
        <f>IF(N535="sníž. přenesená",J535,0)</f>
        <v>0</v>
      </c>
      <c r="BI535" s="226">
        <f>IF(N535="nulová",J535,0)</f>
        <v>0</v>
      </c>
      <c r="BJ535" s="17" t="s">
        <v>85</v>
      </c>
      <c r="BK535" s="226">
        <f>ROUND(I535*H535,2)</f>
        <v>0</v>
      </c>
      <c r="BL535" s="17" t="s">
        <v>165</v>
      </c>
      <c r="BM535" s="225" t="s">
        <v>657</v>
      </c>
    </row>
    <row r="536" s="14" customFormat="1">
      <c r="A536" s="14"/>
      <c r="B536" s="238"/>
      <c r="C536" s="239"/>
      <c r="D536" s="229" t="s">
        <v>167</v>
      </c>
      <c r="E536" s="240" t="s">
        <v>1</v>
      </c>
      <c r="F536" s="241" t="s">
        <v>658</v>
      </c>
      <c r="G536" s="239"/>
      <c r="H536" s="242">
        <v>8.8520000000000003</v>
      </c>
      <c r="I536" s="243"/>
      <c r="J536" s="239"/>
      <c r="K536" s="239"/>
      <c r="L536" s="244"/>
      <c r="M536" s="245"/>
      <c r="N536" s="246"/>
      <c r="O536" s="246"/>
      <c r="P536" s="246"/>
      <c r="Q536" s="246"/>
      <c r="R536" s="246"/>
      <c r="S536" s="246"/>
      <c r="T536" s="247"/>
      <c r="U536" s="14"/>
      <c r="V536" s="14"/>
      <c r="W536" s="14"/>
      <c r="X536" s="14"/>
      <c r="Y536" s="14"/>
      <c r="Z536" s="14"/>
      <c r="AA536" s="14"/>
      <c r="AB536" s="14"/>
      <c r="AC536" s="14"/>
      <c r="AD536" s="14"/>
      <c r="AE536" s="14"/>
      <c r="AT536" s="248" t="s">
        <v>167</v>
      </c>
      <c r="AU536" s="248" t="s">
        <v>87</v>
      </c>
      <c r="AV536" s="14" t="s">
        <v>87</v>
      </c>
      <c r="AW536" s="14" t="s">
        <v>33</v>
      </c>
      <c r="AX536" s="14" t="s">
        <v>85</v>
      </c>
      <c r="AY536" s="248" t="s">
        <v>157</v>
      </c>
    </row>
    <row r="537" s="14" customFormat="1">
      <c r="A537" s="14"/>
      <c r="B537" s="238"/>
      <c r="C537" s="239"/>
      <c r="D537" s="229" t="s">
        <v>167</v>
      </c>
      <c r="E537" s="239"/>
      <c r="F537" s="241" t="s">
        <v>659</v>
      </c>
      <c r="G537" s="239"/>
      <c r="H537" s="242">
        <v>10.18</v>
      </c>
      <c r="I537" s="243"/>
      <c r="J537" s="239"/>
      <c r="K537" s="239"/>
      <c r="L537" s="244"/>
      <c r="M537" s="245"/>
      <c r="N537" s="246"/>
      <c r="O537" s="246"/>
      <c r="P537" s="246"/>
      <c r="Q537" s="246"/>
      <c r="R537" s="246"/>
      <c r="S537" s="246"/>
      <c r="T537" s="247"/>
      <c r="U537" s="14"/>
      <c r="V537" s="14"/>
      <c r="W537" s="14"/>
      <c r="X537" s="14"/>
      <c r="Y537" s="14"/>
      <c r="Z537" s="14"/>
      <c r="AA537" s="14"/>
      <c r="AB537" s="14"/>
      <c r="AC537" s="14"/>
      <c r="AD537" s="14"/>
      <c r="AE537" s="14"/>
      <c r="AT537" s="248" t="s">
        <v>167</v>
      </c>
      <c r="AU537" s="248" t="s">
        <v>87</v>
      </c>
      <c r="AV537" s="14" t="s">
        <v>87</v>
      </c>
      <c r="AW537" s="14" t="s">
        <v>4</v>
      </c>
      <c r="AX537" s="14" t="s">
        <v>85</v>
      </c>
      <c r="AY537" s="248" t="s">
        <v>157</v>
      </c>
    </row>
    <row r="538" s="2" customFormat="1" ht="55.5" customHeight="1">
      <c r="A538" s="38"/>
      <c r="B538" s="39"/>
      <c r="C538" s="214" t="s">
        <v>660</v>
      </c>
      <c r="D538" s="214" t="s">
        <v>160</v>
      </c>
      <c r="E538" s="215" t="s">
        <v>661</v>
      </c>
      <c r="F538" s="216" t="s">
        <v>662</v>
      </c>
      <c r="G538" s="217" t="s">
        <v>233</v>
      </c>
      <c r="H538" s="218">
        <v>55.965000000000003</v>
      </c>
      <c r="I538" s="219"/>
      <c r="J538" s="220">
        <f>ROUND(I538*H538,2)</f>
        <v>0</v>
      </c>
      <c r="K538" s="216" t="s">
        <v>164</v>
      </c>
      <c r="L538" s="44"/>
      <c r="M538" s="221" t="s">
        <v>1</v>
      </c>
      <c r="N538" s="222" t="s">
        <v>43</v>
      </c>
      <c r="O538" s="91"/>
      <c r="P538" s="223">
        <f>O538*H538</f>
        <v>0</v>
      </c>
      <c r="Q538" s="223">
        <v>0</v>
      </c>
      <c r="R538" s="223">
        <f>Q538*H538</f>
        <v>0</v>
      </c>
      <c r="S538" s="223">
        <v>0</v>
      </c>
      <c r="T538" s="224">
        <f>S538*H538</f>
        <v>0</v>
      </c>
      <c r="U538" s="38"/>
      <c r="V538" s="38"/>
      <c r="W538" s="38"/>
      <c r="X538" s="38"/>
      <c r="Y538" s="38"/>
      <c r="Z538" s="38"/>
      <c r="AA538" s="38"/>
      <c r="AB538" s="38"/>
      <c r="AC538" s="38"/>
      <c r="AD538" s="38"/>
      <c r="AE538" s="38"/>
      <c r="AR538" s="225" t="s">
        <v>165</v>
      </c>
      <c r="AT538" s="225" t="s">
        <v>160</v>
      </c>
      <c r="AU538" s="225" t="s">
        <v>87</v>
      </c>
      <c r="AY538" s="17" t="s">
        <v>157</v>
      </c>
      <c r="BE538" s="226">
        <f>IF(N538="základní",J538,0)</f>
        <v>0</v>
      </c>
      <c r="BF538" s="226">
        <f>IF(N538="snížená",J538,0)</f>
        <v>0</v>
      </c>
      <c r="BG538" s="226">
        <f>IF(N538="zákl. přenesená",J538,0)</f>
        <v>0</v>
      </c>
      <c r="BH538" s="226">
        <f>IF(N538="sníž. přenesená",J538,0)</f>
        <v>0</v>
      </c>
      <c r="BI538" s="226">
        <f>IF(N538="nulová",J538,0)</f>
        <v>0</v>
      </c>
      <c r="BJ538" s="17" t="s">
        <v>85</v>
      </c>
      <c r="BK538" s="226">
        <f>ROUND(I538*H538,2)</f>
        <v>0</v>
      </c>
      <c r="BL538" s="17" t="s">
        <v>165</v>
      </c>
      <c r="BM538" s="225" t="s">
        <v>663</v>
      </c>
    </row>
    <row r="539" s="14" customFormat="1">
      <c r="A539" s="14"/>
      <c r="B539" s="238"/>
      <c r="C539" s="239"/>
      <c r="D539" s="229" t="s">
        <v>167</v>
      </c>
      <c r="E539" s="240" t="s">
        <v>1</v>
      </c>
      <c r="F539" s="241" t="s">
        <v>664</v>
      </c>
      <c r="G539" s="239"/>
      <c r="H539" s="242">
        <v>48.664999999999999</v>
      </c>
      <c r="I539" s="243"/>
      <c r="J539" s="239"/>
      <c r="K539" s="239"/>
      <c r="L539" s="244"/>
      <c r="M539" s="245"/>
      <c r="N539" s="246"/>
      <c r="O539" s="246"/>
      <c r="P539" s="246"/>
      <c r="Q539" s="246"/>
      <c r="R539" s="246"/>
      <c r="S539" s="246"/>
      <c r="T539" s="247"/>
      <c r="U539" s="14"/>
      <c r="V539" s="14"/>
      <c r="W539" s="14"/>
      <c r="X539" s="14"/>
      <c r="Y539" s="14"/>
      <c r="Z539" s="14"/>
      <c r="AA539" s="14"/>
      <c r="AB539" s="14"/>
      <c r="AC539" s="14"/>
      <c r="AD539" s="14"/>
      <c r="AE539" s="14"/>
      <c r="AT539" s="248" t="s">
        <v>167</v>
      </c>
      <c r="AU539" s="248" t="s">
        <v>87</v>
      </c>
      <c r="AV539" s="14" t="s">
        <v>87</v>
      </c>
      <c r="AW539" s="14" t="s">
        <v>33</v>
      </c>
      <c r="AX539" s="14" t="s">
        <v>78</v>
      </c>
      <c r="AY539" s="248" t="s">
        <v>157</v>
      </c>
    </row>
    <row r="540" s="15" customFormat="1">
      <c r="A540" s="15"/>
      <c r="B540" s="249"/>
      <c r="C540" s="250"/>
      <c r="D540" s="229" t="s">
        <v>167</v>
      </c>
      <c r="E540" s="251" t="s">
        <v>1</v>
      </c>
      <c r="F540" s="252" t="s">
        <v>171</v>
      </c>
      <c r="G540" s="250"/>
      <c r="H540" s="253">
        <v>48.664999999999999</v>
      </c>
      <c r="I540" s="254"/>
      <c r="J540" s="250"/>
      <c r="K540" s="250"/>
      <c r="L540" s="255"/>
      <c r="M540" s="256"/>
      <c r="N540" s="257"/>
      <c r="O540" s="257"/>
      <c r="P540" s="257"/>
      <c r="Q540" s="257"/>
      <c r="R540" s="257"/>
      <c r="S540" s="257"/>
      <c r="T540" s="258"/>
      <c r="U540" s="15"/>
      <c r="V540" s="15"/>
      <c r="W540" s="15"/>
      <c r="X540" s="15"/>
      <c r="Y540" s="15"/>
      <c r="Z540" s="15"/>
      <c r="AA540" s="15"/>
      <c r="AB540" s="15"/>
      <c r="AC540" s="15"/>
      <c r="AD540" s="15"/>
      <c r="AE540" s="15"/>
      <c r="AT540" s="259" t="s">
        <v>167</v>
      </c>
      <c r="AU540" s="259" t="s">
        <v>87</v>
      </c>
      <c r="AV540" s="15" t="s">
        <v>165</v>
      </c>
      <c r="AW540" s="15" t="s">
        <v>33</v>
      </c>
      <c r="AX540" s="15" t="s">
        <v>85</v>
      </c>
      <c r="AY540" s="259" t="s">
        <v>157</v>
      </c>
    </row>
    <row r="541" s="14" customFormat="1">
      <c r="A541" s="14"/>
      <c r="B541" s="238"/>
      <c r="C541" s="239"/>
      <c r="D541" s="229" t="s">
        <v>167</v>
      </c>
      <c r="E541" s="239"/>
      <c r="F541" s="241" t="s">
        <v>665</v>
      </c>
      <c r="G541" s="239"/>
      <c r="H541" s="242">
        <v>55.965000000000003</v>
      </c>
      <c r="I541" s="243"/>
      <c r="J541" s="239"/>
      <c r="K541" s="239"/>
      <c r="L541" s="244"/>
      <c r="M541" s="245"/>
      <c r="N541" s="246"/>
      <c r="O541" s="246"/>
      <c r="P541" s="246"/>
      <c r="Q541" s="246"/>
      <c r="R541" s="246"/>
      <c r="S541" s="246"/>
      <c r="T541" s="247"/>
      <c r="U541" s="14"/>
      <c r="V541" s="14"/>
      <c r="W541" s="14"/>
      <c r="X541" s="14"/>
      <c r="Y541" s="14"/>
      <c r="Z541" s="14"/>
      <c r="AA541" s="14"/>
      <c r="AB541" s="14"/>
      <c r="AC541" s="14"/>
      <c r="AD541" s="14"/>
      <c r="AE541" s="14"/>
      <c r="AT541" s="248" t="s">
        <v>167</v>
      </c>
      <c r="AU541" s="248" t="s">
        <v>87</v>
      </c>
      <c r="AV541" s="14" t="s">
        <v>87</v>
      </c>
      <c r="AW541" s="14" t="s">
        <v>4</v>
      </c>
      <c r="AX541" s="14" t="s">
        <v>85</v>
      </c>
      <c r="AY541" s="248" t="s">
        <v>157</v>
      </c>
    </row>
    <row r="542" s="2" customFormat="1" ht="44.25" customHeight="1">
      <c r="A542" s="38"/>
      <c r="B542" s="39"/>
      <c r="C542" s="214" t="s">
        <v>666</v>
      </c>
      <c r="D542" s="214" t="s">
        <v>160</v>
      </c>
      <c r="E542" s="215" t="s">
        <v>667</v>
      </c>
      <c r="F542" s="216" t="s">
        <v>668</v>
      </c>
      <c r="G542" s="217" t="s">
        <v>233</v>
      </c>
      <c r="H542" s="218">
        <v>19.649999999999999</v>
      </c>
      <c r="I542" s="219"/>
      <c r="J542" s="220">
        <f>ROUND(I542*H542,2)</f>
        <v>0</v>
      </c>
      <c r="K542" s="216" t="s">
        <v>164</v>
      </c>
      <c r="L542" s="44"/>
      <c r="M542" s="221" t="s">
        <v>1</v>
      </c>
      <c r="N542" s="222" t="s">
        <v>43</v>
      </c>
      <c r="O542" s="91"/>
      <c r="P542" s="223">
        <f>O542*H542</f>
        <v>0</v>
      </c>
      <c r="Q542" s="223">
        <v>0</v>
      </c>
      <c r="R542" s="223">
        <f>Q542*H542</f>
        <v>0</v>
      </c>
      <c r="S542" s="223">
        <v>0</v>
      </c>
      <c r="T542" s="224">
        <f>S542*H542</f>
        <v>0</v>
      </c>
      <c r="U542" s="38"/>
      <c r="V542" s="38"/>
      <c r="W542" s="38"/>
      <c r="X542" s="38"/>
      <c r="Y542" s="38"/>
      <c r="Z542" s="38"/>
      <c r="AA542" s="38"/>
      <c r="AB542" s="38"/>
      <c r="AC542" s="38"/>
      <c r="AD542" s="38"/>
      <c r="AE542" s="38"/>
      <c r="AR542" s="225" t="s">
        <v>165</v>
      </c>
      <c r="AT542" s="225" t="s">
        <v>160</v>
      </c>
      <c r="AU542" s="225" t="s">
        <v>87</v>
      </c>
      <c r="AY542" s="17" t="s">
        <v>157</v>
      </c>
      <c r="BE542" s="226">
        <f>IF(N542="základní",J542,0)</f>
        <v>0</v>
      </c>
      <c r="BF542" s="226">
        <f>IF(N542="snížená",J542,0)</f>
        <v>0</v>
      </c>
      <c r="BG542" s="226">
        <f>IF(N542="zákl. přenesená",J542,0)</f>
        <v>0</v>
      </c>
      <c r="BH542" s="226">
        <f>IF(N542="sníž. přenesená",J542,0)</f>
        <v>0</v>
      </c>
      <c r="BI542" s="226">
        <f>IF(N542="nulová",J542,0)</f>
        <v>0</v>
      </c>
      <c r="BJ542" s="17" t="s">
        <v>85</v>
      </c>
      <c r="BK542" s="226">
        <f>ROUND(I542*H542,2)</f>
        <v>0</v>
      </c>
      <c r="BL542" s="17" t="s">
        <v>165</v>
      </c>
      <c r="BM542" s="225" t="s">
        <v>669</v>
      </c>
    </row>
    <row r="543" s="14" customFormat="1">
      <c r="A543" s="14"/>
      <c r="B543" s="238"/>
      <c r="C543" s="239"/>
      <c r="D543" s="229" t="s">
        <v>167</v>
      </c>
      <c r="E543" s="240" t="s">
        <v>1</v>
      </c>
      <c r="F543" s="241" t="s">
        <v>670</v>
      </c>
      <c r="G543" s="239"/>
      <c r="H543" s="242">
        <v>17.087</v>
      </c>
      <c r="I543" s="243"/>
      <c r="J543" s="239"/>
      <c r="K543" s="239"/>
      <c r="L543" s="244"/>
      <c r="M543" s="245"/>
      <c r="N543" s="246"/>
      <c r="O543" s="246"/>
      <c r="P543" s="246"/>
      <c r="Q543" s="246"/>
      <c r="R543" s="246"/>
      <c r="S543" s="246"/>
      <c r="T543" s="247"/>
      <c r="U543" s="14"/>
      <c r="V543" s="14"/>
      <c r="W543" s="14"/>
      <c r="X543" s="14"/>
      <c r="Y543" s="14"/>
      <c r="Z543" s="14"/>
      <c r="AA543" s="14"/>
      <c r="AB543" s="14"/>
      <c r="AC543" s="14"/>
      <c r="AD543" s="14"/>
      <c r="AE543" s="14"/>
      <c r="AT543" s="248" t="s">
        <v>167</v>
      </c>
      <c r="AU543" s="248" t="s">
        <v>87</v>
      </c>
      <c r="AV543" s="14" t="s">
        <v>87</v>
      </c>
      <c r="AW543" s="14" t="s">
        <v>33</v>
      </c>
      <c r="AX543" s="14" t="s">
        <v>85</v>
      </c>
      <c r="AY543" s="248" t="s">
        <v>157</v>
      </c>
    </row>
    <row r="544" s="14" customFormat="1">
      <c r="A544" s="14"/>
      <c r="B544" s="238"/>
      <c r="C544" s="239"/>
      <c r="D544" s="229" t="s">
        <v>167</v>
      </c>
      <c r="E544" s="239"/>
      <c r="F544" s="241" t="s">
        <v>671</v>
      </c>
      <c r="G544" s="239"/>
      <c r="H544" s="242">
        <v>19.649999999999999</v>
      </c>
      <c r="I544" s="243"/>
      <c r="J544" s="239"/>
      <c r="K544" s="239"/>
      <c r="L544" s="244"/>
      <c r="M544" s="245"/>
      <c r="N544" s="246"/>
      <c r="O544" s="246"/>
      <c r="P544" s="246"/>
      <c r="Q544" s="246"/>
      <c r="R544" s="246"/>
      <c r="S544" s="246"/>
      <c r="T544" s="247"/>
      <c r="U544" s="14"/>
      <c r="V544" s="14"/>
      <c r="W544" s="14"/>
      <c r="X544" s="14"/>
      <c r="Y544" s="14"/>
      <c r="Z544" s="14"/>
      <c r="AA544" s="14"/>
      <c r="AB544" s="14"/>
      <c r="AC544" s="14"/>
      <c r="AD544" s="14"/>
      <c r="AE544" s="14"/>
      <c r="AT544" s="248" t="s">
        <v>167</v>
      </c>
      <c r="AU544" s="248" t="s">
        <v>87</v>
      </c>
      <c r="AV544" s="14" t="s">
        <v>87</v>
      </c>
      <c r="AW544" s="14" t="s">
        <v>4</v>
      </c>
      <c r="AX544" s="14" t="s">
        <v>85</v>
      </c>
      <c r="AY544" s="248" t="s">
        <v>157</v>
      </c>
    </row>
    <row r="545" s="2" customFormat="1" ht="37.8" customHeight="1">
      <c r="A545" s="38"/>
      <c r="B545" s="39"/>
      <c r="C545" s="214" t="s">
        <v>672</v>
      </c>
      <c r="D545" s="214" t="s">
        <v>160</v>
      </c>
      <c r="E545" s="215" t="s">
        <v>673</v>
      </c>
      <c r="F545" s="216" t="s">
        <v>674</v>
      </c>
      <c r="G545" s="217" t="s">
        <v>233</v>
      </c>
      <c r="H545" s="218">
        <v>6.056</v>
      </c>
      <c r="I545" s="219"/>
      <c r="J545" s="220">
        <f>ROUND(I545*H545,2)</f>
        <v>0</v>
      </c>
      <c r="K545" s="216" t="s">
        <v>164</v>
      </c>
      <c r="L545" s="44"/>
      <c r="M545" s="221" t="s">
        <v>1</v>
      </c>
      <c r="N545" s="222" t="s">
        <v>43</v>
      </c>
      <c r="O545" s="91"/>
      <c r="P545" s="223">
        <f>O545*H545</f>
        <v>0</v>
      </c>
      <c r="Q545" s="223">
        <v>0</v>
      </c>
      <c r="R545" s="223">
        <f>Q545*H545</f>
        <v>0</v>
      </c>
      <c r="S545" s="223">
        <v>0</v>
      </c>
      <c r="T545" s="224">
        <f>S545*H545</f>
        <v>0</v>
      </c>
      <c r="U545" s="38"/>
      <c r="V545" s="38"/>
      <c r="W545" s="38"/>
      <c r="X545" s="38"/>
      <c r="Y545" s="38"/>
      <c r="Z545" s="38"/>
      <c r="AA545" s="38"/>
      <c r="AB545" s="38"/>
      <c r="AC545" s="38"/>
      <c r="AD545" s="38"/>
      <c r="AE545" s="38"/>
      <c r="AR545" s="225" t="s">
        <v>165</v>
      </c>
      <c r="AT545" s="225" t="s">
        <v>160</v>
      </c>
      <c r="AU545" s="225" t="s">
        <v>87</v>
      </c>
      <c r="AY545" s="17" t="s">
        <v>157</v>
      </c>
      <c r="BE545" s="226">
        <f>IF(N545="základní",J545,0)</f>
        <v>0</v>
      </c>
      <c r="BF545" s="226">
        <f>IF(N545="snížená",J545,0)</f>
        <v>0</v>
      </c>
      <c r="BG545" s="226">
        <f>IF(N545="zákl. přenesená",J545,0)</f>
        <v>0</v>
      </c>
      <c r="BH545" s="226">
        <f>IF(N545="sníž. přenesená",J545,0)</f>
        <v>0</v>
      </c>
      <c r="BI545" s="226">
        <f>IF(N545="nulová",J545,0)</f>
        <v>0</v>
      </c>
      <c r="BJ545" s="17" t="s">
        <v>85</v>
      </c>
      <c r="BK545" s="226">
        <f>ROUND(I545*H545,2)</f>
        <v>0</v>
      </c>
      <c r="BL545" s="17" t="s">
        <v>165</v>
      </c>
      <c r="BM545" s="225" t="s">
        <v>675</v>
      </c>
    </row>
    <row r="546" s="14" customFormat="1">
      <c r="A546" s="14"/>
      <c r="B546" s="238"/>
      <c r="C546" s="239"/>
      <c r="D546" s="229" t="s">
        <v>167</v>
      </c>
      <c r="E546" s="240" t="s">
        <v>1</v>
      </c>
      <c r="F546" s="241" t="s">
        <v>676</v>
      </c>
      <c r="G546" s="239"/>
      <c r="H546" s="242">
        <v>5.266</v>
      </c>
      <c r="I546" s="243"/>
      <c r="J546" s="239"/>
      <c r="K546" s="239"/>
      <c r="L546" s="244"/>
      <c r="M546" s="245"/>
      <c r="N546" s="246"/>
      <c r="O546" s="246"/>
      <c r="P546" s="246"/>
      <c r="Q546" s="246"/>
      <c r="R546" s="246"/>
      <c r="S546" s="246"/>
      <c r="T546" s="247"/>
      <c r="U546" s="14"/>
      <c r="V546" s="14"/>
      <c r="W546" s="14"/>
      <c r="X546" s="14"/>
      <c r="Y546" s="14"/>
      <c r="Z546" s="14"/>
      <c r="AA546" s="14"/>
      <c r="AB546" s="14"/>
      <c r="AC546" s="14"/>
      <c r="AD546" s="14"/>
      <c r="AE546" s="14"/>
      <c r="AT546" s="248" t="s">
        <v>167</v>
      </c>
      <c r="AU546" s="248" t="s">
        <v>87</v>
      </c>
      <c r="AV546" s="14" t="s">
        <v>87</v>
      </c>
      <c r="AW546" s="14" t="s">
        <v>33</v>
      </c>
      <c r="AX546" s="14" t="s">
        <v>85</v>
      </c>
      <c r="AY546" s="248" t="s">
        <v>157</v>
      </c>
    </row>
    <row r="547" s="14" customFormat="1">
      <c r="A547" s="14"/>
      <c r="B547" s="238"/>
      <c r="C547" s="239"/>
      <c r="D547" s="229" t="s">
        <v>167</v>
      </c>
      <c r="E547" s="239"/>
      <c r="F547" s="241" t="s">
        <v>677</v>
      </c>
      <c r="G547" s="239"/>
      <c r="H547" s="242">
        <v>6.056</v>
      </c>
      <c r="I547" s="243"/>
      <c r="J547" s="239"/>
      <c r="K547" s="239"/>
      <c r="L547" s="244"/>
      <c r="M547" s="245"/>
      <c r="N547" s="246"/>
      <c r="O547" s="246"/>
      <c r="P547" s="246"/>
      <c r="Q547" s="246"/>
      <c r="R547" s="246"/>
      <c r="S547" s="246"/>
      <c r="T547" s="247"/>
      <c r="U547" s="14"/>
      <c r="V547" s="14"/>
      <c r="W547" s="14"/>
      <c r="X547" s="14"/>
      <c r="Y547" s="14"/>
      <c r="Z547" s="14"/>
      <c r="AA547" s="14"/>
      <c r="AB547" s="14"/>
      <c r="AC547" s="14"/>
      <c r="AD547" s="14"/>
      <c r="AE547" s="14"/>
      <c r="AT547" s="248" t="s">
        <v>167</v>
      </c>
      <c r="AU547" s="248" t="s">
        <v>87</v>
      </c>
      <c r="AV547" s="14" t="s">
        <v>87</v>
      </c>
      <c r="AW547" s="14" t="s">
        <v>4</v>
      </c>
      <c r="AX547" s="14" t="s">
        <v>85</v>
      </c>
      <c r="AY547" s="248" t="s">
        <v>157</v>
      </c>
    </row>
    <row r="548" s="2" customFormat="1" ht="44.25" customHeight="1">
      <c r="A548" s="38"/>
      <c r="B548" s="39"/>
      <c r="C548" s="214" t="s">
        <v>678</v>
      </c>
      <c r="D548" s="214" t="s">
        <v>160</v>
      </c>
      <c r="E548" s="215" t="s">
        <v>679</v>
      </c>
      <c r="F548" s="216" t="s">
        <v>680</v>
      </c>
      <c r="G548" s="217" t="s">
        <v>233</v>
      </c>
      <c r="H548" s="218">
        <v>3.278</v>
      </c>
      <c r="I548" s="219"/>
      <c r="J548" s="220">
        <f>ROUND(I548*H548,2)</f>
        <v>0</v>
      </c>
      <c r="K548" s="216" t="s">
        <v>164</v>
      </c>
      <c r="L548" s="44"/>
      <c r="M548" s="221" t="s">
        <v>1</v>
      </c>
      <c r="N548" s="222" t="s">
        <v>43</v>
      </c>
      <c r="O548" s="91"/>
      <c r="P548" s="223">
        <f>O548*H548</f>
        <v>0</v>
      </c>
      <c r="Q548" s="223">
        <v>0</v>
      </c>
      <c r="R548" s="223">
        <f>Q548*H548</f>
        <v>0</v>
      </c>
      <c r="S548" s="223">
        <v>0</v>
      </c>
      <c r="T548" s="224">
        <f>S548*H548</f>
        <v>0</v>
      </c>
      <c r="U548" s="38"/>
      <c r="V548" s="38"/>
      <c r="W548" s="38"/>
      <c r="X548" s="38"/>
      <c r="Y548" s="38"/>
      <c r="Z548" s="38"/>
      <c r="AA548" s="38"/>
      <c r="AB548" s="38"/>
      <c r="AC548" s="38"/>
      <c r="AD548" s="38"/>
      <c r="AE548" s="38"/>
      <c r="AR548" s="225" t="s">
        <v>165</v>
      </c>
      <c r="AT548" s="225" t="s">
        <v>160</v>
      </c>
      <c r="AU548" s="225" t="s">
        <v>87</v>
      </c>
      <c r="AY548" s="17" t="s">
        <v>157</v>
      </c>
      <c r="BE548" s="226">
        <f>IF(N548="základní",J548,0)</f>
        <v>0</v>
      </c>
      <c r="BF548" s="226">
        <f>IF(N548="snížená",J548,0)</f>
        <v>0</v>
      </c>
      <c r="BG548" s="226">
        <f>IF(N548="zákl. přenesená",J548,0)</f>
        <v>0</v>
      </c>
      <c r="BH548" s="226">
        <f>IF(N548="sníž. přenesená",J548,0)</f>
        <v>0</v>
      </c>
      <c r="BI548" s="226">
        <f>IF(N548="nulová",J548,0)</f>
        <v>0</v>
      </c>
      <c r="BJ548" s="17" t="s">
        <v>85</v>
      </c>
      <c r="BK548" s="226">
        <f>ROUND(I548*H548,2)</f>
        <v>0</v>
      </c>
      <c r="BL548" s="17" t="s">
        <v>165</v>
      </c>
      <c r="BM548" s="225" t="s">
        <v>681</v>
      </c>
    </row>
    <row r="549" s="14" customFormat="1">
      <c r="A549" s="14"/>
      <c r="B549" s="238"/>
      <c r="C549" s="239"/>
      <c r="D549" s="229" t="s">
        <v>167</v>
      </c>
      <c r="E549" s="240" t="s">
        <v>1</v>
      </c>
      <c r="F549" s="241" t="s">
        <v>682</v>
      </c>
      <c r="G549" s="239"/>
      <c r="H549" s="242">
        <v>2.8500000000000001</v>
      </c>
      <c r="I549" s="243"/>
      <c r="J549" s="239"/>
      <c r="K549" s="239"/>
      <c r="L549" s="244"/>
      <c r="M549" s="245"/>
      <c r="N549" s="246"/>
      <c r="O549" s="246"/>
      <c r="P549" s="246"/>
      <c r="Q549" s="246"/>
      <c r="R549" s="246"/>
      <c r="S549" s="246"/>
      <c r="T549" s="247"/>
      <c r="U549" s="14"/>
      <c r="V549" s="14"/>
      <c r="W549" s="14"/>
      <c r="X549" s="14"/>
      <c r="Y549" s="14"/>
      <c r="Z549" s="14"/>
      <c r="AA549" s="14"/>
      <c r="AB549" s="14"/>
      <c r="AC549" s="14"/>
      <c r="AD549" s="14"/>
      <c r="AE549" s="14"/>
      <c r="AT549" s="248" t="s">
        <v>167</v>
      </c>
      <c r="AU549" s="248" t="s">
        <v>87</v>
      </c>
      <c r="AV549" s="14" t="s">
        <v>87</v>
      </c>
      <c r="AW549" s="14" t="s">
        <v>33</v>
      </c>
      <c r="AX549" s="14" t="s">
        <v>85</v>
      </c>
      <c r="AY549" s="248" t="s">
        <v>157</v>
      </c>
    </row>
    <row r="550" s="14" customFormat="1">
      <c r="A550" s="14"/>
      <c r="B550" s="238"/>
      <c r="C550" s="239"/>
      <c r="D550" s="229" t="s">
        <v>167</v>
      </c>
      <c r="E550" s="239"/>
      <c r="F550" s="241" t="s">
        <v>683</v>
      </c>
      <c r="G550" s="239"/>
      <c r="H550" s="242">
        <v>3.278</v>
      </c>
      <c r="I550" s="243"/>
      <c r="J550" s="239"/>
      <c r="K550" s="239"/>
      <c r="L550" s="244"/>
      <c r="M550" s="245"/>
      <c r="N550" s="246"/>
      <c r="O550" s="246"/>
      <c r="P550" s="246"/>
      <c r="Q550" s="246"/>
      <c r="R550" s="246"/>
      <c r="S550" s="246"/>
      <c r="T550" s="247"/>
      <c r="U550" s="14"/>
      <c r="V550" s="14"/>
      <c r="W550" s="14"/>
      <c r="X550" s="14"/>
      <c r="Y550" s="14"/>
      <c r="Z550" s="14"/>
      <c r="AA550" s="14"/>
      <c r="AB550" s="14"/>
      <c r="AC550" s="14"/>
      <c r="AD550" s="14"/>
      <c r="AE550" s="14"/>
      <c r="AT550" s="248" t="s">
        <v>167</v>
      </c>
      <c r="AU550" s="248" t="s">
        <v>87</v>
      </c>
      <c r="AV550" s="14" t="s">
        <v>87</v>
      </c>
      <c r="AW550" s="14" t="s">
        <v>4</v>
      </c>
      <c r="AX550" s="14" t="s">
        <v>85</v>
      </c>
      <c r="AY550" s="248" t="s">
        <v>157</v>
      </c>
    </row>
    <row r="551" s="2" customFormat="1" ht="44.25" customHeight="1">
      <c r="A551" s="38"/>
      <c r="B551" s="39"/>
      <c r="C551" s="214" t="s">
        <v>684</v>
      </c>
      <c r="D551" s="214" t="s">
        <v>160</v>
      </c>
      <c r="E551" s="215" t="s">
        <v>685</v>
      </c>
      <c r="F551" s="216" t="s">
        <v>686</v>
      </c>
      <c r="G551" s="217" t="s">
        <v>233</v>
      </c>
      <c r="H551" s="218">
        <v>11.912000000000001</v>
      </c>
      <c r="I551" s="219"/>
      <c r="J551" s="220">
        <f>ROUND(I551*H551,2)</f>
        <v>0</v>
      </c>
      <c r="K551" s="216" t="s">
        <v>164</v>
      </c>
      <c r="L551" s="44"/>
      <c r="M551" s="221" t="s">
        <v>1</v>
      </c>
      <c r="N551" s="222" t="s">
        <v>43</v>
      </c>
      <c r="O551" s="91"/>
      <c r="P551" s="223">
        <f>O551*H551</f>
        <v>0</v>
      </c>
      <c r="Q551" s="223">
        <v>0</v>
      </c>
      <c r="R551" s="223">
        <f>Q551*H551</f>
        <v>0</v>
      </c>
      <c r="S551" s="223">
        <v>0</v>
      </c>
      <c r="T551" s="224">
        <f>S551*H551</f>
        <v>0</v>
      </c>
      <c r="U551" s="38"/>
      <c r="V551" s="38"/>
      <c r="W551" s="38"/>
      <c r="X551" s="38"/>
      <c r="Y551" s="38"/>
      <c r="Z551" s="38"/>
      <c r="AA551" s="38"/>
      <c r="AB551" s="38"/>
      <c r="AC551" s="38"/>
      <c r="AD551" s="38"/>
      <c r="AE551" s="38"/>
      <c r="AR551" s="225" t="s">
        <v>165</v>
      </c>
      <c r="AT551" s="225" t="s">
        <v>160</v>
      </c>
      <c r="AU551" s="225" t="s">
        <v>87</v>
      </c>
      <c r="AY551" s="17" t="s">
        <v>157</v>
      </c>
      <c r="BE551" s="226">
        <f>IF(N551="základní",J551,0)</f>
        <v>0</v>
      </c>
      <c r="BF551" s="226">
        <f>IF(N551="snížená",J551,0)</f>
        <v>0</v>
      </c>
      <c r="BG551" s="226">
        <f>IF(N551="zákl. přenesená",J551,0)</f>
        <v>0</v>
      </c>
      <c r="BH551" s="226">
        <f>IF(N551="sníž. přenesená",J551,0)</f>
        <v>0</v>
      </c>
      <c r="BI551" s="226">
        <f>IF(N551="nulová",J551,0)</f>
        <v>0</v>
      </c>
      <c r="BJ551" s="17" t="s">
        <v>85</v>
      </c>
      <c r="BK551" s="226">
        <f>ROUND(I551*H551,2)</f>
        <v>0</v>
      </c>
      <c r="BL551" s="17" t="s">
        <v>165</v>
      </c>
      <c r="BM551" s="225" t="s">
        <v>687</v>
      </c>
    </row>
    <row r="552" s="14" customFormat="1">
      <c r="A552" s="14"/>
      <c r="B552" s="238"/>
      <c r="C552" s="239"/>
      <c r="D552" s="229" t="s">
        <v>167</v>
      </c>
      <c r="E552" s="240" t="s">
        <v>1</v>
      </c>
      <c r="F552" s="241" t="s">
        <v>688</v>
      </c>
      <c r="G552" s="239"/>
      <c r="H552" s="242">
        <v>10.358000000000001</v>
      </c>
      <c r="I552" s="243"/>
      <c r="J552" s="239"/>
      <c r="K552" s="239"/>
      <c r="L552" s="244"/>
      <c r="M552" s="245"/>
      <c r="N552" s="246"/>
      <c r="O552" s="246"/>
      <c r="P552" s="246"/>
      <c r="Q552" s="246"/>
      <c r="R552" s="246"/>
      <c r="S552" s="246"/>
      <c r="T552" s="247"/>
      <c r="U552" s="14"/>
      <c r="V552" s="14"/>
      <c r="W552" s="14"/>
      <c r="X552" s="14"/>
      <c r="Y552" s="14"/>
      <c r="Z552" s="14"/>
      <c r="AA552" s="14"/>
      <c r="AB552" s="14"/>
      <c r="AC552" s="14"/>
      <c r="AD552" s="14"/>
      <c r="AE552" s="14"/>
      <c r="AT552" s="248" t="s">
        <v>167</v>
      </c>
      <c r="AU552" s="248" t="s">
        <v>87</v>
      </c>
      <c r="AV552" s="14" t="s">
        <v>87</v>
      </c>
      <c r="AW552" s="14" t="s">
        <v>33</v>
      </c>
      <c r="AX552" s="14" t="s">
        <v>85</v>
      </c>
      <c r="AY552" s="248" t="s">
        <v>157</v>
      </c>
    </row>
    <row r="553" s="14" customFormat="1">
      <c r="A553" s="14"/>
      <c r="B553" s="238"/>
      <c r="C553" s="239"/>
      <c r="D553" s="229" t="s">
        <v>167</v>
      </c>
      <c r="E553" s="239"/>
      <c r="F553" s="241" t="s">
        <v>689</v>
      </c>
      <c r="G553" s="239"/>
      <c r="H553" s="242">
        <v>11.912000000000001</v>
      </c>
      <c r="I553" s="243"/>
      <c r="J553" s="239"/>
      <c r="K553" s="239"/>
      <c r="L553" s="244"/>
      <c r="M553" s="245"/>
      <c r="N553" s="246"/>
      <c r="O553" s="246"/>
      <c r="P553" s="246"/>
      <c r="Q553" s="246"/>
      <c r="R553" s="246"/>
      <c r="S553" s="246"/>
      <c r="T553" s="247"/>
      <c r="U553" s="14"/>
      <c r="V553" s="14"/>
      <c r="W553" s="14"/>
      <c r="X553" s="14"/>
      <c r="Y553" s="14"/>
      <c r="Z553" s="14"/>
      <c r="AA553" s="14"/>
      <c r="AB553" s="14"/>
      <c r="AC553" s="14"/>
      <c r="AD553" s="14"/>
      <c r="AE553" s="14"/>
      <c r="AT553" s="248" t="s">
        <v>167</v>
      </c>
      <c r="AU553" s="248" t="s">
        <v>87</v>
      </c>
      <c r="AV553" s="14" t="s">
        <v>87</v>
      </c>
      <c r="AW553" s="14" t="s">
        <v>4</v>
      </c>
      <c r="AX553" s="14" t="s">
        <v>85</v>
      </c>
      <c r="AY553" s="248" t="s">
        <v>157</v>
      </c>
    </row>
    <row r="554" s="2" customFormat="1" ht="44.25" customHeight="1">
      <c r="A554" s="38"/>
      <c r="B554" s="39"/>
      <c r="C554" s="214" t="s">
        <v>690</v>
      </c>
      <c r="D554" s="214" t="s">
        <v>160</v>
      </c>
      <c r="E554" s="215" t="s">
        <v>691</v>
      </c>
      <c r="F554" s="216" t="s">
        <v>692</v>
      </c>
      <c r="G554" s="217" t="s">
        <v>233</v>
      </c>
      <c r="H554" s="218">
        <v>2.4300000000000002</v>
      </c>
      <c r="I554" s="219"/>
      <c r="J554" s="220">
        <f>ROUND(I554*H554,2)</f>
        <v>0</v>
      </c>
      <c r="K554" s="216" t="s">
        <v>164</v>
      </c>
      <c r="L554" s="44"/>
      <c r="M554" s="221" t="s">
        <v>1</v>
      </c>
      <c r="N554" s="222" t="s">
        <v>43</v>
      </c>
      <c r="O554" s="91"/>
      <c r="P554" s="223">
        <f>O554*H554</f>
        <v>0</v>
      </c>
      <c r="Q554" s="223">
        <v>0</v>
      </c>
      <c r="R554" s="223">
        <f>Q554*H554</f>
        <v>0</v>
      </c>
      <c r="S554" s="223">
        <v>0</v>
      </c>
      <c r="T554" s="224">
        <f>S554*H554</f>
        <v>0</v>
      </c>
      <c r="U554" s="38"/>
      <c r="V554" s="38"/>
      <c r="W554" s="38"/>
      <c r="X554" s="38"/>
      <c r="Y554" s="38"/>
      <c r="Z554" s="38"/>
      <c r="AA554" s="38"/>
      <c r="AB554" s="38"/>
      <c r="AC554" s="38"/>
      <c r="AD554" s="38"/>
      <c r="AE554" s="38"/>
      <c r="AR554" s="225" t="s">
        <v>165</v>
      </c>
      <c r="AT554" s="225" t="s">
        <v>160</v>
      </c>
      <c r="AU554" s="225" t="s">
        <v>87</v>
      </c>
      <c r="AY554" s="17" t="s">
        <v>157</v>
      </c>
      <c r="BE554" s="226">
        <f>IF(N554="základní",J554,0)</f>
        <v>0</v>
      </c>
      <c r="BF554" s="226">
        <f>IF(N554="snížená",J554,0)</f>
        <v>0</v>
      </c>
      <c r="BG554" s="226">
        <f>IF(N554="zákl. přenesená",J554,0)</f>
        <v>0</v>
      </c>
      <c r="BH554" s="226">
        <f>IF(N554="sníž. přenesená",J554,0)</f>
        <v>0</v>
      </c>
      <c r="BI554" s="226">
        <f>IF(N554="nulová",J554,0)</f>
        <v>0</v>
      </c>
      <c r="BJ554" s="17" t="s">
        <v>85</v>
      </c>
      <c r="BK554" s="226">
        <f>ROUND(I554*H554,2)</f>
        <v>0</v>
      </c>
      <c r="BL554" s="17" t="s">
        <v>165</v>
      </c>
      <c r="BM554" s="225" t="s">
        <v>693</v>
      </c>
    </row>
    <row r="555" s="14" customFormat="1">
      <c r="A555" s="14"/>
      <c r="B555" s="238"/>
      <c r="C555" s="239"/>
      <c r="D555" s="229" t="s">
        <v>167</v>
      </c>
      <c r="E555" s="240" t="s">
        <v>1</v>
      </c>
      <c r="F555" s="241" t="s">
        <v>694</v>
      </c>
      <c r="G555" s="239"/>
      <c r="H555" s="242">
        <v>2.113</v>
      </c>
      <c r="I555" s="243"/>
      <c r="J555" s="239"/>
      <c r="K555" s="239"/>
      <c r="L555" s="244"/>
      <c r="M555" s="245"/>
      <c r="N555" s="246"/>
      <c r="O555" s="246"/>
      <c r="P555" s="246"/>
      <c r="Q555" s="246"/>
      <c r="R555" s="246"/>
      <c r="S555" s="246"/>
      <c r="T555" s="247"/>
      <c r="U555" s="14"/>
      <c r="V555" s="14"/>
      <c r="W555" s="14"/>
      <c r="X555" s="14"/>
      <c r="Y555" s="14"/>
      <c r="Z555" s="14"/>
      <c r="AA555" s="14"/>
      <c r="AB555" s="14"/>
      <c r="AC555" s="14"/>
      <c r="AD555" s="14"/>
      <c r="AE555" s="14"/>
      <c r="AT555" s="248" t="s">
        <v>167</v>
      </c>
      <c r="AU555" s="248" t="s">
        <v>87</v>
      </c>
      <c r="AV555" s="14" t="s">
        <v>87</v>
      </c>
      <c r="AW555" s="14" t="s">
        <v>33</v>
      </c>
      <c r="AX555" s="14" t="s">
        <v>85</v>
      </c>
      <c r="AY555" s="248" t="s">
        <v>157</v>
      </c>
    </row>
    <row r="556" s="14" customFormat="1">
      <c r="A556" s="14"/>
      <c r="B556" s="238"/>
      <c r="C556" s="239"/>
      <c r="D556" s="229" t="s">
        <v>167</v>
      </c>
      <c r="E556" s="239"/>
      <c r="F556" s="241" t="s">
        <v>695</v>
      </c>
      <c r="G556" s="239"/>
      <c r="H556" s="242">
        <v>2.4300000000000002</v>
      </c>
      <c r="I556" s="243"/>
      <c r="J556" s="239"/>
      <c r="K556" s="239"/>
      <c r="L556" s="244"/>
      <c r="M556" s="245"/>
      <c r="N556" s="246"/>
      <c r="O556" s="246"/>
      <c r="P556" s="246"/>
      <c r="Q556" s="246"/>
      <c r="R556" s="246"/>
      <c r="S556" s="246"/>
      <c r="T556" s="247"/>
      <c r="U556" s="14"/>
      <c r="V556" s="14"/>
      <c r="W556" s="14"/>
      <c r="X556" s="14"/>
      <c r="Y556" s="14"/>
      <c r="Z556" s="14"/>
      <c r="AA556" s="14"/>
      <c r="AB556" s="14"/>
      <c r="AC556" s="14"/>
      <c r="AD556" s="14"/>
      <c r="AE556" s="14"/>
      <c r="AT556" s="248" t="s">
        <v>167</v>
      </c>
      <c r="AU556" s="248" t="s">
        <v>87</v>
      </c>
      <c r="AV556" s="14" t="s">
        <v>87</v>
      </c>
      <c r="AW556" s="14" t="s">
        <v>4</v>
      </c>
      <c r="AX556" s="14" t="s">
        <v>85</v>
      </c>
      <c r="AY556" s="248" t="s">
        <v>157</v>
      </c>
    </row>
    <row r="557" s="12" customFormat="1" ht="22.8" customHeight="1">
      <c r="A557" s="12"/>
      <c r="B557" s="198"/>
      <c r="C557" s="199"/>
      <c r="D557" s="200" t="s">
        <v>77</v>
      </c>
      <c r="E557" s="212" t="s">
        <v>696</v>
      </c>
      <c r="F557" s="212" t="s">
        <v>697</v>
      </c>
      <c r="G557" s="199"/>
      <c r="H557" s="199"/>
      <c r="I557" s="202"/>
      <c r="J557" s="213">
        <f>BK557</f>
        <v>0</v>
      </c>
      <c r="K557" s="199"/>
      <c r="L557" s="204"/>
      <c r="M557" s="205"/>
      <c r="N557" s="206"/>
      <c r="O557" s="206"/>
      <c r="P557" s="207">
        <f>SUM(P558:P559)</f>
        <v>0</v>
      </c>
      <c r="Q557" s="206"/>
      <c r="R557" s="207">
        <f>SUM(R558:R559)</f>
        <v>0</v>
      </c>
      <c r="S557" s="206"/>
      <c r="T557" s="208">
        <f>SUM(T558:T559)</f>
        <v>0</v>
      </c>
      <c r="U557" s="12"/>
      <c r="V557" s="12"/>
      <c r="W557" s="12"/>
      <c r="X557" s="12"/>
      <c r="Y557" s="12"/>
      <c r="Z557" s="12"/>
      <c r="AA557" s="12"/>
      <c r="AB557" s="12"/>
      <c r="AC557" s="12"/>
      <c r="AD557" s="12"/>
      <c r="AE557" s="12"/>
      <c r="AR557" s="209" t="s">
        <v>85</v>
      </c>
      <c r="AT557" s="210" t="s">
        <v>77</v>
      </c>
      <c r="AU557" s="210" t="s">
        <v>85</v>
      </c>
      <c r="AY557" s="209" t="s">
        <v>157</v>
      </c>
      <c r="BK557" s="211">
        <f>SUM(BK558:BK559)</f>
        <v>0</v>
      </c>
    </row>
    <row r="558" s="2" customFormat="1" ht="66.75" customHeight="1">
      <c r="A558" s="38"/>
      <c r="B558" s="39"/>
      <c r="C558" s="214" t="s">
        <v>698</v>
      </c>
      <c r="D558" s="214" t="s">
        <v>160</v>
      </c>
      <c r="E558" s="215" t="s">
        <v>699</v>
      </c>
      <c r="F558" s="216" t="s">
        <v>700</v>
      </c>
      <c r="G558" s="217" t="s">
        <v>233</v>
      </c>
      <c r="H558" s="218">
        <v>127.59699999999999</v>
      </c>
      <c r="I558" s="219"/>
      <c r="J558" s="220">
        <f>ROUND(I558*H558,2)</f>
        <v>0</v>
      </c>
      <c r="K558" s="216" t="s">
        <v>164</v>
      </c>
      <c r="L558" s="44"/>
      <c r="M558" s="221" t="s">
        <v>1</v>
      </c>
      <c r="N558" s="222" t="s">
        <v>43</v>
      </c>
      <c r="O558" s="91"/>
      <c r="P558" s="223">
        <f>O558*H558</f>
        <v>0</v>
      </c>
      <c r="Q558" s="223">
        <v>0</v>
      </c>
      <c r="R558" s="223">
        <f>Q558*H558</f>
        <v>0</v>
      </c>
      <c r="S558" s="223">
        <v>0</v>
      </c>
      <c r="T558" s="224">
        <f>S558*H558</f>
        <v>0</v>
      </c>
      <c r="U558" s="38"/>
      <c r="V558" s="38"/>
      <c r="W558" s="38"/>
      <c r="X558" s="38"/>
      <c r="Y558" s="38"/>
      <c r="Z558" s="38"/>
      <c r="AA558" s="38"/>
      <c r="AB558" s="38"/>
      <c r="AC558" s="38"/>
      <c r="AD558" s="38"/>
      <c r="AE558" s="38"/>
      <c r="AR558" s="225" t="s">
        <v>165</v>
      </c>
      <c r="AT558" s="225" t="s">
        <v>160</v>
      </c>
      <c r="AU558" s="225" t="s">
        <v>87</v>
      </c>
      <c r="AY558" s="17" t="s">
        <v>157</v>
      </c>
      <c r="BE558" s="226">
        <f>IF(N558="základní",J558,0)</f>
        <v>0</v>
      </c>
      <c r="BF558" s="226">
        <f>IF(N558="snížená",J558,0)</f>
        <v>0</v>
      </c>
      <c r="BG558" s="226">
        <f>IF(N558="zákl. přenesená",J558,0)</f>
        <v>0</v>
      </c>
      <c r="BH558" s="226">
        <f>IF(N558="sníž. přenesená",J558,0)</f>
        <v>0</v>
      </c>
      <c r="BI558" s="226">
        <f>IF(N558="nulová",J558,0)</f>
        <v>0</v>
      </c>
      <c r="BJ558" s="17" t="s">
        <v>85</v>
      </c>
      <c r="BK558" s="226">
        <f>ROUND(I558*H558,2)</f>
        <v>0</v>
      </c>
      <c r="BL558" s="17" t="s">
        <v>165</v>
      </c>
      <c r="BM558" s="225" t="s">
        <v>701</v>
      </c>
    </row>
    <row r="559" s="2" customFormat="1" ht="55.5" customHeight="1">
      <c r="A559" s="38"/>
      <c r="B559" s="39"/>
      <c r="C559" s="214" t="s">
        <v>702</v>
      </c>
      <c r="D559" s="214" t="s">
        <v>160</v>
      </c>
      <c r="E559" s="215" t="s">
        <v>703</v>
      </c>
      <c r="F559" s="216" t="s">
        <v>704</v>
      </c>
      <c r="G559" s="217" t="s">
        <v>233</v>
      </c>
      <c r="H559" s="218">
        <v>127.59699999999999</v>
      </c>
      <c r="I559" s="219"/>
      <c r="J559" s="220">
        <f>ROUND(I559*H559,2)</f>
        <v>0</v>
      </c>
      <c r="K559" s="216" t="s">
        <v>164</v>
      </c>
      <c r="L559" s="44"/>
      <c r="M559" s="221" t="s">
        <v>1</v>
      </c>
      <c r="N559" s="222" t="s">
        <v>43</v>
      </c>
      <c r="O559" s="91"/>
      <c r="P559" s="223">
        <f>O559*H559</f>
        <v>0</v>
      </c>
      <c r="Q559" s="223">
        <v>0</v>
      </c>
      <c r="R559" s="223">
        <f>Q559*H559</f>
        <v>0</v>
      </c>
      <c r="S559" s="223">
        <v>0</v>
      </c>
      <c r="T559" s="224">
        <f>S559*H559</f>
        <v>0</v>
      </c>
      <c r="U559" s="38"/>
      <c r="V559" s="38"/>
      <c r="W559" s="38"/>
      <c r="X559" s="38"/>
      <c r="Y559" s="38"/>
      <c r="Z559" s="38"/>
      <c r="AA559" s="38"/>
      <c r="AB559" s="38"/>
      <c r="AC559" s="38"/>
      <c r="AD559" s="38"/>
      <c r="AE559" s="38"/>
      <c r="AR559" s="225" t="s">
        <v>165</v>
      </c>
      <c r="AT559" s="225" t="s">
        <v>160</v>
      </c>
      <c r="AU559" s="225" t="s">
        <v>87</v>
      </c>
      <c r="AY559" s="17" t="s">
        <v>157</v>
      </c>
      <c r="BE559" s="226">
        <f>IF(N559="základní",J559,0)</f>
        <v>0</v>
      </c>
      <c r="BF559" s="226">
        <f>IF(N559="snížená",J559,0)</f>
        <v>0</v>
      </c>
      <c r="BG559" s="226">
        <f>IF(N559="zákl. přenesená",J559,0)</f>
        <v>0</v>
      </c>
      <c r="BH559" s="226">
        <f>IF(N559="sníž. přenesená",J559,0)</f>
        <v>0</v>
      </c>
      <c r="BI559" s="226">
        <f>IF(N559="nulová",J559,0)</f>
        <v>0</v>
      </c>
      <c r="BJ559" s="17" t="s">
        <v>85</v>
      </c>
      <c r="BK559" s="226">
        <f>ROUND(I559*H559,2)</f>
        <v>0</v>
      </c>
      <c r="BL559" s="17" t="s">
        <v>165</v>
      </c>
      <c r="BM559" s="225" t="s">
        <v>705</v>
      </c>
    </row>
    <row r="560" s="12" customFormat="1" ht="25.92" customHeight="1">
      <c r="A560" s="12"/>
      <c r="B560" s="198"/>
      <c r="C560" s="199"/>
      <c r="D560" s="200" t="s">
        <v>77</v>
      </c>
      <c r="E560" s="201" t="s">
        <v>706</v>
      </c>
      <c r="F560" s="201" t="s">
        <v>707</v>
      </c>
      <c r="G560" s="199"/>
      <c r="H560" s="199"/>
      <c r="I560" s="202"/>
      <c r="J560" s="203">
        <f>BK560</f>
        <v>0</v>
      </c>
      <c r="K560" s="199"/>
      <c r="L560" s="204"/>
      <c r="M560" s="205"/>
      <c r="N560" s="206"/>
      <c r="O560" s="206"/>
      <c r="P560" s="207">
        <f>P561+P625+P641+P676+P692+P726+P844+P851+P855+P958+P968+P980+P1202+P1209+P1219+P1239+P1251+P1276+P1400+P1642+P1690+P1727+P1732+P1796+P1885+P2026+P2112+P2444+P2456+P2463</f>
        <v>0</v>
      </c>
      <c r="Q560" s="206"/>
      <c r="R560" s="207">
        <f>R561+R625+R641+R676+R692+R726+R844+R851+R855+R958+R968+R980+R1202+R1209+R1219+R1239+R1251+R1276+R1400+R1642+R1690+R1727+R1732+R1796+R1885+R2026+R2112+R2444+R2456+R2463</f>
        <v>370.72429197000002</v>
      </c>
      <c r="S560" s="206"/>
      <c r="T560" s="208">
        <f>T561+T625+T641+T676+T692+T726+T844+T851+T855+T958+T968+T980+T1202+T1209+T1219+T1239+T1251+T1276+T1400+T1642+T1690+T1727+T1732+T1796+T1885+T2026+T2112+T2444+T2456+T2463</f>
        <v>26.978087659999996</v>
      </c>
      <c r="U560" s="12"/>
      <c r="V560" s="12"/>
      <c r="W560" s="12"/>
      <c r="X560" s="12"/>
      <c r="Y560" s="12"/>
      <c r="Z560" s="12"/>
      <c r="AA560" s="12"/>
      <c r="AB560" s="12"/>
      <c r="AC560" s="12"/>
      <c r="AD560" s="12"/>
      <c r="AE560" s="12"/>
      <c r="AR560" s="209" t="s">
        <v>87</v>
      </c>
      <c r="AT560" s="210" t="s">
        <v>77</v>
      </c>
      <c r="AU560" s="210" t="s">
        <v>78</v>
      </c>
      <c r="AY560" s="209" t="s">
        <v>157</v>
      </c>
      <c r="BK560" s="211">
        <f>BK561+BK625+BK641+BK676+BK692+BK726+BK844+BK851+BK855+BK958+BK968+BK980+BK1202+BK1209+BK1219+BK1239+BK1251+BK1276+BK1400+BK1642+BK1690+BK1727+BK1732+BK1796+BK1885+BK2026+BK2112+BK2444+BK2456+BK2463</f>
        <v>0</v>
      </c>
    </row>
    <row r="561" s="12" customFormat="1" ht="22.8" customHeight="1">
      <c r="A561" s="12"/>
      <c r="B561" s="198"/>
      <c r="C561" s="199"/>
      <c r="D561" s="200" t="s">
        <v>77</v>
      </c>
      <c r="E561" s="212" t="s">
        <v>708</v>
      </c>
      <c r="F561" s="212" t="s">
        <v>709</v>
      </c>
      <c r="G561" s="199"/>
      <c r="H561" s="199"/>
      <c r="I561" s="202"/>
      <c r="J561" s="213">
        <f>BK561</f>
        <v>0</v>
      </c>
      <c r="K561" s="199"/>
      <c r="L561" s="204"/>
      <c r="M561" s="205"/>
      <c r="N561" s="206"/>
      <c r="O561" s="206"/>
      <c r="P561" s="207">
        <f>SUM(P562:P624)</f>
        <v>0</v>
      </c>
      <c r="Q561" s="206"/>
      <c r="R561" s="207">
        <f>SUM(R562:R624)</f>
        <v>8.2697595799999988</v>
      </c>
      <c r="S561" s="206"/>
      <c r="T561" s="208">
        <f>SUM(T562:T624)</f>
        <v>2.112851</v>
      </c>
      <c r="U561" s="12"/>
      <c r="V561" s="12"/>
      <c r="W561" s="12"/>
      <c r="X561" s="12"/>
      <c r="Y561" s="12"/>
      <c r="Z561" s="12"/>
      <c r="AA561" s="12"/>
      <c r="AB561" s="12"/>
      <c r="AC561" s="12"/>
      <c r="AD561" s="12"/>
      <c r="AE561" s="12"/>
      <c r="AR561" s="209" t="s">
        <v>87</v>
      </c>
      <c r="AT561" s="210" t="s">
        <v>77</v>
      </c>
      <c r="AU561" s="210" t="s">
        <v>85</v>
      </c>
      <c r="AY561" s="209" t="s">
        <v>157</v>
      </c>
      <c r="BK561" s="211">
        <f>SUM(BK562:BK624)</f>
        <v>0</v>
      </c>
    </row>
    <row r="562" s="2" customFormat="1" ht="37.8" customHeight="1">
      <c r="A562" s="38"/>
      <c r="B562" s="39"/>
      <c r="C562" s="214" t="s">
        <v>710</v>
      </c>
      <c r="D562" s="214" t="s">
        <v>160</v>
      </c>
      <c r="E562" s="215" t="s">
        <v>711</v>
      </c>
      <c r="F562" s="216" t="s">
        <v>712</v>
      </c>
      <c r="G562" s="217" t="s">
        <v>174</v>
      </c>
      <c r="H562" s="218">
        <v>559.91099999999994</v>
      </c>
      <c r="I562" s="219"/>
      <c r="J562" s="220">
        <f>ROUND(I562*H562,2)</f>
        <v>0</v>
      </c>
      <c r="K562" s="216" t="s">
        <v>164</v>
      </c>
      <c r="L562" s="44"/>
      <c r="M562" s="221" t="s">
        <v>1</v>
      </c>
      <c r="N562" s="222" t="s">
        <v>43</v>
      </c>
      <c r="O562" s="91"/>
      <c r="P562" s="223">
        <f>O562*H562</f>
        <v>0</v>
      </c>
      <c r="Q562" s="223">
        <v>0</v>
      </c>
      <c r="R562" s="223">
        <f>Q562*H562</f>
        <v>0</v>
      </c>
      <c r="S562" s="223">
        <v>0</v>
      </c>
      <c r="T562" s="224">
        <f>S562*H562</f>
        <v>0</v>
      </c>
      <c r="U562" s="38"/>
      <c r="V562" s="38"/>
      <c r="W562" s="38"/>
      <c r="X562" s="38"/>
      <c r="Y562" s="38"/>
      <c r="Z562" s="38"/>
      <c r="AA562" s="38"/>
      <c r="AB562" s="38"/>
      <c r="AC562" s="38"/>
      <c r="AD562" s="38"/>
      <c r="AE562" s="38"/>
      <c r="AR562" s="225" t="s">
        <v>254</v>
      </c>
      <c r="AT562" s="225" t="s">
        <v>160</v>
      </c>
      <c r="AU562" s="225" t="s">
        <v>87</v>
      </c>
      <c r="AY562" s="17" t="s">
        <v>157</v>
      </c>
      <c r="BE562" s="226">
        <f>IF(N562="základní",J562,0)</f>
        <v>0</v>
      </c>
      <c r="BF562" s="226">
        <f>IF(N562="snížená",J562,0)</f>
        <v>0</v>
      </c>
      <c r="BG562" s="226">
        <f>IF(N562="zákl. přenesená",J562,0)</f>
        <v>0</v>
      </c>
      <c r="BH562" s="226">
        <f>IF(N562="sníž. přenesená",J562,0)</f>
        <v>0</v>
      </c>
      <c r="BI562" s="226">
        <f>IF(N562="nulová",J562,0)</f>
        <v>0</v>
      </c>
      <c r="BJ562" s="17" t="s">
        <v>85</v>
      </c>
      <c r="BK562" s="226">
        <f>ROUND(I562*H562,2)</f>
        <v>0</v>
      </c>
      <c r="BL562" s="17" t="s">
        <v>254</v>
      </c>
      <c r="BM562" s="225" t="s">
        <v>713</v>
      </c>
    </row>
    <row r="563" s="13" customFormat="1">
      <c r="A563" s="13"/>
      <c r="B563" s="227"/>
      <c r="C563" s="228"/>
      <c r="D563" s="229" t="s">
        <v>167</v>
      </c>
      <c r="E563" s="230" t="s">
        <v>1</v>
      </c>
      <c r="F563" s="231" t="s">
        <v>714</v>
      </c>
      <c r="G563" s="228"/>
      <c r="H563" s="230" t="s">
        <v>1</v>
      </c>
      <c r="I563" s="232"/>
      <c r="J563" s="228"/>
      <c r="K563" s="228"/>
      <c r="L563" s="233"/>
      <c r="M563" s="234"/>
      <c r="N563" s="235"/>
      <c r="O563" s="235"/>
      <c r="P563" s="235"/>
      <c r="Q563" s="235"/>
      <c r="R563" s="235"/>
      <c r="S563" s="235"/>
      <c r="T563" s="236"/>
      <c r="U563" s="13"/>
      <c r="V563" s="13"/>
      <c r="W563" s="13"/>
      <c r="X563" s="13"/>
      <c r="Y563" s="13"/>
      <c r="Z563" s="13"/>
      <c r="AA563" s="13"/>
      <c r="AB563" s="13"/>
      <c r="AC563" s="13"/>
      <c r="AD563" s="13"/>
      <c r="AE563" s="13"/>
      <c r="AT563" s="237" t="s">
        <v>167</v>
      </c>
      <c r="AU563" s="237" t="s">
        <v>87</v>
      </c>
      <c r="AV563" s="13" t="s">
        <v>85</v>
      </c>
      <c r="AW563" s="13" t="s">
        <v>33</v>
      </c>
      <c r="AX563" s="13" t="s">
        <v>78</v>
      </c>
      <c r="AY563" s="237" t="s">
        <v>157</v>
      </c>
    </row>
    <row r="564" s="14" customFormat="1">
      <c r="A564" s="14"/>
      <c r="B564" s="238"/>
      <c r="C564" s="239"/>
      <c r="D564" s="229" t="s">
        <v>167</v>
      </c>
      <c r="E564" s="240" t="s">
        <v>1</v>
      </c>
      <c r="F564" s="241" t="s">
        <v>715</v>
      </c>
      <c r="G564" s="239"/>
      <c r="H564" s="242">
        <v>511.80099999999999</v>
      </c>
      <c r="I564" s="243"/>
      <c r="J564" s="239"/>
      <c r="K564" s="239"/>
      <c r="L564" s="244"/>
      <c r="M564" s="245"/>
      <c r="N564" s="246"/>
      <c r="O564" s="246"/>
      <c r="P564" s="246"/>
      <c r="Q564" s="246"/>
      <c r="R564" s="246"/>
      <c r="S564" s="246"/>
      <c r="T564" s="247"/>
      <c r="U564" s="14"/>
      <c r="V564" s="14"/>
      <c r="W564" s="14"/>
      <c r="X564" s="14"/>
      <c r="Y564" s="14"/>
      <c r="Z564" s="14"/>
      <c r="AA564" s="14"/>
      <c r="AB564" s="14"/>
      <c r="AC564" s="14"/>
      <c r="AD564" s="14"/>
      <c r="AE564" s="14"/>
      <c r="AT564" s="248" t="s">
        <v>167</v>
      </c>
      <c r="AU564" s="248" t="s">
        <v>87</v>
      </c>
      <c r="AV564" s="14" t="s">
        <v>87</v>
      </c>
      <c r="AW564" s="14" t="s">
        <v>33</v>
      </c>
      <c r="AX564" s="14" t="s">
        <v>78</v>
      </c>
      <c r="AY564" s="248" t="s">
        <v>157</v>
      </c>
    </row>
    <row r="565" s="14" customFormat="1">
      <c r="A565" s="14"/>
      <c r="B565" s="238"/>
      <c r="C565" s="239"/>
      <c r="D565" s="229" t="s">
        <v>167</v>
      </c>
      <c r="E565" s="240" t="s">
        <v>1</v>
      </c>
      <c r="F565" s="241" t="s">
        <v>716</v>
      </c>
      <c r="G565" s="239"/>
      <c r="H565" s="242">
        <v>48.109999999999999</v>
      </c>
      <c r="I565" s="243"/>
      <c r="J565" s="239"/>
      <c r="K565" s="239"/>
      <c r="L565" s="244"/>
      <c r="M565" s="245"/>
      <c r="N565" s="246"/>
      <c r="O565" s="246"/>
      <c r="P565" s="246"/>
      <c r="Q565" s="246"/>
      <c r="R565" s="246"/>
      <c r="S565" s="246"/>
      <c r="T565" s="247"/>
      <c r="U565" s="14"/>
      <c r="V565" s="14"/>
      <c r="W565" s="14"/>
      <c r="X565" s="14"/>
      <c r="Y565" s="14"/>
      <c r="Z565" s="14"/>
      <c r="AA565" s="14"/>
      <c r="AB565" s="14"/>
      <c r="AC565" s="14"/>
      <c r="AD565" s="14"/>
      <c r="AE565" s="14"/>
      <c r="AT565" s="248" t="s">
        <v>167</v>
      </c>
      <c r="AU565" s="248" t="s">
        <v>87</v>
      </c>
      <c r="AV565" s="14" t="s">
        <v>87</v>
      </c>
      <c r="AW565" s="14" t="s">
        <v>33</v>
      </c>
      <c r="AX565" s="14" t="s">
        <v>78</v>
      </c>
      <c r="AY565" s="248" t="s">
        <v>157</v>
      </c>
    </row>
    <row r="566" s="15" customFormat="1">
      <c r="A566" s="15"/>
      <c r="B566" s="249"/>
      <c r="C566" s="250"/>
      <c r="D566" s="229" t="s">
        <v>167</v>
      </c>
      <c r="E566" s="251" t="s">
        <v>1</v>
      </c>
      <c r="F566" s="252" t="s">
        <v>171</v>
      </c>
      <c r="G566" s="250"/>
      <c r="H566" s="253">
        <v>559.91099999999994</v>
      </c>
      <c r="I566" s="254"/>
      <c r="J566" s="250"/>
      <c r="K566" s="250"/>
      <c r="L566" s="255"/>
      <c r="M566" s="256"/>
      <c r="N566" s="257"/>
      <c r="O566" s="257"/>
      <c r="P566" s="257"/>
      <c r="Q566" s="257"/>
      <c r="R566" s="257"/>
      <c r="S566" s="257"/>
      <c r="T566" s="258"/>
      <c r="U566" s="15"/>
      <c r="V566" s="15"/>
      <c r="W566" s="15"/>
      <c r="X566" s="15"/>
      <c r="Y566" s="15"/>
      <c r="Z566" s="15"/>
      <c r="AA566" s="15"/>
      <c r="AB566" s="15"/>
      <c r="AC566" s="15"/>
      <c r="AD566" s="15"/>
      <c r="AE566" s="15"/>
      <c r="AT566" s="259" t="s">
        <v>167</v>
      </c>
      <c r="AU566" s="259" t="s">
        <v>87</v>
      </c>
      <c r="AV566" s="15" t="s">
        <v>165</v>
      </c>
      <c r="AW566" s="15" t="s">
        <v>33</v>
      </c>
      <c r="AX566" s="15" t="s">
        <v>85</v>
      </c>
      <c r="AY566" s="259" t="s">
        <v>157</v>
      </c>
    </row>
    <row r="567" s="2" customFormat="1" ht="24.15" customHeight="1">
      <c r="A567" s="38"/>
      <c r="B567" s="39"/>
      <c r="C567" s="260" t="s">
        <v>717</v>
      </c>
      <c r="D567" s="260" t="s">
        <v>240</v>
      </c>
      <c r="E567" s="261" t="s">
        <v>718</v>
      </c>
      <c r="F567" s="262" t="s">
        <v>719</v>
      </c>
      <c r="G567" s="263" t="s">
        <v>720</v>
      </c>
      <c r="H567" s="264">
        <v>138.18600000000001</v>
      </c>
      <c r="I567" s="265"/>
      <c r="J567" s="266">
        <f>ROUND(I567*H567,2)</f>
        <v>0</v>
      </c>
      <c r="K567" s="262" t="s">
        <v>164</v>
      </c>
      <c r="L567" s="267"/>
      <c r="M567" s="268" t="s">
        <v>1</v>
      </c>
      <c r="N567" s="269" t="s">
        <v>43</v>
      </c>
      <c r="O567" s="91"/>
      <c r="P567" s="223">
        <f>O567*H567</f>
        <v>0</v>
      </c>
      <c r="Q567" s="223">
        <v>0.001</v>
      </c>
      <c r="R567" s="223">
        <f>Q567*H567</f>
        <v>0.138186</v>
      </c>
      <c r="S567" s="223">
        <v>0</v>
      </c>
      <c r="T567" s="224">
        <f>S567*H567</f>
        <v>0</v>
      </c>
      <c r="U567" s="38"/>
      <c r="V567" s="38"/>
      <c r="W567" s="38"/>
      <c r="X567" s="38"/>
      <c r="Y567" s="38"/>
      <c r="Z567" s="38"/>
      <c r="AA567" s="38"/>
      <c r="AB567" s="38"/>
      <c r="AC567" s="38"/>
      <c r="AD567" s="38"/>
      <c r="AE567" s="38"/>
      <c r="AR567" s="225" t="s">
        <v>367</v>
      </c>
      <c r="AT567" s="225" t="s">
        <v>240</v>
      </c>
      <c r="AU567" s="225" t="s">
        <v>87</v>
      </c>
      <c r="AY567" s="17" t="s">
        <v>157</v>
      </c>
      <c r="BE567" s="226">
        <f>IF(N567="základní",J567,0)</f>
        <v>0</v>
      </c>
      <c r="BF567" s="226">
        <f>IF(N567="snížená",J567,0)</f>
        <v>0</v>
      </c>
      <c r="BG567" s="226">
        <f>IF(N567="zákl. přenesená",J567,0)</f>
        <v>0</v>
      </c>
      <c r="BH567" s="226">
        <f>IF(N567="sníž. přenesená",J567,0)</f>
        <v>0</v>
      </c>
      <c r="BI567" s="226">
        <f>IF(N567="nulová",J567,0)</f>
        <v>0</v>
      </c>
      <c r="BJ567" s="17" t="s">
        <v>85</v>
      </c>
      <c r="BK567" s="226">
        <f>ROUND(I567*H567,2)</f>
        <v>0</v>
      </c>
      <c r="BL567" s="17" t="s">
        <v>254</v>
      </c>
      <c r="BM567" s="225" t="s">
        <v>721</v>
      </c>
    </row>
    <row r="568" s="14" customFormat="1">
      <c r="A568" s="14"/>
      <c r="B568" s="238"/>
      <c r="C568" s="239"/>
      <c r="D568" s="229" t="s">
        <v>167</v>
      </c>
      <c r="E568" s="239"/>
      <c r="F568" s="241" t="s">
        <v>722</v>
      </c>
      <c r="G568" s="239"/>
      <c r="H568" s="242">
        <v>138.18600000000001</v>
      </c>
      <c r="I568" s="243"/>
      <c r="J568" s="239"/>
      <c r="K568" s="239"/>
      <c r="L568" s="244"/>
      <c r="M568" s="245"/>
      <c r="N568" s="246"/>
      <c r="O568" s="246"/>
      <c r="P568" s="246"/>
      <c r="Q568" s="246"/>
      <c r="R568" s="246"/>
      <c r="S568" s="246"/>
      <c r="T568" s="247"/>
      <c r="U568" s="14"/>
      <c r="V568" s="14"/>
      <c r="W568" s="14"/>
      <c r="X568" s="14"/>
      <c r="Y568" s="14"/>
      <c r="Z568" s="14"/>
      <c r="AA568" s="14"/>
      <c r="AB568" s="14"/>
      <c r="AC568" s="14"/>
      <c r="AD568" s="14"/>
      <c r="AE568" s="14"/>
      <c r="AT568" s="248" t="s">
        <v>167</v>
      </c>
      <c r="AU568" s="248" t="s">
        <v>87</v>
      </c>
      <c r="AV568" s="14" t="s">
        <v>87</v>
      </c>
      <c r="AW568" s="14" t="s">
        <v>4</v>
      </c>
      <c r="AX568" s="14" t="s">
        <v>85</v>
      </c>
      <c r="AY568" s="248" t="s">
        <v>157</v>
      </c>
    </row>
    <row r="569" s="2" customFormat="1" ht="33" customHeight="1">
      <c r="A569" s="38"/>
      <c r="B569" s="39"/>
      <c r="C569" s="214" t="s">
        <v>723</v>
      </c>
      <c r="D569" s="214" t="s">
        <v>160</v>
      </c>
      <c r="E569" s="215" t="s">
        <v>724</v>
      </c>
      <c r="F569" s="216" t="s">
        <v>725</v>
      </c>
      <c r="G569" s="217" t="s">
        <v>174</v>
      </c>
      <c r="H569" s="218">
        <v>503.32999999999998</v>
      </c>
      <c r="I569" s="219"/>
      <c r="J569" s="220">
        <f>ROUND(I569*H569,2)</f>
        <v>0</v>
      </c>
      <c r="K569" s="216" t="s">
        <v>164</v>
      </c>
      <c r="L569" s="44"/>
      <c r="M569" s="221" t="s">
        <v>1</v>
      </c>
      <c r="N569" s="222" t="s">
        <v>43</v>
      </c>
      <c r="O569" s="91"/>
      <c r="P569" s="223">
        <f>O569*H569</f>
        <v>0</v>
      </c>
      <c r="Q569" s="223">
        <v>0</v>
      </c>
      <c r="R569" s="223">
        <f>Q569*H569</f>
        <v>0</v>
      </c>
      <c r="S569" s="223">
        <v>0.0016999999999999999</v>
      </c>
      <c r="T569" s="224">
        <f>S569*H569</f>
        <v>0.85566099999999989</v>
      </c>
      <c r="U569" s="38"/>
      <c r="V569" s="38"/>
      <c r="W569" s="38"/>
      <c r="X569" s="38"/>
      <c r="Y569" s="38"/>
      <c r="Z569" s="38"/>
      <c r="AA569" s="38"/>
      <c r="AB569" s="38"/>
      <c r="AC569" s="38"/>
      <c r="AD569" s="38"/>
      <c r="AE569" s="38"/>
      <c r="AR569" s="225" t="s">
        <v>254</v>
      </c>
      <c r="AT569" s="225" t="s">
        <v>160</v>
      </c>
      <c r="AU569" s="225" t="s">
        <v>87</v>
      </c>
      <c r="AY569" s="17" t="s">
        <v>157</v>
      </c>
      <c r="BE569" s="226">
        <f>IF(N569="základní",J569,0)</f>
        <v>0</v>
      </c>
      <c r="BF569" s="226">
        <f>IF(N569="snížená",J569,0)</f>
        <v>0</v>
      </c>
      <c r="BG569" s="226">
        <f>IF(N569="zákl. přenesená",J569,0)</f>
        <v>0</v>
      </c>
      <c r="BH569" s="226">
        <f>IF(N569="sníž. přenesená",J569,0)</f>
        <v>0</v>
      </c>
      <c r="BI569" s="226">
        <f>IF(N569="nulová",J569,0)</f>
        <v>0</v>
      </c>
      <c r="BJ569" s="17" t="s">
        <v>85</v>
      </c>
      <c r="BK569" s="226">
        <f>ROUND(I569*H569,2)</f>
        <v>0</v>
      </c>
      <c r="BL569" s="17" t="s">
        <v>254</v>
      </c>
      <c r="BM569" s="225" t="s">
        <v>726</v>
      </c>
    </row>
    <row r="570" s="13" customFormat="1">
      <c r="A570" s="13"/>
      <c r="B570" s="227"/>
      <c r="C570" s="228"/>
      <c r="D570" s="229" t="s">
        <v>167</v>
      </c>
      <c r="E570" s="230" t="s">
        <v>1</v>
      </c>
      <c r="F570" s="231" t="s">
        <v>178</v>
      </c>
      <c r="G570" s="228"/>
      <c r="H570" s="230" t="s">
        <v>1</v>
      </c>
      <c r="I570" s="232"/>
      <c r="J570" s="228"/>
      <c r="K570" s="228"/>
      <c r="L570" s="233"/>
      <c r="M570" s="234"/>
      <c r="N570" s="235"/>
      <c r="O570" s="235"/>
      <c r="P570" s="235"/>
      <c r="Q570" s="235"/>
      <c r="R570" s="235"/>
      <c r="S570" s="235"/>
      <c r="T570" s="236"/>
      <c r="U570" s="13"/>
      <c r="V570" s="13"/>
      <c r="W570" s="13"/>
      <c r="X570" s="13"/>
      <c r="Y570" s="13"/>
      <c r="Z570" s="13"/>
      <c r="AA570" s="13"/>
      <c r="AB570" s="13"/>
      <c r="AC570" s="13"/>
      <c r="AD570" s="13"/>
      <c r="AE570" s="13"/>
      <c r="AT570" s="237" t="s">
        <v>167</v>
      </c>
      <c r="AU570" s="237" t="s">
        <v>87</v>
      </c>
      <c r="AV570" s="13" t="s">
        <v>85</v>
      </c>
      <c r="AW570" s="13" t="s">
        <v>33</v>
      </c>
      <c r="AX570" s="13" t="s">
        <v>78</v>
      </c>
      <c r="AY570" s="237" t="s">
        <v>157</v>
      </c>
    </row>
    <row r="571" s="14" customFormat="1">
      <c r="A571" s="14"/>
      <c r="B571" s="238"/>
      <c r="C571" s="239"/>
      <c r="D571" s="229" t="s">
        <v>167</v>
      </c>
      <c r="E571" s="240" t="s">
        <v>1</v>
      </c>
      <c r="F571" s="241" t="s">
        <v>477</v>
      </c>
      <c r="G571" s="239"/>
      <c r="H571" s="242">
        <v>177.96000000000001</v>
      </c>
      <c r="I571" s="243"/>
      <c r="J571" s="239"/>
      <c r="K571" s="239"/>
      <c r="L571" s="244"/>
      <c r="M571" s="245"/>
      <c r="N571" s="246"/>
      <c r="O571" s="246"/>
      <c r="P571" s="246"/>
      <c r="Q571" s="246"/>
      <c r="R571" s="246"/>
      <c r="S571" s="246"/>
      <c r="T571" s="247"/>
      <c r="U571" s="14"/>
      <c r="V571" s="14"/>
      <c r="W571" s="14"/>
      <c r="X571" s="14"/>
      <c r="Y571" s="14"/>
      <c r="Z571" s="14"/>
      <c r="AA571" s="14"/>
      <c r="AB571" s="14"/>
      <c r="AC571" s="14"/>
      <c r="AD571" s="14"/>
      <c r="AE571" s="14"/>
      <c r="AT571" s="248" t="s">
        <v>167</v>
      </c>
      <c r="AU571" s="248" t="s">
        <v>87</v>
      </c>
      <c r="AV571" s="14" t="s">
        <v>87</v>
      </c>
      <c r="AW571" s="14" t="s">
        <v>33</v>
      </c>
      <c r="AX571" s="14" t="s">
        <v>78</v>
      </c>
      <c r="AY571" s="248" t="s">
        <v>157</v>
      </c>
    </row>
    <row r="572" s="14" customFormat="1">
      <c r="A572" s="14"/>
      <c r="B572" s="238"/>
      <c r="C572" s="239"/>
      <c r="D572" s="229" t="s">
        <v>167</v>
      </c>
      <c r="E572" s="240" t="s">
        <v>1</v>
      </c>
      <c r="F572" s="241" t="s">
        <v>727</v>
      </c>
      <c r="G572" s="239"/>
      <c r="H572" s="242">
        <v>252.40000000000001</v>
      </c>
      <c r="I572" s="243"/>
      <c r="J572" s="239"/>
      <c r="K572" s="239"/>
      <c r="L572" s="244"/>
      <c r="M572" s="245"/>
      <c r="N572" s="246"/>
      <c r="O572" s="246"/>
      <c r="P572" s="246"/>
      <c r="Q572" s="246"/>
      <c r="R572" s="246"/>
      <c r="S572" s="246"/>
      <c r="T572" s="247"/>
      <c r="U572" s="14"/>
      <c r="V572" s="14"/>
      <c r="W572" s="14"/>
      <c r="X572" s="14"/>
      <c r="Y572" s="14"/>
      <c r="Z572" s="14"/>
      <c r="AA572" s="14"/>
      <c r="AB572" s="14"/>
      <c r="AC572" s="14"/>
      <c r="AD572" s="14"/>
      <c r="AE572" s="14"/>
      <c r="AT572" s="248" t="s">
        <v>167</v>
      </c>
      <c r="AU572" s="248" t="s">
        <v>87</v>
      </c>
      <c r="AV572" s="14" t="s">
        <v>87</v>
      </c>
      <c r="AW572" s="14" t="s">
        <v>33</v>
      </c>
      <c r="AX572" s="14" t="s">
        <v>78</v>
      </c>
      <c r="AY572" s="248" t="s">
        <v>157</v>
      </c>
    </row>
    <row r="573" s="14" customFormat="1">
      <c r="A573" s="14"/>
      <c r="B573" s="238"/>
      <c r="C573" s="239"/>
      <c r="D573" s="229" t="s">
        <v>167</v>
      </c>
      <c r="E573" s="240" t="s">
        <v>1</v>
      </c>
      <c r="F573" s="241" t="s">
        <v>728</v>
      </c>
      <c r="G573" s="239"/>
      <c r="H573" s="242">
        <v>22.350000000000001</v>
      </c>
      <c r="I573" s="243"/>
      <c r="J573" s="239"/>
      <c r="K573" s="239"/>
      <c r="L573" s="244"/>
      <c r="M573" s="245"/>
      <c r="N573" s="246"/>
      <c r="O573" s="246"/>
      <c r="P573" s="246"/>
      <c r="Q573" s="246"/>
      <c r="R573" s="246"/>
      <c r="S573" s="246"/>
      <c r="T573" s="247"/>
      <c r="U573" s="14"/>
      <c r="V573" s="14"/>
      <c r="W573" s="14"/>
      <c r="X573" s="14"/>
      <c r="Y573" s="14"/>
      <c r="Z573" s="14"/>
      <c r="AA573" s="14"/>
      <c r="AB573" s="14"/>
      <c r="AC573" s="14"/>
      <c r="AD573" s="14"/>
      <c r="AE573" s="14"/>
      <c r="AT573" s="248" t="s">
        <v>167</v>
      </c>
      <c r="AU573" s="248" t="s">
        <v>87</v>
      </c>
      <c r="AV573" s="14" t="s">
        <v>87</v>
      </c>
      <c r="AW573" s="14" t="s">
        <v>33</v>
      </c>
      <c r="AX573" s="14" t="s">
        <v>78</v>
      </c>
      <c r="AY573" s="248" t="s">
        <v>157</v>
      </c>
    </row>
    <row r="574" s="14" customFormat="1">
      <c r="A574" s="14"/>
      <c r="B574" s="238"/>
      <c r="C574" s="239"/>
      <c r="D574" s="229" t="s">
        <v>167</v>
      </c>
      <c r="E574" s="240" t="s">
        <v>1</v>
      </c>
      <c r="F574" s="241" t="s">
        <v>729</v>
      </c>
      <c r="G574" s="239"/>
      <c r="H574" s="242">
        <v>50.619999999999997</v>
      </c>
      <c r="I574" s="243"/>
      <c r="J574" s="239"/>
      <c r="K574" s="239"/>
      <c r="L574" s="244"/>
      <c r="M574" s="245"/>
      <c r="N574" s="246"/>
      <c r="O574" s="246"/>
      <c r="P574" s="246"/>
      <c r="Q574" s="246"/>
      <c r="R574" s="246"/>
      <c r="S574" s="246"/>
      <c r="T574" s="247"/>
      <c r="U574" s="14"/>
      <c r="V574" s="14"/>
      <c r="W574" s="14"/>
      <c r="X574" s="14"/>
      <c r="Y574" s="14"/>
      <c r="Z574" s="14"/>
      <c r="AA574" s="14"/>
      <c r="AB574" s="14"/>
      <c r="AC574" s="14"/>
      <c r="AD574" s="14"/>
      <c r="AE574" s="14"/>
      <c r="AT574" s="248" t="s">
        <v>167</v>
      </c>
      <c r="AU574" s="248" t="s">
        <v>87</v>
      </c>
      <c r="AV574" s="14" t="s">
        <v>87</v>
      </c>
      <c r="AW574" s="14" t="s">
        <v>33</v>
      </c>
      <c r="AX574" s="14" t="s">
        <v>78</v>
      </c>
      <c r="AY574" s="248" t="s">
        <v>157</v>
      </c>
    </row>
    <row r="575" s="15" customFormat="1">
      <c r="A575" s="15"/>
      <c r="B575" s="249"/>
      <c r="C575" s="250"/>
      <c r="D575" s="229" t="s">
        <v>167</v>
      </c>
      <c r="E575" s="251" t="s">
        <v>1</v>
      </c>
      <c r="F575" s="252" t="s">
        <v>171</v>
      </c>
      <c r="G575" s="250"/>
      <c r="H575" s="253">
        <v>503.33000000000004</v>
      </c>
      <c r="I575" s="254"/>
      <c r="J575" s="250"/>
      <c r="K575" s="250"/>
      <c r="L575" s="255"/>
      <c r="M575" s="256"/>
      <c r="N575" s="257"/>
      <c r="O575" s="257"/>
      <c r="P575" s="257"/>
      <c r="Q575" s="257"/>
      <c r="R575" s="257"/>
      <c r="S575" s="257"/>
      <c r="T575" s="258"/>
      <c r="U575" s="15"/>
      <c r="V575" s="15"/>
      <c r="W575" s="15"/>
      <c r="X575" s="15"/>
      <c r="Y575" s="15"/>
      <c r="Z575" s="15"/>
      <c r="AA575" s="15"/>
      <c r="AB575" s="15"/>
      <c r="AC575" s="15"/>
      <c r="AD575" s="15"/>
      <c r="AE575" s="15"/>
      <c r="AT575" s="259" t="s">
        <v>167</v>
      </c>
      <c r="AU575" s="259" t="s">
        <v>87</v>
      </c>
      <c r="AV575" s="15" t="s">
        <v>165</v>
      </c>
      <c r="AW575" s="15" t="s">
        <v>33</v>
      </c>
      <c r="AX575" s="15" t="s">
        <v>85</v>
      </c>
      <c r="AY575" s="259" t="s">
        <v>157</v>
      </c>
    </row>
    <row r="576" s="2" customFormat="1" ht="24.15" customHeight="1">
      <c r="A576" s="38"/>
      <c r="B576" s="39"/>
      <c r="C576" s="214" t="s">
        <v>730</v>
      </c>
      <c r="D576" s="214" t="s">
        <v>160</v>
      </c>
      <c r="E576" s="215" t="s">
        <v>731</v>
      </c>
      <c r="F576" s="216" t="s">
        <v>732</v>
      </c>
      <c r="G576" s="217" t="s">
        <v>174</v>
      </c>
      <c r="H576" s="218">
        <v>592.96199999999999</v>
      </c>
      <c r="I576" s="219"/>
      <c r="J576" s="220">
        <f>ROUND(I576*H576,2)</f>
        <v>0</v>
      </c>
      <c r="K576" s="216" t="s">
        <v>164</v>
      </c>
      <c r="L576" s="44"/>
      <c r="M576" s="221" t="s">
        <v>1</v>
      </c>
      <c r="N576" s="222" t="s">
        <v>43</v>
      </c>
      <c r="O576" s="91"/>
      <c r="P576" s="223">
        <f>O576*H576</f>
        <v>0</v>
      </c>
      <c r="Q576" s="223">
        <v>0.00040000000000000002</v>
      </c>
      <c r="R576" s="223">
        <f>Q576*H576</f>
        <v>0.2371848</v>
      </c>
      <c r="S576" s="223">
        <v>0</v>
      </c>
      <c r="T576" s="224">
        <f>S576*H576</f>
        <v>0</v>
      </c>
      <c r="U576" s="38"/>
      <c r="V576" s="38"/>
      <c r="W576" s="38"/>
      <c r="X576" s="38"/>
      <c r="Y576" s="38"/>
      <c r="Z576" s="38"/>
      <c r="AA576" s="38"/>
      <c r="AB576" s="38"/>
      <c r="AC576" s="38"/>
      <c r="AD576" s="38"/>
      <c r="AE576" s="38"/>
      <c r="AR576" s="225" t="s">
        <v>254</v>
      </c>
      <c r="AT576" s="225" t="s">
        <v>160</v>
      </c>
      <c r="AU576" s="225" t="s">
        <v>87</v>
      </c>
      <c r="AY576" s="17" t="s">
        <v>157</v>
      </c>
      <c r="BE576" s="226">
        <f>IF(N576="základní",J576,0)</f>
        <v>0</v>
      </c>
      <c r="BF576" s="226">
        <f>IF(N576="snížená",J576,0)</f>
        <v>0</v>
      </c>
      <c r="BG576" s="226">
        <f>IF(N576="zákl. přenesená",J576,0)</f>
        <v>0</v>
      </c>
      <c r="BH576" s="226">
        <f>IF(N576="sníž. přenesená",J576,0)</f>
        <v>0</v>
      </c>
      <c r="BI576" s="226">
        <f>IF(N576="nulová",J576,0)</f>
        <v>0</v>
      </c>
      <c r="BJ576" s="17" t="s">
        <v>85</v>
      </c>
      <c r="BK576" s="226">
        <f>ROUND(I576*H576,2)</f>
        <v>0</v>
      </c>
      <c r="BL576" s="17" t="s">
        <v>254</v>
      </c>
      <c r="BM576" s="225" t="s">
        <v>733</v>
      </c>
    </row>
    <row r="577" s="13" customFormat="1">
      <c r="A577" s="13"/>
      <c r="B577" s="227"/>
      <c r="C577" s="228"/>
      <c r="D577" s="229" t="s">
        <v>167</v>
      </c>
      <c r="E577" s="230" t="s">
        <v>1</v>
      </c>
      <c r="F577" s="231" t="s">
        <v>714</v>
      </c>
      <c r="G577" s="228"/>
      <c r="H577" s="230" t="s">
        <v>1</v>
      </c>
      <c r="I577" s="232"/>
      <c r="J577" s="228"/>
      <c r="K577" s="228"/>
      <c r="L577" s="233"/>
      <c r="M577" s="234"/>
      <c r="N577" s="235"/>
      <c r="O577" s="235"/>
      <c r="P577" s="235"/>
      <c r="Q577" s="235"/>
      <c r="R577" s="235"/>
      <c r="S577" s="235"/>
      <c r="T577" s="236"/>
      <c r="U577" s="13"/>
      <c r="V577" s="13"/>
      <c r="W577" s="13"/>
      <c r="X577" s="13"/>
      <c r="Y577" s="13"/>
      <c r="Z577" s="13"/>
      <c r="AA577" s="13"/>
      <c r="AB577" s="13"/>
      <c r="AC577" s="13"/>
      <c r="AD577" s="13"/>
      <c r="AE577" s="13"/>
      <c r="AT577" s="237" t="s">
        <v>167</v>
      </c>
      <c r="AU577" s="237" t="s">
        <v>87</v>
      </c>
      <c r="AV577" s="13" t="s">
        <v>85</v>
      </c>
      <c r="AW577" s="13" t="s">
        <v>33</v>
      </c>
      <c r="AX577" s="13" t="s">
        <v>78</v>
      </c>
      <c r="AY577" s="237" t="s">
        <v>157</v>
      </c>
    </row>
    <row r="578" s="14" customFormat="1">
      <c r="A578" s="14"/>
      <c r="B578" s="238"/>
      <c r="C578" s="239"/>
      <c r="D578" s="229" t="s">
        <v>167</v>
      </c>
      <c r="E578" s="240" t="s">
        <v>1</v>
      </c>
      <c r="F578" s="241" t="s">
        <v>715</v>
      </c>
      <c r="G578" s="239"/>
      <c r="H578" s="242">
        <v>511.80099999999999</v>
      </c>
      <c r="I578" s="243"/>
      <c r="J578" s="239"/>
      <c r="K578" s="239"/>
      <c r="L578" s="244"/>
      <c r="M578" s="245"/>
      <c r="N578" s="246"/>
      <c r="O578" s="246"/>
      <c r="P578" s="246"/>
      <c r="Q578" s="246"/>
      <c r="R578" s="246"/>
      <c r="S578" s="246"/>
      <c r="T578" s="247"/>
      <c r="U578" s="14"/>
      <c r="V578" s="14"/>
      <c r="W578" s="14"/>
      <c r="X578" s="14"/>
      <c r="Y578" s="14"/>
      <c r="Z578" s="14"/>
      <c r="AA578" s="14"/>
      <c r="AB578" s="14"/>
      <c r="AC578" s="14"/>
      <c r="AD578" s="14"/>
      <c r="AE578" s="14"/>
      <c r="AT578" s="248" t="s">
        <v>167</v>
      </c>
      <c r="AU578" s="248" t="s">
        <v>87</v>
      </c>
      <c r="AV578" s="14" t="s">
        <v>87</v>
      </c>
      <c r="AW578" s="14" t="s">
        <v>33</v>
      </c>
      <c r="AX578" s="14" t="s">
        <v>78</v>
      </c>
      <c r="AY578" s="248" t="s">
        <v>157</v>
      </c>
    </row>
    <row r="579" s="14" customFormat="1">
      <c r="A579" s="14"/>
      <c r="B579" s="238"/>
      <c r="C579" s="239"/>
      <c r="D579" s="229" t="s">
        <v>167</v>
      </c>
      <c r="E579" s="240" t="s">
        <v>1</v>
      </c>
      <c r="F579" s="241" t="s">
        <v>716</v>
      </c>
      <c r="G579" s="239"/>
      <c r="H579" s="242">
        <v>48.109999999999999</v>
      </c>
      <c r="I579" s="243"/>
      <c r="J579" s="239"/>
      <c r="K579" s="239"/>
      <c r="L579" s="244"/>
      <c r="M579" s="245"/>
      <c r="N579" s="246"/>
      <c r="O579" s="246"/>
      <c r="P579" s="246"/>
      <c r="Q579" s="246"/>
      <c r="R579" s="246"/>
      <c r="S579" s="246"/>
      <c r="T579" s="247"/>
      <c r="U579" s="14"/>
      <c r="V579" s="14"/>
      <c r="W579" s="14"/>
      <c r="X579" s="14"/>
      <c r="Y579" s="14"/>
      <c r="Z579" s="14"/>
      <c r="AA579" s="14"/>
      <c r="AB579" s="14"/>
      <c r="AC579" s="14"/>
      <c r="AD579" s="14"/>
      <c r="AE579" s="14"/>
      <c r="AT579" s="248" t="s">
        <v>167</v>
      </c>
      <c r="AU579" s="248" t="s">
        <v>87</v>
      </c>
      <c r="AV579" s="14" t="s">
        <v>87</v>
      </c>
      <c r="AW579" s="14" t="s">
        <v>33</v>
      </c>
      <c r="AX579" s="14" t="s">
        <v>78</v>
      </c>
      <c r="AY579" s="248" t="s">
        <v>157</v>
      </c>
    </row>
    <row r="580" s="13" customFormat="1">
      <c r="A580" s="13"/>
      <c r="B580" s="227"/>
      <c r="C580" s="228"/>
      <c r="D580" s="229" t="s">
        <v>167</v>
      </c>
      <c r="E580" s="230" t="s">
        <v>1</v>
      </c>
      <c r="F580" s="231" t="s">
        <v>189</v>
      </c>
      <c r="G580" s="228"/>
      <c r="H580" s="230" t="s">
        <v>1</v>
      </c>
      <c r="I580" s="232"/>
      <c r="J580" s="228"/>
      <c r="K580" s="228"/>
      <c r="L580" s="233"/>
      <c r="M580" s="234"/>
      <c r="N580" s="235"/>
      <c r="O580" s="235"/>
      <c r="P580" s="235"/>
      <c r="Q580" s="235"/>
      <c r="R580" s="235"/>
      <c r="S580" s="235"/>
      <c r="T580" s="236"/>
      <c r="U580" s="13"/>
      <c r="V580" s="13"/>
      <c r="W580" s="13"/>
      <c r="X580" s="13"/>
      <c r="Y580" s="13"/>
      <c r="Z580" s="13"/>
      <c r="AA580" s="13"/>
      <c r="AB580" s="13"/>
      <c r="AC580" s="13"/>
      <c r="AD580" s="13"/>
      <c r="AE580" s="13"/>
      <c r="AT580" s="237" t="s">
        <v>167</v>
      </c>
      <c r="AU580" s="237" t="s">
        <v>87</v>
      </c>
      <c r="AV580" s="13" t="s">
        <v>85</v>
      </c>
      <c r="AW580" s="13" t="s">
        <v>33</v>
      </c>
      <c r="AX580" s="13" t="s">
        <v>78</v>
      </c>
      <c r="AY580" s="237" t="s">
        <v>157</v>
      </c>
    </row>
    <row r="581" s="14" customFormat="1">
      <c r="A581" s="14"/>
      <c r="B581" s="238"/>
      <c r="C581" s="239"/>
      <c r="D581" s="229" t="s">
        <v>167</v>
      </c>
      <c r="E581" s="240" t="s">
        <v>1</v>
      </c>
      <c r="F581" s="241" t="s">
        <v>734</v>
      </c>
      <c r="G581" s="239"/>
      <c r="H581" s="242">
        <v>4.8150000000000004</v>
      </c>
      <c r="I581" s="243"/>
      <c r="J581" s="239"/>
      <c r="K581" s="239"/>
      <c r="L581" s="244"/>
      <c r="M581" s="245"/>
      <c r="N581" s="246"/>
      <c r="O581" s="246"/>
      <c r="P581" s="246"/>
      <c r="Q581" s="246"/>
      <c r="R581" s="246"/>
      <c r="S581" s="246"/>
      <c r="T581" s="247"/>
      <c r="U581" s="14"/>
      <c r="V581" s="14"/>
      <c r="W581" s="14"/>
      <c r="X581" s="14"/>
      <c r="Y581" s="14"/>
      <c r="Z581" s="14"/>
      <c r="AA581" s="14"/>
      <c r="AB581" s="14"/>
      <c r="AC581" s="14"/>
      <c r="AD581" s="14"/>
      <c r="AE581" s="14"/>
      <c r="AT581" s="248" t="s">
        <v>167</v>
      </c>
      <c r="AU581" s="248" t="s">
        <v>87</v>
      </c>
      <c r="AV581" s="14" t="s">
        <v>87</v>
      </c>
      <c r="AW581" s="14" t="s">
        <v>33</v>
      </c>
      <c r="AX581" s="14" t="s">
        <v>78</v>
      </c>
      <c r="AY581" s="248" t="s">
        <v>157</v>
      </c>
    </row>
    <row r="582" s="15" customFormat="1">
      <c r="A582" s="15"/>
      <c r="B582" s="249"/>
      <c r="C582" s="250"/>
      <c r="D582" s="229" t="s">
        <v>167</v>
      </c>
      <c r="E582" s="251" t="s">
        <v>1</v>
      </c>
      <c r="F582" s="252" t="s">
        <v>171</v>
      </c>
      <c r="G582" s="250"/>
      <c r="H582" s="253">
        <v>564.726</v>
      </c>
      <c r="I582" s="254"/>
      <c r="J582" s="250"/>
      <c r="K582" s="250"/>
      <c r="L582" s="255"/>
      <c r="M582" s="256"/>
      <c r="N582" s="257"/>
      <c r="O582" s="257"/>
      <c r="P582" s="257"/>
      <c r="Q582" s="257"/>
      <c r="R582" s="257"/>
      <c r="S582" s="257"/>
      <c r="T582" s="258"/>
      <c r="U582" s="15"/>
      <c r="V582" s="15"/>
      <c r="W582" s="15"/>
      <c r="X582" s="15"/>
      <c r="Y582" s="15"/>
      <c r="Z582" s="15"/>
      <c r="AA582" s="15"/>
      <c r="AB582" s="15"/>
      <c r="AC582" s="15"/>
      <c r="AD582" s="15"/>
      <c r="AE582" s="15"/>
      <c r="AT582" s="259" t="s">
        <v>167</v>
      </c>
      <c r="AU582" s="259" t="s">
        <v>87</v>
      </c>
      <c r="AV582" s="15" t="s">
        <v>165</v>
      </c>
      <c r="AW582" s="15" t="s">
        <v>33</v>
      </c>
      <c r="AX582" s="15" t="s">
        <v>85</v>
      </c>
      <c r="AY582" s="259" t="s">
        <v>157</v>
      </c>
    </row>
    <row r="583" s="14" customFormat="1">
      <c r="A583" s="14"/>
      <c r="B583" s="238"/>
      <c r="C583" s="239"/>
      <c r="D583" s="229" t="s">
        <v>167</v>
      </c>
      <c r="E583" s="239"/>
      <c r="F583" s="241" t="s">
        <v>735</v>
      </c>
      <c r="G583" s="239"/>
      <c r="H583" s="242">
        <v>592.96199999999999</v>
      </c>
      <c r="I583" s="243"/>
      <c r="J583" s="239"/>
      <c r="K583" s="239"/>
      <c r="L583" s="244"/>
      <c r="M583" s="245"/>
      <c r="N583" s="246"/>
      <c r="O583" s="246"/>
      <c r="P583" s="246"/>
      <c r="Q583" s="246"/>
      <c r="R583" s="246"/>
      <c r="S583" s="246"/>
      <c r="T583" s="247"/>
      <c r="U583" s="14"/>
      <c r="V583" s="14"/>
      <c r="W583" s="14"/>
      <c r="X583" s="14"/>
      <c r="Y583" s="14"/>
      <c r="Z583" s="14"/>
      <c r="AA583" s="14"/>
      <c r="AB583" s="14"/>
      <c r="AC583" s="14"/>
      <c r="AD583" s="14"/>
      <c r="AE583" s="14"/>
      <c r="AT583" s="248" t="s">
        <v>167</v>
      </c>
      <c r="AU583" s="248" t="s">
        <v>87</v>
      </c>
      <c r="AV583" s="14" t="s">
        <v>87</v>
      </c>
      <c r="AW583" s="14" t="s">
        <v>4</v>
      </c>
      <c r="AX583" s="14" t="s">
        <v>85</v>
      </c>
      <c r="AY583" s="248" t="s">
        <v>157</v>
      </c>
    </row>
    <row r="584" s="2" customFormat="1" ht="44.25" customHeight="1">
      <c r="A584" s="38"/>
      <c r="B584" s="39"/>
      <c r="C584" s="260" t="s">
        <v>736</v>
      </c>
      <c r="D584" s="260" t="s">
        <v>240</v>
      </c>
      <c r="E584" s="261" t="s">
        <v>737</v>
      </c>
      <c r="F584" s="262" t="s">
        <v>738</v>
      </c>
      <c r="G584" s="263" t="s">
        <v>174</v>
      </c>
      <c r="H584" s="264">
        <v>658.18799999999999</v>
      </c>
      <c r="I584" s="265"/>
      <c r="J584" s="266">
        <f>ROUND(I584*H584,2)</f>
        <v>0</v>
      </c>
      <c r="K584" s="262" t="s">
        <v>164</v>
      </c>
      <c r="L584" s="267"/>
      <c r="M584" s="268" t="s">
        <v>1</v>
      </c>
      <c r="N584" s="269" t="s">
        <v>43</v>
      </c>
      <c r="O584" s="91"/>
      <c r="P584" s="223">
        <f>O584*H584</f>
        <v>0</v>
      </c>
      <c r="Q584" s="223">
        <v>0.0047999999999999996</v>
      </c>
      <c r="R584" s="223">
        <f>Q584*H584</f>
        <v>3.1593023999999996</v>
      </c>
      <c r="S584" s="223">
        <v>0</v>
      </c>
      <c r="T584" s="224">
        <f>S584*H584</f>
        <v>0</v>
      </c>
      <c r="U584" s="38"/>
      <c r="V584" s="38"/>
      <c r="W584" s="38"/>
      <c r="X584" s="38"/>
      <c r="Y584" s="38"/>
      <c r="Z584" s="38"/>
      <c r="AA584" s="38"/>
      <c r="AB584" s="38"/>
      <c r="AC584" s="38"/>
      <c r="AD584" s="38"/>
      <c r="AE584" s="38"/>
      <c r="AR584" s="225" t="s">
        <v>367</v>
      </c>
      <c r="AT584" s="225" t="s">
        <v>240</v>
      </c>
      <c r="AU584" s="225" t="s">
        <v>87</v>
      </c>
      <c r="AY584" s="17" t="s">
        <v>157</v>
      </c>
      <c r="BE584" s="226">
        <f>IF(N584="základní",J584,0)</f>
        <v>0</v>
      </c>
      <c r="BF584" s="226">
        <f>IF(N584="snížená",J584,0)</f>
        <v>0</v>
      </c>
      <c r="BG584" s="226">
        <f>IF(N584="zákl. přenesená",J584,0)</f>
        <v>0</v>
      </c>
      <c r="BH584" s="226">
        <f>IF(N584="sníž. přenesená",J584,0)</f>
        <v>0</v>
      </c>
      <c r="BI584" s="226">
        <f>IF(N584="nulová",J584,0)</f>
        <v>0</v>
      </c>
      <c r="BJ584" s="17" t="s">
        <v>85</v>
      </c>
      <c r="BK584" s="226">
        <f>ROUND(I584*H584,2)</f>
        <v>0</v>
      </c>
      <c r="BL584" s="17" t="s">
        <v>254</v>
      </c>
      <c r="BM584" s="225" t="s">
        <v>739</v>
      </c>
    </row>
    <row r="585" s="14" customFormat="1">
      <c r="A585" s="14"/>
      <c r="B585" s="238"/>
      <c r="C585" s="239"/>
      <c r="D585" s="229" t="s">
        <v>167</v>
      </c>
      <c r="E585" s="239"/>
      <c r="F585" s="241" t="s">
        <v>740</v>
      </c>
      <c r="G585" s="239"/>
      <c r="H585" s="242">
        <v>658.18799999999999</v>
      </c>
      <c r="I585" s="243"/>
      <c r="J585" s="239"/>
      <c r="K585" s="239"/>
      <c r="L585" s="244"/>
      <c r="M585" s="245"/>
      <c r="N585" s="246"/>
      <c r="O585" s="246"/>
      <c r="P585" s="246"/>
      <c r="Q585" s="246"/>
      <c r="R585" s="246"/>
      <c r="S585" s="246"/>
      <c r="T585" s="247"/>
      <c r="U585" s="14"/>
      <c r="V585" s="14"/>
      <c r="W585" s="14"/>
      <c r="X585" s="14"/>
      <c r="Y585" s="14"/>
      <c r="Z585" s="14"/>
      <c r="AA585" s="14"/>
      <c r="AB585" s="14"/>
      <c r="AC585" s="14"/>
      <c r="AD585" s="14"/>
      <c r="AE585" s="14"/>
      <c r="AT585" s="248" t="s">
        <v>167</v>
      </c>
      <c r="AU585" s="248" t="s">
        <v>87</v>
      </c>
      <c r="AV585" s="14" t="s">
        <v>87</v>
      </c>
      <c r="AW585" s="14" t="s">
        <v>4</v>
      </c>
      <c r="AX585" s="14" t="s">
        <v>85</v>
      </c>
      <c r="AY585" s="248" t="s">
        <v>157</v>
      </c>
    </row>
    <row r="586" s="2" customFormat="1" ht="49.05" customHeight="1">
      <c r="A586" s="38"/>
      <c r="B586" s="39"/>
      <c r="C586" s="260" t="s">
        <v>741</v>
      </c>
      <c r="D586" s="260" t="s">
        <v>240</v>
      </c>
      <c r="E586" s="261" t="s">
        <v>742</v>
      </c>
      <c r="F586" s="262" t="s">
        <v>743</v>
      </c>
      <c r="G586" s="263" t="s">
        <v>174</v>
      </c>
      <c r="H586" s="264">
        <v>658.18799999999999</v>
      </c>
      <c r="I586" s="265"/>
      <c r="J586" s="266">
        <f>ROUND(I586*H586,2)</f>
        <v>0</v>
      </c>
      <c r="K586" s="262" t="s">
        <v>164</v>
      </c>
      <c r="L586" s="267"/>
      <c r="M586" s="268" t="s">
        <v>1</v>
      </c>
      <c r="N586" s="269" t="s">
        <v>43</v>
      </c>
      <c r="O586" s="91"/>
      <c r="P586" s="223">
        <f>O586*H586</f>
        <v>0</v>
      </c>
      <c r="Q586" s="223">
        <v>0.0064000000000000003</v>
      </c>
      <c r="R586" s="223">
        <f>Q586*H586</f>
        <v>4.2124031999999998</v>
      </c>
      <c r="S586" s="223">
        <v>0</v>
      </c>
      <c r="T586" s="224">
        <f>S586*H586</f>
        <v>0</v>
      </c>
      <c r="U586" s="38"/>
      <c r="V586" s="38"/>
      <c r="W586" s="38"/>
      <c r="X586" s="38"/>
      <c r="Y586" s="38"/>
      <c r="Z586" s="38"/>
      <c r="AA586" s="38"/>
      <c r="AB586" s="38"/>
      <c r="AC586" s="38"/>
      <c r="AD586" s="38"/>
      <c r="AE586" s="38"/>
      <c r="AR586" s="225" t="s">
        <v>367</v>
      </c>
      <c r="AT586" s="225" t="s">
        <v>240</v>
      </c>
      <c r="AU586" s="225" t="s">
        <v>87</v>
      </c>
      <c r="AY586" s="17" t="s">
        <v>157</v>
      </c>
      <c r="BE586" s="226">
        <f>IF(N586="základní",J586,0)</f>
        <v>0</v>
      </c>
      <c r="BF586" s="226">
        <f>IF(N586="snížená",J586,0)</f>
        <v>0</v>
      </c>
      <c r="BG586" s="226">
        <f>IF(N586="zákl. přenesená",J586,0)</f>
        <v>0</v>
      </c>
      <c r="BH586" s="226">
        <f>IF(N586="sníž. přenesená",J586,0)</f>
        <v>0</v>
      </c>
      <c r="BI586" s="226">
        <f>IF(N586="nulová",J586,0)</f>
        <v>0</v>
      </c>
      <c r="BJ586" s="17" t="s">
        <v>85</v>
      </c>
      <c r="BK586" s="226">
        <f>ROUND(I586*H586,2)</f>
        <v>0</v>
      </c>
      <c r="BL586" s="17" t="s">
        <v>254</v>
      </c>
      <c r="BM586" s="225" t="s">
        <v>744</v>
      </c>
    </row>
    <row r="587" s="14" customFormat="1">
      <c r="A587" s="14"/>
      <c r="B587" s="238"/>
      <c r="C587" s="239"/>
      <c r="D587" s="229" t="s">
        <v>167</v>
      </c>
      <c r="E587" s="239"/>
      <c r="F587" s="241" t="s">
        <v>740</v>
      </c>
      <c r="G587" s="239"/>
      <c r="H587" s="242">
        <v>658.18799999999999</v>
      </c>
      <c r="I587" s="243"/>
      <c r="J587" s="239"/>
      <c r="K587" s="239"/>
      <c r="L587" s="244"/>
      <c r="M587" s="245"/>
      <c r="N587" s="246"/>
      <c r="O587" s="246"/>
      <c r="P587" s="246"/>
      <c r="Q587" s="246"/>
      <c r="R587" s="246"/>
      <c r="S587" s="246"/>
      <c r="T587" s="247"/>
      <c r="U587" s="14"/>
      <c r="V587" s="14"/>
      <c r="W587" s="14"/>
      <c r="X587" s="14"/>
      <c r="Y587" s="14"/>
      <c r="Z587" s="14"/>
      <c r="AA587" s="14"/>
      <c r="AB587" s="14"/>
      <c r="AC587" s="14"/>
      <c r="AD587" s="14"/>
      <c r="AE587" s="14"/>
      <c r="AT587" s="248" t="s">
        <v>167</v>
      </c>
      <c r="AU587" s="248" t="s">
        <v>87</v>
      </c>
      <c r="AV587" s="14" t="s">
        <v>87</v>
      </c>
      <c r="AW587" s="14" t="s">
        <v>4</v>
      </c>
      <c r="AX587" s="14" t="s">
        <v>85</v>
      </c>
      <c r="AY587" s="248" t="s">
        <v>157</v>
      </c>
    </row>
    <row r="588" s="2" customFormat="1" ht="37.8" customHeight="1">
      <c r="A588" s="38"/>
      <c r="B588" s="39"/>
      <c r="C588" s="214" t="s">
        <v>745</v>
      </c>
      <c r="D588" s="214" t="s">
        <v>160</v>
      </c>
      <c r="E588" s="215" t="s">
        <v>746</v>
      </c>
      <c r="F588" s="216" t="s">
        <v>747</v>
      </c>
      <c r="G588" s="217" t="s">
        <v>174</v>
      </c>
      <c r="H588" s="218">
        <v>228.58000000000001</v>
      </c>
      <c r="I588" s="219"/>
      <c r="J588" s="220">
        <f>ROUND(I588*H588,2)</f>
        <v>0</v>
      </c>
      <c r="K588" s="216" t="s">
        <v>164</v>
      </c>
      <c r="L588" s="44"/>
      <c r="M588" s="221" t="s">
        <v>1</v>
      </c>
      <c r="N588" s="222" t="s">
        <v>43</v>
      </c>
      <c r="O588" s="91"/>
      <c r="P588" s="223">
        <f>O588*H588</f>
        <v>0</v>
      </c>
      <c r="Q588" s="223">
        <v>0</v>
      </c>
      <c r="R588" s="223">
        <f>Q588*H588</f>
        <v>0</v>
      </c>
      <c r="S588" s="223">
        <v>0.0054999999999999997</v>
      </c>
      <c r="T588" s="224">
        <f>S588*H588</f>
        <v>1.25719</v>
      </c>
      <c r="U588" s="38"/>
      <c r="V588" s="38"/>
      <c r="W588" s="38"/>
      <c r="X588" s="38"/>
      <c r="Y588" s="38"/>
      <c r="Z588" s="38"/>
      <c r="AA588" s="38"/>
      <c r="AB588" s="38"/>
      <c r="AC588" s="38"/>
      <c r="AD588" s="38"/>
      <c r="AE588" s="38"/>
      <c r="AR588" s="225" t="s">
        <v>254</v>
      </c>
      <c r="AT588" s="225" t="s">
        <v>160</v>
      </c>
      <c r="AU588" s="225" t="s">
        <v>87</v>
      </c>
      <c r="AY588" s="17" t="s">
        <v>157</v>
      </c>
      <c r="BE588" s="226">
        <f>IF(N588="základní",J588,0)</f>
        <v>0</v>
      </c>
      <c r="BF588" s="226">
        <f>IF(N588="snížená",J588,0)</f>
        <v>0</v>
      </c>
      <c r="BG588" s="226">
        <f>IF(N588="zákl. přenesená",J588,0)</f>
        <v>0</v>
      </c>
      <c r="BH588" s="226">
        <f>IF(N588="sníž. přenesená",J588,0)</f>
        <v>0</v>
      </c>
      <c r="BI588" s="226">
        <f>IF(N588="nulová",J588,0)</f>
        <v>0</v>
      </c>
      <c r="BJ588" s="17" t="s">
        <v>85</v>
      </c>
      <c r="BK588" s="226">
        <f>ROUND(I588*H588,2)</f>
        <v>0</v>
      </c>
      <c r="BL588" s="17" t="s">
        <v>254</v>
      </c>
      <c r="BM588" s="225" t="s">
        <v>748</v>
      </c>
    </row>
    <row r="589" s="13" customFormat="1">
      <c r="A589" s="13"/>
      <c r="B589" s="227"/>
      <c r="C589" s="228"/>
      <c r="D589" s="229" t="s">
        <v>167</v>
      </c>
      <c r="E589" s="230" t="s">
        <v>1</v>
      </c>
      <c r="F589" s="231" t="s">
        <v>178</v>
      </c>
      <c r="G589" s="228"/>
      <c r="H589" s="230" t="s">
        <v>1</v>
      </c>
      <c r="I589" s="232"/>
      <c r="J589" s="228"/>
      <c r="K589" s="228"/>
      <c r="L589" s="233"/>
      <c r="M589" s="234"/>
      <c r="N589" s="235"/>
      <c r="O589" s="235"/>
      <c r="P589" s="235"/>
      <c r="Q589" s="235"/>
      <c r="R589" s="235"/>
      <c r="S589" s="235"/>
      <c r="T589" s="236"/>
      <c r="U589" s="13"/>
      <c r="V589" s="13"/>
      <c r="W589" s="13"/>
      <c r="X589" s="13"/>
      <c r="Y589" s="13"/>
      <c r="Z589" s="13"/>
      <c r="AA589" s="13"/>
      <c r="AB589" s="13"/>
      <c r="AC589" s="13"/>
      <c r="AD589" s="13"/>
      <c r="AE589" s="13"/>
      <c r="AT589" s="237" t="s">
        <v>167</v>
      </c>
      <c r="AU589" s="237" t="s">
        <v>87</v>
      </c>
      <c r="AV589" s="13" t="s">
        <v>85</v>
      </c>
      <c r="AW589" s="13" t="s">
        <v>33</v>
      </c>
      <c r="AX589" s="13" t="s">
        <v>78</v>
      </c>
      <c r="AY589" s="237" t="s">
        <v>157</v>
      </c>
    </row>
    <row r="590" s="14" customFormat="1">
      <c r="A590" s="14"/>
      <c r="B590" s="238"/>
      <c r="C590" s="239"/>
      <c r="D590" s="229" t="s">
        <v>167</v>
      </c>
      <c r="E590" s="240" t="s">
        <v>1</v>
      </c>
      <c r="F590" s="241" t="s">
        <v>477</v>
      </c>
      <c r="G590" s="239"/>
      <c r="H590" s="242">
        <v>177.96000000000001</v>
      </c>
      <c r="I590" s="243"/>
      <c r="J590" s="239"/>
      <c r="K590" s="239"/>
      <c r="L590" s="244"/>
      <c r="M590" s="245"/>
      <c r="N590" s="246"/>
      <c r="O590" s="246"/>
      <c r="P590" s="246"/>
      <c r="Q590" s="246"/>
      <c r="R590" s="246"/>
      <c r="S590" s="246"/>
      <c r="T590" s="247"/>
      <c r="U590" s="14"/>
      <c r="V590" s="14"/>
      <c r="W590" s="14"/>
      <c r="X590" s="14"/>
      <c r="Y590" s="14"/>
      <c r="Z590" s="14"/>
      <c r="AA590" s="14"/>
      <c r="AB590" s="14"/>
      <c r="AC590" s="14"/>
      <c r="AD590" s="14"/>
      <c r="AE590" s="14"/>
      <c r="AT590" s="248" t="s">
        <v>167</v>
      </c>
      <c r="AU590" s="248" t="s">
        <v>87</v>
      </c>
      <c r="AV590" s="14" t="s">
        <v>87</v>
      </c>
      <c r="AW590" s="14" t="s">
        <v>33</v>
      </c>
      <c r="AX590" s="14" t="s">
        <v>78</v>
      </c>
      <c r="AY590" s="248" t="s">
        <v>157</v>
      </c>
    </row>
    <row r="591" s="14" customFormat="1">
      <c r="A591" s="14"/>
      <c r="B591" s="238"/>
      <c r="C591" s="239"/>
      <c r="D591" s="229" t="s">
        <v>167</v>
      </c>
      <c r="E591" s="240" t="s">
        <v>1</v>
      </c>
      <c r="F591" s="241" t="s">
        <v>729</v>
      </c>
      <c r="G591" s="239"/>
      <c r="H591" s="242">
        <v>50.619999999999997</v>
      </c>
      <c r="I591" s="243"/>
      <c r="J591" s="239"/>
      <c r="K591" s="239"/>
      <c r="L591" s="244"/>
      <c r="M591" s="245"/>
      <c r="N591" s="246"/>
      <c r="O591" s="246"/>
      <c r="P591" s="246"/>
      <c r="Q591" s="246"/>
      <c r="R591" s="246"/>
      <c r="S591" s="246"/>
      <c r="T591" s="247"/>
      <c r="U591" s="14"/>
      <c r="V591" s="14"/>
      <c r="W591" s="14"/>
      <c r="X591" s="14"/>
      <c r="Y591" s="14"/>
      <c r="Z591" s="14"/>
      <c r="AA591" s="14"/>
      <c r="AB591" s="14"/>
      <c r="AC591" s="14"/>
      <c r="AD591" s="14"/>
      <c r="AE591" s="14"/>
      <c r="AT591" s="248" t="s">
        <v>167</v>
      </c>
      <c r="AU591" s="248" t="s">
        <v>87</v>
      </c>
      <c r="AV591" s="14" t="s">
        <v>87</v>
      </c>
      <c r="AW591" s="14" t="s">
        <v>33</v>
      </c>
      <c r="AX591" s="14" t="s">
        <v>78</v>
      </c>
      <c r="AY591" s="248" t="s">
        <v>157</v>
      </c>
    </row>
    <row r="592" s="15" customFormat="1">
      <c r="A592" s="15"/>
      <c r="B592" s="249"/>
      <c r="C592" s="250"/>
      <c r="D592" s="229" t="s">
        <v>167</v>
      </c>
      <c r="E592" s="251" t="s">
        <v>1</v>
      </c>
      <c r="F592" s="252" t="s">
        <v>171</v>
      </c>
      <c r="G592" s="250"/>
      <c r="H592" s="253">
        <v>228.58000000000001</v>
      </c>
      <c r="I592" s="254"/>
      <c r="J592" s="250"/>
      <c r="K592" s="250"/>
      <c r="L592" s="255"/>
      <c r="M592" s="256"/>
      <c r="N592" s="257"/>
      <c r="O592" s="257"/>
      <c r="P592" s="257"/>
      <c r="Q592" s="257"/>
      <c r="R592" s="257"/>
      <c r="S592" s="257"/>
      <c r="T592" s="258"/>
      <c r="U592" s="15"/>
      <c r="V592" s="15"/>
      <c r="W592" s="15"/>
      <c r="X592" s="15"/>
      <c r="Y592" s="15"/>
      <c r="Z592" s="15"/>
      <c r="AA592" s="15"/>
      <c r="AB592" s="15"/>
      <c r="AC592" s="15"/>
      <c r="AD592" s="15"/>
      <c r="AE592" s="15"/>
      <c r="AT592" s="259" t="s">
        <v>167</v>
      </c>
      <c r="AU592" s="259" t="s">
        <v>87</v>
      </c>
      <c r="AV592" s="15" t="s">
        <v>165</v>
      </c>
      <c r="AW592" s="15" t="s">
        <v>33</v>
      </c>
      <c r="AX592" s="15" t="s">
        <v>85</v>
      </c>
      <c r="AY592" s="259" t="s">
        <v>157</v>
      </c>
    </row>
    <row r="593" s="2" customFormat="1" ht="24.15" customHeight="1">
      <c r="A593" s="38"/>
      <c r="B593" s="39"/>
      <c r="C593" s="214" t="s">
        <v>749</v>
      </c>
      <c r="D593" s="214" t="s">
        <v>160</v>
      </c>
      <c r="E593" s="215" t="s">
        <v>750</v>
      </c>
      <c r="F593" s="216" t="s">
        <v>751</v>
      </c>
      <c r="G593" s="217" t="s">
        <v>174</v>
      </c>
      <c r="H593" s="218">
        <v>140.851</v>
      </c>
      <c r="I593" s="219"/>
      <c r="J593" s="220">
        <f>ROUND(I593*H593,2)</f>
        <v>0</v>
      </c>
      <c r="K593" s="216" t="s">
        <v>164</v>
      </c>
      <c r="L593" s="44"/>
      <c r="M593" s="221" t="s">
        <v>1</v>
      </c>
      <c r="N593" s="222" t="s">
        <v>43</v>
      </c>
      <c r="O593" s="91"/>
      <c r="P593" s="223">
        <f>O593*H593</f>
        <v>0</v>
      </c>
      <c r="Q593" s="223">
        <v>0</v>
      </c>
      <c r="R593" s="223">
        <f>Q593*H593</f>
        <v>0</v>
      </c>
      <c r="S593" s="223">
        <v>0</v>
      </c>
      <c r="T593" s="224">
        <f>S593*H593</f>
        <v>0</v>
      </c>
      <c r="U593" s="38"/>
      <c r="V593" s="38"/>
      <c r="W593" s="38"/>
      <c r="X593" s="38"/>
      <c r="Y593" s="38"/>
      <c r="Z593" s="38"/>
      <c r="AA593" s="38"/>
      <c r="AB593" s="38"/>
      <c r="AC593" s="38"/>
      <c r="AD593" s="38"/>
      <c r="AE593" s="38"/>
      <c r="AR593" s="225" t="s">
        <v>254</v>
      </c>
      <c r="AT593" s="225" t="s">
        <v>160</v>
      </c>
      <c r="AU593" s="225" t="s">
        <v>87</v>
      </c>
      <c r="AY593" s="17" t="s">
        <v>157</v>
      </c>
      <c r="BE593" s="226">
        <f>IF(N593="základní",J593,0)</f>
        <v>0</v>
      </c>
      <c r="BF593" s="226">
        <f>IF(N593="snížená",J593,0)</f>
        <v>0</v>
      </c>
      <c r="BG593" s="226">
        <f>IF(N593="zákl. přenesená",J593,0)</f>
        <v>0</v>
      </c>
      <c r="BH593" s="226">
        <f>IF(N593="sníž. přenesená",J593,0)</f>
        <v>0</v>
      </c>
      <c r="BI593" s="226">
        <f>IF(N593="nulová",J593,0)</f>
        <v>0</v>
      </c>
      <c r="BJ593" s="17" t="s">
        <v>85</v>
      </c>
      <c r="BK593" s="226">
        <f>ROUND(I593*H593,2)</f>
        <v>0</v>
      </c>
      <c r="BL593" s="17" t="s">
        <v>254</v>
      </c>
      <c r="BM593" s="225" t="s">
        <v>752</v>
      </c>
    </row>
    <row r="594" s="14" customFormat="1">
      <c r="A594" s="14"/>
      <c r="B594" s="238"/>
      <c r="C594" s="239"/>
      <c r="D594" s="229" t="s">
        <v>167</v>
      </c>
      <c r="E594" s="240" t="s">
        <v>1</v>
      </c>
      <c r="F594" s="241" t="s">
        <v>753</v>
      </c>
      <c r="G594" s="239"/>
      <c r="H594" s="242">
        <v>128.04599999999999</v>
      </c>
      <c r="I594" s="243"/>
      <c r="J594" s="239"/>
      <c r="K594" s="239"/>
      <c r="L594" s="244"/>
      <c r="M594" s="245"/>
      <c r="N594" s="246"/>
      <c r="O594" s="246"/>
      <c r="P594" s="246"/>
      <c r="Q594" s="246"/>
      <c r="R594" s="246"/>
      <c r="S594" s="246"/>
      <c r="T594" s="247"/>
      <c r="U594" s="14"/>
      <c r="V594" s="14"/>
      <c r="W594" s="14"/>
      <c r="X594" s="14"/>
      <c r="Y594" s="14"/>
      <c r="Z594" s="14"/>
      <c r="AA594" s="14"/>
      <c r="AB594" s="14"/>
      <c r="AC594" s="14"/>
      <c r="AD594" s="14"/>
      <c r="AE594" s="14"/>
      <c r="AT594" s="248" t="s">
        <v>167</v>
      </c>
      <c r="AU594" s="248" t="s">
        <v>87</v>
      </c>
      <c r="AV594" s="14" t="s">
        <v>87</v>
      </c>
      <c r="AW594" s="14" t="s">
        <v>33</v>
      </c>
      <c r="AX594" s="14" t="s">
        <v>85</v>
      </c>
      <c r="AY594" s="248" t="s">
        <v>157</v>
      </c>
    </row>
    <row r="595" s="14" customFormat="1">
      <c r="A595" s="14"/>
      <c r="B595" s="238"/>
      <c r="C595" s="239"/>
      <c r="D595" s="229" t="s">
        <v>167</v>
      </c>
      <c r="E595" s="239"/>
      <c r="F595" s="241" t="s">
        <v>754</v>
      </c>
      <c r="G595" s="239"/>
      <c r="H595" s="242">
        <v>140.851</v>
      </c>
      <c r="I595" s="243"/>
      <c r="J595" s="239"/>
      <c r="K595" s="239"/>
      <c r="L595" s="244"/>
      <c r="M595" s="245"/>
      <c r="N595" s="246"/>
      <c r="O595" s="246"/>
      <c r="P595" s="246"/>
      <c r="Q595" s="246"/>
      <c r="R595" s="246"/>
      <c r="S595" s="246"/>
      <c r="T595" s="247"/>
      <c r="U595" s="14"/>
      <c r="V595" s="14"/>
      <c r="W595" s="14"/>
      <c r="X595" s="14"/>
      <c r="Y595" s="14"/>
      <c r="Z595" s="14"/>
      <c r="AA595" s="14"/>
      <c r="AB595" s="14"/>
      <c r="AC595" s="14"/>
      <c r="AD595" s="14"/>
      <c r="AE595" s="14"/>
      <c r="AT595" s="248" t="s">
        <v>167</v>
      </c>
      <c r="AU595" s="248" t="s">
        <v>87</v>
      </c>
      <c r="AV595" s="14" t="s">
        <v>87</v>
      </c>
      <c r="AW595" s="14" t="s">
        <v>4</v>
      </c>
      <c r="AX595" s="14" t="s">
        <v>85</v>
      </c>
      <c r="AY595" s="248" t="s">
        <v>157</v>
      </c>
    </row>
    <row r="596" s="2" customFormat="1" ht="16.5" customHeight="1">
      <c r="A596" s="38"/>
      <c r="B596" s="39"/>
      <c r="C596" s="260" t="s">
        <v>755</v>
      </c>
      <c r="D596" s="260" t="s">
        <v>240</v>
      </c>
      <c r="E596" s="261" t="s">
        <v>756</v>
      </c>
      <c r="F596" s="262" t="s">
        <v>757</v>
      </c>
      <c r="G596" s="263" t="s">
        <v>174</v>
      </c>
      <c r="H596" s="264">
        <v>153.655</v>
      </c>
      <c r="I596" s="265"/>
      <c r="J596" s="266">
        <f>ROUND(I596*H596,2)</f>
        <v>0</v>
      </c>
      <c r="K596" s="262" t="s">
        <v>164</v>
      </c>
      <c r="L596" s="267"/>
      <c r="M596" s="268" t="s">
        <v>1</v>
      </c>
      <c r="N596" s="269" t="s">
        <v>43</v>
      </c>
      <c r="O596" s="91"/>
      <c r="P596" s="223">
        <f>O596*H596</f>
        <v>0</v>
      </c>
      <c r="Q596" s="223">
        <v>0.00029999999999999997</v>
      </c>
      <c r="R596" s="223">
        <f>Q596*H596</f>
        <v>0.046096499999999999</v>
      </c>
      <c r="S596" s="223">
        <v>0</v>
      </c>
      <c r="T596" s="224">
        <f>S596*H596</f>
        <v>0</v>
      </c>
      <c r="U596" s="38"/>
      <c r="V596" s="38"/>
      <c r="W596" s="38"/>
      <c r="X596" s="38"/>
      <c r="Y596" s="38"/>
      <c r="Z596" s="38"/>
      <c r="AA596" s="38"/>
      <c r="AB596" s="38"/>
      <c r="AC596" s="38"/>
      <c r="AD596" s="38"/>
      <c r="AE596" s="38"/>
      <c r="AR596" s="225" t="s">
        <v>367</v>
      </c>
      <c r="AT596" s="225" t="s">
        <v>240</v>
      </c>
      <c r="AU596" s="225" t="s">
        <v>87</v>
      </c>
      <c r="AY596" s="17" t="s">
        <v>157</v>
      </c>
      <c r="BE596" s="226">
        <f>IF(N596="základní",J596,0)</f>
        <v>0</v>
      </c>
      <c r="BF596" s="226">
        <f>IF(N596="snížená",J596,0)</f>
        <v>0</v>
      </c>
      <c r="BG596" s="226">
        <f>IF(N596="zákl. přenesená",J596,0)</f>
        <v>0</v>
      </c>
      <c r="BH596" s="226">
        <f>IF(N596="sníž. přenesená",J596,0)</f>
        <v>0</v>
      </c>
      <c r="BI596" s="226">
        <f>IF(N596="nulová",J596,0)</f>
        <v>0</v>
      </c>
      <c r="BJ596" s="17" t="s">
        <v>85</v>
      </c>
      <c r="BK596" s="226">
        <f>ROUND(I596*H596,2)</f>
        <v>0</v>
      </c>
      <c r="BL596" s="17" t="s">
        <v>254</v>
      </c>
      <c r="BM596" s="225" t="s">
        <v>758</v>
      </c>
    </row>
    <row r="597" s="14" customFormat="1">
      <c r="A597" s="14"/>
      <c r="B597" s="238"/>
      <c r="C597" s="239"/>
      <c r="D597" s="229" t="s">
        <v>167</v>
      </c>
      <c r="E597" s="239"/>
      <c r="F597" s="241" t="s">
        <v>759</v>
      </c>
      <c r="G597" s="239"/>
      <c r="H597" s="242">
        <v>153.655</v>
      </c>
      <c r="I597" s="243"/>
      <c r="J597" s="239"/>
      <c r="K597" s="239"/>
      <c r="L597" s="244"/>
      <c r="M597" s="245"/>
      <c r="N597" s="246"/>
      <c r="O597" s="246"/>
      <c r="P597" s="246"/>
      <c r="Q597" s="246"/>
      <c r="R597" s="246"/>
      <c r="S597" s="246"/>
      <c r="T597" s="247"/>
      <c r="U597" s="14"/>
      <c r="V597" s="14"/>
      <c r="W597" s="14"/>
      <c r="X597" s="14"/>
      <c r="Y597" s="14"/>
      <c r="Z597" s="14"/>
      <c r="AA597" s="14"/>
      <c r="AB597" s="14"/>
      <c r="AC597" s="14"/>
      <c r="AD597" s="14"/>
      <c r="AE597" s="14"/>
      <c r="AT597" s="248" t="s">
        <v>167</v>
      </c>
      <c r="AU597" s="248" t="s">
        <v>87</v>
      </c>
      <c r="AV597" s="14" t="s">
        <v>87</v>
      </c>
      <c r="AW597" s="14" t="s">
        <v>4</v>
      </c>
      <c r="AX597" s="14" t="s">
        <v>85</v>
      </c>
      <c r="AY597" s="248" t="s">
        <v>157</v>
      </c>
    </row>
    <row r="598" s="2" customFormat="1" ht="24.15" customHeight="1">
      <c r="A598" s="38"/>
      <c r="B598" s="39"/>
      <c r="C598" s="214" t="s">
        <v>760</v>
      </c>
      <c r="D598" s="214" t="s">
        <v>160</v>
      </c>
      <c r="E598" s="215" t="s">
        <v>761</v>
      </c>
      <c r="F598" s="216" t="s">
        <v>762</v>
      </c>
      <c r="G598" s="217" t="s">
        <v>202</v>
      </c>
      <c r="H598" s="218">
        <v>17.16</v>
      </c>
      <c r="I598" s="219"/>
      <c r="J598" s="220">
        <f>ROUND(I598*H598,2)</f>
        <v>0</v>
      </c>
      <c r="K598" s="216" t="s">
        <v>164</v>
      </c>
      <c r="L598" s="44"/>
      <c r="M598" s="221" t="s">
        <v>1</v>
      </c>
      <c r="N598" s="222" t="s">
        <v>43</v>
      </c>
      <c r="O598" s="91"/>
      <c r="P598" s="223">
        <f>O598*H598</f>
        <v>0</v>
      </c>
      <c r="Q598" s="223">
        <v>0.00031</v>
      </c>
      <c r="R598" s="223">
        <f>Q598*H598</f>
        <v>0.0053195999999999998</v>
      </c>
      <c r="S598" s="223">
        <v>0</v>
      </c>
      <c r="T598" s="224">
        <f>S598*H598</f>
        <v>0</v>
      </c>
      <c r="U598" s="38"/>
      <c r="V598" s="38"/>
      <c r="W598" s="38"/>
      <c r="X598" s="38"/>
      <c r="Y598" s="38"/>
      <c r="Z598" s="38"/>
      <c r="AA598" s="38"/>
      <c r="AB598" s="38"/>
      <c r="AC598" s="38"/>
      <c r="AD598" s="38"/>
      <c r="AE598" s="38"/>
      <c r="AR598" s="225" t="s">
        <v>254</v>
      </c>
      <c r="AT598" s="225" t="s">
        <v>160</v>
      </c>
      <c r="AU598" s="225" t="s">
        <v>87</v>
      </c>
      <c r="AY598" s="17" t="s">
        <v>157</v>
      </c>
      <c r="BE598" s="226">
        <f>IF(N598="základní",J598,0)</f>
        <v>0</v>
      </c>
      <c r="BF598" s="226">
        <f>IF(N598="snížená",J598,0)</f>
        <v>0</v>
      </c>
      <c r="BG598" s="226">
        <f>IF(N598="zákl. přenesená",J598,0)</f>
        <v>0</v>
      </c>
      <c r="BH598" s="226">
        <f>IF(N598="sníž. přenesená",J598,0)</f>
        <v>0</v>
      </c>
      <c r="BI598" s="226">
        <f>IF(N598="nulová",J598,0)</f>
        <v>0</v>
      </c>
      <c r="BJ598" s="17" t="s">
        <v>85</v>
      </c>
      <c r="BK598" s="226">
        <f>ROUND(I598*H598,2)</f>
        <v>0</v>
      </c>
      <c r="BL598" s="17" t="s">
        <v>254</v>
      </c>
      <c r="BM598" s="225" t="s">
        <v>763</v>
      </c>
    </row>
    <row r="599" s="14" customFormat="1">
      <c r="A599" s="14"/>
      <c r="B599" s="238"/>
      <c r="C599" s="239"/>
      <c r="D599" s="229" t="s">
        <v>167</v>
      </c>
      <c r="E599" s="240" t="s">
        <v>1</v>
      </c>
      <c r="F599" s="241" t="s">
        <v>764</v>
      </c>
      <c r="G599" s="239"/>
      <c r="H599" s="242">
        <v>17.16</v>
      </c>
      <c r="I599" s="243"/>
      <c r="J599" s="239"/>
      <c r="K599" s="239"/>
      <c r="L599" s="244"/>
      <c r="M599" s="245"/>
      <c r="N599" s="246"/>
      <c r="O599" s="246"/>
      <c r="P599" s="246"/>
      <c r="Q599" s="246"/>
      <c r="R599" s="246"/>
      <c r="S599" s="246"/>
      <c r="T599" s="247"/>
      <c r="U599" s="14"/>
      <c r="V599" s="14"/>
      <c r="W599" s="14"/>
      <c r="X599" s="14"/>
      <c r="Y599" s="14"/>
      <c r="Z599" s="14"/>
      <c r="AA599" s="14"/>
      <c r="AB599" s="14"/>
      <c r="AC599" s="14"/>
      <c r="AD599" s="14"/>
      <c r="AE599" s="14"/>
      <c r="AT599" s="248" t="s">
        <v>167</v>
      </c>
      <c r="AU599" s="248" t="s">
        <v>87</v>
      </c>
      <c r="AV599" s="14" t="s">
        <v>87</v>
      </c>
      <c r="AW599" s="14" t="s">
        <v>33</v>
      </c>
      <c r="AX599" s="14" t="s">
        <v>78</v>
      </c>
      <c r="AY599" s="248" t="s">
        <v>157</v>
      </c>
    </row>
    <row r="600" s="15" customFormat="1">
      <c r="A600" s="15"/>
      <c r="B600" s="249"/>
      <c r="C600" s="250"/>
      <c r="D600" s="229" t="s">
        <v>167</v>
      </c>
      <c r="E600" s="251" t="s">
        <v>1</v>
      </c>
      <c r="F600" s="252" t="s">
        <v>171</v>
      </c>
      <c r="G600" s="250"/>
      <c r="H600" s="253">
        <v>17.16</v>
      </c>
      <c r="I600" s="254"/>
      <c r="J600" s="250"/>
      <c r="K600" s="250"/>
      <c r="L600" s="255"/>
      <c r="M600" s="256"/>
      <c r="N600" s="257"/>
      <c r="O600" s="257"/>
      <c r="P600" s="257"/>
      <c r="Q600" s="257"/>
      <c r="R600" s="257"/>
      <c r="S600" s="257"/>
      <c r="T600" s="258"/>
      <c r="U600" s="15"/>
      <c r="V600" s="15"/>
      <c r="W600" s="15"/>
      <c r="X600" s="15"/>
      <c r="Y600" s="15"/>
      <c r="Z600" s="15"/>
      <c r="AA600" s="15"/>
      <c r="AB600" s="15"/>
      <c r="AC600" s="15"/>
      <c r="AD600" s="15"/>
      <c r="AE600" s="15"/>
      <c r="AT600" s="259" t="s">
        <v>167</v>
      </c>
      <c r="AU600" s="259" t="s">
        <v>87</v>
      </c>
      <c r="AV600" s="15" t="s">
        <v>165</v>
      </c>
      <c r="AW600" s="15" t="s">
        <v>33</v>
      </c>
      <c r="AX600" s="15" t="s">
        <v>85</v>
      </c>
      <c r="AY600" s="259" t="s">
        <v>157</v>
      </c>
    </row>
    <row r="601" s="2" customFormat="1" ht="16.5" customHeight="1">
      <c r="A601" s="38"/>
      <c r="B601" s="39"/>
      <c r="C601" s="260" t="s">
        <v>765</v>
      </c>
      <c r="D601" s="260" t="s">
        <v>240</v>
      </c>
      <c r="E601" s="261" t="s">
        <v>766</v>
      </c>
      <c r="F601" s="262" t="s">
        <v>767</v>
      </c>
      <c r="G601" s="263" t="s">
        <v>202</v>
      </c>
      <c r="H601" s="264">
        <v>17.503</v>
      </c>
      <c r="I601" s="265"/>
      <c r="J601" s="266">
        <f>ROUND(I601*H601,2)</f>
        <v>0</v>
      </c>
      <c r="K601" s="262" t="s">
        <v>164</v>
      </c>
      <c r="L601" s="267"/>
      <c r="M601" s="268" t="s">
        <v>1</v>
      </c>
      <c r="N601" s="269" t="s">
        <v>43</v>
      </c>
      <c r="O601" s="91"/>
      <c r="P601" s="223">
        <f>O601*H601</f>
        <v>0</v>
      </c>
      <c r="Q601" s="223">
        <v>0.00018000000000000001</v>
      </c>
      <c r="R601" s="223">
        <f>Q601*H601</f>
        <v>0.0031505400000000003</v>
      </c>
      <c r="S601" s="223">
        <v>0</v>
      </c>
      <c r="T601" s="224">
        <f>S601*H601</f>
        <v>0</v>
      </c>
      <c r="U601" s="38"/>
      <c r="V601" s="38"/>
      <c r="W601" s="38"/>
      <c r="X601" s="38"/>
      <c r="Y601" s="38"/>
      <c r="Z601" s="38"/>
      <c r="AA601" s="38"/>
      <c r="AB601" s="38"/>
      <c r="AC601" s="38"/>
      <c r="AD601" s="38"/>
      <c r="AE601" s="38"/>
      <c r="AR601" s="225" t="s">
        <v>367</v>
      </c>
      <c r="AT601" s="225" t="s">
        <v>240</v>
      </c>
      <c r="AU601" s="225" t="s">
        <v>87</v>
      </c>
      <c r="AY601" s="17" t="s">
        <v>157</v>
      </c>
      <c r="BE601" s="226">
        <f>IF(N601="základní",J601,0)</f>
        <v>0</v>
      </c>
      <c r="BF601" s="226">
        <f>IF(N601="snížená",J601,0)</f>
        <v>0</v>
      </c>
      <c r="BG601" s="226">
        <f>IF(N601="zákl. přenesená",J601,0)</f>
        <v>0</v>
      </c>
      <c r="BH601" s="226">
        <f>IF(N601="sníž. přenesená",J601,0)</f>
        <v>0</v>
      </c>
      <c r="BI601" s="226">
        <f>IF(N601="nulová",J601,0)</f>
        <v>0</v>
      </c>
      <c r="BJ601" s="17" t="s">
        <v>85</v>
      </c>
      <c r="BK601" s="226">
        <f>ROUND(I601*H601,2)</f>
        <v>0</v>
      </c>
      <c r="BL601" s="17" t="s">
        <v>254</v>
      </c>
      <c r="BM601" s="225" t="s">
        <v>768</v>
      </c>
    </row>
    <row r="602" s="14" customFormat="1">
      <c r="A602" s="14"/>
      <c r="B602" s="238"/>
      <c r="C602" s="239"/>
      <c r="D602" s="229" t="s">
        <v>167</v>
      </c>
      <c r="E602" s="239"/>
      <c r="F602" s="241" t="s">
        <v>769</v>
      </c>
      <c r="G602" s="239"/>
      <c r="H602" s="242">
        <v>17.503</v>
      </c>
      <c r="I602" s="243"/>
      <c r="J602" s="239"/>
      <c r="K602" s="239"/>
      <c r="L602" s="244"/>
      <c r="M602" s="245"/>
      <c r="N602" s="246"/>
      <c r="O602" s="246"/>
      <c r="P602" s="246"/>
      <c r="Q602" s="246"/>
      <c r="R602" s="246"/>
      <c r="S602" s="246"/>
      <c r="T602" s="247"/>
      <c r="U602" s="14"/>
      <c r="V602" s="14"/>
      <c r="W602" s="14"/>
      <c r="X602" s="14"/>
      <c r="Y602" s="14"/>
      <c r="Z602" s="14"/>
      <c r="AA602" s="14"/>
      <c r="AB602" s="14"/>
      <c r="AC602" s="14"/>
      <c r="AD602" s="14"/>
      <c r="AE602" s="14"/>
      <c r="AT602" s="248" t="s">
        <v>167</v>
      </c>
      <c r="AU602" s="248" t="s">
        <v>87</v>
      </c>
      <c r="AV602" s="14" t="s">
        <v>87</v>
      </c>
      <c r="AW602" s="14" t="s">
        <v>4</v>
      </c>
      <c r="AX602" s="14" t="s">
        <v>85</v>
      </c>
      <c r="AY602" s="248" t="s">
        <v>157</v>
      </c>
    </row>
    <row r="603" s="2" customFormat="1" ht="24.15" customHeight="1">
      <c r="A603" s="38"/>
      <c r="B603" s="39"/>
      <c r="C603" s="214" t="s">
        <v>770</v>
      </c>
      <c r="D603" s="214" t="s">
        <v>160</v>
      </c>
      <c r="E603" s="215" t="s">
        <v>771</v>
      </c>
      <c r="F603" s="216" t="s">
        <v>772</v>
      </c>
      <c r="G603" s="217" t="s">
        <v>174</v>
      </c>
      <c r="H603" s="218">
        <v>9.0090000000000003</v>
      </c>
      <c r="I603" s="219"/>
      <c r="J603" s="220">
        <f>ROUND(I603*H603,2)</f>
        <v>0</v>
      </c>
      <c r="K603" s="216" t="s">
        <v>164</v>
      </c>
      <c r="L603" s="44"/>
      <c r="M603" s="221" t="s">
        <v>1</v>
      </c>
      <c r="N603" s="222" t="s">
        <v>43</v>
      </c>
      <c r="O603" s="91"/>
      <c r="P603" s="223">
        <f>O603*H603</f>
        <v>0</v>
      </c>
      <c r="Q603" s="223">
        <v>0</v>
      </c>
      <c r="R603" s="223">
        <f>Q603*H603</f>
        <v>0</v>
      </c>
      <c r="S603" s="223">
        <v>0</v>
      </c>
      <c r="T603" s="224">
        <f>S603*H603</f>
        <v>0</v>
      </c>
      <c r="U603" s="38"/>
      <c r="V603" s="38"/>
      <c r="W603" s="38"/>
      <c r="X603" s="38"/>
      <c r="Y603" s="38"/>
      <c r="Z603" s="38"/>
      <c r="AA603" s="38"/>
      <c r="AB603" s="38"/>
      <c r="AC603" s="38"/>
      <c r="AD603" s="38"/>
      <c r="AE603" s="38"/>
      <c r="AR603" s="225" t="s">
        <v>254</v>
      </c>
      <c r="AT603" s="225" t="s">
        <v>160</v>
      </c>
      <c r="AU603" s="225" t="s">
        <v>87</v>
      </c>
      <c r="AY603" s="17" t="s">
        <v>157</v>
      </c>
      <c r="BE603" s="226">
        <f>IF(N603="základní",J603,0)</f>
        <v>0</v>
      </c>
      <c r="BF603" s="226">
        <f>IF(N603="snížená",J603,0)</f>
        <v>0</v>
      </c>
      <c r="BG603" s="226">
        <f>IF(N603="zákl. přenesená",J603,0)</f>
        <v>0</v>
      </c>
      <c r="BH603" s="226">
        <f>IF(N603="sníž. přenesená",J603,0)</f>
        <v>0</v>
      </c>
      <c r="BI603" s="226">
        <f>IF(N603="nulová",J603,0)</f>
        <v>0</v>
      </c>
      <c r="BJ603" s="17" t="s">
        <v>85</v>
      </c>
      <c r="BK603" s="226">
        <f>ROUND(I603*H603,2)</f>
        <v>0</v>
      </c>
      <c r="BL603" s="17" t="s">
        <v>254</v>
      </c>
      <c r="BM603" s="225" t="s">
        <v>773</v>
      </c>
    </row>
    <row r="604" s="14" customFormat="1">
      <c r="A604" s="14"/>
      <c r="B604" s="238"/>
      <c r="C604" s="239"/>
      <c r="D604" s="229" t="s">
        <v>167</v>
      </c>
      <c r="E604" s="240" t="s">
        <v>1</v>
      </c>
      <c r="F604" s="241" t="s">
        <v>774</v>
      </c>
      <c r="G604" s="239"/>
      <c r="H604" s="242">
        <v>8.5800000000000001</v>
      </c>
      <c r="I604" s="243"/>
      <c r="J604" s="239"/>
      <c r="K604" s="239"/>
      <c r="L604" s="244"/>
      <c r="M604" s="245"/>
      <c r="N604" s="246"/>
      <c r="O604" s="246"/>
      <c r="P604" s="246"/>
      <c r="Q604" s="246"/>
      <c r="R604" s="246"/>
      <c r="S604" s="246"/>
      <c r="T604" s="247"/>
      <c r="U604" s="14"/>
      <c r="V604" s="14"/>
      <c r="W604" s="14"/>
      <c r="X604" s="14"/>
      <c r="Y604" s="14"/>
      <c r="Z604" s="14"/>
      <c r="AA604" s="14"/>
      <c r="AB604" s="14"/>
      <c r="AC604" s="14"/>
      <c r="AD604" s="14"/>
      <c r="AE604" s="14"/>
      <c r="AT604" s="248" t="s">
        <v>167</v>
      </c>
      <c r="AU604" s="248" t="s">
        <v>87</v>
      </c>
      <c r="AV604" s="14" t="s">
        <v>87</v>
      </c>
      <c r="AW604" s="14" t="s">
        <v>33</v>
      </c>
      <c r="AX604" s="14" t="s">
        <v>85</v>
      </c>
      <c r="AY604" s="248" t="s">
        <v>157</v>
      </c>
    </row>
    <row r="605" s="14" customFormat="1">
      <c r="A605" s="14"/>
      <c r="B605" s="238"/>
      <c r="C605" s="239"/>
      <c r="D605" s="229" t="s">
        <v>167</v>
      </c>
      <c r="E605" s="239"/>
      <c r="F605" s="241" t="s">
        <v>775</v>
      </c>
      <c r="G605" s="239"/>
      <c r="H605" s="242">
        <v>9.0090000000000003</v>
      </c>
      <c r="I605" s="243"/>
      <c r="J605" s="239"/>
      <c r="K605" s="239"/>
      <c r="L605" s="244"/>
      <c r="M605" s="245"/>
      <c r="N605" s="246"/>
      <c r="O605" s="246"/>
      <c r="P605" s="246"/>
      <c r="Q605" s="246"/>
      <c r="R605" s="246"/>
      <c r="S605" s="246"/>
      <c r="T605" s="247"/>
      <c r="U605" s="14"/>
      <c r="V605" s="14"/>
      <c r="W605" s="14"/>
      <c r="X605" s="14"/>
      <c r="Y605" s="14"/>
      <c r="Z605" s="14"/>
      <c r="AA605" s="14"/>
      <c r="AB605" s="14"/>
      <c r="AC605" s="14"/>
      <c r="AD605" s="14"/>
      <c r="AE605" s="14"/>
      <c r="AT605" s="248" t="s">
        <v>167</v>
      </c>
      <c r="AU605" s="248" t="s">
        <v>87</v>
      </c>
      <c r="AV605" s="14" t="s">
        <v>87</v>
      </c>
      <c r="AW605" s="14" t="s">
        <v>4</v>
      </c>
      <c r="AX605" s="14" t="s">
        <v>85</v>
      </c>
      <c r="AY605" s="248" t="s">
        <v>157</v>
      </c>
    </row>
    <row r="606" s="2" customFormat="1" ht="16.5" customHeight="1">
      <c r="A606" s="38"/>
      <c r="B606" s="39"/>
      <c r="C606" s="260" t="s">
        <v>776</v>
      </c>
      <c r="D606" s="260" t="s">
        <v>240</v>
      </c>
      <c r="E606" s="261" t="s">
        <v>756</v>
      </c>
      <c r="F606" s="262" t="s">
        <v>757</v>
      </c>
      <c r="G606" s="263" t="s">
        <v>174</v>
      </c>
      <c r="H606" s="264">
        <v>9.8670000000000009</v>
      </c>
      <c r="I606" s="265"/>
      <c r="J606" s="266">
        <f>ROUND(I606*H606,2)</f>
        <v>0</v>
      </c>
      <c r="K606" s="262" t="s">
        <v>164</v>
      </c>
      <c r="L606" s="267"/>
      <c r="M606" s="268" t="s">
        <v>1</v>
      </c>
      <c r="N606" s="269" t="s">
        <v>43</v>
      </c>
      <c r="O606" s="91"/>
      <c r="P606" s="223">
        <f>O606*H606</f>
        <v>0</v>
      </c>
      <c r="Q606" s="223">
        <v>0.00029999999999999997</v>
      </c>
      <c r="R606" s="223">
        <f>Q606*H606</f>
        <v>0.0029600999999999998</v>
      </c>
      <c r="S606" s="223">
        <v>0</v>
      </c>
      <c r="T606" s="224">
        <f>S606*H606</f>
        <v>0</v>
      </c>
      <c r="U606" s="38"/>
      <c r="V606" s="38"/>
      <c r="W606" s="38"/>
      <c r="X606" s="38"/>
      <c r="Y606" s="38"/>
      <c r="Z606" s="38"/>
      <c r="AA606" s="38"/>
      <c r="AB606" s="38"/>
      <c r="AC606" s="38"/>
      <c r="AD606" s="38"/>
      <c r="AE606" s="38"/>
      <c r="AR606" s="225" t="s">
        <v>367</v>
      </c>
      <c r="AT606" s="225" t="s">
        <v>240</v>
      </c>
      <c r="AU606" s="225" t="s">
        <v>87</v>
      </c>
      <c r="AY606" s="17" t="s">
        <v>157</v>
      </c>
      <c r="BE606" s="226">
        <f>IF(N606="základní",J606,0)</f>
        <v>0</v>
      </c>
      <c r="BF606" s="226">
        <f>IF(N606="snížená",J606,0)</f>
        <v>0</v>
      </c>
      <c r="BG606" s="226">
        <f>IF(N606="zákl. přenesená",J606,0)</f>
        <v>0</v>
      </c>
      <c r="BH606" s="226">
        <f>IF(N606="sníž. přenesená",J606,0)</f>
        <v>0</v>
      </c>
      <c r="BI606" s="226">
        <f>IF(N606="nulová",J606,0)</f>
        <v>0</v>
      </c>
      <c r="BJ606" s="17" t="s">
        <v>85</v>
      </c>
      <c r="BK606" s="226">
        <f>ROUND(I606*H606,2)</f>
        <v>0</v>
      </c>
      <c r="BL606" s="17" t="s">
        <v>254</v>
      </c>
      <c r="BM606" s="225" t="s">
        <v>777</v>
      </c>
    </row>
    <row r="607" s="14" customFormat="1">
      <c r="A607" s="14"/>
      <c r="B607" s="238"/>
      <c r="C607" s="239"/>
      <c r="D607" s="229" t="s">
        <v>167</v>
      </c>
      <c r="E607" s="239"/>
      <c r="F607" s="241" t="s">
        <v>778</v>
      </c>
      <c r="G607" s="239"/>
      <c r="H607" s="242">
        <v>9.8670000000000009</v>
      </c>
      <c r="I607" s="243"/>
      <c r="J607" s="239"/>
      <c r="K607" s="239"/>
      <c r="L607" s="244"/>
      <c r="M607" s="245"/>
      <c r="N607" s="246"/>
      <c r="O607" s="246"/>
      <c r="P607" s="246"/>
      <c r="Q607" s="246"/>
      <c r="R607" s="246"/>
      <c r="S607" s="246"/>
      <c r="T607" s="247"/>
      <c r="U607" s="14"/>
      <c r="V607" s="14"/>
      <c r="W607" s="14"/>
      <c r="X607" s="14"/>
      <c r="Y607" s="14"/>
      <c r="Z607" s="14"/>
      <c r="AA607" s="14"/>
      <c r="AB607" s="14"/>
      <c r="AC607" s="14"/>
      <c r="AD607" s="14"/>
      <c r="AE607" s="14"/>
      <c r="AT607" s="248" t="s">
        <v>167</v>
      </c>
      <c r="AU607" s="248" t="s">
        <v>87</v>
      </c>
      <c r="AV607" s="14" t="s">
        <v>87</v>
      </c>
      <c r="AW607" s="14" t="s">
        <v>4</v>
      </c>
      <c r="AX607" s="14" t="s">
        <v>85</v>
      </c>
      <c r="AY607" s="248" t="s">
        <v>157</v>
      </c>
    </row>
    <row r="608" s="2" customFormat="1" ht="33" customHeight="1">
      <c r="A608" s="38"/>
      <c r="B608" s="39"/>
      <c r="C608" s="214" t="s">
        <v>779</v>
      </c>
      <c r="D608" s="214" t="s">
        <v>160</v>
      </c>
      <c r="E608" s="215" t="s">
        <v>780</v>
      </c>
      <c r="F608" s="216" t="s">
        <v>781</v>
      </c>
      <c r="G608" s="217" t="s">
        <v>174</v>
      </c>
      <c r="H608" s="218">
        <v>140.851</v>
      </c>
      <c r="I608" s="219"/>
      <c r="J608" s="220">
        <f>ROUND(I608*H608,2)</f>
        <v>0</v>
      </c>
      <c r="K608" s="216" t="s">
        <v>164</v>
      </c>
      <c r="L608" s="44"/>
      <c r="M608" s="221" t="s">
        <v>1</v>
      </c>
      <c r="N608" s="222" t="s">
        <v>43</v>
      </c>
      <c r="O608" s="91"/>
      <c r="P608" s="223">
        <f>O608*H608</f>
        <v>0</v>
      </c>
      <c r="Q608" s="223">
        <v>5.0000000000000002E-05</v>
      </c>
      <c r="R608" s="223">
        <f>Q608*H608</f>
        <v>0.0070425500000000007</v>
      </c>
      <c r="S608" s="223">
        <v>0</v>
      </c>
      <c r="T608" s="224">
        <f>S608*H608</f>
        <v>0</v>
      </c>
      <c r="U608" s="38"/>
      <c r="V608" s="38"/>
      <c r="W608" s="38"/>
      <c r="X608" s="38"/>
      <c r="Y608" s="38"/>
      <c r="Z608" s="38"/>
      <c r="AA608" s="38"/>
      <c r="AB608" s="38"/>
      <c r="AC608" s="38"/>
      <c r="AD608" s="38"/>
      <c r="AE608" s="38"/>
      <c r="AR608" s="225" t="s">
        <v>254</v>
      </c>
      <c r="AT608" s="225" t="s">
        <v>160</v>
      </c>
      <c r="AU608" s="225" t="s">
        <v>87</v>
      </c>
      <c r="AY608" s="17" t="s">
        <v>157</v>
      </c>
      <c r="BE608" s="226">
        <f>IF(N608="základní",J608,0)</f>
        <v>0</v>
      </c>
      <c r="BF608" s="226">
        <f>IF(N608="snížená",J608,0)</f>
        <v>0</v>
      </c>
      <c r="BG608" s="226">
        <f>IF(N608="zákl. přenesená",J608,0)</f>
        <v>0</v>
      </c>
      <c r="BH608" s="226">
        <f>IF(N608="sníž. přenesená",J608,0)</f>
        <v>0</v>
      </c>
      <c r="BI608" s="226">
        <f>IF(N608="nulová",J608,0)</f>
        <v>0</v>
      </c>
      <c r="BJ608" s="17" t="s">
        <v>85</v>
      </c>
      <c r="BK608" s="226">
        <f>ROUND(I608*H608,2)</f>
        <v>0</v>
      </c>
      <c r="BL608" s="17" t="s">
        <v>254</v>
      </c>
      <c r="BM608" s="225" t="s">
        <v>782</v>
      </c>
    </row>
    <row r="609" s="14" customFormat="1">
      <c r="A609" s="14"/>
      <c r="B609" s="238"/>
      <c r="C609" s="239"/>
      <c r="D609" s="229" t="s">
        <v>167</v>
      </c>
      <c r="E609" s="240" t="s">
        <v>1</v>
      </c>
      <c r="F609" s="241" t="s">
        <v>753</v>
      </c>
      <c r="G609" s="239"/>
      <c r="H609" s="242">
        <v>128.04599999999999</v>
      </c>
      <c r="I609" s="243"/>
      <c r="J609" s="239"/>
      <c r="K609" s="239"/>
      <c r="L609" s="244"/>
      <c r="M609" s="245"/>
      <c r="N609" s="246"/>
      <c r="O609" s="246"/>
      <c r="P609" s="246"/>
      <c r="Q609" s="246"/>
      <c r="R609" s="246"/>
      <c r="S609" s="246"/>
      <c r="T609" s="247"/>
      <c r="U609" s="14"/>
      <c r="V609" s="14"/>
      <c r="W609" s="14"/>
      <c r="X609" s="14"/>
      <c r="Y609" s="14"/>
      <c r="Z609" s="14"/>
      <c r="AA609" s="14"/>
      <c r="AB609" s="14"/>
      <c r="AC609" s="14"/>
      <c r="AD609" s="14"/>
      <c r="AE609" s="14"/>
      <c r="AT609" s="248" t="s">
        <v>167</v>
      </c>
      <c r="AU609" s="248" t="s">
        <v>87</v>
      </c>
      <c r="AV609" s="14" t="s">
        <v>87</v>
      </c>
      <c r="AW609" s="14" t="s">
        <v>33</v>
      </c>
      <c r="AX609" s="14" t="s">
        <v>85</v>
      </c>
      <c r="AY609" s="248" t="s">
        <v>157</v>
      </c>
    </row>
    <row r="610" s="14" customFormat="1">
      <c r="A610" s="14"/>
      <c r="B610" s="238"/>
      <c r="C610" s="239"/>
      <c r="D610" s="229" t="s">
        <v>167</v>
      </c>
      <c r="E610" s="239"/>
      <c r="F610" s="241" t="s">
        <v>754</v>
      </c>
      <c r="G610" s="239"/>
      <c r="H610" s="242">
        <v>140.851</v>
      </c>
      <c r="I610" s="243"/>
      <c r="J610" s="239"/>
      <c r="K610" s="239"/>
      <c r="L610" s="244"/>
      <c r="M610" s="245"/>
      <c r="N610" s="246"/>
      <c r="O610" s="246"/>
      <c r="P610" s="246"/>
      <c r="Q610" s="246"/>
      <c r="R610" s="246"/>
      <c r="S610" s="246"/>
      <c r="T610" s="247"/>
      <c r="U610" s="14"/>
      <c r="V610" s="14"/>
      <c r="W610" s="14"/>
      <c r="X610" s="14"/>
      <c r="Y610" s="14"/>
      <c r="Z610" s="14"/>
      <c r="AA610" s="14"/>
      <c r="AB610" s="14"/>
      <c r="AC610" s="14"/>
      <c r="AD610" s="14"/>
      <c r="AE610" s="14"/>
      <c r="AT610" s="248" t="s">
        <v>167</v>
      </c>
      <c r="AU610" s="248" t="s">
        <v>87</v>
      </c>
      <c r="AV610" s="14" t="s">
        <v>87</v>
      </c>
      <c r="AW610" s="14" t="s">
        <v>4</v>
      </c>
      <c r="AX610" s="14" t="s">
        <v>85</v>
      </c>
      <c r="AY610" s="248" t="s">
        <v>157</v>
      </c>
    </row>
    <row r="611" s="2" customFormat="1" ht="24.15" customHeight="1">
      <c r="A611" s="38"/>
      <c r="B611" s="39"/>
      <c r="C611" s="260" t="s">
        <v>783</v>
      </c>
      <c r="D611" s="260" t="s">
        <v>240</v>
      </c>
      <c r="E611" s="261" t="s">
        <v>784</v>
      </c>
      <c r="F611" s="262" t="s">
        <v>785</v>
      </c>
      <c r="G611" s="263" t="s">
        <v>174</v>
      </c>
      <c r="H611" s="264">
        <v>153.655</v>
      </c>
      <c r="I611" s="265"/>
      <c r="J611" s="266">
        <f>ROUND(I611*H611,2)</f>
        <v>0</v>
      </c>
      <c r="K611" s="262" t="s">
        <v>164</v>
      </c>
      <c r="L611" s="267"/>
      <c r="M611" s="268" t="s">
        <v>1</v>
      </c>
      <c r="N611" s="269" t="s">
        <v>43</v>
      </c>
      <c r="O611" s="91"/>
      <c r="P611" s="223">
        <f>O611*H611</f>
        <v>0</v>
      </c>
      <c r="Q611" s="223">
        <v>0.0025400000000000002</v>
      </c>
      <c r="R611" s="223">
        <f>Q611*H611</f>
        <v>0.39028370000000001</v>
      </c>
      <c r="S611" s="223">
        <v>0</v>
      </c>
      <c r="T611" s="224">
        <f>S611*H611</f>
        <v>0</v>
      </c>
      <c r="U611" s="38"/>
      <c r="V611" s="38"/>
      <c r="W611" s="38"/>
      <c r="X611" s="38"/>
      <c r="Y611" s="38"/>
      <c r="Z611" s="38"/>
      <c r="AA611" s="38"/>
      <c r="AB611" s="38"/>
      <c r="AC611" s="38"/>
      <c r="AD611" s="38"/>
      <c r="AE611" s="38"/>
      <c r="AR611" s="225" t="s">
        <v>367</v>
      </c>
      <c r="AT611" s="225" t="s">
        <v>240</v>
      </c>
      <c r="AU611" s="225" t="s">
        <v>87</v>
      </c>
      <c r="AY611" s="17" t="s">
        <v>157</v>
      </c>
      <c r="BE611" s="226">
        <f>IF(N611="základní",J611,0)</f>
        <v>0</v>
      </c>
      <c r="BF611" s="226">
        <f>IF(N611="snížená",J611,0)</f>
        <v>0</v>
      </c>
      <c r="BG611" s="226">
        <f>IF(N611="zákl. přenesená",J611,0)</f>
        <v>0</v>
      </c>
      <c r="BH611" s="226">
        <f>IF(N611="sníž. přenesená",J611,0)</f>
        <v>0</v>
      </c>
      <c r="BI611" s="226">
        <f>IF(N611="nulová",J611,0)</f>
        <v>0</v>
      </c>
      <c r="BJ611" s="17" t="s">
        <v>85</v>
      </c>
      <c r="BK611" s="226">
        <f>ROUND(I611*H611,2)</f>
        <v>0</v>
      </c>
      <c r="BL611" s="17" t="s">
        <v>254</v>
      </c>
      <c r="BM611" s="225" t="s">
        <v>786</v>
      </c>
    </row>
    <row r="612" s="14" customFormat="1">
      <c r="A612" s="14"/>
      <c r="B612" s="238"/>
      <c r="C612" s="239"/>
      <c r="D612" s="229" t="s">
        <v>167</v>
      </c>
      <c r="E612" s="239"/>
      <c r="F612" s="241" t="s">
        <v>759</v>
      </c>
      <c r="G612" s="239"/>
      <c r="H612" s="242">
        <v>153.655</v>
      </c>
      <c r="I612" s="243"/>
      <c r="J612" s="239"/>
      <c r="K612" s="239"/>
      <c r="L612" s="244"/>
      <c r="M612" s="245"/>
      <c r="N612" s="246"/>
      <c r="O612" s="246"/>
      <c r="P612" s="246"/>
      <c r="Q612" s="246"/>
      <c r="R612" s="246"/>
      <c r="S612" s="246"/>
      <c r="T612" s="247"/>
      <c r="U612" s="14"/>
      <c r="V612" s="14"/>
      <c r="W612" s="14"/>
      <c r="X612" s="14"/>
      <c r="Y612" s="14"/>
      <c r="Z612" s="14"/>
      <c r="AA612" s="14"/>
      <c r="AB612" s="14"/>
      <c r="AC612" s="14"/>
      <c r="AD612" s="14"/>
      <c r="AE612" s="14"/>
      <c r="AT612" s="248" t="s">
        <v>167</v>
      </c>
      <c r="AU612" s="248" t="s">
        <v>87</v>
      </c>
      <c r="AV612" s="14" t="s">
        <v>87</v>
      </c>
      <c r="AW612" s="14" t="s">
        <v>4</v>
      </c>
      <c r="AX612" s="14" t="s">
        <v>85</v>
      </c>
      <c r="AY612" s="248" t="s">
        <v>157</v>
      </c>
    </row>
    <row r="613" s="2" customFormat="1" ht="33" customHeight="1">
      <c r="A613" s="38"/>
      <c r="B613" s="39"/>
      <c r="C613" s="214" t="s">
        <v>787</v>
      </c>
      <c r="D613" s="214" t="s">
        <v>160</v>
      </c>
      <c r="E613" s="215" t="s">
        <v>788</v>
      </c>
      <c r="F613" s="216" t="s">
        <v>789</v>
      </c>
      <c r="G613" s="217" t="s">
        <v>174</v>
      </c>
      <c r="H613" s="218">
        <v>9.0090000000000003</v>
      </c>
      <c r="I613" s="219"/>
      <c r="J613" s="220">
        <f>ROUND(I613*H613,2)</f>
        <v>0</v>
      </c>
      <c r="K613" s="216" t="s">
        <v>164</v>
      </c>
      <c r="L613" s="44"/>
      <c r="M613" s="221" t="s">
        <v>1</v>
      </c>
      <c r="N613" s="222" t="s">
        <v>43</v>
      </c>
      <c r="O613" s="91"/>
      <c r="P613" s="223">
        <f>O613*H613</f>
        <v>0</v>
      </c>
      <c r="Q613" s="223">
        <v>0.00023000000000000001</v>
      </c>
      <c r="R613" s="223">
        <f>Q613*H613</f>
        <v>0.0020720700000000001</v>
      </c>
      <c r="S613" s="223">
        <v>0</v>
      </c>
      <c r="T613" s="224">
        <f>S613*H613</f>
        <v>0</v>
      </c>
      <c r="U613" s="38"/>
      <c r="V613" s="38"/>
      <c r="W613" s="38"/>
      <c r="X613" s="38"/>
      <c r="Y613" s="38"/>
      <c r="Z613" s="38"/>
      <c r="AA613" s="38"/>
      <c r="AB613" s="38"/>
      <c r="AC613" s="38"/>
      <c r="AD613" s="38"/>
      <c r="AE613" s="38"/>
      <c r="AR613" s="225" t="s">
        <v>254</v>
      </c>
      <c r="AT613" s="225" t="s">
        <v>160</v>
      </c>
      <c r="AU613" s="225" t="s">
        <v>87</v>
      </c>
      <c r="AY613" s="17" t="s">
        <v>157</v>
      </c>
      <c r="BE613" s="226">
        <f>IF(N613="základní",J613,0)</f>
        <v>0</v>
      </c>
      <c r="BF613" s="226">
        <f>IF(N613="snížená",J613,0)</f>
        <v>0</v>
      </c>
      <c r="BG613" s="226">
        <f>IF(N613="zákl. přenesená",J613,0)</f>
        <v>0</v>
      </c>
      <c r="BH613" s="226">
        <f>IF(N613="sníž. přenesená",J613,0)</f>
        <v>0</v>
      </c>
      <c r="BI613" s="226">
        <f>IF(N613="nulová",J613,0)</f>
        <v>0</v>
      </c>
      <c r="BJ613" s="17" t="s">
        <v>85</v>
      </c>
      <c r="BK613" s="226">
        <f>ROUND(I613*H613,2)</f>
        <v>0</v>
      </c>
      <c r="BL613" s="17" t="s">
        <v>254</v>
      </c>
      <c r="BM613" s="225" t="s">
        <v>790</v>
      </c>
    </row>
    <row r="614" s="14" customFormat="1">
      <c r="A614" s="14"/>
      <c r="B614" s="238"/>
      <c r="C614" s="239"/>
      <c r="D614" s="229" t="s">
        <v>167</v>
      </c>
      <c r="E614" s="240" t="s">
        <v>1</v>
      </c>
      <c r="F614" s="241" t="s">
        <v>774</v>
      </c>
      <c r="G614" s="239"/>
      <c r="H614" s="242">
        <v>8.5800000000000001</v>
      </c>
      <c r="I614" s="243"/>
      <c r="J614" s="239"/>
      <c r="K614" s="239"/>
      <c r="L614" s="244"/>
      <c r="M614" s="245"/>
      <c r="N614" s="246"/>
      <c r="O614" s="246"/>
      <c r="P614" s="246"/>
      <c r="Q614" s="246"/>
      <c r="R614" s="246"/>
      <c r="S614" s="246"/>
      <c r="T614" s="247"/>
      <c r="U614" s="14"/>
      <c r="V614" s="14"/>
      <c r="W614" s="14"/>
      <c r="X614" s="14"/>
      <c r="Y614" s="14"/>
      <c r="Z614" s="14"/>
      <c r="AA614" s="14"/>
      <c r="AB614" s="14"/>
      <c r="AC614" s="14"/>
      <c r="AD614" s="14"/>
      <c r="AE614" s="14"/>
      <c r="AT614" s="248" t="s">
        <v>167</v>
      </c>
      <c r="AU614" s="248" t="s">
        <v>87</v>
      </c>
      <c r="AV614" s="14" t="s">
        <v>87</v>
      </c>
      <c r="AW614" s="14" t="s">
        <v>33</v>
      </c>
      <c r="AX614" s="14" t="s">
        <v>85</v>
      </c>
      <c r="AY614" s="248" t="s">
        <v>157</v>
      </c>
    </row>
    <row r="615" s="14" customFormat="1">
      <c r="A615" s="14"/>
      <c r="B615" s="238"/>
      <c r="C615" s="239"/>
      <c r="D615" s="229" t="s">
        <v>167</v>
      </c>
      <c r="E615" s="239"/>
      <c r="F615" s="241" t="s">
        <v>775</v>
      </c>
      <c r="G615" s="239"/>
      <c r="H615" s="242">
        <v>9.0090000000000003</v>
      </c>
      <c r="I615" s="243"/>
      <c r="J615" s="239"/>
      <c r="K615" s="239"/>
      <c r="L615" s="244"/>
      <c r="M615" s="245"/>
      <c r="N615" s="246"/>
      <c r="O615" s="246"/>
      <c r="P615" s="246"/>
      <c r="Q615" s="246"/>
      <c r="R615" s="246"/>
      <c r="S615" s="246"/>
      <c r="T615" s="247"/>
      <c r="U615" s="14"/>
      <c r="V615" s="14"/>
      <c r="W615" s="14"/>
      <c r="X615" s="14"/>
      <c r="Y615" s="14"/>
      <c r="Z615" s="14"/>
      <c r="AA615" s="14"/>
      <c r="AB615" s="14"/>
      <c r="AC615" s="14"/>
      <c r="AD615" s="14"/>
      <c r="AE615" s="14"/>
      <c r="AT615" s="248" t="s">
        <v>167</v>
      </c>
      <c r="AU615" s="248" t="s">
        <v>87</v>
      </c>
      <c r="AV615" s="14" t="s">
        <v>87</v>
      </c>
      <c r="AW615" s="14" t="s">
        <v>4</v>
      </c>
      <c r="AX615" s="14" t="s">
        <v>85</v>
      </c>
      <c r="AY615" s="248" t="s">
        <v>157</v>
      </c>
    </row>
    <row r="616" s="2" customFormat="1" ht="24.15" customHeight="1">
      <c r="A616" s="38"/>
      <c r="B616" s="39"/>
      <c r="C616" s="260" t="s">
        <v>791</v>
      </c>
      <c r="D616" s="260" t="s">
        <v>240</v>
      </c>
      <c r="E616" s="261" t="s">
        <v>784</v>
      </c>
      <c r="F616" s="262" t="s">
        <v>785</v>
      </c>
      <c r="G616" s="263" t="s">
        <v>174</v>
      </c>
      <c r="H616" s="264">
        <v>9.9570000000000007</v>
      </c>
      <c r="I616" s="265"/>
      <c r="J616" s="266">
        <f>ROUND(I616*H616,2)</f>
        <v>0</v>
      </c>
      <c r="K616" s="262" t="s">
        <v>164</v>
      </c>
      <c r="L616" s="267"/>
      <c r="M616" s="268" t="s">
        <v>1</v>
      </c>
      <c r="N616" s="269" t="s">
        <v>43</v>
      </c>
      <c r="O616" s="91"/>
      <c r="P616" s="223">
        <f>O616*H616</f>
        <v>0</v>
      </c>
      <c r="Q616" s="223">
        <v>0.0025400000000000002</v>
      </c>
      <c r="R616" s="223">
        <f>Q616*H616</f>
        <v>0.025290780000000002</v>
      </c>
      <c r="S616" s="223">
        <v>0</v>
      </c>
      <c r="T616" s="224">
        <f>S616*H616</f>
        <v>0</v>
      </c>
      <c r="U616" s="38"/>
      <c r="V616" s="38"/>
      <c r="W616" s="38"/>
      <c r="X616" s="38"/>
      <c r="Y616" s="38"/>
      <c r="Z616" s="38"/>
      <c r="AA616" s="38"/>
      <c r="AB616" s="38"/>
      <c r="AC616" s="38"/>
      <c r="AD616" s="38"/>
      <c r="AE616" s="38"/>
      <c r="AR616" s="225" t="s">
        <v>367</v>
      </c>
      <c r="AT616" s="225" t="s">
        <v>240</v>
      </c>
      <c r="AU616" s="225" t="s">
        <v>87</v>
      </c>
      <c r="AY616" s="17" t="s">
        <v>157</v>
      </c>
      <c r="BE616" s="226">
        <f>IF(N616="základní",J616,0)</f>
        <v>0</v>
      </c>
      <c r="BF616" s="226">
        <f>IF(N616="snížená",J616,0)</f>
        <v>0</v>
      </c>
      <c r="BG616" s="226">
        <f>IF(N616="zákl. přenesená",J616,0)</f>
        <v>0</v>
      </c>
      <c r="BH616" s="226">
        <f>IF(N616="sníž. přenesená",J616,0)</f>
        <v>0</v>
      </c>
      <c r="BI616" s="226">
        <f>IF(N616="nulová",J616,0)</f>
        <v>0</v>
      </c>
      <c r="BJ616" s="17" t="s">
        <v>85</v>
      </c>
      <c r="BK616" s="226">
        <f>ROUND(I616*H616,2)</f>
        <v>0</v>
      </c>
      <c r="BL616" s="17" t="s">
        <v>254</v>
      </c>
      <c r="BM616" s="225" t="s">
        <v>792</v>
      </c>
    </row>
    <row r="617" s="14" customFormat="1">
      <c r="A617" s="14"/>
      <c r="B617" s="238"/>
      <c r="C617" s="239"/>
      <c r="D617" s="229" t="s">
        <v>167</v>
      </c>
      <c r="E617" s="239"/>
      <c r="F617" s="241" t="s">
        <v>793</v>
      </c>
      <c r="G617" s="239"/>
      <c r="H617" s="242">
        <v>9.9570000000000007</v>
      </c>
      <c r="I617" s="243"/>
      <c r="J617" s="239"/>
      <c r="K617" s="239"/>
      <c r="L617" s="244"/>
      <c r="M617" s="245"/>
      <c r="N617" s="246"/>
      <c r="O617" s="246"/>
      <c r="P617" s="246"/>
      <c r="Q617" s="246"/>
      <c r="R617" s="246"/>
      <c r="S617" s="246"/>
      <c r="T617" s="247"/>
      <c r="U617" s="14"/>
      <c r="V617" s="14"/>
      <c r="W617" s="14"/>
      <c r="X617" s="14"/>
      <c r="Y617" s="14"/>
      <c r="Z617" s="14"/>
      <c r="AA617" s="14"/>
      <c r="AB617" s="14"/>
      <c r="AC617" s="14"/>
      <c r="AD617" s="14"/>
      <c r="AE617" s="14"/>
      <c r="AT617" s="248" t="s">
        <v>167</v>
      </c>
      <c r="AU617" s="248" t="s">
        <v>87</v>
      </c>
      <c r="AV617" s="14" t="s">
        <v>87</v>
      </c>
      <c r="AW617" s="14" t="s">
        <v>4</v>
      </c>
      <c r="AX617" s="14" t="s">
        <v>85</v>
      </c>
      <c r="AY617" s="248" t="s">
        <v>157</v>
      </c>
    </row>
    <row r="618" s="2" customFormat="1" ht="33" customHeight="1">
      <c r="A618" s="38"/>
      <c r="B618" s="39"/>
      <c r="C618" s="214" t="s">
        <v>794</v>
      </c>
      <c r="D618" s="214" t="s">
        <v>160</v>
      </c>
      <c r="E618" s="215" t="s">
        <v>795</v>
      </c>
      <c r="F618" s="216" t="s">
        <v>796</v>
      </c>
      <c r="G618" s="217" t="s">
        <v>202</v>
      </c>
      <c r="H618" s="218">
        <v>41.530000000000001</v>
      </c>
      <c r="I618" s="219"/>
      <c r="J618" s="220">
        <f>ROUND(I618*H618,2)</f>
        <v>0</v>
      </c>
      <c r="K618" s="216" t="s">
        <v>164</v>
      </c>
      <c r="L618" s="44"/>
      <c r="M618" s="221" t="s">
        <v>1</v>
      </c>
      <c r="N618" s="222" t="s">
        <v>43</v>
      </c>
      <c r="O618" s="91"/>
      <c r="P618" s="223">
        <f>O618*H618</f>
        <v>0</v>
      </c>
      <c r="Q618" s="223">
        <v>6.0000000000000002E-05</v>
      </c>
      <c r="R618" s="223">
        <f>Q618*H618</f>
        <v>0.0024918000000000002</v>
      </c>
      <c r="S618" s="223">
        <v>0</v>
      </c>
      <c r="T618" s="224">
        <f>S618*H618</f>
        <v>0</v>
      </c>
      <c r="U618" s="38"/>
      <c r="V618" s="38"/>
      <c r="W618" s="38"/>
      <c r="X618" s="38"/>
      <c r="Y618" s="38"/>
      <c r="Z618" s="38"/>
      <c r="AA618" s="38"/>
      <c r="AB618" s="38"/>
      <c r="AC618" s="38"/>
      <c r="AD618" s="38"/>
      <c r="AE618" s="38"/>
      <c r="AR618" s="225" t="s">
        <v>254</v>
      </c>
      <c r="AT618" s="225" t="s">
        <v>160</v>
      </c>
      <c r="AU618" s="225" t="s">
        <v>87</v>
      </c>
      <c r="AY618" s="17" t="s">
        <v>157</v>
      </c>
      <c r="BE618" s="226">
        <f>IF(N618="základní",J618,0)</f>
        <v>0</v>
      </c>
      <c r="BF618" s="226">
        <f>IF(N618="snížená",J618,0)</f>
        <v>0</v>
      </c>
      <c r="BG618" s="226">
        <f>IF(N618="zákl. přenesená",J618,0)</f>
        <v>0</v>
      </c>
      <c r="BH618" s="226">
        <f>IF(N618="sníž. přenesená",J618,0)</f>
        <v>0</v>
      </c>
      <c r="BI618" s="226">
        <f>IF(N618="nulová",J618,0)</f>
        <v>0</v>
      </c>
      <c r="BJ618" s="17" t="s">
        <v>85</v>
      </c>
      <c r="BK618" s="226">
        <f>ROUND(I618*H618,2)</f>
        <v>0</v>
      </c>
      <c r="BL618" s="17" t="s">
        <v>254</v>
      </c>
      <c r="BM618" s="225" t="s">
        <v>797</v>
      </c>
    </row>
    <row r="619" s="14" customFormat="1">
      <c r="A619" s="14"/>
      <c r="B619" s="238"/>
      <c r="C619" s="239"/>
      <c r="D619" s="229" t="s">
        <v>167</v>
      </c>
      <c r="E619" s="240" t="s">
        <v>1</v>
      </c>
      <c r="F619" s="241" t="s">
        <v>798</v>
      </c>
      <c r="G619" s="239"/>
      <c r="H619" s="242">
        <v>41.530000000000001</v>
      </c>
      <c r="I619" s="243"/>
      <c r="J619" s="239"/>
      <c r="K619" s="239"/>
      <c r="L619" s="244"/>
      <c r="M619" s="245"/>
      <c r="N619" s="246"/>
      <c r="O619" s="246"/>
      <c r="P619" s="246"/>
      <c r="Q619" s="246"/>
      <c r="R619" s="246"/>
      <c r="S619" s="246"/>
      <c r="T619" s="247"/>
      <c r="U619" s="14"/>
      <c r="V619" s="14"/>
      <c r="W619" s="14"/>
      <c r="X619" s="14"/>
      <c r="Y619" s="14"/>
      <c r="Z619" s="14"/>
      <c r="AA619" s="14"/>
      <c r="AB619" s="14"/>
      <c r="AC619" s="14"/>
      <c r="AD619" s="14"/>
      <c r="AE619" s="14"/>
      <c r="AT619" s="248" t="s">
        <v>167</v>
      </c>
      <c r="AU619" s="248" t="s">
        <v>87</v>
      </c>
      <c r="AV619" s="14" t="s">
        <v>87</v>
      </c>
      <c r="AW619" s="14" t="s">
        <v>33</v>
      </c>
      <c r="AX619" s="14" t="s">
        <v>78</v>
      </c>
      <c r="AY619" s="248" t="s">
        <v>157</v>
      </c>
    </row>
    <row r="620" s="15" customFormat="1">
      <c r="A620" s="15"/>
      <c r="B620" s="249"/>
      <c r="C620" s="250"/>
      <c r="D620" s="229" t="s">
        <v>167</v>
      </c>
      <c r="E620" s="251" t="s">
        <v>1</v>
      </c>
      <c r="F620" s="252" t="s">
        <v>171</v>
      </c>
      <c r="G620" s="250"/>
      <c r="H620" s="253">
        <v>41.530000000000001</v>
      </c>
      <c r="I620" s="254"/>
      <c r="J620" s="250"/>
      <c r="K620" s="250"/>
      <c r="L620" s="255"/>
      <c r="M620" s="256"/>
      <c r="N620" s="257"/>
      <c r="O620" s="257"/>
      <c r="P620" s="257"/>
      <c r="Q620" s="257"/>
      <c r="R620" s="257"/>
      <c r="S620" s="257"/>
      <c r="T620" s="258"/>
      <c r="U620" s="15"/>
      <c r="V620" s="15"/>
      <c r="W620" s="15"/>
      <c r="X620" s="15"/>
      <c r="Y620" s="15"/>
      <c r="Z620" s="15"/>
      <c r="AA620" s="15"/>
      <c r="AB620" s="15"/>
      <c r="AC620" s="15"/>
      <c r="AD620" s="15"/>
      <c r="AE620" s="15"/>
      <c r="AT620" s="259" t="s">
        <v>167</v>
      </c>
      <c r="AU620" s="259" t="s">
        <v>87</v>
      </c>
      <c r="AV620" s="15" t="s">
        <v>165</v>
      </c>
      <c r="AW620" s="15" t="s">
        <v>33</v>
      </c>
      <c r="AX620" s="15" t="s">
        <v>85</v>
      </c>
      <c r="AY620" s="259" t="s">
        <v>157</v>
      </c>
    </row>
    <row r="621" s="2" customFormat="1" ht="24.15" customHeight="1">
      <c r="A621" s="38"/>
      <c r="B621" s="39"/>
      <c r="C621" s="260" t="s">
        <v>799</v>
      </c>
      <c r="D621" s="260" t="s">
        <v>240</v>
      </c>
      <c r="E621" s="261" t="s">
        <v>784</v>
      </c>
      <c r="F621" s="262" t="s">
        <v>785</v>
      </c>
      <c r="G621" s="263" t="s">
        <v>174</v>
      </c>
      <c r="H621" s="264">
        <v>14.951000000000001</v>
      </c>
      <c r="I621" s="265"/>
      <c r="J621" s="266">
        <f>ROUND(I621*H621,2)</f>
        <v>0</v>
      </c>
      <c r="K621" s="262" t="s">
        <v>164</v>
      </c>
      <c r="L621" s="267"/>
      <c r="M621" s="268" t="s">
        <v>1</v>
      </c>
      <c r="N621" s="269" t="s">
        <v>43</v>
      </c>
      <c r="O621" s="91"/>
      <c r="P621" s="223">
        <f>O621*H621</f>
        <v>0</v>
      </c>
      <c r="Q621" s="223">
        <v>0.0025400000000000002</v>
      </c>
      <c r="R621" s="223">
        <f>Q621*H621</f>
        <v>0.037975540000000002</v>
      </c>
      <c r="S621" s="223">
        <v>0</v>
      </c>
      <c r="T621" s="224">
        <f>S621*H621</f>
        <v>0</v>
      </c>
      <c r="U621" s="38"/>
      <c r="V621" s="38"/>
      <c r="W621" s="38"/>
      <c r="X621" s="38"/>
      <c r="Y621" s="38"/>
      <c r="Z621" s="38"/>
      <c r="AA621" s="38"/>
      <c r="AB621" s="38"/>
      <c r="AC621" s="38"/>
      <c r="AD621" s="38"/>
      <c r="AE621" s="38"/>
      <c r="AR621" s="225" t="s">
        <v>367</v>
      </c>
      <c r="AT621" s="225" t="s">
        <v>240</v>
      </c>
      <c r="AU621" s="225" t="s">
        <v>87</v>
      </c>
      <c r="AY621" s="17" t="s">
        <v>157</v>
      </c>
      <c r="BE621" s="226">
        <f>IF(N621="základní",J621,0)</f>
        <v>0</v>
      </c>
      <c r="BF621" s="226">
        <f>IF(N621="snížená",J621,0)</f>
        <v>0</v>
      </c>
      <c r="BG621" s="226">
        <f>IF(N621="zákl. přenesená",J621,0)</f>
        <v>0</v>
      </c>
      <c r="BH621" s="226">
        <f>IF(N621="sníž. přenesená",J621,0)</f>
        <v>0</v>
      </c>
      <c r="BI621" s="226">
        <f>IF(N621="nulová",J621,0)</f>
        <v>0</v>
      </c>
      <c r="BJ621" s="17" t="s">
        <v>85</v>
      </c>
      <c r="BK621" s="226">
        <f>ROUND(I621*H621,2)</f>
        <v>0</v>
      </c>
      <c r="BL621" s="17" t="s">
        <v>254</v>
      </c>
      <c r="BM621" s="225" t="s">
        <v>800</v>
      </c>
    </row>
    <row r="622" s="14" customFormat="1">
      <c r="A622" s="14"/>
      <c r="B622" s="238"/>
      <c r="C622" s="239"/>
      <c r="D622" s="229" t="s">
        <v>167</v>
      </c>
      <c r="E622" s="239"/>
      <c r="F622" s="241" t="s">
        <v>801</v>
      </c>
      <c r="G622" s="239"/>
      <c r="H622" s="242">
        <v>14.951000000000001</v>
      </c>
      <c r="I622" s="243"/>
      <c r="J622" s="239"/>
      <c r="K622" s="239"/>
      <c r="L622" s="244"/>
      <c r="M622" s="245"/>
      <c r="N622" s="246"/>
      <c r="O622" s="246"/>
      <c r="P622" s="246"/>
      <c r="Q622" s="246"/>
      <c r="R622" s="246"/>
      <c r="S622" s="246"/>
      <c r="T622" s="247"/>
      <c r="U622" s="14"/>
      <c r="V622" s="14"/>
      <c r="W622" s="14"/>
      <c r="X622" s="14"/>
      <c r="Y622" s="14"/>
      <c r="Z622" s="14"/>
      <c r="AA622" s="14"/>
      <c r="AB622" s="14"/>
      <c r="AC622" s="14"/>
      <c r="AD622" s="14"/>
      <c r="AE622" s="14"/>
      <c r="AT622" s="248" t="s">
        <v>167</v>
      </c>
      <c r="AU622" s="248" t="s">
        <v>87</v>
      </c>
      <c r="AV622" s="14" t="s">
        <v>87</v>
      </c>
      <c r="AW622" s="14" t="s">
        <v>4</v>
      </c>
      <c r="AX622" s="14" t="s">
        <v>85</v>
      </c>
      <c r="AY622" s="248" t="s">
        <v>157</v>
      </c>
    </row>
    <row r="623" s="2" customFormat="1" ht="55.5" customHeight="1">
      <c r="A623" s="38"/>
      <c r="B623" s="39"/>
      <c r="C623" s="214" t="s">
        <v>802</v>
      </c>
      <c r="D623" s="214" t="s">
        <v>160</v>
      </c>
      <c r="E623" s="215" t="s">
        <v>803</v>
      </c>
      <c r="F623" s="216" t="s">
        <v>804</v>
      </c>
      <c r="G623" s="217" t="s">
        <v>805</v>
      </c>
      <c r="H623" s="270"/>
      <c r="I623" s="219"/>
      <c r="J623" s="220">
        <f>ROUND(I623*H623,2)</f>
        <v>0</v>
      </c>
      <c r="K623" s="216" t="s">
        <v>164</v>
      </c>
      <c r="L623" s="44"/>
      <c r="M623" s="221" t="s">
        <v>1</v>
      </c>
      <c r="N623" s="222" t="s">
        <v>43</v>
      </c>
      <c r="O623" s="91"/>
      <c r="P623" s="223">
        <f>O623*H623</f>
        <v>0</v>
      </c>
      <c r="Q623" s="223">
        <v>0</v>
      </c>
      <c r="R623" s="223">
        <f>Q623*H623</f>
        <v>0</v>
      </c>
      <c r="S623" s="223">
        <v>0</v>
      </c>
      <c r="T623" s="224">
        <f>S623*H623</f>
        <v>0</v>
      </c>
      <c r="U623" s="38"/>
      <c r="V623" s="38"/>
      <c r="W623" s="38"/>
      <c r="X623" s="38"/>
      <c r="Y623" s="38"/>
      <c r="Z623" s="38"/>
      <c r="AA623" s="38"/>
      <c r="AB623" s="38"/>
      <c r="AC623" s="38"/>
      <c r="AD623" s="38"/>
      <c r="AE623" s="38"/>
      <c r="AR623" s="225" t="s">
        <v>254</v>
      </c>
      <c r="AT623" s="225" t="s">
        <v>160</v>
      </c>
      <c r="AU623" s="225" t="s">
        <v>87</v>
      </c>
      <c r="AY623" s="17" t="s">
        <v>157</v>
      </c>
      <c r="BE623" s="226">
        <f>IF(N623="základní",J623,0)</f>
        <v>0</v>
      </c>
      <c r="BF623" s="226">
        <f>IF(N623="snížená",J623,0)</f>
        <v>0</v>
      </c>
      <c r="BG623" s="226">
        <f>IF(N623="zákl. přenesená",J623,0)</f>
        <v>0</v>
      </c>
      <c r="BH623" s="226">
        <f>IF(N623="sníž. přenesená",J623,0)</f>
        <v>0</v>
      </c>
      <c r="BI623" s="226">
        <f>IF(N623="nulová",J623,0)</f>
        <v>0</v>
      </c>
      <c r="BJ623" s="17" t="s">
        <v>85</v>
      </c>
      <c r="BK623" s="226">
        <f>ROUND(I623*H623,2)</f>
        <v>0</v>
      </c>
      <c r="BL623" s="17" t="s">
        <v>254</v>
      </c>
      <c r="BM623" s="225" t="s">
        <v>806</v>
      </c>
    </row>
    <row r="624" s="2" customFormat="1" ht="55.5" customHeight="1">
      <c r="A624" s="38"/>
      <c r="B624" s="39"/>
      <c r="C624" s="214" t="s">
        <v>807</v>
      </c>
      <c r="D624" s="214" t="s">
        <v>160</v>
      </c>
      <c r="E624" s="215" t="s">
        <v>808</v>
      </c>
      <c r="F624" s="216" t="s">
        <v>809</v>
      </c>
      <c r="G624" s="217" t="s">
        <v>805</v>
      </c>
      <c r="H624" s="270"/>
      <c r="I624" s="219"/>
      <c r="J624" s="220">
        <f>ROUND(I624*H624,2)</f>
        <v>0</v>
      </c>
      <c r="K624" s="216" t="s">
        <v>164</v>
      </c>
      <c r="L624" s="44"/>
      <c r="M624" s="221" t="s">
        <v>1</v>
      </c>
      <c r="N624" s="222" t="s">
        <v>43</v>
      </c>
      <c r="O624" s="91"/>
      <c r="P624" s="223">
        <f>O624*H624</f>
        <v>0</v>
      </c>
      <c r="Q624" s="223">
        <v>0</v>
      </c>
      <c r="R624" s="223">
        <f>Q624*H624</f>
        <v>0</v>
      </c>
      <c r="S624" s="223">
        <v>0</v>
      </c>
      <c r="T624" s="224">
        <f>S624*H624</f>
        <v>0</v>
      </c>
      <c r="U624" s="38"/>
      <c r="V624" s="38"/>
      <c r="W624" s="38"/>
      <c r="X624" s="38"/>
      <c r="Y624" s="38"/>
      <c r="Z624" s="38"/>
      <c r="AA624" s="38"/>
      <c r="AB624" s="38"/>
      <c r="AC624" s="38"/>
      <c r="AD624" s="38"/>
      <c r="AE624" s="38"/>
      <c r="AR624" s="225" t="s">
        <v>254</v>
      </c>
      <c r="AT624" s="225" t="s">
        <v>160</v>
      </c>
      <c r="AU624" s="225" t="s">
        <v>87</v>
      </c>
      <c r="AY624" s="17" t="s">
        <v>157</v>
      </c>
      <c r="BE624" s="226">
        <f>IF(N624="základní",J624,0)</f>
        <v>0</v>
      </c>
      <c r="BF624" s="226">
        <f>IF(N624="snížená",J624,0)</f>
        <v>0</v>
      </c>
      <c r="BG624" s="226">
        <f>IF(N624="zákl. přenesená",J624,0)</f>
        <v>0</v>
      </c>
      <c r="BH624" s="226">
        <f>IF(N624="sníž. přenesená",J624,0)</f>
        <v>0</v>
      </c>
      <c r="BI624" s="226">
        <f>IF(N624="nulová",J624,0)</f>
        <v>0</v>
      </c>
      <c r="BJ624" s="17" t="s">
        <v>85</v>
      </c>
      <c r="BK624" s="226">
        <f>ROUND(I624*H624,2)</f>
        <v>0</v>
      </c>
      <c r="BL624" s="17" t="s">
        <v>254</v>
      </c>
      <c r="BM624" s="225" t="s">
        <v>810</v>
      </c>
    </row>
    <row r="625" s="12" customFormat="1" ht="22.8" customHeight="1">
      <c r="A625" s="12"/>
      <c r="B625" s="198"/>
      <c r="C625" s="199"/>
      <c r="D625" s="200" t="s">
        <v>77</v>
      </c>
      <c r="E625" s="212" t="s">
        <v>811</v>
      </c>
      <c r="F625" s="212" t="s">
        <v>812</v>
      </c>
      <c r="G625" s="199"/>
      <c r="H625" s="199"/>
      <c r="I625" s="202"/>
      <c r="J625" s="213">
        <f>BK625</f>
        <v>0</v>
      </c>
      <c r="K625" s="199"/>
      <c r="L625" s="204"/>
      <c r="M625" s="205"/>
      <c r="N625" s="206"/>
      <c r="O625" s="206"/>
      <c r="P625" s="207">
        <f>SUM(P626:P640)</f>
        <v>0</v>
      </c>
      <c r="Q625" s="206"/>
      <c r="R625" s="207">
        <f>SUM(R626:R640)</f>
        <v>0.40535761000000003</v>
      </c>
      <c r="S625" s="206"/>
      <c r="T625" s="208">
        <f>SUM(T626:T640)</f>
        <v>0</v>
      </c>
      <c r="U625" s="12"/>
      <c r="V625" s="12"/>
      <c r="W625" s="12"/>
      <c r="X625" s="12"/>
      <c r="Y625" s="12"/>
      <c r="Z625" s="12"/>
      <c r="AA625" s="12"/>
      <c r="AB625" s="12"/>
      <c r="AC625" s="12"/>
      <c r="AD625" s="12"/>
      <c r="AE625" s="12"/>
      <c r="AR625" s="209" t="s">
        <v>87</v>
      </c>
      <c r="AT625" s="210" t="s">
        <v>77</v>
      </c>
      <c r="AU625" s="210" t="s">
        <v>85</v>
      </c>
      <c r="AY625" s="209" t="s">
        <v>157</v>
      </c>
      <c r="BK625" s="211">
        <f>SUM(BK626:BK640)</f>
        <v>0</v>
      </c>
    </row>
    <row r="626" s="2" customFormat="1" ht="37.8" customHeight="1">
      <c r="A626" s="38"/>
      <c r="B626" s="39"/>
      <c r="C626" s="214" t="s">
        <v>813</v>
      </c>
      <c r="D626" s="214" t="s">
        <v>160</v>
      </c>
      <c r="E626" s="215" t="s">
        <v>814</v>
      </c>
      <c r="F626" s="216" t="s">
        <v>815</v>
      </c>
      <c r="G626" s="217" t="s">
        <v>174</v>
      </c>
      <c r="H626" s="218">
        <v>127.947</v>
      </c>
      <c r="I626" s="219"/>
      <c r="J626" s="220">
        <f>ROUND(I626*H626,2)</f>
        <v>0</v>
      </c>
      <c r="K626" s="216" t="s">
        <v>164</v>
      </c>
      <c r="L626" s="44"/>
      <c r="M626" s="221" t="s">
        <v>1</v>
      </c>
      <c r="N626" s="222" t="s">
        <v>43</v>
      </c>
      <c r="O626" s="91"/>
      <c r="P626" s="223">
        <f>O626*H626</f>
        <v>0</v>
      </c>
      <c r="Q626" s="223">
        <v>0</v>
      </c>
      <c r="R626" s="223">
        <f>Q626*H626</f>
        <v>0</v>
      </c>
      <c r="S626" s="223">
        <v>0</v>
      </c>
      <c r="T626" s="224">
        <f>S626*H626</f>
        <v>0</v>
      </c>
      <c r="U626" s="38"/>
      <c r="V626" s="38"/>
      <c r="W626" s="38"/>
      <c r="X626" s="38"/>
      <c r="Y626" s="38"/>
      <c r="Z626" s="38"/>
      <c r="AA626" s="38"/>
      <c r="AB626" s="38"/>
      <c r="AC626" s="38"/>
      <c r="AD626" s="38"/>
      <c r="AE626" s="38"/>
      <c r="AR626" s="225" t="s">
        <v>254</v>
      </c>
      <c r="AT626" s="225" t="s">
        <v>160</v>
      </c>
      <c r="AU626" s="225" t="s">
        <v>87</v>
      </c>
      <c r="AY626" s="17" t="s">
        <v>157</v>
      </c>
      <c r="BE626" s="226">
        <f>IF(N626="základní",J626,0)</f>
        <v>0</v>
      </c>
      <c r="BF626" s="226">
        <f>IF(N626="snížená",J626,0)</f>
        <v>0</v>
      </c>
      <c r="BG626" s="226">
        <f>IF(N626="zákl. přenesená",J626,0)</f>
        <v>0</v>
      </c>
      <c r="BH626" s="226">
        <f>IF(N626="sníž. přenesená",J626,0)</f>
        <v>0</v>
      </c>
      <c r="BI626" s="226">
        <f>IF(N626="nulová",J626,0)</f>
        <v>0</v>
      </c>
      <c r="BJ626" s="17" t="s">
        <v>85</v>
      </c>
      <c r="BK626" s="226">
        <f>ROUND(I626*H626,2)</f>
        <v>0</v>
      </c>
      <c r="BL626" s="17" t="s">
        <v>254</v>
      </c>
      <c r="BM626" s="225" t="s">
        <v>816</v>
      </c>
    </row>
    <row r="627" s="14" customFormat="1">
      <c r="A627" s="14"/>
      <c r="B627" s="238"/>
      <c r="C627" s="239"/>
      <c r="D627" s="229" t="s">
        <v>167</v>
      </c>
      <c r="E627" s="240" t="s">
        <v>1</v>
      </c>
      <c r="F627" s="241" t="s">
        <v>817</v>
      </c>
      <c r="G627" s="239"/>
      <c r="H627" s="242">
        <v>127.947</v>
      </c>
      <c r="I627" s="243"/>
      <c r="J627" s="239"/>
      <c r="K627" s="239"/>
      <c r="L627" s="244"/>
      <c r="M627" s="245"/>
      <c r="N627" s="246"/>
      <c r="O627" s="246"/>
      <c r="P627" s="246"/>
      <c r="Q627" s="246"/>
      <c r="R627" s="246"/>
      <c r="S627" s="246"/>
      <c r="T627" s="247"/>
      <c r="U627" s="14"/>
      <c r="V627" s="14"/>
      <c r="W627" s="14"/>
      <c r="X627" s="14"/>
      <c r="Y627" s="14"/>
      <c r="Z627" s="14"/>
      <c r="AA627" s="14"/>
      <c r="AB627" s="14"/>
      <c r="AC627" s="14"/>
      <c r="AD627" s="14"/>
      <c r="AE627" s="14"/>
      <c r="AT627" s="248" t="s">
        <v>167</v>
      </c>
      <c r="AU627" s="248" t="s">
        <v>87</v>
      </c>
      <c r="AV627" s="14" t="s">
        <v>87</v>
      </c>
      <c r="AW627" s="14" t="s">
        <v>33</v>
      </c>
      <c r="AX627" s="14" t="s">
        <v>85</v>
      </c>
      <c r="AY627" s="248" t="s">
        <v>157</v>
      </c>
    </row>
    <row r="628" s="2" customFormat="1" ht="24.15" customHeight="1">
      <c r="A628" s="38"/>
      <c r="B628" s="39"/>
      <c r="C628" s="260" t="s">
        <v>818</v>
      </c>
      <c r="D628" s="260" t="s">
        <v>240</v>
      </c>
      <c r="E628" s="261" t="s">
        <v>819</v>
      </c>
      <c r="F628" s="262" t="s">
        <v>820</v>
      </c>
      <c r="G628" s="263" t="s">
        <v>174</v>
      </c>
      <c r="H628" s="264">
        <v>149.12200000000001</v>
      </c>
      <c r="I628" s="265"/>
      <c r="J628" s="266">
        <f>ROUND(I628*H628,2)</f>
        <v>0</v>
      </c>
      <c r="K628" s="262" t="s">
        <v>164</v>
      </c>
      <c r="L628" s="267"/>
      <c r="M628" s="268" t="s">
        <v>1</v>
      </c>
      <c r="N628" s="269" t="s">
        <v>43</v>
      </c>
      <c r="O628" s="91"/>
      <c r="P628" s="223">
        <f>O628*H628</f>
        <v>0</v>
      </c>
      <c r="Q628" s="223">
        <v>0.0025000000000000001</v>
      </c>
      <c r="R628" s="223">
        <f>Q628*H628</f>
        <v>0.37280500000000005</v>
      </c>
      <c r="S628" s="223">
        <v>0</v>
      </c>
      <c r="T628" s="224">
        <f>S628*H628</f>
        <v>0</v>
      </c>
      <c r="U628" s="38"/>
      <c r="V628" s="38"/>
      <c r="W628" s="38"/>
      <c r="X628" s="38"/>
      <c r="Y628" s="38"/>
      <c r="Z628" s="38"/>
      <c r="AA628" s="38"/>
      <c r="AB628" s="38"/>
      <c r="AC628" s="38"/>
      <c r="AD628" s="38"/>
      <c r="AE628" s="38"/>
      <c r="AR628" s="225" t="s">
        <v>367</v>
      </c>
      <c r="AT628" s="225" t="s">
        <v>240</v>
      </c>
      <c r="AU628" s="225" t="s">
        <v>87</v>
      </c>
      <c r="AY628" s="17" t="s">
        <v>157</v>
      </c>
      <c r="BE628" s="226">
        <f>IF(N628="základní",J628,0)</f>
        <v>0</v>
      </c>
      <c r="BF628" s="226">
        <f>IF(N628="snížená",J628,0)</f>
        <v>0</v>
      </c>
      <c r="BG628" s="226">
        <f>IF(N628="zákl. přenesená",J628,0)</f>
        <v>0</v>
      </c>
      <c r="BH628" s="226">
        <f>IF(N628="sníž. přenesená",J628,0)</f>
        <v>0</v>
      </c>
      <c r="BI628" s="226">
        <f>IF(N628="nulová",J628,0)</f>
        <v>0</v>
      </c>
      <c r="BJ628" s="17" t="s">
        <v>85</v>
      </c>
      <c r="BK628" s="226">
        <f>ROUND(I628*H628,2)</f>
        <v>0</v>
      </c>
      <c r="BL628" s="17" t="s">
        <v>254</v>
      </c>
      <c r="BM628" s="225" t="s">
        <v>821</v>
      </c>
    </row>
    <row r="629" s="14" customFormat="1">
      <c r="A629" s="14"/>
      <c r="B629" s="238"/>
      <c r="C629" s="239"/>
      <c r="D629" s="229" t="s">
        <v>167</v>
      </c>
      <c r="E629" s="239"/>
      <c r="F629" s="241" t="s">
        <v>822</v>
      </c>
      <c r="G629" s="239"/>
      <c r="H629" s="242">
        <v>149.12200000000001</v>
      </c>
      <c r="I629" s="243"/>
      <c r="J629" s="239"/>
      <c r="K629" s="239"/>
      <c r="L629" s="244"/>
      <c r="M629" s="245"/>
      <c r="N629" s="246"/>
      <c r="O629" s="246"/>
      <c r="P629" s="246"/>
      <c r="Q629" s="246"/>
      <c r="R629" s="246"/>
      <c r="S629" s="246"/>
      <c r="T629" s="247"/>
      <c r="U629" s="14"/>
      <c r="V629" s="14"/>
      <c r="W629" s="14"/>
      <c r="X629" s="14"/>
      <c r="Y629" s="14"/>
      <c r="Z629" s="14"/>
      <c r="AA629" s="14"/>
      <c r="AB629" s="14"/>
      <c r="AC629" s="14"/>
      <c r="AD629" s="14"/>
      <c r="AE629" s="14"/>
      <c r="AT629" s="248" t="s">
        <v>167</v>
      </c>
      <c r="AU629" s="248" t="s">
        <v>87</v>
      </c>
      <c r="AV629" s="14" t="s">
        <v>87</v>
      </c>
      <c r="AW629" s="14" t="s">
        <v>4</v>
      </c>
      <c r="AX629" s="14" t="s">
        <v>85</v>
      </c>
      <c r="AY629" s="248" t="s">
        <v>157</v>
      </c>
    </row>
    <row r="630" s="2" customFormat="1" ht="49.05" customHeight="1">
      <c r="A630" s="38"/>
      <c r="B630" s="39"/>
      <c r="C630" s="214" t="s">
        <v>823</v>
      </c>
      <c r="D630" s="214" t="s">
        <v>160</v>
      </c>
      <c r="E630" s="215" t="s">
        <v>824</v>
      </c>
      <c r="F630" s="216" t="s">
        <v>825</v>
      </c>
      <c r="G630" s="217" t="s">
        <v>174</v>
      </c>
      <c r="H630" s="218">
        <v>1.8700000000000001</v>
      </c>
      <c r="I630" s="219"/>
      <c r="J630" s="220">
        <f>ROUND(I630*H630,2)</f>
        <v>0</v>
      </c>
      <c r="K630" s="216" t="s">
        <v>164</v>
      </c>
      <c r="L630" s="44"/>
      <c r="M630" s="221" t="s">
        <v>1</v>
      </c>
      <c r="N630" s="222" t="s">
        <v>43</v>
      </c>
      <c r="O630" s="91"/>
      <c r="P630" s="223">
        <f>O630*H630</f>
        <v>0</v>
      </c>
      <c r="Q630" s="223">
        <v>0</v>
      </c>
      <c r="R630" s="223">
        <f>Q630*H630</f>
        <v>0</v>
      </c>
      <c r="S630" s="223">
        <v>0</v>
      </c>
      <c r="T630" s="224">
        <f>S630*H630</f>
        <v>0</v>
      </c>
      <c r="U630" s="38"/>
      <c r="V630" s="38"/>
      <c r="W630" s="38"/>
      <c r="X630" s="38"/>
      <c r="Y630" s="38"/>
      <c r="Z630" s="38"/>
      <c r="AA630" s="38"/>
      <c r="AB630" s="38"/>
      <c r="AC630" s="38"/>
      <c r="AD630" s="38"/>
      <c r="AE630" s="38"/>
      <c r="AR630" s="225" t="s">
        <v>254</v>
      </c>
      <c r="AT630" s="225" t="s">
        <v>160</v>
      </c>
      <c r="AU630" s="225" t="s">
        <v>87</v>
      </c>
      <c r="AY630" s="17" t="s">
        <v>157</v>
      </c>
      <c r="BE630" s="226">
        <f>IF(N630="základní",J630,0)</f>
        <v>0</v>
      </c>
      <c r="BF630" s="226">
        <f>IF(N630="snížená",J630,0)</f>
        <v>0</v>
      </c>
      <c r="BG630" s="226">
        <f>IF(N630="zákl. přenesená",J630,0)</f>
        <v>0</v>
      </c>
      <c r="BH630" s="226">
        <f>IF(N630="sníž. přenesená",J630,0)</f>
        <v>0</v>
      </c>
      <c r="BI630" s="226">
        <f>IF(N630="nulová",J630,0)</f>
        <v>0</v>
      </c>
      <c r="BJ630" s="17" t="s">
        <v>85</v>
      </c>
      <c r="BK630" s="226">
        <f>ROUND(I630*H630,2)</f>
        <v>0</v>
      </c>
      <c r="BL630" s="17" t="s">
        <v>254</v>
      </c>
      <c r="BM630" s="225" t="s">
        <v>826</v>
      </c>
    </row>
    <row r="631" s="14" customFormat="1">
      <c r="A631" s="14"/>
      <c r="B631" s="238"/>
      <c r="C631" s="239"/>
      <c r="D631" s="229" t="s">
        <v>167</v>
      </c>
      <c r="E631" s="240" t="s">
        <v>1</v>
      </c>
      <c r="F631" s="241" t="s">
        <v>827</v>
      </c>
      <c r="G631" s="239"/>
      <c r="H631" s="242">
        <v>1.8700000000000001</v>
      </c>
      <c r="I631" s="243"/>
      <c r="J631" s="239"/>
      <c r="K631" s="239"/>
      <c r="L631" s="244"/>
      <c r="M631" s="245"/>
      <c r="N631" s="246"/>
      <c r="O631" s="246"/>
      <c r="P631" s="246"/>
      <c r="Q631" s="246"/>
      <c r="R631" s="246"/>
      <c r="S631" s="246"/>
      <c r="T631" s="247"/>
      <c r="U631" s="14"/>
      <c r="V631" s="14"/>
      <c r="W631" s="14"/>
      <c r="X631" s="14"/>
      <c r="Y631" s="14"/>
      <c r="Z631" s="14"/>
      <c r="AA631" s="14"/>
      <c r="AB631" s="14"/>
      <c r="AC631" s="14"/>
      <c r="AD631" s="14"/>
      <c r="AE631" s="14"/>
      <c r="AT631" s="248" t="s">
        <v>167</v>
      </c>
      <c r="AU631" s="248" t="s">
        <v>87</v>
      </c>
      <c r="AV631" s="14" t="s">
        <v>87</v>
      </c>
      <c r="AW631" s="14" t="s">
        <v>33</v>
      </c>
      <c r="AX631" s="14" t="s">
        <v>85</v>
      </c>
      <c r="AY631" s="248" t="s">
        <v>157</v>
      </c>
    </row>
    <row r="632" s="2" customFormat="1" ht="24.15" customHeight="1">
      <c r="A632" s="38"/>
      <c r="B632" s="39"/>
      <c r="C632" s="260" t="s">
        <v>828</v>
      </c>
      <c r="D632" s="260" t="s">
        <v>240</v>
      </c>
      <c r="E632" s="261" t="s">
        <v>819</v>
      </c>
      <c r="F632" s="262" t="s">
        <v>820</v>
      </c>
      <c r="G632" s="263" t="s">
        <v>174</v>
      </c>
      <c r="H632" s="264">
        <v>2.1789999999999998</v>
      </c>
      <c r="I632" s="265"/>
      <c r="J632" s="266">
        <f>ROUND(I632*H632,2)</f>
        <v>0</v>
      </c>
      <c r="K632" s="262" t="s">
        <v>164</v>
      </c>
      <c r="L632" s="267"/>
      <c r="M632" s="268" t="s">
        <v>1</v>
      </c>
      <c r="N632" s="269" t="s">
        <v>43</v>
      </c>
      <c r="O632" s="91"/>
      <c r="P632" s="223">
        <f>O632*H632</f>
        <v>0</v>
      </c>
      <c r="Q632" s="223">
        <v>0.0025000000000000001</v>
      </c>
      <c r="R632" s="223">
        <f>Q632*H632</f>
        <v>0.0054475000000000001</v>
      </c>
      <c r="S632" s="223">
        <v>0</v>
      </c>
      <c r="T632" s="224">
        <f>S632*H632</f>
        <v>0</v>
      </c>
      <c r="U632" s="38"/>
      <c r="V632" s="38"/>
      <c r="W632" s="38"/>
      <c r="X632" s="38"/>
      <c r="Y632" s="38"/>
      <c r="Z632" s="38"/>
      <c r="AA632" s="38"/>
      <c r="AB632" s="38"/>
      <c r="AC632" s="38"/>
      <c r="AD632" s="38"/>
      <c r="AE632" s="38"/>
      <c r="AR632" s="225" t="s">
        <v>367</v>
      </c>
      <c r="AT632" s="225" t="s">
        <v>240</v>
      </c>
      <c r="AU632" s="225" t="s">
        <v>87</v>
      </c>
      <c r="AY632" s="17" t="s">
        <v>157</v>
      </c>
      <c r="BE632" s="226">
        <f>IF(N632="základní",J632,0)</f>
        <v>0</v>
      </c>
      <c r="BF632" s="226">
        <f>IF(N632="snížená",J632,0)</f>
        <v>0</v>
      </c>
      <c r="BG632" s="226">
        <f>IF(N632="zákl. přenesená",J632,0)</f>
        <v>0</v>
      </c>
      <c r="BH632" s="226">
        <f>IF(N632="sníž. přenesená",J632,0)</f>
        <v>0</v>
      </c>
      <c r="BI632" s="226">
        <f>IF(N632="nulová",J632,0)</f>
        <v>0</v>
      </c>
      <c r="BJ632" s="17" t="s">
        <v>85</v>
      </c>
      <c r="BK632" s="226">
        <f>ROUND(I632*H632,2)</f>
        <v>0</v>
      </c>
      <c r="BL632" s="17" t="s">
        <v>254</v>
      </c>
      <c r="BM632" s="225" t="s">
        <v>829</v>
      </c>
    </row>
    <row r="633" s="14" customFormat="1">
      <c r="A633" s="14"/>
      <c r="B633" s="238"/>
      <c r="C633" s="239"/>
      <c r="D633" s="229" t="s">
        <v>167</v>
      </c>
      <c r="E633" s="239"/>
      <c r="F633" s="241" t="s">
        <v>830</v>
      </c>
      <c r="G633" s="239"/>
      <c r="H633" s="242">
        <v>2.1789999999999998</v>
      </c>
      <c r="I633" s="243"/>
      <c r="J633" s="239"/>
      <c r="K633" s="239"/>
      <c r="L633" s="244"/>
      <c r="M633" s="245"/>
      <c r="N633" s="246"/>
      <c r="O633" s="246"/>
      <c r="P633" s="246"/>
      <c r="Q633" s="246"/>
      <c r="R633" s="246"/>
      <c r="S633" s="246"/>
      <c r="T633" s="247"/>
      <c r="U633" s="14"/>
      <c r="V633" s="14"/>
      <c r="W633" s="14"/>
      <c r="X633" s="14"/>
      <c r="Y633" s="14"/>
      <c r="Z633" s="14"/>
      <c r="AA633" s="14"/>
      <c r="AB633" s="14"/>
      <c r="AC633" s="14"/>
      <c r="AD633" s="14"/>
      <c r="AE633" s="14"/>
      <c r="AT633" s="248" t="s">
        <v>167</v>
      </c>
      <c r="AU633" s="248" t="s">
        <v>87</v>
      </c>
      <c r="AV633" s="14" t="s">
        <v>87</v>
      </c>
      <c r="AW633" s="14" t="s">
        <v>4</v>
      </c>
      <c r="AX633" s="14" t="s">
        <v>85</v>
      </c>
      <c r="AY633" s="248" t="s">
        <v>157</v>
      </c>
    </row>
    <row r="634" s="2" customFormat="1" ht="33" customHeight="1">
      <c r="A634" s="38"/>
      <c r="B634" s="39"/>
      <c r="C634" s="214" t="s">
        <v>831</v>
      </c>
      <c r="D634" s="214" t="s">
        <v>160</v>
      </c>
      <c r="E634" s="215" t="s">
        <v>832</v>
      </c>
      <c r="F634" s="216" t="s">
        <v>833</v>
      </c>
      <c r="G634" s="217" t="s">
        <v>202</v>
      </c>
      <c r="H634" s="218">
        <v>18.699999999999999</v>
      </c>
      <c r="I634" s="219"/>
      <c r="J634" s="220">
        <f>ROUND(I634*H634,2)</f>
        <v>0</v>
      </c>
      <c r="K634" s="216" t="s">
        <v>164</v>
      </c>
      <c r="L634" s="44"/>
      <c r="M634" s="221" t="s">
        <v>1</v>
      </c>
      <c r="N634" s="222" t="s">
        <v>43</v>
      </c>
      <c r="O634" s="91"/>
      <c r="P634" s="223">
        <f>O634*H634</f>
        <v>0</v>
      </c>
      <c r="Q634" s="223">
        <v>0.00055999999999999995</v>
      </c>
      <c r="R634" s="223">
        <f>Q634*H634</f>
        <v>0.010471999999999999</v>
      </c>
      <c r="S634" s="223">
        <v>0</v>
      </c>
      <c r="T634" s="224">
        <f>S634*H634</f>
        <v>0</v>
      </c>
      <c r="U634" s="38"/>
      <c r="V634" s="38"/>
      <c r="W634" s="38"/>
      <c r="X634" s="38"/>
      <c r="Y634" s="38"/>
      <c r="Z634" s="38"/>
      <c r="AA634" s="38"/>
      <c r="AB634" s="38"/>
      <c r="AC634" s="38"/>
      <c r="AD634" s="38"/>
      <c r="AE634" s="38"/>
      <c r="AR634" s="225" t="s">
        <v>254</v>
      </c>
      <c r="AT634" s="225" t="s">
        <v>160</v>
      </c>
      <c r="AU634" s="225" t="s">
        <v>87</v>
      </c>
      <c r="AY634" s="17" t="s">
        <v>157</v>
      </c>
      <c r="BE634" s="226">
        <f>IF(N634="základní",J634,0)</f>
        <v>0</v>
      </c>
      <c r="BF634" s="226">
        <f>IF(N634="snížená",J634,0)</f>
        <v>0</v>
      </c>
      <c r="BG634" s="226">
        <f>IF(N634="zákl. přenesená",J634,0)</f>
        <v>0</v>
      </c>
      <c r="BH634" s="226">
        <f>IF(N634="sníž. přenesená",J634,0)</f>
        <v>0</v>
      </c>
      <c r="BI634" s="226">
        <f>IF(N634="nulová",J634,0)</f>
        <v>0</v>
      </c>
      <c r="BJ634" s="17" t="s">
        <v>85</v>
      </c>
      <c r="BK634" s="226">
        <f>ROUND(I634*H634,2)</f>
        <v>0</v>
      </c>
      <c r="BL634" s="17" t="s">
        <v>254</v>
      </c>
      <c r="BM634" s="225" t="s">
        <v>834</v>
      </c>
    </row>
    <row r="635" s="14" customFormat="1">
      <c r="A635" s="14"/>
      <c r="B635" s="238"/>
      <c r="C635" s="239"/>
      <c r="D635" s="229" t="s">
        <v>167</v>
      </c>
      <c r="E635" s="240" t="s">
        <v>1</v>
      </c>
      <c r="F635" s="241" t="s">
        <v>835</v>
      </c>
      <c r="G635" s="239"/>
      <c r="H635" s="242">
        <v>18.699999999999999</v>
      </c>
      <c r="I635" s="243"/>
      <c r="J635" s="239"/>
      <c r="K635" s="239"/>
      <c r="L635" s="244"/>
      <c r="M635" s="245"/>
      <c r="N635" s="246"/>
      <c r="O635" s="246"/>
      <c r="P635" s="246"/>
      <c r="Q635" s="246"/>
      <c r="R635" s="246"/>
      <c r="S635" s="246"/>
      <c r="T635" s="247"/>
      <c r="U635" s="14"/>
      <c r="V635" s="14"/>
      <c r="W635" s="14"/>
      <c r="X635" s="14"/>
      <c r="Y635" s="14"/>
      <c r="Z635" s="14"/>
      <c r="AA635" s="14"/>
      <c r="AB635" s="14"/>
      <c r="AC635" s="14"/>
      <c r="AD635" s="14"/>
      <c r="AE635" s="14"/>
      <c r="AT635" s="248" t="s">
        <v>167</v>
      </c>
      <c r="AU635" s="248" t="s">
        <v>87</v>
      </c>
      <c r="AV635" s="14" t="s">
        <v>87</v>
      </c>
      <c r="AW635" s="14" t="s">
        <v>33</v>
      </c>
      <c r="AX635" s="14" t="s">
        <v>78</v>
      </c>
      <c r="AY635" s="248" t="s">
        <v>157</v>
      </c>
    </row>
    <row r="636" s="15" customFormat="1">
      <c r="A636" s="15"/>
      <c r="B636" s="249"/>
      <c r="C636" s="250"/>
      <c r="D636" s="229" t="s">
        <v>167</v>
      </c>
      <c r="E636" s="251" t="s">
        <v>1</v>
      </c>
      <c r="F636" s="252" t="s">
        <v>171</v>
      </c>
      <c r="G636" s="250"/>
      <c r="H636" s="253">
        <v>18.699999999999999</v>
      </c>
      <c r="I636" s="254"/>
      <c r="J636" s="250"/>
      <c r="K636" s="250"/>
      <c r="L636" s="255"/>
      <c r="M636" s="256"/>
      <c r="N636" s="257"/>
      <c r="O636" s="257"/>
      <c r="P636" s="257"/>
      <c r="Q636" s="257"/>
      <c r="R636" s="257"/>
      <c r="S636" s="257"/>
      <c r="T636" s="258"/>
      <c r="U636" s="15"/>
      <c r="V636" s="15"/>
      <c r="W636" s="15"/>
      <c r="X636" s="15"/>
      <c r="Y636" s="15"/>
      <c r="Z636" s="15"/>
      <c r="AA636" s="15"/>
      <c r="AB636" s="15"/>
      <c r="AC636" s="15"/>
      <c r="AD636" s="15"/>
      <c r="AE636" s="15"/>
      <c r="AT636" s="259" t="s">
        <v>167</v>
      </c>
      <c r="AU636" s="259" t="s">
        <v>87</v>
      </c>
      <c r="AV636" s="15" t="s">
        <v>165</v>
      </c>
      <c r="AW636" s="15" t="s">
        <v>33</v>
      </c>
      <c r="AX636" s="15" t="s">
        <v>85</v>
      </c>
      <c r="AY636" s="259" t="s">
        <v>157</v>
      </c>
    </row>
    <row r="637" s="2" customFormat="1" ht="24.15" customHeight="1">
      <c r="A637" s="38"/>
      <c r="B637" s="39"/>
      <c r="C637" s="214" t="s">
        <v>836</v>
      </c>
      <c r="D637" s="214" t="s">
        <v>160</v>
      </c>
      <c r="E637" s="215" t="s">
        <v>837</v>
      </c>
      <c r="F637" s="216" t="s">
        <v>838</v>
      </c>
      <c r="G637" s="217" t="s">
        <v>174</v>
      </c>
      <c r="H637" s="218">
        <v>127.947</v>
      </c>
      <c r="I637" s="219"/>
      <c r="J637" s="220">
        <f>ROUND(I637*H637,2)</f>
        <v>0</v>
      </c>
      <c r="K637" s="216" t="s">
        <v>164</v>
      </c>
      <c r="L637" s="44"/>
      <c r="M637" s="221" t="s">
        <v>1</v>
      </c>
      <c r="N637" s="222" t="s">
        <v>43</v>
      </c>
      <c r="O637" s="91"/>
      <c r="P637" s="223">
        <f>O637*H637</f>
        <v>0</v>
      </c>
      <c r="Q637" s="223">
        <v>0.00012999999999999999</v>
      </c>
      <c r="R637" s="223">
        <f>Q637*H637</f>
        <v>0.01663311</v>
      </c>
      <c r="S637" s="223">
        <v>0</v>
      </c>
      <c r="T637" s="224">
        <f>S637*H637</f>
        <v>0</v>
      </c>
      <c r="U637" s="38"/>
      <c r="V637" s="38"/>
      <c r="W637" s="38"/>
      <c r="X637" s="38"/>
      <c r="Y637" s="38"/>
      <c r="Z637" s="38"/>
      <c r="AA637" s="38"/>
      <c r="AB637" s="38"/>
      <c r="AC637" s="38"/>
      <c r="AD637" s="38"/>
      <c r="AE637" s="38"/>
      <c r="AR637" s="225" t="s">
        <v>254</v>
      </c>
      <c r="AT637" s="225" t="s">
        <v>160</v>
      </c>
      <c r="AU637" s="225" t="s">
        <v>87</v>
      </c>
      <c r="AY637" s="17" t="s">
        <v>157</v>
      </c>
      <c r="BE637" s="226">
        <f>IF(N637="základní",J637,0)</f>
        <v>0</v>
      </c>
      <c r="BF637" s="226">
        <f>IF(N637="snížená",J637,0)</f>
        <v>0</v>
      </c>
      <c r="BG637" s="226">
        <f>IF(N637="zákl. přenesená",J637,0)</f>
        <v>0</v>
      </c>
      <c r="BH637" s="226">
        <f>IF(N637="sníž. přenesená",J637,0)</f>
        <v>0</v>
      </c>
      <c r="BI637" s="226">
        <f>IF(N637="nulová",J637,0)</f>
        <v>0</v>
      </c>
      <c r="BJ637" s="17" t="s">
        <v>85</v>
      </c>
      <c r="BK637" s="226">
        <f>ROUND(I637*H637,2)</f>
        <v>0</v>
      </c>
      <c r="BL637" s="17" t="s">
        <v>254</v>
      </c>
      <c r="BM637" s="225" t="s">
        <v>839</v>
      </c>
    </row>
    <row r="638" s="14" customFormat="1">
      <c r="A638" s="14"/>
      <c r="B638" s="238"/>
      <c r="C638" s="239"/>
      <c r="D638" s="229" t="s">
        <v>167</v>
      </c>
      <c r="E638" s="240" t="s">
        <v>1</v>
      </c>
      <c r="F638" s="241" t="s">
        <v>817</v>
      </c>
      <c r="G638" s="239"/>
      <c r="H638" s="242">
        <v>127.947</v>
      </c>
      <c r="I638" s="243"/>
      <c r="J638" s="239"/>
      <c r="K638" s="239"/>
      <c r="L638" s="244"/>
      <c r="M638" s="245"/>
      <c r="N638" s="246"/>
      <c r="O638" s="246"/>
      <c r="P638" s="246"/>
      <c r="Q638" s="246"/>
      <c r="R638" s="246"/>
      <c r="S638" s="246"/>
      <c r="T638" s="247"/>
      <c r="U638" s="14"/>
      <c r="V638" s="14"/>
      <c r="W638" s="14"/>
      <c r="X638" s="14"/>
      <c r="Y638" s="14"/>
      <c r="Z638" s="14"/>
      <c r="AA638" s="14"/>
      <c r="AB638" s="14"/>
      <c r="AC638" s="14"/>
      <c r="AD638" s="14"/>
      <c r="AE638" s="14"/>
      <c r="AT638" s="248" t="s">
        <v>167</v>
      </c>
      <c r="AU638" s="248" t="s">
        <v>87</v>
      </c>
      <c r="AV638" s="14" t="s">
        <v>87</v>
      </c>
      <c r="AW638" s="14" t="s">
        <v>33</v>
      </c>
      <c r="AX638" s="14" t="s">
        <v>85</v>
      </c>
      <c r="AY638" s="248" t="s">
        <v>157</v>
      </c>
    </row>
    <row r="639" s="2" customFormat="1" ht="49.05" customHeight="1">
      <c r="A639" s="38"/>
      <c r="B639" s="39"/>
      <c r="C639" s="214" t="s">
        <v>840</v>
      </c>
      <c r="D639" s="214" t="s">
        <v>160</v>
      </c>
      <c r="E639" s="215" t="s">
        <v>841</v>
      </c>
      <c r="F639" s="216" t="s">
        <v>842</v>
      </c>
      <c r="G639" s="217" t="s">
        <v>805</v>
      </c>
      <c r="H639" s="270"/>
      <c r="I639" s="219"/>
      <c r="J639" s="220">
        <f>ROUND(I639*H639,2)</f>
        <v>0</v>
      </c>
      <c r="K639" s="216" t="s">
        <v>164</v>
      </c>
      <c r="L639" s="44"/>
      <c r="M639" s="221" t="s">
        <v>1</v>
      </c>
      <c r="N639" s="222" t="s">
        <v>43</v>
      </c>
      <c r="O639" s="91"/>
      <c r="P639" s="223">
        <f>O639*H639</f>
        <v>0</v>
      </c>
      <c r="Q639" s="223">
        <v>0</v>
      </c>
      <c r="R639" s="223">
        <f>Q639*H639</f>
        <v>0</v>
      </c>
      <c r="S639" s="223">
        <v>0</v>
      </c>
      <c r="T639" s="224">
        <f>S639*H639</f>
        <v>0</v>
      </c>
      <c r="U639" s="38"/>
      <c r="V639" s="38"/>
      <c r="W639" s="38"/>
      <c r="X639" s="38"/>
      <c r="Y639" s="38"/>
      <c r="Z639" s="38"/>
      <c r="AA639" s="38"/>
      <c r="AB639" s="38"/>
      <c r="AC639" s="38"/>
      <c r="AD639" s="38"/>
      <c r="AE639" s="38"/>
      <c r="AR639" s="225" t="s">
        <v>254</v>
      </c>
      <c r="AT639" s="225" t="s">
        <v>160</v>
      </c>
      <c r="AU639" s="225" t="s">
        <v>87</v>
      </c>
      <c r="AY639" s="17" t="s">
        <v>157</v>
      </c>
      <c r="BE639" s="226">
        <f>IF(N639="základní",J639,0)</f>
        <v>0</v>
      </c>
      <c r="BF639" s="226">
        <f>IF(N639="snížená",J639,0)</f>
        <v>0</v>
      </c>
      <c r="BG639" s="226">
        <f>IF(N639="zákl. přenesená",J639,0)</f>
        <v>0</v>
      </c>
      <c r="BH639" s="226">
        <f>IF(N639="sníž. přenesená",J639,0)</f>
        <v>0</v>
      </c>
      <c r="BI639" s="226">
        <f>IF(N639="nulová",J639,0)</f>
        <v>0</v>
      </c>
      <c r="BJ639" s="17" t="s">
        <v>85</v>
      </c>
      <c r="BK639" s="226">
        <f>ROUND(I639*H639,2)</f>
        <v>0</v>
      </c>
      <c r="BL639" s="17" t="s">
        <v>254</v>
      </c>
      <c r="BM639" s="225" t="s">
        <v>843</v>
      </c>
    </row>
    <row r="640" s="2" customFormat="1" ht="55.5" customHeight="1">
      <c r="A640" s="38"/>
      <c r="B640" s="39"/>
      <c r="C640" s="214" t="s">
        <v>844</v>
      </c>
      <c r="D640" s="214" t="s">
        <v>160</v>
      </c>
      <c r="E640" s="215" t="s">
        <v>845</v>
      </c>
      <c r="F640" s="216" t="s">
        <v>846</v>
      </c>
      <c r="G640" s="217" t="s">
        <v>805</v>
      </c>
      <c r="H640" s="270"/>
      <c r="I640" s="219"/>
      <c r="J640" s="220">
        <f>ROUND(I640*H640,2)</f>
        <v>0</v>
      </c>
      <c r="K640" s="216" t="s">
        <v>164</v>
      </c>
      <c r="L640" s="44"/>
      <c r="M640" s="221" t="s">
        <v>1</v>
      </c>
      <c r="N640" s="222" t="s">
        <v>43</v>
      </c>
      <c r="O640" s="91"/>
      <c r="P640" s="223">
        <f>O640*H640</f>
        <v>0</v>
      </c>
      <c r="Q640" s="223">
        <v>0</v>
      </c>
      <c r="R640" s="223">
        <f>Q640*H640</f>
        <v>0</v>
      </c>
      <c r="S640" s="223">
        <v>0</v>
      </c>
      <c r="T640" s="224">
        <f>S640*H640</f>
        <v>0</v>
      </c>
      <c r="U640" s="38"/>
      <c r="V640" s="38"/>
      <c r="W640" s="38"/>
      <c r="X640" s="38"/>
      <c r="Y640" s="38"/>
      <c r="Z640" s="38"/>
      <c r="AA640" s="38"/>
      <c r="AB640" s="38"/>
      <c r="AC640" s="38"/>
      <c r="AD640" s="38"/>
      <c r="AE640" s="38"/>
      <c r="AR640" s="225" t="s">
        <v>254</v>
      </c>
      <c r="AT640" s="225" t="s">
        <v>160</v>
      </c>
      <c r="AU640" s="225" t="s">
        <v>87</v>
      </c>
      <c r="AY640" s="17" t="s">
        <v>157</v>
      </c>
      <c r="BE640" s="226">
        <f>IF(N640="základní",J640,0)</f>
        <v>0</v>
      </c>
      <c r="BF640" s="226">
        <f>IF(N640="snížená",J640,0)</f>
        <v>0</v>
      </c>
      <c r="BG640" s="226">
        <f>IF(N640="zákl. přenesená",J640,0)</f>
        <v>0</v>
      </c>
      <c r="BH640" s="226">
        <f>IF(N640="sníž. přenesená",J640,0)</f>
        <v>0</v>
      </c>
      <c r="BI640" s="226">
        <f>IF(N640="nulová",J640,0)</f>
        <v>0</v>
      </c>
      <c r="BJ640" s="17" t="s">
        <v>85</v>
      </c>
      <c r="BK640" s="226">
        <f>ROUND(I640*H640,2)</f>
        <v>0</v>
      </c>
      <c r="BL640" s="17" t="s">
        <v>254</v>
      </c>
      <c r="BM640" s="225" t="s">
        <v>847</v>
      </c>
    </row>
    <row r="641" s="12" customFormat="1" ht="22.8" customHeight="1">
      <c r="A641" s="12"/>
      <c r="B641" s="198"/>
      <c r="C641" s="199"/>
      <c r="D641" s="200" t="s">
        <v>77</v>
      </c>
      <c r="E641" s="212" t="s">
        <v>848</v>
      </c>
      <c r="F641" s="212" t="s">
        <v>849</v>
      </c>
      <c r="G641" s="199"/>
      <c r="H641" s="199"/>
      <c r="I641" s="202"/>
      <c r="J641" s="213">
        <f>BK641</f>
        <v>0</v>
      </c>
      <c r="K641" s="199"/>
      <c r="L641" s="204"/>
      <c r="M641" s="205"/>
      <c r="N641" s="206"/>
      <c r="O641" s="206"/>
      <c r="P641" s="207">
        <f>SUM(P642:P675)</f>
        <v>0</v>
      </c>
      <c r="Q641" s="206"/>
      <c r="R641" s="207">
        <f>SUM(R642:R675)</f>
        <v>1.3174624499999998</v>
      </c>
      <c r="S641" s="206"/>
      <c r="T641" s="208">
        <f>SUM(T642:T675)</f>
        <v>10.357624999999999</v>
      </c>
      <c r="U641" s="12"/>
      <c r="V641" s="12"/>
      <c r="W641" s="12"/>
      <c r="X641" s="12"/>
      <c r="Y641" s="12"/>
      <c r="Z641" s="12"/>
      <c r="AA641" s="12"/>
      <c r="AB641" s="12"/>
      <c r="AC641" s="12"/>
      <c r="AD641" s="12"/>
      <c r="AE641" s="12"/>
      <c r="AR641" s="209" t="s">
        <v>87</v>
      </c>
      <c r="AT641" s="210" t="s">
        <v>77</v>
      </c>
      <c r="AU641" s="210" t="s">
        <v>85</v>
      </c>
      <c r="AY641" s="209" t="s">
        <v>157</v>
      </c>
      <c r="BK641" s="211">
        <f>SUM(BK642:BK675)</f>
        <v>0</v>
      </c>
    </row>
    <row r="642" s="2" customFormat="1" ht="44.25" customHeight="1">
      <c r="A642" s="38"/>
      <c r="B642" s="39"/>
      <c r="C642" s="214" t="s">
        <v>850</v>
      </c>
      <c r="D642" s="214" t="s">
        <v>160</v>
      </c>
      <c r="E642" s="215" t="s">
        <v>851</v>
      </c>
      <c r="F642" s="216" t="s">
        <v>852</v>
      </c>
      <c r="G642" s="217" t="s">
        <v>174</v>
      </c>
      <c r="H642" s="218">
        <v>14.6</v>
      </c>
      <c r="I642" s="219"/>
      <c r="J642" s="220">
        <f>ROUND(I642*H642,2)</f>
        <v>0</v>
      </c>
      <c r="K642" s="216" t="s">
        <v>164</v>
      </c>
      <c r="L642" s="44"/>
      <c r="M642" s="221" t="s">
        <v>1</v>
      </c>
      <c r="N642" s="222" t="s">
        <v>43</v>
      </c>
      <c r="O642" s="91"/>
      <c r="P642" s="223">
        <f>O642*H642</f>
        <v>0</v>
      </c>
      <c r="Q642" s="223">
        <v>0</v>
      </c>
      <c r="R642" s="223">
        <f>Q642*H642</f>
        <v>0</v>
      </c>
      <c r="S642" s="223">
        <v>0</v>
      </c>
      <c r="T642" s="224">
        <f>S642*H642</f>
        <v>0</v>
      </c>
      <c r="U642" s="38"/>
      <c r="V642" s="38"/>
      <c r="W642" s="38"/>
      <c r="X642" s="38"/>
      <c r="Y642" s="38"/>
      <c r="Z642" s="38"/>
      <c r="AA642" s="38"/>
      <c r="AB642" s="38"/>
      <c r="AC642" s="38"/>
      <c r="AD642" s="38"/>
      <c r="AE642" s="38"/>
      <c r="AR642" s="225" t="s">
        <v>254</v>
      </c>
      <c r="AT642" s="225" t="s">
        <v>160</v>
      </c>
      <c r="AU642" s="225" t="s">
        <v>87</v>
      </c>
      <c r="AY642" s="17" t="s">
        <v>157</v>
      </c>
      <c r="BE642" s="226">
        <f>IF(N642="základní",J642,0)</f>
        <v>0</v>
      </c>
      <c r="BF642" s="226">
        <f>IF(N642="snížená",J642,0)</f>
        <v>0</v>
      </c>
      <c r="BG642" s="226">
        <f>IF(N642="zákl. přenesená",J642,0)</f>
        <v>0</v>
      </c>
      <c r="BH642" s="226">
        <f>IF(N642="sníž. přenesená",J642,0)</f>
        <v>0</v>
      </c>
      <c r="BI642" s="226">
        <f>IF(N642="nulová",J642,0)</f>
        <v>0</v>
      </c>
      <c r="BJ642" s="17" t="s">
        <v>85</v>
      </c>
      <c r="BK642" s="226">
        <f>ROUND(I642*H642,2)</f>
        <v>0</v>
      </c>
      <c r="BL642" s="17" t="s">
        <v>254</v>
      </c>
      <c r="BM642" s="225" t="s">
        <v>853</v>
      </c>
    </row>
    <row r="643" s="14" customFormat="1">
      <c r="A643" s="14"/>
      <c r="B643" s="238"/>
      <c r="C643" s="239"/>
      <c r="D643" s="229" t="s">
        <v>167</v>
      </c>
      <c r="E643" s="240" t="s">
        <v>1</v>
      </c>
      <c r="F643" s="241" t="s">
        <v>854</v>
      </c>
      <c r="G643" s="239"/>
      <c r="H643" s="242">
        <v>14.6</v>
      </c>
      <c r="I643" s="243"/>
      <c r="J643" s="239"/>
      <c r="K643" s="239"/>
      <c r="L643" s="244"/>
      <c r="M643" s="245"/>
      <c r="N643" s="246"/>
      <c r="O643" s="246"/>
      <c r="P643" s="246"/>
      <c r="Q643" s="246"/>
      <c r="R643" s="246"/>
      <c r="S643" s="246"/>
      <c r="T643" s="247"/>
      <c r="U643" s="14"/>
      <c r="V643" s="14"/>
      <c r="W643" s="14"/>
      <c r="X643" s="14"/>
      <c r="Y643" s="14"/>
      <c r="Z643" s="14"/>
      <c r="AA643" s="14"/>
      <c r="AB643" s="14"/>
      <c r="AC643" s="14"/>
      <c r="AD643" s="14"/>
      <c r="AE643" s="14"/>
      <c r="AT643" s="248" t="s">
        <v>167</v>
      </c>
      <c r="AU643" s="248" t="s">
        <v>87</v>
      </c>
      <c r="AV643" s="14" t="s">
        <v>87</v>
      </c>
      <c r="AW643" s="14" t="s">
        <v>33</v>
      </c>
      <c r="AX643" s="14" t="s">
        <v>85</v>
      </c>
      <c r="AY643" s="248" t="s">
        <v>157</v>
      </c>
    </row>
    <row r="644" s="2" customFormat="1" ht="24.15" customHeight="1">
      <c r="A644" s="38"/>
      <c r="B644" s="39"/>
      <c r="C644" s="260" t="s">
        <v>855</v>
      </c>
      <c r="D644" s="260" t="s">
        <v>240</v>
      </c>
      <c r="E644" s="261" t="s">
        <v>856</v>
      </c>
      <c r="F644" s="262" t="s">
        <v>857</v>
      </c>
      <c r="G644" s="263" t="s">
        <v>174</v>
      </c>
      <c r="H644" s="264">
        <v>15.33</v>
      </c>
      <c r="I644" s="265"/>
      <c r="J644" s="266">
        <f>ROUND(I644*H644,2)</f>
        <v>0</v>
      </c>
      <c r="K644" s="262" t="s">
        <v>164</v>
      </c>
      <c r="L644" s="267"/>
      <c r="M644" s="268" t="s">
        <v>1</v>
      </c>
      <c r="N644" s="269" t="s">
        <v>43</v>
      </c>
      <c r="O644" s="91"/>
      <c r="P644" s="223">
        <f>O644*H644</f>
        <v>0</v>
      </c>
      <c r="Q644" s="223">
        <v>0.020060000000000001</v>
      </c>
      <c r="R644" s="223">
        <f>Q644*H644</f>
        <v>0.30751980000000001</v>
      </c>
      <c r="S644" s="223">
        <v>0</v>
      </c>
      <c r="T644" s="224">
        <f>S644*H644</f>
        <v>0</v>
      </c>
      <c r="U644" s="38"/>
      <c r="V644" s="38"/>
      <c r="W644" s="38"/>
      <c r="X644" s="38"/>
      <c r="Y644" s="38"/>
      <c r="Z644" s="38"/>
      <c r="AA644" s="38"/>
      <c r="AB644" s="38"/>
      <c r="AC644" s="38"/>
      <c r="AD644" s="38"/>
      <c r="AE644" s="38"/>
      <c r="AR644" s="225" t="s">
        <v>367</v>
      </c>
      <c r="AT644" s="225" t="s">
        <v>240</v>
      </c>
      <c r="AU644" s="225" t="s">
        <v>87</v>
      </c>
      <c r="AY644" s="17" t="s">
        <v>157</v>
      </c>
      <c r="BE644" s="226">
        <f>IF(N644="základní",J644,0)</f>
        <v>0</v>
      </c>
      <c r="BF644" s="226">
        <f>IF(N644="snížená",J644,0)</f>
        <v>0</v>
      </c>
      <c r="BG644" s="226">
        <f>IF(N644="zákl. přenesená",J644,0)</f>
        <v>0</v>
      </c>
      <c r="BH644" s="226">
        <f>IF(N644="sníž. přenesená",J644,0)</f>
        <v>0</v>
      </c>
      <c r="BI644" s="226">
        <f>IF(N644="nulová",J644,0)</f>
        <v>0</v>
      </c>
      <c r="BJ644" s="17" t="s">
        <v>85</v>
      </c>
      <c r="BK644" s="226">
        <f>ROUND(I644*H644,2)</f>
        <v>0</v>
      </c>
      <c r="BL644" s="17" t="s">
        <v>254</v>
      </c>
      <c r="BM644" s="225" t="s">
        <v>858</v>
      </c>
    </row>
    <row r="645" s="14" customFormat="1">
      <c r="A645" s="14"/>
      <c r="B645" s="238"/>
      <c r="C645" s="239"/>
      <c r="D645" s="229" t="s">
        <v>167</v>
      </c>
      <c r="E645" s="239"/>
      <c r="F645" s="241" t="s">
        <v>859</v>
      </c>
      <c r="G645" s="239"/>
      <c r="H645" s="242">
        <v>15.33</v>
      </c>
      <c r="I645" s="243"/>
      <c r="J645" s="239"/>
      <c r="K645" s="239"/>
      <c r="L645" s="244"/>
      <c r="M645" s="245"/>
      <c r="N645" s="246"/>
      <c r="O645" s="246"/>
      <c r="P645" s="246"/>
      <c r="Q645" s="246"/>
      <c r="R645" s="246"/>
      <c r="S645" s="246"/>
      <c r="T645" s="247"/>
      <c r="U645" s="14"/>
      <c r="V645" s="14"/>
      <c r="W645" s="14"/>
      <c r="X645" s="14"/>
      <c r="Y645" s="14"/>
      <c r="Z645" s="14"/>
      <c r="AA645" s="14"/>
      <c r="AB645" s="14"/>
      <c r="AC645" s="14"/>
      <c r="AD645" s="14"/>
      <c r="AE645" s="14"/>
      <c r="AT645" s="248" t="s">
        <v>167</v>
      </c>
      <c r="AU645" s="248" t="s">
        <v>87</v>
      </c>
      <c r="AV645" s="14" t="s">
        <v>87</v>
      </c>
      <c r="AW645" s="14" t="s">
        <v>4</v>
      </c>
      <c r="AX645" s="14" t="s">
        <v>85</v>
      </c>
      <c r="AY645" s="248" t="s">
        <v>157</v>
      </c>
    </row>
    <row r="646" s="2" customFormat="1" ht="55.5" customHeight="1">
      <c r="A646" s="38"/>
      <c r="B646" s="39"/>
      <c r="C646" s="214" t="s">
        <v>860</v>
      </c>
      <c r="D646" s="214" t="s">
        <v>160</v>
      </c>
      <c r="E646" s="215" t="s">
        <v>861</v>
      </c>
      <c r="F646" s="216" t="s">
        <v>862</v>
      </c>
      <c r="G646" s="217" t="s">
        <v>174</v>
      </c>
      <c r="H646" s="218">
        <v>228.58000000000001</v>
      </c>
      <c r="I646" s="219"/>
      <c r="J646" s="220">
        <f>ROUND(I646*H646,2)</f>
        <v>0</v>
      </c>
      <c r="K646" s="216" t="s">
        <v>164</v>
      </c>
      <c r="L646" s="44"/>
      <c r="M646" s="221" t="s">
        <v>1</v>
      </c>
      <c r="N646" s="222" t="s">
        <v>43</v>
      </c>
      <c r="O646" s="91"/>
      <c r="P646" s="223">
        <f>O646*H646</f>
        <v>0</v>
      </c>
      <c r="Q646" s="223">
        <v>0</v>
      </c>
      <c r="R646" s="223">
        <f>Q646*H646</f>
        <v>0</v>
      </c>
      <c r="S646" s="223">
        <v>0.037499999999999999</v>
      </c>
      <c r="T646" s="224">
        <f>S646*H646</f>
        <v>8.5717499999999998</v>
      </c>
      <c r="U646" s="38"/>
      <c r="V646" s="38"/>
      <c r="W646" s="38"/>
      <c r="X646" s="38"/>
      <c r="Y646" s="38"/>
      <c r="Z646" s="38"/>
      <c r="AA646" s="38"/>
      <c r="AB646" s="38"/>
      <c r="AC646" s="38"/>
      <c r="AD646" s="38"/>
      <c r="AE646" s="38"/>
      <c r="AR646" s="225" t="s">
        <v>254</v>
      </c>
      <c r="AT646" s="225" t="s">
        <v>160</v>
      </c>
      <c r="AU646" s="225" t="s">
        <v>87</v>
      </c>
      <c r="AY646" s="17" t="s">
        <v>157</v>
      </c>
      <c r="BE646" s="226">
        <f>IF(N646="základní",J646,0)</f>
        <v>0</v>
      </c>
      <c r="BF646" s="226">
        <f>IF(N646="snížená",J646,0)</f>
        <v>0</v>
      </c>
      <c r="BG646" s="226">
        <f>IF(N646="zákl. přenesená",J646,0)</f>
        <v>0</v>
      </c>
      <c r="BH646" s="226">
        <f>IF(N646="sníž. přenesená",J646,0)</f>
        <v>0</v>
      </c>
      <c r="BI646" s="226">
        <f>IF(N646="nulová",J646,0)</f>
        <v>0</v>
      </c>
      <c r="BJ646" s="17" t="s">
        <v>85</v>
      </c>
      <c r="BK646" s="226">
        <f>ROUND(I646*H646,2)</f>
        <v>0</v>
      </c>
      <c r="BL646" s="17" t="s">
        <v>254</v>
      </c>
      <c r="BM646" s="225" t="s">
        <v>863</v>
      </c>
    </row>
    <row r="647" s="13" customFormat="1">
      <c r="A647" s="13"/>
      <c r="B647" s="227"/>
      <c r="C647" s="228"/>
      <c r="D647" s="229" t="s">
        <v>167</v>
      </c>
      <c r="E647" s="230" t="s">
        <v>1</v>
      </c>
      <c r="F647" s="231" t="s">
        <v>178</v>
      </c>
      <c r="G647" s="228"/>
      <c r="H647" s="230" t="s">
        <v>1</v>
      </c>
      <c r="I647" s="232"/>
      <c r="J647" s="228"/>
      <c r="K647" s="228"/>
      <c r="L647" s="233"/>
      <c r="M647" s="234"/>
      <c r="N647" s="235"/>
      <c r="O647" s="235"/>
      <c r="P647" s="235"/>
      <c r="Q647" s="235"/>
      <c r="R647" s="235"/>
      <c r="S647" s="235"/>
      <c r="T647" s="236"/>
      <c r="U647" s="13"/>
      <c r="V647" s="13"/>
      <c r="W647" s="13"/>
      <c r="X647" s="13"/>
      <c r="Y647" s="13"/>
      <c r="Z647" s="13"/>
      <c r="AA647" s="13"/>
      <c r="AB647" s="13"/>
      <c r="AC647" s="13"/>
      <c r="AD647" s="13"/>
      <c r="AE647" s="13"/>
      <c r="AT647" s="237" t="s">
        <v>167</v>
      </c>
      <c r="AU647" s="237" t="s">
        <v>87</v>
      </c>
      <c r="AV647" s="13" t="s">
        <v>85</v>
      </c>
      <c r="AW647" s="13" t="s">
        <v>33</v>
      </c>
      <c r="AX647" s="13" t="s">
        <v>78</v>
      </c>
      <c r="AY647" s="237" t="s">
        <v>157</v>
      </c>
    </row>
    <row r="648" s="14" customFormat="1">
      <c r="A648" s="14"/>
      <c r="B648" s="238"/>
      <c r="C648" s="239"/>
      <c r="D648" s="229" t="s">
        <v>167</v>
      </c>
      <c r="E648" s="240" t="s">
        <v>1</v>
      </c>
      <c r="F648" s="241" t="s">
        <v>478</v>
      </c>
      <c r="G648" s="239"/>
      <c r="H648" s="242">
        <v>50.619999999999997</v>
      </c>
      <c r="I648" s="243"/>
      <c r="J648" s="239"/>
      <c r="K648" s="239"/>
      <c r="L648" s="244"/>
      <c r="M648" s="245"/>
      <c r="N648" s="246"/>
      <c r="O648" s="246"/>
      <c r="P648" s="246"/>
      <c r="Q648" s="246"/>
      <c r="R648" s="246"/>
      <c r="S648" s="246"/>
      <c r="T648" s="247"/>
      <c r="U648" s="14"/>
      <c r="V648" s="14"/>
      <c r="W648" s="14"/>
      <c r="X648" s="14"/>
      <c r="Y648" s="14"/>
      <c r="Z648" s="14"/>
      <c r="AA648" s="14"/>
      <c r="AB648" s="14"/>
      <c r="AC648" s="14"/>
      <c r="AD648" s="14"/>
      <c r="AE648" s="14"/>
      <c r="AT648" s="248" t="s">
        <v>167</v>
      </c>
      <c r="AU648" s="248" t="s">
        <v>87</v>
      </c>
      <c r="AV648" s="14" t="s">
        <v>87</v>
      </c>
      <c r="AW648" s="14" t="s">
        <v>33</v>
      </c>
      <c r="AX648" s="14" t="s">
        <v>78</v>
      </c>
      <c r="AY648" s="248" t="s">
        <v>157</v>
      </c>
    </row>
    <row r="649" s="14" customFormat="1">
      <c r="A649" s="14"/>
      <c r="B649" s="238"/>
      <c r="C649" s="239"/>
      <c r="D649" s="229" t="s">
        <v>167</v>
      </c>
      <c r="E649" s="240" t="s">
        <v>1</v>
      </c>
      <c r="F649" s="241" t="s">
        <v>864</v>
      </c>
      <c r="G649" s="239"/>
      <c r="H649" s="242">
        <v>177.96000000000001</v>
      </c>
      <c r="I649" s="243"/>
      <c r="J649" s="239"/>
      <c r="K649" s="239"/>
      <c r="L649" s="244"/>
      <c r="M649" s="245"/>
      <c r="N649" s="246"/>
      <c r="O649" s="246"/>
      <c r="P649" s="246"/>
      <c r="Q649" s="246"/>
      <c r="R649" s="246"/>
      <c r="S649" s="246"/>
      <c r="T649" s="247"/>
      <c r="U649" s="14"/>
      <c r="V649" s="14"/>
      <c r="W649" s="14"/>
      <c r="X649" s="14"/>
      <c r="Y649" s="14"/>
      <c r="Z649" s="14"/>
      <c r="AA649" s="14"/>
      <c r="AB649" s="14"/>
      <c r="AC649" s="14"/>
      <c r="AD649" s="14"/>
      <c r="AE649" s="14"/>
      <c r="AT649" s="248" t="s">
        <v>167</v>
      </c>
      <c r="AU649" s="248" t="s">
        <v>87</v>
      </c>
      <c r="AV649" s="14" t="s">
        <v>87</v>
      </c>
      <c r="AW649" s="14" t="s">
        <v>33</v>
      </c>
      <c r="AX649" s="14" t="s">
        <v>78</v>
      </c>
      <c r="AY649" s="248" t="s">
        <v>157</v>
      </c>
    </row>
    <row r="650" s="15" customFormat="1">
      <c r="A650" s="15"/>
      <c r="B650" s="249"/>
      <c r="C650" s="250"/>
      <c r="D650" s="229" t="s">
        <v>167</v>
      </c>
      <c r="E650" s="251" t="s">
        <v>1</v>
      </c>
      <c r="F650" s="252" t="s">
        <v>171</v>
      </c>
      <c r="G650" s="250"/>
      <c r="H650" s="253">
        <v>228.58000000000001</v>
      </c>
      <c r="I650" s="254"/>
      <c r="J650" s="250"/>
      <c r="K650" s="250"/>
      <c r="L650" s="255"/>
      <c r="M650" s="256"/>
      <c r="N650" s="257"/>
      <c r="O650" s="257"/>
      <c r="P650" s="257"/>
      <c r="Q650" s="257"/>
      <c r="R650" s="257"/>
      <c r="S650" s="257"/>
      <c r="T650" s="258"/>
      <c r="U650" s="15"/>
      <c r="V650" s="15"/>
      <c r="W650" s="15"/>
      <c r="X650" s="15"/>
      <c r="Y650" s="15"/>
      <c r="Z650" s="15"/>
      <c r="AA650" s="15"/>
      <c r="AB650" s="15"/>
      <c r="AC650" s="15"/>
      <c r="AD650" s="15"/>
      <c r="AE650" s="15"/>
      <c r="AT650" s="259" t="s">
        <v>167</v>
      </c>
      <c r="AU650" s="259" t="s">
        <v>87</v>
      </c>
      <c r="AV650" s="15" t="s">
        <v>165</v>
      </c>
      <c r="AW650" s="15" t="s">
        <v>33</v>
      </c>
      <c r="AX650" s="15" t="s">
        <v>85</v>
      </c>
      <c r="AY650" s="259" t="s">
        <v>157</v>
      </c>
    </row>
    <row r="651" s="2" customFormat="1" ht="55.5" customHeight="1">
      <c r="A651" s="38"/>
      <c r="B651" s="39"/>
      <c r="C651" s="214" t="s">
        <v>865</v>
      </c>
      <c r="D651" s="214" t="s">
        <v>160</v>
      </c>
      <c r="E651" s="215" t="s">
        <v>866</v>
      </c>
      <c r="F651" s="216" t="s">
        <v>867</v>
      </c>
      <c r="G651" s="217" t="s">
        <v>174</v>
      </c>
      <c r="H651" s="218">
        <v>274.75</v>
      </c>
      <c r="I651" s="219"/>
      <c r="J651" s="220">
        <f>ROUND(I651*H651,2)</f>
        <v>0</v>
      </c>
      <c r="K651" s="216" t="s">
        <v>164</v>
      </c>
      <c r="L651" s="44"/>
      <c r="M651" s="221" t="s">
        <v>1</v>
      </c>
      <c r="N651" s="222" t="s">
        <v>43</v>
      </c>
      <c r="O651" s="91"/>
      <c r="P651" s="223">
        <f>O651*H651</f>
        <v>0</v>
      </c>
      <c r="Q651" s="223">
        <v>0</v>
      </c>
      <c r="R651" s="223">
        <f>Q651*H651</f>
        <v>0</v>
      </c>
      <c r="S651" s="223">
        <v>0.0064999999999999997</v>
      </c>
      <c r="T651" s="224">
        <f>S651*H651</f>
        <v>1.7858749999999999</v>
      </c>
      <c r="U651" s="38"/>
      <c r="V651" s="38"/>
      <c r="W651" s="38"/>
      <c r="X651" s="38"/>
      <c r="Y651" s="38"/>
      <c r="Z651" s="38"/>
      <c r="AA651" s="38"/>
      <c r="AB651" s="38"/>
      <c r="AC651" s="38"/>
      <c r="AD651" s="38"/>
      <c r="AE651" s="38"/>
      <c r="AR651" s="225" t="s">
        <v>254</v>
      </c>
      <c r="AT651" s="225" t="s">
        <v>160</v>
      </c>
      <c r="AU651" s="225" t="s">
        <v>87</v>
      </c>
      <c r="AY651" s="17" t="s">
        <v>157</v>
      </c>
      <c r="BE651" s="226">
        <f>IF(N651="základní",J651,0)</f>
        <v>0</v>
      </c>
      <c r="BF651" s="226">
        <f>IF(N651="snížená",J651,0)</f>
        <v>0</v>
      </c>
      <c r="BG651" s="226">
        <f>IF(N651="zákl. přenesená",J651,0)</f>
        <v>0</v>
      </c>
      <c r="BH651" s="226">
        <f>IF(N651="sníž. přenesená",J651,0)</f>
        <v>0</v>
      </c>
      <c r="BI651" s="226">
        <f>IF(N651="nulová",J651,0)</f>
        <v>0</v>
      </c>
      <c r="BJ651" s="17" t="s">
        <v>85</v>
      </c>
      <c r="BK651" s="226">
        <f>ROUND(I651*H651,2)</f>
        <v>0</v>
      </c>
      <c r="BL651" s="17" t="s">
        <v>254</v>
      </c>
      <c r="BM651" s="225" t="s">
        <v>868</v>
      </c>
    </row>
    <row r="652" s="13" customFormat="1">
      <c r="A652" s="13"/>
      <c r="B652" s="227"/>
      <c r="C652" s="228"/>
      <c r="D652" s="229" t="s">
        <v>167</v>
      </c>
      <c r="E652" s="230" t="s">
        <v>1</v>
      </c>
      <c r="F652" s="231" t="s">
        <v>178</v>
      </c>
      <c r="G652" s="228"/>
      <c r="H652" s="230" t="s">
        <v>1</v>
      </c>
      <c r="I652" s="232"/>
      <c r="J652" s="228"/>
      <c r="K652" s="228"/>
      <c r="L652" s="233"/>
      <c r="M652" s="234"/>
      <c r="N652" s="235"/>
      <c r="O652" s="235"/>
      <c r="P652" s="235"/>
      <c r="Q652" s="235"/>
      <c r="R652" s="235"/>
      <c r="S652" s="235"/>
      <c r="T652" s="236"/>
      <c r="U652" s="13"/>
      <c r="V652" s="13"/>
      <c r="W652" s="13"/>
      <c r="X652" s="13"/>
      <c r="Y652" s="13"/>
      <c r="Z652" s="13"/>
      <c r="AA652" s="13"/>
      <c r="AB652" s="13"/>
      <c r="AC652" s="13"/>
      <c r="AD652" s="13"/>
      <c r="AE652" s="13"/>
      <c r="AT652" s="237" t="s">
        <v>167</v>
      </c>
      <c r="AU652" s="237" t="s">
        <v>87</v>
      </c>
      <c r="AV652" s="13" t="s">
        <v>85</v>
      </c>
      <c r="AW652" s="13" t="s">
        <v>33</v>
      </c>
      <c r="AX652" s="13" t="s">
        <v>78</v>
      </c>
      <c r="AY652" s="237" t="s">
        <v>157</v>
      </c>
    </row>
    <row r="653" s="14" customFormat="1">
      <c r="A653" s="14"/>
      <c r="B653" s="238"/>
      <c r="C653" s="239"/>
      <c r="D653" s="229" t="s">
        <v>167</v>
      </c>
      <c r="E653" s="240" t="s">
        <v>1</v>
      </c>
      <c r="F653" s="241" t="s">
        <v>727</v>
      </c>
      <c r="G653" s="239"/>
      <c r="H653" s="242">
        <v>252.40000000000001</v>
      </c>
      <c r="I653" s="243"/>
      <c r="J653" s="239"/>
      <c r="K653" s="239"/>
      <c r="L653" s="244"/>
      <c r="M653" s="245"/>
      <c r="N653" s="246"/>
      <c r="O653" s="246"/>
      <c r="P653" s="246"/>
      <c r="Q653" s="246"/>
      <c r="R653" s="246"/>
      <c r="S653" s="246"/>
      <c r="T653" s="247"/>
      <c r="U653" s="14"/>
      <c r="V653" s="14"/>
      <c r="W653" s="14"/>
      <c r="X653" s="14"/>
      <c r="Y653" s="14"/>
      <c r="Z653" s="14"/>
      <c r="AA653" s="14"/>
      <c r="AB653" s="14"/>
      <c r="AC653" s="14"/>
      <c r="AD653" s="14"/>
      <c r="AE653" s="14"/>
      <c r="AT653" s="248" t="s">
        <v>167</v>
      </c>
      <c r="AU653" s="248" t="s">
        <v>87</v>
      </c>
      <c r="AV653" s="14" t="s">
        <v>87</v>
      </c>
      <c r="AW653" s="14" t="s">
        <v>33</v>
      </c>
      <c r="AX653" s="14" t="s">
        <v>78</v>
      </c>
      <c r="AY653" s="248" t="s">
        <v>157</v>
      </c>
    </row>
    <row r="654" s="14" customFormat="1">
      <c r="A654" s="14"/>
      <c r="B654" s="238"/>
      <c r="C654" s="239"/>
      <c r="D654" s="229" t="s">
        <v>167</v>
      </c>
      <c r="E654" s="240" t="s">
        <v>1</v>
      </c>
      <c r="F654" s="241" t="s">
        <v>869</v>
      </c>
      <c r="G654" s="239"/>
      <c r="H654" s="242">
        <v>22.350000000000001</v>
      </c>
      <c r="I654" s="243"/>
      <c r="J654" s="239"/>
      <c r="K654" s="239"/>
      <c r="L654" s="244"/>
      <c r="M654" s="245"/>
      <c r="N654" s="246"/>
      <c r="O654" s="246"/>
      <c r="P654" s="246"/>
      <c r="Q654" s="246"/>
      <c r="R654" s="246"/>
      <c r="S654" s="246"/>
      <c r="T654" s="247"/>
      <c r="U654" s="14"/>
      <c r="V654" s="14"/>
      <c r="W654" s="14"/>
      <c r="X654" s="14"/>
      <c r="Y654" s="14"/>
      <c r="Z654" s="14"/>
      <c r="AA654" s="14"/>
      <c r="AB654" s="14"/>
      <c r="AC654" s="14"/>
      <c r="AD654" s="14"/>
      <c r="AE654" s="14"/>
      <c r="AT654" s="248" t="s">
        <v>167</v>
      </c>
      <c r="AU654" s="248" t="s">
        <v>87</v>
      </c>
      <c r="AV654" s="14" t="s">
        <v>87</v>
      </c>
      <c r="AW654" s="14" t="s">
        <v>33</v>
      </c>
      <c r="AX654" s="14" t="s">
        <v>78</v>
      </c>
      <c r="AY654" s="248" t="s">
        <v>157</v>
      </c>
    </row>
    <row r="655" s="15" customFormat="1">
      <c r="A655" s="15"/>
      <c r="B655" s="249"/>
      <c r="C655" s="250"/>
      <c r="D655" s="229" t="s">
        <v>167</v>
      </c>
      <c r="E655" s="251" t="s">
        <v>1</v>
      </c>
      <c r="F655" s="252" t="s">
        <v>171</v>
      </c>
      <c r="G655" s="250"/>
      <c r="H655" s="253">
        <v>274.75</v>
      </c>
      <c r="I655" s="254"/>
      <c r="J655" s="250"/>
      <c r="K655" s="250"/>
      <c r="L655" s="255"/>
      <c r="M655" s="256"/>
      <c r="N655" s="257"/>
      <c r="O655" s="257"/>
      <c r="P655" s="257"/>
      <c r="Q655" s="257"/>
      <c r="R655" s="257"/>
      <c r="S655" s="257"/>
      <c r="T655" s="258"/>
      <c r="U655" s="15"/>
      <c r="V655" s="15"/>
      <c r="W655" s="15"/>
      <c r="X655" s="15"/>
      <c r="Y655" s="15"/>
      <c r="Z655" s="15"/>
      <c r="AA655" s="15"/>
      <c r="AB655" s="15"/>
      <c r="AC655" s="15"/>
      <c r="AD655" s="15"/>
      <c r="AE655" s="15"/>
      <c r="AT655" s="259" t="s">
        <v>167</v>
      </c>
      <c r="AU655" s="259" t="s">
        <v>87</v>
      </c>
      <c r="AV655" s="15" t="s">
        <v>165</v>
      </c>
      <c r="AW655" s="15" t="s">
        <v>33</v>
      </c>
      <c r="AX655" s="15" t="s">
        <v>85</v>
      </c>
      <c r="AY655" s="259" t="s">
        <v>157</v>
      </c>
    </row>
    <row r="656" s="2" customFormat="1" ht="37.8" customHeight="1">
      <c r="A656" s="38"/>
      <c r="B656" s="39"/>
      <c r="C656" s="214" t="s">
        <v>870</v>
      </c>
      <c r="D656" s="214" t="s">
        <v>160</v>
      </c>
      <c r="E656" s="215" t="s">
        <v>871</v>
      </c>
      <c r="F656" s="216" t="s">
        <v>872</v>
      </c>
      <c r="G656" s="217" t="s">
        <v>174</v>
      </c>
      <c r="H656" s="218">
        <v>545.61500000000001</v>
      </c>
      <c r="I656" s="219"/>
      <c r="J656" s="220">
        <f>ROUND(I656*H656,2)</f>
        <v>0</v>
      </c>
      <c r="K656" s="216" t="s">
        <v>164</v>
      </c>
      <c r="L656" s="44"/>
      <c r="M656" s="221" t="s">
        <v>1</v>
      </c>
      <c r="N656" s="222" t="s">
        <v>43</v>
      </c>
      <c r="O656" s="91"/>
      <c r="P656" s="223">
        <f>O656*H656</f>
        <v>0</v>
      </c>
      <c r="Q656" s="223">
        <v>0</v>
      </c>
      <c r="R656" s="223">
        <f>Q656*H656</f>
        <v>0</v>
      </c>
      <c r="S656" s="223">
        <v>0</v>
      </c>
      <c r="T656" s="224">
        <f>S656*H656</f>
        <v>0</v>
      </c>
      <c r="U656" s="38"/>
      <c r="V656" s="38"/>
      <c r="W656" s="38"/>
      <c r="X656" s="38"/>
      <c r="Y656" s="38"/>
      <c r="Z656" s="38"/>
      <c r="AA656" s="38"/>
      <c r="AB656" s="38"/>
      <c r="AC656" s="38"/>
      <c r="AD656" s="38"/>
      <c r="AE656" s="38"/>
      <c r="AR656" s="225" t="s">
        <v>254</v>
      </c>
      <c r="AT656" s="225" t="s">
        <v>160</v>
      </c>
      <c r="AU656" s="225" t="s">
        <v>87</v>
      </c>
      <c r="AY656" s="17" t="s">
        <v>157</v>
      </c>
      <c r="BE656" s="226">
        <f>IF(N656="základní",J656,0)</f>
        <v>0</v>
      </c>
      <c r="BF656" s="226">
        <f>IF(N656="snížená",J656,0)</f>
        <v>0</v>
      </c>
      <c r="BG656" s="226">
        <f>IF(N656="zákl. přenesená",J656,0)</f>
        <v>0</v>
      </c>
      <c r="BH656" s="226">
        <f>IF(N656="sníž. přenesená",J656,0)</f>
        <v>0</v>
      </c>
      <c r="BI656" s="226">
        <f>IF(N656="nulová",J656,0)</f>
        <v>0</v>
      </c>
      <c r="BJ656" s="17" t="s">
        <v>85</v>
      </c>
      <c r="BK656" s="226">
        <f>ROUND(I656*H656,2)</f>
        <v>0</v>
      </c>
      <c r="BL656" s="17" t="s">
        <v>254</v>
      </c>
      <c r="BM656" s="225" t="s">
        <v>873</v>
      </c>
    </row>
    <row r="657" s="13" customFormat="1">
      <c r="A657" s="13"/>
      <c r="B657" s="227"/>
      <c r="C657" s="228"/>
      <c r="D657" s="229" t="s">
        <v>167</v>
      </c>
      <c r="E657" s="230" t="s">
        <v>1</v>
      </c>
      <c r="F657" s="231" t="s">
        <v>189</v>
      </c>
      <c r="G657" s="228"/>
      <c r="H657" s="230" t="s">
        <v>1</v>
      </c>
      <c r="I657" s="232"/>
      <c r="J657" s="228"/>
      <c r="K657" s="228"/>
      <c r="L657" s="233"/>
      <c r="M657" s="234"/>
      <c r="N657" s="235"/>
      <c r="O657" s="235"/>
      <c r="P657" s="235"/>
      <c r="Q657" s="235"/>
      <c r="R657" s="235"/>
      <c r="S657" s="235"/>
      <c r="T657" s="236"/>
      <c r="U657" s="13"/>
      <c r="V657" s="13"/>
      <c r="W657" s="13"/>
      <c r="X657" s="13"/>
      <c r="Y657" s="13"/>
      <c r="Z657" s="13"/>
      <c r="AA657" s="13"/>
      <c r="AB657" s="13"/>
      <c r="AC657" s="13"/>
      <c r="AD657" s="13"/>
      <c r="AE657" s="13"/>
      <c r="AT657" s="237" t="s">
        <v>167</v>
      </c>
      <c r="AU657" s="237" t="s">
        <v>87</v>
      </c>
      <c r="AV657" s="13" t="s">
        <v>85</v>
      </c>
      <c r="AW657" s="13" t="s">
        <v>33</v>
      </c>
      <c r="AX657" s="13" t="s">
        <v>78</v>
      </c>
      <c r="AY657" s="237" t="s">
        <v>157</v>
      </c>
    </row>
    <row r="658" s="14" customFormat="1">
      <c r="A658" s="14"/>
      <c r="B658" s="238"/>
      <c r="C658" s="239"/>
      <c r="D658" s="229" t="s">
        <v>167</v>
      </c>
      <c r="E658" s="240" t="s">
        <v>1</v>
      </c>
      <c r="F658" s="241" t="s">
        <v>874</v>
      </c>
      <c r="G658" s="239"/>
      <c r="H658" s="242">
        <v>4.8150000000000004</v>
      </c>
      <c r="I658" s="243"/>
      <c r="J658" s="239"/>
      <c r="K658" s="239"/>
      <c r="L658" s="244"/>
      <c r="M658" s="245"/>
      <c r="N658" s="246"/>
      <c r="O658" s="246"/>
      <c r="P658" s="246"/>
      <c r="Q658" s="246"/>
      <c r="R658" s="246"/>
      <c r="S658" s="246"/>
      <c r="T658" s="247"/>
      <c r="U658" s="14"/>
      <c r="V658" s="14"/>
      <c r="W658" s="14"/>
      <c r="X658" s="14"/>
      <c r="Y658" s="14"/>
      <c r="Z658" s="14"/>
      <c r="AA658" s="14"/>
      <c r="AB658" s="14"/>
      <c r="AC658" s="14"/>
      <c r="AD658" s="14"/>
      <c r="AE658" s="14"/>
      <c r="AT658" s="248" t="s">
        <v>167</v>
      </c>
      <c r="AU658" s="248" t="s">
        <v>87</v>
      </c>
      <c r="AV658" s="14" t="s">
        <v>87</v>
      </c>
      <c r="AW658" s="14" t="s">
        <v>33</v>
      </c>
      <c r="AX658" s="14" t="s">
        <v>78</v>
      </c>
      <c r="AY658" s="248" t="s">
        <v>157</v>
      </c>
    </row>
    <row r="659" s="13" customFormat="1">
      <c r="A659" s="13"/>
      <c r="B659" s="227"/>
      <c r="C659" s="228"/>
      <c r="D659" s="229" t="s">
        <v>167</v>
      </c>
      <c r="E659" s="230" t="s">
        <v>1</v>
      </c>
      <c r="F659" s="231" t="s">
        <v>178</v>
      </c>
      <c r="G659" s="228"/>
      <c r="H659" s="230" t="s">
        <v>1</v>
      </c>
      <c r="I659" s="232"/>
      <c r="J659" s="228"/>
      <c r="K659" s="228"/>
      <c r="L659" s="233"/>
      <c r="M659" s="234"/>
      <c r="N659" s="235"/>
      <c r="O659" s="235"/>
      <c r="P659" s="235"/>
      <c r="Q659" s="235"/>
      <c r="R659" s="235"/>
      <c r="S659" s="235"/>
      <c r="T659" s="236"/>
      <c r="U659" s="13"/>
      <c r="V659" s="13"/>
      <c r="W659" s="13"/>
      <c r="X659" s="13"/>
      <c r="Y659" s="13"/>
      <c r="Z659" s="13"/>
      <c r="AA659" s="13"/>
      <c r="AB659" s="13"/>
      <c r="AC659" s="13"/>
      <c r="AD659" s="13"/>
      <c r="AE659" s="13"/>
      <c r="AT659" s="237" t="s">
        <v>167</v>
      </c>
      <c r="AU659" s="237" t="s">
        <v>87</v>
      </c>
      <c r="AV659" s="13" t="s">
        <v>85</v>
      </c>
      <c r="AW659" s="13" t="s">
        <v>33</v>
      </c>
      <c r="AX659" s="13" t="s">
        <v>78</v>
      </c>
      <c r="AY659" s="237" t="s">
        <v>157</v>
      </c>
    </row>
    <row r="660" s="14" customFormat="1">
      <c r="A660" s="14"/>
      <c r="B660" s="238"/>
      <c r="C660" s="239"/>
      <c r="D660" s="229" t="s">
        <v>167</v>
      </c>
      <c r="E660" s="240" t="s">
        <v>1</v>
      </c>
      <c r="F660" s="241" t="s">
        <v>875</v>
      </c>
      <c r="G660" s="239"/>
      <c r="H660" s="242">
        <v>412.63</v>
      </c>
      <c r="I660" s="243"/>
      <c r="J660" s="239"/>
      <c r="K660" s="239"/>
      <c r="L660" s="244"/>
      <c r="M660" s="245"/>
      <c r="N660" s="246"/>
      <c r="O660" s="246"/>
      <c r="P660" s="246"/>
      <c r="Q660" s="246"/>
      <c r="R660" s="246"/>
      <c r="S660" s="246"/>
      <c r="T660" s="247"/>
      <c r="U660" s="14"/>
      <c r="V660" s="14"/>
      <c r="W660" s="14"/>
      <c r="X660" s="14"/>
      <c r="Y660" s="14"/>
      <c r="Z660" s="14"/>
      <c r="AA660" s="14"/>
      <c r="AB660" s="14"/>
      <c r="AC660" s="14"/>
      <c r="AD660" s="14"/>
      <c r="AE660" s="14"/>
      <c r="AT660" s="248" t="s">
        <v>167</v>
      </c>
      <c r="AU660" s="248" t="s">
        <v>87</v>
      </c>
      <c r="AV660" s="14" t="s">
        <v>87</v>
      </c>
      <c r="AW660" s="14" t="s">
        <v>33</v>
      </c>
      <c r="AX660" s="14" t="s">
        <v>78</v>
      </c>
      <c r="AY660" s="248" t="s">
        <v>157</v>
      </c>
    </row>
    <row r="661" s="14" customFormat="1">
      <c r="A661" s="14"/>
      <c r="B661" s="238"/>
      <c r="C661" s="239"/>
      <c r="D661" s="229" t="s">
        <v>167</v>
      </c>
      <c r="E661" s="240" t="s">
        <v>1</v>
      </c>
      <c r="F661" s="241" t="s">
        <v>876</v>
      </c>
      <c r="G661" s="239"/>
      <c r="H661" s="242">
        <v>128.16999999999999</v>
      </c>
      <c r="I661" s="243"/>
      <c r="J661" s="239"/>
      <c r="K661" s="239"/>
      <c r="L661" s="244"/>
      <c r="M661" s="245"/>
      <c r="N661" s="246"/>
      <c r="O661" s="246"/>
      <c r="P661" s="246"/>
      <c r="Q661" s="246"/>
      <c r="R661" s="246"/>
      <c r="S661" s="246"/>
      <c r="T661" s="247"/>
      <c r="U661" s="14"/>
      <c r="V661" s="14"/>
      <c r="W661" s="14"/>
      <c r="X661" s="14"/>
      <c r="Y661" s="14"/>
      <c r="Z661" s="14"/>
      <c r="AA661" s="14"/>
      <c r="AB661" s="14"/>
      <c r="AC661" s="14"/>
      <c r="AD661" s="14"/>
      <c r="AE661" s="14"/>
      <c r="AT661" s="248" t="s">
        <v>167</v>
      </c>
      <c r="AU661" s="248" t="s">
        <v>87</v>
      </c>
      <c r="AV661" s="14" t="s">
        <v>87</v>
      </c>
      <c r="AW661" s="14" t="s">
        <v>33</v>
      </c>
      <c r="AX661" s="14" t="s">
        <v>78</v>
      </c>
      <c r="AY661" s="248" t="s">
        <v>157</v>
      </c>
    </row>
    <row r="662" s="15" customFormat="1">
      <c r="A662" s="15"/>
      <c r="B662" s="249"/>
      <c r="C662" s="250"/>
      <c r="D662" s="229" t="s">
        <v>167</v>
      </c>
      <c r="E662" s="251" t="s">
        <v>1</v>
      </c>
      <c r="F662" s="252" t="s">
        <v>171</v>
      </c>
      <c r="G662" s="250"/>
      <c r="H662" s="253">
        <v>545.61500000000001</v>
      </c>
      <c r="I662" s="254"/>
      <c r="J662" s="250"/>
      <c r="K662" s="250"/>
      <c r="L662" s="255"/>
      <c r="M662" s="256"/>
      <c r="N662" s="257"/>
      <c r="O662" s="257"/>
      <c r="P662" s="257"/>
      <c r="Q662" s="257"/>
      <c r="R662" s="257"/>
      <c r="S662" s="257"/>
      <c r="T662" s="258"/>
      <c r="U662" s="15"/>
      <c r="V662" s="15"/>
      <c r="W662" s="15"/>
      <c r="X662" s="15"/>
      <c r="Y662" s="15"/>
      <c r="Z662" s="15"/>
      <c r="AA662" s="15"/>
      <c r="AB662" s="15"/>
      <c r="AC662" s="15"/>
      <c r="AD662" s="15"/>
      <c r="AE662" s="15"/>
      <c r="AT662" s="259" t="s">
        <v>167</v>
      </c>
      <c r="AU662" s="259" t="s">
        <v>87</v>
      </c>
      <c r="AV662" s="15" t="s">
        <v>165</v>
      </c>
      <c r="AW662" s="15" t="s">
        <v>33</v>
      </c>
      <c r="AX662" s="15" t="s">
        <v>85</v>
      </c>
      <c r="AY662" s="259" t="s">
        <v>157</v>
      </c>
    </row>
    <row r="663" s="2" customFormat="1" ht="24.15" customHeight="1">
      <c r="A663" s="38"/>
      <c r="B663" s="39"/>
      <c r="C663" s="260" t="s">
        <v>877</v>
      </c>
      <c r="D663" s="260" t="s">
        <v>240</v>
      </c>
      <c r="E663" s="261" t="s">
        <v>878</v>
      </c>
      <c r="F663" s="262" t="s">
        <v>879</v>
      </c>
      <c r="G663" s="263" t="s">
        <v>174</v>
      </c>
      <c r="H663" s="264">
        <v>572.89599999999996</v>
      </c>
      <c r="I663" s="265"/>
      <c r="J663" s="266">
        <f>ROUND(I663*H663,2)</f>
        <v>0</v>
      </c>
      <c r="K663" s="262" t="s">
        <v>164</v>
      </c>
      <c r="L663" s="267"/>
      <c r="M663" s="268" t="s">
        <v>1</v>
      </c>
      <c r="N663" s="269" t="s">
        <v>43</v>
      </c>
      <c r="O663" s="91"/>
      <c r="P663" s="223">
        <f>O663*H663</f>
        <v>0</v>
      </c>
      <c r="Q663" s="223">
        <v>0.00059999999999999995</v>
      </c>
      <c r="R663" s="223">
        <f>Q663*H663</f>
        <v>0.34373759999999992</v>
      </c>
      <c r="S663" s="223">
        <v>0</v>
      </c>
      <c r="T663" s="224">
        <f>S663*H663</f>
        <v>0</v>
      </c>
      <c r="U663" s="38"/>
      <c r="V663" s="38"/>
      <c r="W663" s="38"/>
      <c r="X663" s="38"/>
      <c r="Y663" s="38"/>
      <c r="Z663" s="38"/>
      <c r="AA663" s="38"/>
      <c r="AB663" s="38"/>
      <c r="AC663" s="38"/>
      <c r="AD663" s="38"/>
      <c r="AE663" s="38"/>
      <c r="AR663" s="225" t="s">
        <v>367</v>
      </c>
      <c r="AT663" s="225" t="s">
        <v>240</v>
      </c>
      <c r="AU663" s="225" t="s">
        <v>87</v>
      </c>
      <c r="AY663" s="17" t="s">
        <v>157</v>
      </c>
      <c r="BE663" s="226">
        <f>IF(N663="základní",J663,0)</f>
        <v>0</v>
      </c>
      <c r="BF663" s="226">
        <f>IF(N663="snížená",J663,0)</f>
        <v>0</v>
      </c>
      <c r="BG663" s="226">
        <f>IF(N663="zákl. přenesená",J663,0)</f>
        <v>0</v>
      </c>
      <c r="BH663" s="226">
        <f>IF(N663="sníž. přenesená",J663,0)</f>
        <v>0</v>
      </c>
      <c r="BI663" s="226">
        <f>IF(N663="nulová",J663,0)</f>
        <v>0</v>
      </c>
      <c r="BJ663" s="17" t="s">
        <v>85</v>
      </c>
      <c r="BK663" s="226">
        <f>ROUND(I663*H663,2)</f>
        <v>0</v>
      </c>
      <c r="BL663" s="17" t="s">
        <v>254</v>
      </c>
      <c r="BM663" s="225" t="s">
        <v>880</v>
      </c>
    </row>
    <row r="664" s="14" customFormat="1">
      <c r="A664" s="14"/>
      <c r="B664" s="238"/>
      <c r="C664" s="239"/>
      <c r="D664" s="229" t="s">
        <v>167</v>
      </c>
      <c r="E664" s="239"/>
      <c r="F664" s="241" t="s">
        <v>881</v>
      </c>
      <c r="G664" s="239"/>
      <c r="H664" s="242">
        <v>572.89599999999996</v>
      </c>
      <c r="I664" s="243"/>
      <c r="J664" s="239"/>
      <c r="K664" s="239"/>
      <c r="L664" s="244"/>
      <c r="M664" s="245"/>
      <c r="N664" s="246"/>
      <c r="O664" s="246"/>
      <c r="P664" s="246"/>
      <c r="Q664" s="246"/>
      <c r="R664" s="246"/>
      <c r="S664" s="246"/>
      <c r="T664" s="247"/>
      <c r="U664" s="14"/>
      <c r="V664" s="14"/>
      <c r="W664" s="14"/>
      <c r="X664" s="14"/>
      <c r="Y664" s="14"/>
      <c r="Z664" s="14"/>
      <c r="AA664" s="14"/>
      <c r="AB664" s="14"/>
      <c r="AC664" s="14"/>
      <c r="AD664" s="14"/>
      <c r="AE664" s="14"/>
      <c r="AT664" s="248" t="s">
        <v>167</v>
      </c>
      <c r="AU664" s="248" t="s">
        <v>87</v>
      </c>
      <c r="AV664" s="14" t="s">
        <v>87</v>
      </c>
      <c r="AW664" s="14" t="s">
        <v>4</v>
      </c>
      <c r="AX664" s="14" t="s">
        <v>85</v>
      </c>
      <c r="AY664" s="248" t="s">
        <v>157</v>
      </c>
    </row>
    <row r="665" s="2" customFormat="1" ht="37.8" customHeight="1">
      <c r="A665" s="38"/>
      <c r="B665" s="39"/>
      <c r="C665" s="214" t="s">
        <v>882</v>
      </c>
      <c r="D665" s="214" t="s">
        <v>160</v>
      </c>
      <c r="E665" s="215" t="s">
        <v>883</v>
      </c>
      <c r="F665" s="216" t="s">
        <v>884</v>
      </c>
      <c r="G665" s="217" t="s">
        <v>174</v>
      </c>
      <c r="H665" s="218">
        <v>544.38499999999999</v>
      </c>
      <c r="I665" s="219"/>
      <c r="J665" s="220">
        <f>ROUND(I665*H665,2)</f>
        <v>0</v>
      </c>
      <c r="K665" s="216" t="s">
        <v>164</v>
      </c>
      <c r="L665" s="44"/>
      <c r="M665" s="221" t="s">
        <v>1</v>
      </c>
      <c r="N665" s="222" t="s">
        <v>43</v>
      </c>
      <c r="O665" s="91"/>
      <c r="P665" s="223">
        <f>O665*H665</f>
        <v>0</v>
      </c>
      <c r="Q665" s="223">
        <v>0</v>
      </c>
      <c r="R665" s="223">
        <f>Q665*H665</f>
        <v>0</v>
      </c>
      <c r="S665" s="223">
        <v>0</v>
      </c>
      <c r="T665" s="224">
        <f>S665*H665</f>
        <v>0</v>
      </c>
      <c r="U665" s="38"/>
      <c r="V665" s="38"/>
      <c r="W665" s="38"/>
      <c r="X665" s="38"/>
      <c r="Y665" s="38"/>
      <c r="Z665" s="38"/>
      <c r="AA665" s="38"/>
      <c r="AB665" s="38"/>
      <c r="AC665" s="38"/>
      <c r="AD665" s="38"/>
      <c r="AE665" s="38"/>
      <c r="AR665" s="225" t="s">
        <v>254</v>
      </c>
      <c r="AT665" s="225" t="s">
        <v>160</v>
      </c>
      <c r="AU665" s="225" t="s">
        <v>87</v>
      </c>
      <c r="AY665" s="17" t="s">
        <v>157</v>
      </c>
      <c r="BE665" s="226">
        <f>IF(N665="základní",J665,0)</f>
        <v>0</v>
      </c>
      <c r="BF665" s="226">
        <f>IF(N665="snížená",J665,0)</f>
        <v>0</v>
      </c>
      <c r="BG665" s="226">
        <f>IF(N665="zákl. přenesená",J665,0)</f>
        <v>0</v>
      </c>
      <c r="BH665" s="226">
        <f>IF(N665="sníž. přenesená",J665,0)</f>
        <v>0</v>
      </c>
      <c r="BI665" s="226">
        <f>IF(N665="nulová",J665,0)</f>
        <v>0</v>
      </c>
      <c r="BJ665" s="17" t="s">
        <v>85</v>
      </c>
      <c r="BK665" s="226">
        <f>ROUND(I665*H665,2)</f>
        <v>0</v>
      </c>
      <c r="BL665" s="17" t="s">
        <v>254</v>
      </c>
      <c r="BM665" s="225" t="s">
        <v>885</v>
      </c>
    </row>
    <row r="666" s="13" customFormat="1">
      <c r="A666" s="13"/>
      <c r="B666" s="227"/>
      <c r="C666" s="228"/>
      <c r="D666" s="229" t="s">
        <v>167</v>
      </c>
      <c r="E666" s="230" t="s">
        <v>1</v>
      </c>
      <c r="F666" s="231" t="s">
        <v>189</v>
      </c>
      <c r="G666" s="228"/>
      <c r="H666" s="230" t="s">
        <v>1</v>
      </c>
      <c r="I666" s="232"/>
      <c r="J666" s="228"/>
      <c r="K666" s="228"/>
      <c r="L666" s="233"/>
      <c r="M666" s="234"/>
      <c r="N666" s="235"/>
      <c r="O666" s="235"/>
      <c r="P666" s="235"/>
      <c r="Q666" s="235"/>
      <c r="R666" s="235"/>
      <c r="S666" s="235"/>
      <c r="T666" s="236"/>
      <c r="U666" s="13"/>
      <c r="V666" s="13"/>
      <c r="W666" s="13"/>
      <c r="X666" s="13"/>
      <c r="Y666" s="13"/>
      <c r="Z666" s="13"/>
      <c r="AA666" s="13"/>
      <c r="AB666" s="13"/>
      <c r="AC666" s="13"/>
      <c r="AD666" s="13"/>
      <c r="AE666" s="13"/>
      <c r="AT666" s="237" t="s">
        <v>167</v>
      </c>
      <c r="AU666" s="237" t="s">
        <v>87</v>
      </c>
      <c r="AV666" s="13" t="s">
        <v>85</v>
      </c>
      <c r="AW666" s="13" t="s">
        <v>33</v>
      </c>
      <c r="AX666" s="13" t="s">
        <v>78</v>
      </c>
      <c r="AY666" s="237" t="s">
        <v>157</v>
      </c>
    </row>
    <row r="667" s="14" customFormat="1">
      <c r="A667" s="14"/>
      <c r="B667" s="238"/>
      <c r="C667" s="239"/>
      <c r="D667" s="229" t="s">
        <v>167</v>
      </c>
      <c r="E667" s="240" t="s">
        <v>1</v>
      </c>
      <c r="F667" s="241" t="s">
        <v>874</v>
      </c>
      <c r="G667" s="239"/>
      <c r="H667" s="242">
        <v>4.8150000000000004</v>
      </c>
      <c r="I667" s="243"/>
      <c r="J667" s="239"/>
      <c r="K667" s="239"/>
      <c r="L667" s="244"/>
      <c r="M667" s="245"/>
      <c r="N667" s="246"/>
      <c r="O667" s="246"/>
      <c r="P667" s="246"/>
      <c r="Q667" s="246"/>
      <c r="R667" s="246"/>
      <c r="S667" s="246"/>
      <c r="T667" s="247"/>
      <c r="U667" s="14"/>
      <c r="V667" s="14"/>
      <c r="W667" s="14"/>
      <c r="X667" s="14"/>
      <c r="Y667" s="14"/>
      <c r="Z667" s="14"/>
      <c r="AA667" s="14"/>
      <c r="AB667" s="14"/>
      <c r="AC667" s="14"/>
      <c r="AD667" s="14"/>
      <c r="AE667" s="14"/>
      <c r="AT667" s="248" t="s">
        <v>167</v>
      </c>
      <c r="AU667" s="248" t="s">
        <v>87</v>
      </c>
      <c r="AV667" s="14" t="s">
        <v>87</v>
      </c>
      <c r="AW667" s="14" t="s">
        <v>33</v>
      </c>
      <c r="AX667" s="14" t="s">
        <v>78</v>
      </c>
      <c r="AY667" s="248" t="s">
        <v>157</v>
      </c>
    </row>
    <row r="668" s="13" customFormat="1">
      <c r="A668" s="13"/>
      <c r="B668" s="227"/>
      <c r="C668" s="228"/>
      <c r="D668" s="229" t="s">
        <v>167</v>
      </c>
      <c r="E668" s="230" t="s">
        <v>1</v>
      </c>
      <c r="F668" s="231" t="s">
        <v>178</v>
      </c>
      <c r="G668" s="228"/>
      <c r="H668" s="230" t="s">
        <v>1</v>
      </c>
      <c r="I668" s="232"/>
      <c r="J668" s="228"/>
      <c r="K668" s="228"/>
      <c r="L668" s="233"/>
      <c r="M668" s="234"/>
      <c r="N668" s="235"/>
      <c r="O668" s="235"/>
      <c r="P668" s="235"/>
      <c r="Q668" s="235"/>
      <c r="R668" s="235"/>
      <c r="S668" s="235"/>
      <c r="T668" s="236"/>
      <c r="U668" s="13"/>
      <c r="V668" s="13"/>
      <c r="W668" s="13"/>
      <c r="X668" s="13"/>
      <c r="Y668" s="13"/>
      <c r="Z668" s="13"/>
      <c r="AA668" s="13"/>
      <c r="AB668" s="13"/>
      <c r="AC668" s="13"/>
      <c r="AD668" s="13"/>
      <c r="AE668" s="13"/>
      <c r="AT668" s="237" t="s">
        <v>167</v>
      </c>
      <c r="AU668" s="237" t="s">
        <v>87</v>
      </c>
      <c r="AV668" s="13" t="s">
        <v>85</v>
      </c>
      <c r="AW668" s="13" t="s">
        <v>33</v>
      </c>
      <c r="AX668" s="13" t="s">
        <v>78</v>
      </c>
      <c r="AY668" s="237" t="s">
        <v>157</v>
      </c>
    </row>
    <row r="669" s="14" customFormat="1">
      <c r="A669" s="14"/>
      <c r="B669" s="238"/>
      <c r="C669" s="239"/>
      <c r="D669" s="229" t="s">
        <v>167</v>
      </c>
      <c r="E669" s="240" t="s">
        <v>1</v>
      </c>
      <c r="F669" s="241" t="s">
        <v>875</v>
      </c>
      <c r="G669" s="239"/>
      <c r="H669" s="242">
        <v>412.63</v>
      </c>
      <c r="I669" s="243"/>
      <c r="J669" s="239"/>
      <c r="K669" s="239"/>
      <c r="L669" s="244"/>
      <c r="M669" s="245"/>
      <c r="N669" s="246"/>
      <c r="O669" s="246"/>
      <c r="P669" s="246"/>
      <c r="Q669" s="246"/>
      <c r="R669" s="246"/>
      <c r="S669" s="246"/>
      <c r="T669" s="247"/>
      <c r="U669" s="14"/>
      <c r="V669" s="14"/>
      <c r="W669" s="14"/>
      <c r="X669" s="14"/>
      <c r="Y669" s="14"/>
      <c r="Z669" s="14"/>
      <c r="AA669" s="14"/>
      <c r="AB669" s="14"/>
      <c r="AC669" s="14"/>
      <c r="AD669" s="14"/>
      <c r="AE669" s="14"/>
      <c r="AT669" s="248" t="s">
        <v>167</v>
      </c>
      <c r="AU669" s="248" t="s">
        <v>87</v>
      </c>
      <c r="AV669" s="14" t="s">
        <v>87</v>
      </c>
      <c r="AW669" s="14" t="s">
        <v>33</v>
      </c>
      <c r="AX669" s="14" t="s">
        <v>78</v>
      </c>
      <c r="AY669" s="248" t="s">
        <v>157</v>
      </c>
    </row>
    <row r="670" s="14" customFormat="1">
      <c r="A670" s="14"/>
      <c r="B670" s="238"/>
      <c r="C670" s="239"/>
      <c r="D670" s="229" t="s">
        <v>167</v>
      </c>
      <c r="E670" s="240" t="s">
        <v>1</v>
      </c>
      <c r="F670" s="241" t="s">
        <v>886</v>
      </c>
      <c r="G670" s="239"/>
      <c r="H670" s="242">
        <v>126.94</v>
      </c>
      <c r="I670" s="243"/>
      <c r="J670" s="239"/>
      <c r="K670" s="239"/>
      <c r="L670" s="244"/>
      <c r="M670" s="245"/>
      <c r="N670" s="246"/>
      <c r="O670" s="246"/>
      <c r="P670" s="246"/>
      <c r="Q670" s="246"/>
      <c r="R670" s="246"/>
      <c r="S670" s="246"/>
      <c r="T670" s="247"/>
      <c r="U670" s="14"/>
      <c r="V670" s="14"/>
      <c r="W670" s="14"/>
      <c r="X670" s="14"/>
      <c r="Y670" s="14"/>
      <c r="Z670" s="14"/>
      <c r="AA670" s="14"/>
      <c r="AB670" s="14"/>
      <c r="AC670" s="14"/>
      <c r="AD670" s="14"/>
      <c r="AE670" s="14"/>
      <c r="AT670" s="248" t="s">
        <v>167</v>
      </c>
      <c r="AU670" s="248" t="s">
        <v>87</v>
      </c>
      <c r="AV670" s="14" t="s">
        <v>87</v>
      </c>
      <c r="AW670" s="14" t="s">
        <v>33</v>
      </c>
      <c r="AX670" s="14" t="s">
        <v>78</v>
      </c>
      <c r="AY670" s="248" t="s">
        <v>157</v>
      </c>
    </row>
    <row r="671" s="15" customFormat="1">
      <c r="A671" s="15"/>
      <c r="B671" s="249"/>
      <c r="C671" s="250"/>
      <c r="D671" s="229" t="s">
        <v>167</v>
      </c>
      <c r="E671" s="251" t="s">
        <v>1</v>
      </c>
      <c r="F671" s="252" t="s">
        <v>171</v>
      </c>
      <c r="G671" s="250"/>
      <c r="H671" s="253">
        <v>544.38499999999999</v>
      </c>
      <c r="I671" s="254"/>
      <c r="J671" s="250"/>
      <c r="K671" s="250"/>
      <c r="L671" s="255"/>
      <c r="M671" s="256"/>
      <c r="N671" s="257"/>
      <c r="O671" s="257"/>
      <c r="P671" s="257"/>
      <c r="Q671" s="257"/>
      <c r="R671" s="257"/>
      <c r="S671" s="257"/>
      <c r="T671" s="258"/>
      <c r="U671" s="15"/>
      <c r="V671" s="15"/>
      <c r="W671" s="15"/>
      <c r="X671" s="15"/>
      <c r="Y671" s="15"/>
      <c r="Z671" s="15"/>
      <c r="AA671" s="15"/>
      <c r="AB671" s="15"/>
      <c r="AC671" s="15"/>
      <c r="AD671" s="15"/>
      <c r="AE671" s="15"/>
      <c r="AT671" s="259" t="s">
        <v>167</v>
      </c>
      <c r="AU671" s="259" t="s">
        <v>87</v>
      </c>
      <c r="AV671" s="15" t="s">
        <v>165</v>
      </c>
      <c r="AW671" s="15" t="s">
        <v>33</v>
      </c>
      <c r="AX671" s="15" t="s">
        <v>85</v>
      </c>
      <c r="AY671" s="259" t="s">
        <v>157</v>
      </c>
    </row>
    <row r="672" s="2" customFormat="1" ht="24.15" customHeight="1">
      <c r="A672" s="38"/>
      <c r="B672" s="39"/>
      <c r="C672" s="260" t="s">
        <v>887</v>
      </c>
      <c r="D672" s="260" t="s">
        <v>240</v>
      </c>
      <c r="E672" s="261" t="s">
        <v>888</v>
      </c>
      <c r="F672" s="262" t="s">
        <v>889</v>
      </c>
      <c r="G672" s="263" t="s">
        <v>174</v>
      </c>
      <c r="H672" s="264">
        <v>634.48099999999999</v>
      </c>
      <c r="I672" s="265"/>
      <c r="J672" s="266">
        <f>ROUND(I672*H672,2)</f>
        <v>0</v>
      </c>
      <c r="K672" s="262" t="s">
        <v>164</v>
      </c>
      <c r="L672" s="267"/>
      <c r="M672" s="268" t="s">
        <v>1</v>
      </c>
      <c r="N672" s="269" t="s">
        <v>43</v>
      </c>
      <c r="O672" s="91"/>
      <c r="P672" s="223">
        <f>O672*H672</f>
        <v>0</v>
      </c>
      <c r="Q672" s="223">
        <v>0.0010499999999999999</v>
      </c>
      <c r="R672" s="223">
        <f>Q672*H672</f>
        <v>0.66620504999999997</v>
      </c>
      <c r="S672" s="223">
        <v>0</v>
      </c>
      <c r="T672" s="224">
        <f>S672*H672</f>
        <v>0</v>
      </c>
      <c r="U672" s="38"/>
      <c r="V672" s="38"/>
      <c r="W672" s="38"/>
      <c r="X672" s="38"/>
      <c r="Y672" s="38"/>
      <c r="Z672" s="38"/>
      <c r="AA672" s="38"/>
      <c r="AB672" s="38"/>
      <c r="AC672" s="38"/>
      <c r="AD672" s="38"/>
      <c r="AE672" s="38"/>
      <c r="AR672" s="225" t="s">
        <v>367</v>
      </c>
      <c r="AT672" s="225" t="s">
        <v>240</v>
      </c>
      <c r="AU672" s="225" t="s">
        <v>87</v>
      </c>
      <c r="AY672" s="17" t="s">
        <v>157</v>
      </c>
      <c r="BE672" s="226">
        <f>IF(N672="základní",J672,0)</f>
        <v>0</v>
      </c>
      <c r="BF672" s="226">
        <f>IF(N672="snížená",J672,0)</f>
        <v>0</v>
      </c>
      <c r="BG672" s="226">
        <f>IF(N672="zákl. přenesená",J672,0)</f>
        <v>0</v>
      </c>
      <c r="BH672" s="226">
        <f>IF(N672="sníž. přenesená",J672,0)</f>
        <v>0</v>
      </c>
      <c r="BI672" s="226">
        <f>IF(N672="nulová",J672,0)</f>
        <v>0</v>
      </c>
      <c r="BJ672" s="17" t="s">
        <v>85</v>
      </c>
      <c r="BK672" s="226">
        <f>ROUND(I672*H672,2)</f>
        <v>0</v>
      </c>
      <c r="BL672" s="17" t="s">
        <v>254</v>
      </c>
      <c r="BM672" s="225" t="s">
        <v>890</v>
      </c>
    </row>
    <row r="673" s="14" customFormat="1">
      <c r="A673" s="14"/>
      <c r="B673" s="238"/>
      <c r="C673" s="239"/>
      <c r="D673" s="229" t="s">
        <v>167</v>
      </c>
      <c r="E673" s="239"/>
      <c r="F673" s="241" t="s">
        <v>891</v>
      </c>
      <c r="G673" s="239"/>
      <c r="H673" s="242">
        <v>634.48099999999999</v>
      </c>
      <c r="I673" s="243"/>
      <c r="J673" s="239"/>
      <c r="K673" s="239"/>
      <c r="L673" s="244"/>
      <c r="M673" s="245"/>
      <c r="N673" s="246"/>
      <c r="O673" s="246"/>
      <c r="P673" s="246"/>
      <c r="Q673" s="246"/>
      <c r="R673" s="246"/>
      <c r="S673" s="246"/>
      <c r="T673" s="247"/>
      <c r="U673" s="14"/>
      <c r="V673" s="14"/>
      <c r="W673" s="14"/>
      <c r="X673" s="14"/>
      <c r="Y673" s="14"/>
      <c r="Z673" s="14"/>
      <c r="AA673" s="14"/>
      <c r="AB673" s="14"/>
      <c r="AC673" s="14"/>
      <c r="AD673" s="14"/>
      <c r="AE673" s="14"/>
      <c r="AT673" s="248" t="s">
        <v>167</v>
      </c>
      <c r="AU673" s="248" t="s">
        <v>87</v>
      </c>
      <c r="AV673" s="14" t="s">
        <v>87</v>
      </c>
      <c r="AW673" s="14" t="s">
        <v>4</v>
      </c>
      <c r="AX673" s="14" t="s">
        <v>85</v>
      </c>
      <c r="AY673" s="248" t="s">
        <v>157</v>
      </c>
    </row>
    <row r="674" s="2" customFormat="1" ht="49.05" customHeight="1">
      <c r="A674" s="38"/>
      <c r="B674" s="39"/>
      <c r="C674" s="214" t="s">
        <v>892</v>
      </c>
      <c r="D674" s="214" t="s">
        <v>160</v>
      </c>
      <c r="E674" s="215" t="s">
        <v>893</v>
      </c>
      <c r="F674" s="216" t="s">
        <v>894</v>
      </c>
      <c r="G674" s="217" t="s">
        <v>805</v>
      </c>
      <c r="H674" s="270"/>
      <c r="I674" s="219"/>
      <c r="J674" s="220">
        <f>ROUND(I674*H674,2)</f>
        <v>0</v>
      </c>
      <c r="K674" s="216" t="s">
        <v>164</v>
      </c>
      <c r="L674" s="44"/>
      <c r="M674" s="221" t="s">
        <v>1</v>
      </c>
      <c r="N674" s="222" t="s">
        <v>43</v>
      </c>
      <c r="O674" s="91"/>
      <c r="P674" s="223">
        <f>O674*H674</f>
        <v>0</v>
      </c>
      <c r="Q674" s="223">
        <v>0</v>
      </c>
      <c r="R674" s="223">
        <f>Q674*H674</f>
        <v>0</v>
      </c>
      <c r="S674" s="223">
        <v>0</v>
      </c>
      <c r="T674" s="224">
        <f>S674*H674</f>
        <v>0</v>
      </c>
      <c r="U674" s="38"/>
      <c r="V674" s="38"/>
      <c r="W674" s="38"/>
      <c r="X674" s="38"/>
      <c r="Y674" s="38"/>
      <c r="Z674" s="38"/>
      <c r="AA674" s="38"/>
      <c r="AB674" s="38"/>
      <c r="AC674" s="38"/>
      <c r="AD674" s="38"/>
      <c r="AE674" s="38"/>
      <c r="AR674" s="225" t="s">
        <v>254</v>
      </c>
      <c r="AT674" s="225" t="s">
        <v>160</v>
      </c>
      <c r="AU674" s="225" t="s">
        <v>87</v>
      </c>
      <c r="AY674" s="17" t="s">
        <v>157</v>
      </c>
      <c r="BE674" s="226">
        <f>IF(N674="základní",J674,0)</f>
        <v>0</v>
      </c>
      <c r="BF674" s="226">
        <f>IF(N674="snížená",J674,0)</f>
        <v>0</v>
      </c>
      <c r="BG674" s="226">
        <f>IF(N674="zákl. přenesená",J674,0)</f>
        <v>0</v>
      </c>
      <c r="BH674" s="226">
        <f>IF(N674="sníž. přenesená",J674,0)</f>
        <v>0</v>
      </c>
      <c r="BI674" s="226">
        <f>IF(N674="nulová",J674,0)</f>
        <v>0</v>
      </c>
      <c r="BJ674" s="17" t="s">
        <v>85</v>
      </c>
      <c r="BK674" s="226">
        <f>ROUND(I674*H674,2)</f>
        <v>0</v>
      </c>
      <c r="BL674" s="17" t="s">
        <v>254</v>
      </c>
      <c r="BM674" s="225" t="s">
        <v>895</v>
      </c>
    </row>
    <row r="675" s="2" customFormat="1" ht="55.5" customHeight="1">
      <c r="A675" s="38"/>
      <c r="B675" s="39"/>
      <c r="C675" s="214" t="s">
        <v>896</v>
      </c>
      <c r="D675" s="214" t="s">
        <v>160</v>
      </c>
      <c r="E675" s="215" t="s">
        <v>897</v>
      </c>
      <c r="F675" s="216" t="s">
        <v>898</v>
      </c>
      <c r="G675" s="217" t="s">
        <v>805</v>
      </c>
      <c r="H675" s="270"/>
      <c r="I675" s="219"/>
      <c r="J675" s="220">
        <f>ROUND(I675*H675,2)</f>
        <v>0</v>
      </c>
      <c r="K675" s="216" t="s">
        <v>164</v>
      </c>
      <c r="L675" s="44"/>
      <c r="M675" s="221" t="s">
        <v>1</v>
      </c>
      <c r="N675" s="222" t="s">
        <v>43</v>
      </c>
      <c r="O675" s="91"/>
      <c r="P675" s="223">
        <f>O675*H675</f>
        <v>0</v>
      </c>
      <c r="Q675" s="223">
        <v>0</v>
      </c>
      <c r="R675" s="223">
        <f>Q675*H675</f>
        <v>0</v>
      </c>
      <c r="S675" s="223">
        <v>0</v>
      </c>
      <c r="T675" s="224">
        <f>S675*H675</f>
        <v>0</v>
      </c>
      <c r="U675" s="38"/>
      <c r="V675" s="38"/>
      <c r="W675" s="38"/>
      <c r="X675" s="38"/>
      <c r="Y675" s="38"/>
      <c r="Z675" s="38"/>
      <c r="AA675" s="38"/>
      <c r="AB675" s="38"/>
      <c r="AC675" s="38"/>
      <c r="AD675" s="38"/>
      <c r="AE675" s="38"/>
      <c r="AR675" s="225" t="s">
        <v>254</v>
      </c>
      <c r="AT675" s="225" t="s">
        <v>160</v>
      </c>
      <c r="AU675" s="225" t="s">
        <v>87</v>
      </c>
      <c r="AY675" s="17" t="s">
        <v>157</v>
      </c>
      <c r="BE675" s="226">
        <f>IF(N675="základní",J675,0)</f>
        <v>0</v>
      </c>
      <c r="BF675" s="226">
        <f>IF(N675="snížená",J675,0)</f>
        <v>0</v>
      </c>
      <c r="BG675" s="226">
        <f>IF(N675="zákl. přenesená",J675,0)</f>
        <v>0</v>
      </c>
      <c r="BH675" s="226">
        <f>IF(N675="sníž. přenesená",J675,0)</f>
        <v>0</v>
      </c>
      <c r="BI675" s="226">
        <f>IF(N675="nulová",J675,0)</f>
        <v>0</v>
      </c>
      <c r="BJ675" s="17" t="s">
        <v>85</v>
      </c>
      <c r="BK675" s="226">
        <f>ROUND(I675*H675,2)</f>
        <v>0</v>
      </c>
      <c r="BL675" s="17" t="s">
        <v>254</v>
      </c>
      <c r="BM675" s="225" t="s">
        <v>899</v>
      </c>
    </row>
    <row r="676" s="12" customFormat="1" ht="22.8" customHeight="1">
      <c r="A676" s="12"/>
      <c r="B676" s="198"/>
      <c r="C676" s="199"/>
      <c r="D676" s="200" t="s">
        <v>77</v>
      </c>
      <c r="E676" s="212" t="s">
        <v>900</v>
      </c>
      <c r="F676" s="212" t="s">
        <v>901</v>
      </c>
      <c r="G676" s="199"/>
      <c r="H676" s="199"/>
      <c r="I676" s="202"/>
      <c r="J676" s="213">
        <f>BK676</f>
        <v>0</v>
      </c>
      <c r="K676" s="199"/>
      <c r="L676" s="204"/>
      <c r="M676" s="205"/>
      <c r="N676" s="206"/>
      <c r="O676" s="206"/>
      <c r="P676" s="207">
        <f>SUM(P677:P691)</f>
        <v>0</v>
      </c>
      <c r="Q676" s="206"/>
      <c r="R676" s="207">
        <f>SUM(R677:R691)</f>
        <v>0.65259599999999995</v>
      </c>
      <c r="S676" s="206"/>
      <c r="T676" s="208">
        <f>SUM(T677:T691)</f>
        <v>0</v>
      </c>
      <c r="U676" s="12"/>
      <c r="V676" s="12"/>
      <c r="W676" s="12"/>
      <c r="X676" s="12"/>
      <c r="Y676" s="12"/>
      <c r="Z676" s="12"/>
      <c r="AA676" s="12"/>
      <c r="AB676" s="12"/>
      <c r="AC676" s="12"/>
      <c r="AD676" s="12"/>
      <c r="AE676" s="12"/>
      <c r="AR676" s="209" t="s">
        <v>87</v>
      </c>
      <c r="AT676" s="210" t="s">
        <v>77</v>
      </c>
      <c r="AU676" s="210" t="s">
        <v>85</v>
      </c>
      <c r="AY676" s="209" t="s">
        <v>157</v>
      </c>
      <c r="BK676" s="211">
        <f>SUM(BK677:BK691)</f>
        <v>0</v>
      </c>
    </row>
    <row r="677" s="2" customFormat="1" ht="37.8" customHeight="1">
      <c r="A677" s="38"/>
      <c r="B677" s="39"/>
      <c r="C677" s="214" t="s">
        <v>902</v>
      </c>
      <c r="D677" s="214" t="s">
        <v>160</v>
      </c>
      <c r="E677" s="215" t="s">
        <v>903</v>
      </c>
      <c r="F677" s="216" t="s">
        <v>904</v>
      </c>
      <c r="G677" s="217" t="s">
        <v>174</v>
      </c>
      <c r="H677" s="218">
        <v>27.300000000000001</v>
      </c>
      <c r="I677" s="219"/>
      <c r="J677" s="220">
        <f>ROUND(I677*H677,2)</f>
        <v>0</v>
      </c>
      <c r="K677" s="216" t="s">
        <v>164</v>
      </c>
      <c r="L677" s="44"/>
      <c r="M677" s="221" t="s">
        <v>1</v>
      </c>
      <c r="N677" s="222" t="s">
        <v>43</v>
      </c>
      <c r="O677" s="91"/>
      <c r="P677" s="223">
        <f>O677*H677</f>
        <v>0</v>
      </c>
      <c r="Q677" s="223">
        <v>0.0010200000000000001</v>
      </c>
      <c r="R677" s="223">
        <f>Q677*H677</f>
        <v>0.027846000000000003</v>
      </c>
      <c r="S677" s="223">
        <v>0</v>
      </c>
      <c r="T677" s="224">
        <f>S677*H677</f>
        <v>0</v>
      </c>
      <c r="U677" s="38"/>
      <c r="V677" s="38"/>
      <c r="W677" s="38"/>
      <c r="X677" s="38"/>
      <c r="Y677" s="38"/>
      <c r="Z677" s="38"/>
      <c r="AA677" s="38"/>
      <c r="AB677" s="38"/>
      <c r="AC677" s="38"/>
      <c r="AD677" s="38"/>
      <c r="AE677" s="38"/>
      <c r="AR677" s="225" t="s">
        <v>254</v>
      </c>
      <c r="AT677" s="225" t="s">
        <v>160</v>
      </c>
      <c r="AU677" s="225" t="s">
        <v>87</v>
      </c>
      <c r="AY677" s="17" t="s">
        <v>157</v>
      </c>
      <c r="BE677" s="226">
        <f>IF(N677="základní",J677,0)</f>
        <v>0</v>
      </c>
      <c r="BF677" s="226">
        <f>IF(N677="snížená",J677,0)</f>
        <v>0</v>
      </c>
      <c r="BG677" s="226">
        <f>IF(N677="zákl. přenesená",J677,0)</f>
        <v>0</v>
      </c>
      <c r="BH677" s="226">
        <f>IF(N677="sníž. přenesená",J677,0)</f>
        <v>0</v>
      </c>
      <c r="BI677" s="226">
        <f>IF(N677="nulová",J677,0)</f>
        <v>0</v>
      </c>
      <c r="BJ677" s="17" t="s">
        <v>85</v>
      </c>
      <c r="BK677" s="226">
        <f>ROUND(I677*H677,2)</f>
        <v>0</v>
      </c>
      <c r="BL677" s="17" t="s">
        <v>254</v>
      </c>
      <c r="BM677" s="225" t="s">
        <v>905</v>
      </c>
    </row>
    <row r="678" s="14" customFormat="1">
      <c r="A678" s="14"/>
      <c r="B678" s="238"/>
      <c r="C678" s="239"/>
      <c r="D678" s="229" t="s">
        <v>167</v>
      </c>
      <c r="E678" s="240" t="s">
        <v>1</v>
      </c>
      <c r="F678" s="241" t="s">
        <v>906</v>
      </c>
      <c r="G678" s="239"/>
      <c r="H678" s="242">
        <v>27.300000000000001</v>
      </c>
      <c r="I678" s="243"/>
      <c r="J678" s="239"/>
      <c r="K678" s="239"/>
      <c r="L678" s="244"/>
      <c r="M678" s="245"/>
      <c r="N678" s="246"/>
      <c r="O678" s="246"/>
      <c r="P678" s="246"/>
      <c r="Q678" s="246"/>
      <c r="R678" s="246"/>
      <c r="S678" s="246"/>
      <c r="T678" s="247"/>
      <c r="U678" s="14"/>
      <c r="V678" s="14"/>
      <c r="W678" s="14"/>
      <c r="X678" s="14"/>
      <c r="Y678" s="14"/>
      <c r="Z678" s="14"/>
      <c r="AA678" s="14"/>
      <c r="AB678" s="14"/>
      <c r="AC678" s="14"/>
      <c r="AD678" s="14"/>
      <c r="AE678" s="14"/>
      <c r="AT678" s="248" t="s">
        <v>167</v>
      </c>
      <c r="AU678" s="248" t="s">
        <v>87</v>
      </c>
      <c r="AV678" s="14" t="s">
        <v>87</v>
      </c>
      <c r="AW678" s="14" t="s">
        <v>33</v>
      </c>
      <c r="AX678" s="14" t="s">
        <v>78</v>
      </c>
      <c r="AY678" s="248" t="s">
        <v>157</v>
      </c>
    </row>
    <row r="679" s="15" customFormat="1">
      <c r="A679" s="15"/>
      <c r="B679" s="249"/>
      <c r="C679" s="250"/>
      <c r="D679" s="229" t="s">
        <v>167</v>
      </c>
      <c r="E679" s="251" t="s">
        <v>1</v>
      </c>
      <c r="F679" s="252" t="s">
        <v>171</v>
      </c>
      <c r="G679" s="250"/>
      <c r="H679" s="253">
        <v>27.300000000000001</v>
      </c>
      <c r="I679" s="254"/>
      <c r="J679" s="250"/>
      <c r="K679" s="250"/>
      <c r="L679" s="255"/>
      <c r="M679" s="256"/>
      <c r="N679" s="257"/>
      <c r="O679" s="257"/>
      <c r="P679" s="257"/>
      <c r="Q679" s="257"/>
      <c r="R679" s="257"/>
      <c r="S679" s="257"/>
      <c r="T679" s="258"/>
      <c r="U679" s="15"/>
      <c r="V679" s="15"/>
      <c r="W679" s="15"/>
      <c r="X679" s="15"/>
      <c r="Y679" s="15"/>
      <c r="Z679" s="15"/>
      <c r="AA679" s="15"/>
      <c r="AB679" s="15"/>
      <c r="AC679" s="15"/>
      <c r="AD679" s="15"/>
      <c r="AE679" s="15"/>
      <c r="AT679" s="259" t="s">
        <v>167</v>
      </c>
      <c r="AU679" s="259" t="s">
        <v>87</v>
      </c>
      <c r="AV679" s="15" t="s">
        <v>165</v>
      </c>
      <c r="AW679" s="15" t="s">
        <v>33</v>
      </c>
      <c r="AX679" s="15" t="s">
        <v>85</v>
      </c>
      <c r="AY679" s="259" t="s">
        <v>157</v>
      </c>
    </row>
    <row r="680" s="2" customFormat="1" ht="24.15" customHeight="1">
      <c r="A680" s="38"/>
      <c r="B680" s="39"/>
      <c r="C680" s="260" t="s">
        <v>907</v>
      </c>
      <c r="D680" s="260" t="s">
        <v>240</v>
      </c>
      <c r="E680" s="261" t="s">
        <v>908</v>
      </c>
      <c r="F680" s="262" t="s">
        <v>909</v>
      </c>
      <c r="G680" s="263" t="s">
        <v>174</v>
      </c>
      <c r="H680" s="264">
        <v>10.5</v>
      </c>
      <c r="I680" s="265"/>
      <c r="J680" s="266">
        <f>ROUND(I680*H680,2)</f>
        <v>0</v>
      </c>
      <c r="K680" s="262" t="s">
        <v>164</v>
      </c>
      <c r="L680" s="267"/>
      <c r="M680" s="268" t="s">
        <v>1</v>
      </c>
      <c r="N680" s="269" t="s">
        <v>43</v>
      </c>
      <c r="O680" s="91"/>
      <c r="P680" s="223">
        <f>O680*H680</f>
        <v>0</v>
      </c>
      <c r="Q680" s="223">
        <v>0.021100000000000001</v>
      </c>
      <c r="R680" s="223">
        <f>Q680*H680</f>
        <v>0.22155</v>
      </c>
      <c r="S680" s="223">
        <v>0</v>
      </c>
      <c r="T680" s="224">
        <f>S680*H680</f>
        <v>0</v>
      </c>
      <c r="U680" s="38"/>
      <c r="V680" s="38"/>
      <c r="W680" s="38"/>
      <c r="X680" s="38"/>
      <c r="Y680" s="38"/>
      <c r="Z680" s="38"/>
      <c r="AA680" s="38"/>
      <c r="AB680" s="38"/>
      <c r="AC680" s="38"/>
      <c r="AD680" s="38"/>
      <c r="AE680" s="38"/>
      <c r="AR680" s="225" t="s">
        <v>367</v>
      </c>
      <c r="AT680" s="225" t="s">
        <v>240</v>
      </c>
      <c r="AU680" s="225" t="s">
        <v>87</v>
      </c>
      <c r="AY680" s="17" t="s">
        <v>157</v>
      </c>
      <c r="BE680" s="226">
        <f>IF(N680="základní",J680,0)</f>
        <v>0</v>
      </c>
      <c r="BF680" s="226">
        <f>IF(N680="snížená",J680,0)</f>
        <v>0</v>
      </c>
      <c r="BG680" s="226">
        <f>IF(N680="zákl. přenesená",J680,0)</f>
        <v>0</v>
      </c>
      <c r="BH680" s="226">
        <f>IF(N680="sníž. přenesená",J680,0)</f>
        <v>0</v>
      </c>
      <c r="BI680" s="226">
        <f>IF(N680="nulová",J680,0)</f>
        <v>0</v>
      </c>
      <c r="BJ680" s="17" t="s">
        <v>85</v>
      </c>
      <c r="BK680" s="226">
        <f>ROUND(I680*H680,2)</f>
        <v>0</v>
      </c>
      <c r="BL680" s="17" t="s">
        <v>254</v>
      </c>
      <c r="BM680" s="225" t="s">
        <v>910</v>
      </c>
    </row>
    <row r="681" s="14" customFormat="1">
      <c r="A681" s="14"/>
      <c r="B681" s="238"/>
      <c r="C681" s="239"/>
      <c r="D681" s="229" t="s">
        <v>167</v>
      </c>
      <c r="E681" s="240" t="s">
        <v>1</v>
      </c>
      <c r="F681" s="241" t="s">
        <v>911</v>
      </c>
      <c r="G681" s="239"/>
      <c r="H681" s="242">
        <v>8</v>
      </c>
      <c r="I681" s="243"/>
      <c r="J681" s="239"/>
      <c r="K681" s="239"/>
      <c r="L681" s="244"/>
      <c r="M681" s="245"/>
      <c r="N681" s="246"/>
      <c r="O681" s="246"/>
      <c r="P681" s="246"/>
      <c r="Q681" s="246"/>
      <c r="R681" s="246"/>
      <c r="S681" s="246"/>
      <c r="T681" s="247"/>
      <c r="U681" s="14"/>
      <c r="V681" s="14"/>
      <c r="W681" s="14"/>
      <c r="X681" s="14"/>
      <c r="Y681" s="14"/>
      <c r="Z681" s="14"/>
      <c r="AA681" s="14"/>
      <c r="AB681" s="14"/>
      <c r="AC681" s="14"/>
      <c r="AD681" s="14"/>
      <c r="AE681" s="14"/>
      <c r="AT681" s="248" t="s">
        <v>167</v>
      </c>
      <c r="AU681" s="248" t="s">
        <v>87</v>
      </c>
      <c r="AV681" s="14" t="s">
        <v>87</v>
      </c>
      <c r="AW681" s="14" t="s">
        <v>33</v>
      </c>
      <c r="AX681" s="14" t="s">
        <v>78</v>
      </c>
      <c r="AY681" s="248" t="s">
        <v>157</v>
      </c>
    </row>
    <row r="682" s="14" customFormat="1">
      <c r="A682" s="14"/>
      <c r="B682" s="238"/>
      <c r="C682" s="239"/>
      <c r="D682" s="229" t="s">
        <v>167</v>
      </c>
      <c r="E682" s="240" t="s">
        <v>1</v>
      </c>
      <c r="F682" s="241" t="s">
        <v>912</v>
      </c>
      <c r="G682" s="239"/>
      <c r="H682" s="242">
        <v>2</v>
      </c>
      <c r="I682" s="243"/>
      <c r="J682" s="239"/>
      <c r="K682" s="239"/>
      <c r="L682" s="244"/>
      <c r="M682" s="245"/>
      <c r="N682" s="246"/>
      <c r="O682" s="246"/>
      <c r="P682" s="246"/>
      <c r="Q682" s="246"/>
      <c r="R682" s="246"/>
      <c r="S682" s="246"/>
      <c r="T682" s="247"/>
      <c r="U682" s="14"/>
      <c r="V682" s="14"/>
      <c r="W682" s="14"/>
      <c r="X682" s="14"/>
      <c r="Y682" s="14"/>
      <c r="Z682" s="14"/>
      <c r="AA682" s="14"/>
      <c r="AB682" s="14"/>
      <c r="AC682" s="14"/>
      <c r="AD682" s="14"/>
      <c r="AE682" s="14"/>
      <c r="AT682" s="248" t="s">
        <v>167</v>
      </c>
      <c r="AU682" s="248" t="s">
        <v>87</v>
      </c>
      <c r="AV682" s="14" t="s">
        <v>87</v>
      </c>
      <c r="AW682" s="14" t="s">
        <v>33</v>
      </c>
      <c r="AX682" s="14" t="s">
        <v>78</v>
      </c>
      <c r="AY682" s="248" t="s">
        <v>157</v>
      </c>
    </row>
    <row r="683" s="15" customFormat="1">
      <c r="A683" s="15"/>
      <c r="B683" s="249"/>
      <c r="C683" s="250"/>
      <c r="D683" s="229" t="s">
        <v>167</v>
      </c>
      <c r="E683" s="251" t="s">
        <v>1</v>
      </c>
      <c r="F683" s="252" t="s">
        <v>171</v>
      </c>
      <c r="G683" s="250"/>
      <c r="H683" s="253">
        <v>10</v>
      </c>
      <c r="I683" s="254"/>
      <c r="J683" s="250"/>
      <c r="K683" s="250"/>
      <c r="L683" s="255"/>
      <c r="M683" s="256"/>
      <c r="N683" s="257"/>
      <c r="O683" s="257"/>
      <c r="P683" s="257"/>
      <c r="Q683" s="257"/>
      <c r="R683" s="257"/>
      <c r="S683" s="257"/>
      <c r="T683" s="258"/>
      <c r="U683" s="15"/>
      <c r="V683" s="15"/>
      <c r="W683" s="15"/>
      <c r="X683" s="15"/>
      <c r="Y683" s="15"/>
      <c r="Z683" s="15"/>
      <c r="AA683" s="15"/>
      <c r="AB683" s="15"/>
      <c r="AC683" s="15"/>
      <c r="AD683" s="15"/>
      <c r="AE683" s="15"/>
      <c r="AT683" s="259" t="s">
        <v>167</v>
      </c>
      <c r="AU683" s="259" t="s">
        <v>87</v>
      </c>
      <c r="AV683" s="15" t="s">
        <v>165</v>
      </c>
      <c r="AW683" s="15" t="s">
        <v>33</v>
      </c>
      <c r="AX683" s="15" t="s">
        <v>85</v>
      </c>
      <c r="AY683" s="259" t="s">
        <v>157</v>
      </c>
    </row>
    <row r="684" s="14" customFormat="1">
      <c r="A684" s="14"/>
      <c r="B684" s="238"/>
      <c r="C684" s="239"/>
      <c r="D684" s="229" t="s">
        <v>167</v>
      </c>
      <c r="E684" s="239"/>
      <c r="F684" s="241" t="s">
        <v>913</v>
      </c>
      <c r="G684" s="239"/>
      <c r="H684" s="242">
        <v>10.5</v>
      </c>
      <c r="I684" s="243"/>
      <c r="J684" s="239"/>
      <c r="K684" s="239"/>
      <c r="L684" s="244"/>
      <c r="M684" s="245"/>
      <c r="N684" s="246"/>
      <c r="O684" s="246"/>
      <c r="P684" s="246"/>
      <c r="Q684" s="246"/>
      <c r="R684" s="246"/>
      <c r="S684" s="246"/>
      <c r="T684" s="247"/>
      <c r="U684" s="14"/>
      <c r="V684" s="14"/>
      <c r="W684" s="14"/>
      <c r="X684" s="14"/>
      <c r="Y684" s="14"/>
      <c r="Z684" s="14"/>
      <c r="AA684" s="14"/>
      <c r="AB684" s="14"/>
      <c r="AC684" s="14"/>
      <c r="AD684" s="14"/>
      <c r="AE684" s="14"/>
      <c r="AT684" s="248" t="s">
        <v>167</v>
      </c>
      <c r="AU684" s="248" t="s">
        <v>87</v>
      </c>
      <c r="AV684" s="14" t="s">
        <v>87</v>
      </c>
      <c r="AW684" s="14" t="s">
        <v>4</v>
      </c>
      <c r="AX684" s="14" t="s">
        <v>85</v>
      </c>
      <c r="AY684" s="248" t="s">
        <v>157</v>
      </c>
    </row>
    <row r="685" s="2" customFormat="1" ht="24.15" customHeight="1">
      <c r="A685" s="38"/>
      <c r="B685" s="39"/>
      <c r="C685" s="260" t="s">
        <v>914</v>
      </c>
      <c r="D685" s="260" t="s">
        <v>240</v>
      </c>
      <c r="E685" s="261" t="s">
        <v>915</v>
      </c>
      <c r="F685" s="262" t="s">
        <v>916</v>
      </c>
      <c r="G685" s="263" t="s">
        <v>174</v>
      </c>
      <c r="H685" s="264">
        <v>16.800000000000001</v>
      </c>
      <c r="I685" s="265"/>
      <c r="J685" s="266">
        <f>ROUND(I685*H685,2)</f>
        <v>0</v>
      </c>
      <c r="K685" s="262" t="s">
        <v>164</v>
      </c>
      <c r="L685" s="267"/>
      <c r="M685" s="268" t="s">
        <v>1</v>
      </c>
      <c r="N685" s="269" t="s">
        <v>43</v>
      </c>
      <c r="O685" s="91"/>
      <c r="P685" s="223">
        <f>O685*H685</f>
        <v>0</v>
      </c>
      <c r="Q685" s="223">
        <v>0.024</v>
      </c>
      <c r="R685" s="223">
        <f>Q685*H685</f>
        <v>0.4032</v>
      </c>
      <c r="S685" s="223">
        <v>0</v>
      </c>
      <c r="T685" s="224">
        <f>S685*H685</f>
        <v>0</v>
      </c>
      <c r="U685" s="38"/>
      <c r="V685" s="38"/>
      <c r="W685" s="38"/>
      <c r="X685" s="38"/>
      <c r="Y685" s="38"/>
      <c r="Z685" s="38"/>
      <c r="AA685" s="38"/>
      <c r="AB685" s="38"/>
      <c r="AC685" s="38"/>
      <c r="AD685" s="38"/>
      <c r="AE685" s="38"/>
      <c r="AR685" s="225" t="s">
        <v>367</v>
      </c>
      <c r="AT685" s="225" t="s">
        <v>240</v>
      </c>
      <c r="AU685" s="225" t="s">
        <v>87</v>
      </c>
      <c r="AY685" s="17" t="s">
        <v>157</v>
      </c>
      <c r="BE685" s="226">
        <f>IF(N685="základní",J685,0)</f>
        <v>0</v>
      </c>
      <c r="BF685" s="226">
        <f>IF(N685="snížená",J685,0)</f>
        <v>0</v>
      </c>
      <c r="BG685" s="226">
        <f>IF(N685="zákl. přenesená",J685,0)</f>
        <v>0</v>
      </c>
      <c r="BH685" s="226">
        <f>IF(N685="sníž. přenesená",J685,0)</f>
        <v>0</v>
      </c>
      <c r="BI685" s="226">
        <f>IF(N685="nulová",J685,0)</f>
        <v>0</v>
      </c>
      <c r="BJ685" s="17" t="s">
        <v>85</v>
      </c>
      <c r="BK685" s="226">
        <f>ROUND(I685*H685,2)</f>
        <v>0</v>
      </c>
      <c r="BL685" s="17" t="s">
        <v>254</v>
      </c>
      <c r="BM685" s="225" t="s">
        <v>917</v>
      </c>
    </row>
    <row r="686" s="14" customFormat="1">
      <c r="A686" s="14"/>
      <c r="B686" s="238"/>
      <c r="C686" s="239"/>
      <c r="D686" s="229" t="s">
        <v>167</v>
      </c>
      <c r="E686" s="240" t="s">
        <v>1</v>
      </c>
      <c r="F686" s="241" t="s">
        <v>918</v>
      </c>
      <c r="G686" s="239"/>
      <c r="H686" s="242">
        <v>12</v>
      </c>
      <c r="I686" s="243"/>
      <c r="J686" s="239"/>
      <c r="K686" s="239"/>
      <c r="L686" s="244"/>
      <c r="M686" s="245"/>
      <c r="N686" s="246"/>
      <c r="O686" s="246"/>
      <c r="P686" s="246"/>
      <c r="Q686" s="246"/>
      <c r="R686" s="246"/>
      <c r="S686" s="246"/>
      <c r="T686" s="247"/>
      <c r="U686" s="14"/>
      <c r="V686" s="14"/>
      <c r="W686" s="14"/>
      <c r="X686" s="14"/>
      <c r="Y686" s="14"/>
      <c r="Z686" s="14"/>
      <c r="AA686" s="14"/>
      <c r="AB686" s="14"/>
      <c r="AC686" s="14"/>
      <c r="AD686" s="14"/>
      <c r="AE686" s="14"/>
      <c r="AT686" s="248" t="s">
        <v>167</v>
      </c>
      <c r="AU686" s="248" t="s">
        <v>87</v>
      </c>
      <c r="AV686" s="14" t="s">
        <v>87</v>
      </c>
      <c r="AW686" s="14" t="s">
        <v>33</v>
      </c>
      <c r="AX686" s="14" t="s">
        <v>78</v>
      </c>
      <c r="AY686" s="248" t="s">
        <v>157</v>
      </c>
    </row>
    <row r="687" s="14" customFormat="1">
      <c r="A687" s="14"/>
      <c r="B687" s="238"/>
      <c r="C687" s="239"/>
      <c r="D687" s="229" t="s">
        <v>167</v>
      </c>
      <c r="E687" s="240" t="s">
        <v>1</v>
      </c>
      <c r="F687" s="241" t="s">
        <v>919</v>
      </c>
      <c r="G687" s="239"/>
      <c r="H687" s="242">
        <v>4</v>
      </c>
      <c r="I687" s="243"/>
      <c r="J687" s="239"/>
      <c r="K687" s="239"/>
      <c r="L687" s="244"/>
      <c r="M687" s="245"/>
      <c r="N687" s="246"/>
      <c r="O687" s="246"/>
      <c r="P687" s="246"/>
      <c r="Q687" s="246"/>
      <c r="R687" s="246"/>
      <c r="S687" s="246"/>
      <c r="T687" s="247"/>
      <c r="U687" s="14"/>
      <c r="V687" s="14"/>
      <c r="W687" s="14"/>
      <c r="X687" s="14"/>
      <c r="Y687" s="14"/>
      <c r="Z687" s="14"/>
      <c r="AA687" s="14"/>
      <c r="AB687" s="14"/>
      <c r="AC687" s="14"/>
      <c r="AD687" s="14"/>
      <c r="AE687" s="14"/>
      <c r="AT687" s="248" t="s">
        <v>167</v>
      </c>
      <c r="AU687" s="248" t="s">
        <v>87</v>
      </c>
      <c r="AV687" s="14" t="s">
        <v>87</v>
      </c>
      <c r="AW687" s="14" t="s">
        <v>33</v>
      </c>
      <c r="AX687" s="14" t="s">
        <v>78</v>
      </c>
      <c r="AY687" s="248" t="s">
        <v>157</v>
      </c>
    </row>
    <row r="688" s="15" customFormat="1">
      <c r="A688" s="15"/>
      <c r="B688" s="249"/>
      <c r="C688" s="250"/>
      <c r="D688" s="229" t="s">
        <v>167</v>
      </c>
      <c r="E688" s="251" t="s">
        <v>1</v>
      </c>
      <c r="F688" s="252" t="s">
        <v>171</v>
      </c>
      <c r="G688" s="250"/>
      <c r="H688" s="253">
        <v>16</v>
      </c>
      <c r="I688" s="254"/>
      <c r="J688" s="250"/>
      <c r="K688" s="250"/>
      <c r="L688" s="255"/>
      <c r="M688" s="256"/>
      <c r="N688" s="257"/>
      <c r="O688" s="257"/>
      <c r="P688" s="257"/>
      <c r="Q688" s="257"/>
      <c r="R688" s="257"/>
      <c r="S688" s="257"/>
      <c r="T688" s="258"/>
      <c r="U688" s="15"/>
      <c r="V688" s="15"/>
      <c r="W688" s="15"/>
      <c r="X688" s="15"/>
      <c r="Y688" s="15"/>
      <c r="Z688" s="15"/>
      <c r="AA688" s="15"/>
      <c r="AB688" s="15"/>
      <c r="AC688" s="15"/>
      <c r="AD688" s="15"/>
      <c r="AE688" s="15"/>
      <c r="AT688" s="259" t="s">
        <v>167</v>
      </c>
      <c r="AU688" s="259" t="s">
        <v>87</v>
      </c>
      <c r="AV688" s="15" t="s">
        <v>165</v>
      </c>
      <c r="AW688" s="15" t="s">
        <v>33</v>
      </c>
      <c r="AX688" s="15" t="s">
        <v>85</v>
      </c>
      <c r="AY688" s="259" t="s">
        <v>157</v>
      </c>
    </row>
    <row r="689" s="14" customFormat="1">
      <c r="A689" s="14"/>
      <c r="B689" s="238"/>
      <c r="C689" s="239"/>
      <c r="D689" s="229" t="s">
        <v>167</v>
      </c>
      <c r="E689" s="239"/>
      <c r="F689" s="241" t="s">
        <v>920</v>
      </c>
      <c r="G689" s="239"/>
      <c r="H689" s="242">
        <v>16.800000000000001</v>
      </c>
      <c r="I689" s="243"/>
      <c r="J689" s="239"/>
      <c r="K689" s="239"/>
      <c r="L689" s="244"/>
      <c r="M689" s="245"/>
      <c r="N689" s="246"/>
      <c r="O689" s="246"/>
      <c r="P689" s="246"/>
      <c r="Q689" s="246"/>
      <c r="R689" s="246"/>
      <c r="S689" s="246"/>
      <c r="T689" s="247"/>
      <c r="U689" s="14"/>
      <c r="V689" s="14"/>
      <c r="W689" s="14"/>
      <c r="X689" s="14"/>
      <c r="Y689" s="14"/>
      <c r="Z689" s="14"/>
      <c r="AA689" s="14"/>
      <c r="AB689" s="14"/>
      <c r="AC689" s="14"/>
      <c r="AD689" s="14"/>
      <c r="AE689" s="14"/>
      <c r="AT689" s="248" t="s">
        <v>167</v>
      </c>
      <c r="AU689" s="248" t="s">
        <v>87</v>
      </c>
      <c r="AV689" s="14" t="s">
        <v>87</v>
      </c>
      <c r="AW689" s="14" t="s">
        <v>4</v>
      </c>
      <c r="AX689" s="14" t="s">
        <v>85</v>
      </c>
      <c r="AY689" s="248" t="s">
        <v>157</v>
      </c>
    </row>
    <row r="690" s="2" customFormat="1" ht="55.5" customHeight="1">
      <c r="A690" s="38"/>
      <c r="B690" s="39"/>
      <c r="C690" s="214" t="s">
        <v>921</v>
      </c>
      <c r="D690" s="214" t="s">
        <v>160</v>
      </c>
      <c r="E690" s="215" t="s">
        <v>922</v>
      </c>
      <c r="F690" s="216" t="s">
        <v>923</v>
      </c>
      <c r="G690" s="217" t="s">
        <v>805</v>
      </c>
      <c r="H690" s="270"/>
      <c r="I690" s="219"/>
      <c r="J690" s="220">
        <f>ROUND(I690*H690,2)</f>
        <v>0</v>
      </c>
      <c r="K690" s="216" t="s">
        <v>164</v>
      </c>
      <c r="L690" s="44"/>
      <c r="M690" s="221" t="s">
        <v>1</v>
      </c>
      <c r="N690" s="222" t="s">
        <v>43</v>
      </c>
      <c r="O690" s="91"/>
      <c r="P690" s="223">
        <f>O690*H690</f>
        <v>0</v>
      </c>
      <c r="Q690" s="223">
        <v>0</v>
      </c>
      <c r="R690" s="223">
        <f>Q690*H690</f>
        <v>0</v>
      </c>
      <c r="S690" s="223">
        <v>0</v>
      </c>
      <c r="T690" s="224">
        <f>S690*H690</f>
        <v>0</v>
      </c>
      <c r="U690" s="38"/>
      <c r="V690" s="38"/>
      <c r="W690" s="38"/>
      <c r="X690" s="38"/>
      <c r="Y690" s="38"/>
      <c r="Z690" s="38"/>
      <c r="AA690" s="38"/>
      <c r="AB690" s="38"/>
      <c r="AC690" s="38"/>
      <c r="AD690" s="38"/>
      <c r="AE690" s="38"/>
      <c r="AR690" s="225" t="s">
        <v>254</v>
      </c>
      <c r="AT690" s="225" t="s">
        <v>160</v>
      </c>
      <c r="AU690" s="225" t="s">
        <v>87</v>
      </c>
      <c r="AY690" s="17" t="s">
        <v>157</v>
      </c>
      <c r="BE690" s="226">
        <f>IF(N690="základní",J690,0)</f>
        <v>0</v>
      </c>
      <c r="BF690" s="226">
        <f>IF(N690="snížená",J690,0)</f>
        <v>0</v>
      </c>
      <c r="BG690" s="226">
        <f>IF(N690="zákl. přenesená",J690,0)</f>
        <v>0</v>
      </c>
      <c r="BH690" s="226">
        <f>IF(N690="sníž. přenesená",J690,0)</f>
        <v>0</v>
      </c>
      <c r="BI690" s="226">
        <f>IF(N690="nulová",J690,0)</f>
        <v>0</v>
      </c>
      <c r="BJ690" s="17" t="s">
        <v>85</v>
      </c>
      <c r="BK690" s="226">
        <f>ROUND(I690*H690,2)</f>
        <v>0</v>
      </c>
      <c r="BL690" s="17" t="s">
        <v>254</v>
      </c>
      <c r="BM690" s="225" t="s">
        <v>924</v>
      </c>
    </row>
    <row r="691" s="2" customFormat="1" ht="55.5" customHeight="1">
      <c r="A691" s="38"/>
      <c r="B691" s="39"/>
      <c r="C691" s="214" t="s">
        <v>925</v>
      </c>
      <c r="D691" s="214" t="s">
        <v>160</v>
      </c>
      <c r="E691" s="215" t="s">
        <v>926</v>
      </c>
      <c r="F691" s="216" t="s">
        <v>927</v>
      </c>
      <c r="G691" s="217" t="s">
        <v>805</v>
      </c>
      <c r="H691" s="270"/>
      <c r="I691" s="219"/>
      <c r="J691" s="220">
        <f>ROUND(I691*H691,2)</f>
        <v>0</v>
      </c>
      <c r="K691" s="216" t="s">
        <v>164</v>
      </c>
      <c r="L691" s="44"/>
      <c r="M691" s="221" t="s">
        <v>1</v>
      </c>
      <c r="N691" s="222" t="s">
        <v>43</v>
      </c>
      <c r="O691" s="91"/>
      <c r="P691" s="223">
        <f>O691*H691</f>
        <v>0</v>
      </c>
      <c r="Q691" s="223">
        <v>0</v>
      </c>
      <c r="R691" s="223">
        <f>Q691*H691</f>
        <v>0</v>
      </c>
      <c r="S691" s="223">
        <v>0</v>
      </c>
      <c r="T691" s="224">
        <f>S691*H691</f>
        <v>0</v>
      </c>
      <c r="U691" s="38"/>
      <c r="V691" s="38"/>
      <c r="W691" s="38"/>
      <c r="X691" s="38"/>
      <c r="Y691" s="38"/>
      <c r="Z691" s="38"/>
      <c r="AA691" s="38"/>
      <c r="AB691" s="38"/>
      <c r="AC691" s="38"/>
      <c r="AD691" s="38"/>
      <c r="AE691" s="38"/>
      <c r="AR691" s="225" t="s">
        <v>254</v>
      </c>
      <c r="AT691" s="225" t="s">
        <v>160</v>
      </c>
      <c r="AU691" s="225" t="s">
        <v>87</v>
      </c>
      <c r="AY691" s="17" t="s">
        <v>157</v>
      </c>
      <c r="BE691" s="226">
        <f>IF(N691="základní",J691,0)</f>
        <v>0</v>
      </c>
      <c r="BF691" s="226">
        <f>IF(N691="snížená",J691,0)</f>
        <v>0</v>
      </c>
      <c r="BG691" s="226">
        <f>IF(N691="zákl. přenesená",J691,0)</f>
        <v>0</v>
      </c>
      <c r="BH691" s="226">
        <f>IF(N691="sníž. přenesená",J691,0)</f>
        <v>0</v>
      </c>
      <c r="BI691" s="226">
        <f>IF(N691="nulová",J691,0)</f>
        <v>0</v>
      </c>
      <c r="BJ691" s="17" t="s">
        <v>85</v>
      </c>
      <c r="BK691" s="226">
        <f>ROUND(I691*H691,2)</f>
        <v>0</v>
      </c>
      <c r="BL691" s="17" t="s">
        <v>254</v>
      </c>
      <c r="BM691" s="225" t="s">
        <v>928</v>
      </c>
    </row>
    <row r="692" s="12" customFormat="1" ht="22.8" customHeight="1">
      <c r="A692" s="12"/>
      <c r="B692" s="198"/>
      <c r="C692" s="199"/>
      <c r="D692" s="200" t="s">
        <v>77</v>
      </c>
      <c r="E692" s="212" t="s">
        <v>929</v>
      </c>
      <c r="F692" s="212" t="s">
        <v>930</v>
      </c>
      <c r="G692" s="199"/>
      <c r="H692" s="199"/>
      <c r="I692" s="202"/>
      <c r="J692" s="213">
        <f>BK692</f>
        <v>0</v>
      </c>
      <c r="K692" s="199"/>
      <c r="L692" s="204"/>
      <c r="M692" s="205"/>
      <c r="N692" s="206"/>
      <c r="O692" s="206"/>
      <c r="P692" s="207">
        <f>SUM(P693:P725)</f>
        <v>0</v>
      </c>
      <c r="Q692" s="206"/>
      <c r="R692" s="207">
        <f>SUM(R693:R725)</f>
        <v>0.27162000000000003</v>
      </c>
      <c r="S692" s="206"/>
      <c r="T692" s="208">
        <f>SUM(T693:T725)</f>
        <v>0</v>
      </c>
      <c r="U692" s="12"/>
      <c r="V692" s="12"/>
      <c r="W692" s="12"/>
      <c r="X692" s="12"/>
      <c r="Y692" s="12"/>
      <c r="Z692" s="12"/>
      <c r="AA692" s="12"/>
      <c r="AB692" s="12"/>
      <c r="AC692" s="12"/>
      <c r="AD692" s="12"/>
      <c r="AE692" s="12"/>
      <c r="AR692" s="209" t="s">
        <v>87</v>
      </c>
      <c r="AT692" s="210" t="s">
        <v>77</v>
      </c>
      <c r="AU692" s="210" t="s">
        <v>85</v>
      </c>
      <c r="AY692" s="209" t="s">
        <v>157</v>
      </c>
      <c r="BK692" s="211">
        <f>SUM(BK693:BK725)</f>
        <v>0</v>
      </c>
    </row>
    <row r="693" s="2" customFormat="1" ht="24.15" customHeight="1">
      <c r="A693" s="38"/>
      <c r="B693" s="39"/>
      <c r="C693" s="214" t="s">
        <v>931</v>
      </c>
      <c r="D693" s="214" t="s">
        <v>160</v>
      </c>
      <c r="E693" s="215" t="s">
        <v>932</v>
      </c>
      <c r="F693" s="216" t="s">
        <v>933</v>
      </c>
      <c r="G693" s="217" t="s">
        <v>202</v>
      </c>
      <c r="H693" s="218">
        <v>14.6</v>
      </c>
      <c r="I693" s="219"/>
      <c r="J693" s="220">
        <f>ROUND(I693*H693,2)</f>
        <v>0</v>
      </c>
      <c r="K693" s="216" t="s">
        <v>164</v>
      </c>
      <c r="L693" s="44"/>
      <c r="M693" s="221" t="s">
        <v>1</v>
      </c>
      <c r="N693" s="222" t="s">
        <v>43</v>
      </c>
      <c r="O693" s="91"/>
      <c r="P693" s="223">
        <f>O693*H693</f>
        <v>0</v>
      </c>
      <c r="Q693" s="223">
        <v>0.00063000000000000003</v>
      </c>
      <c r="R693" s="223">
        <f>Q693*H693</f>
        <v>0.0091979999999999996</v>
      </c>
      <c r="S693" s="223">
        <v>0</v>
      </c>
      <c r="T693" s="224">
        <f>S693*H693</f>
        <v>0</v>
      </c>
      <c r="U693" s="38"/>
      <c r="V693" s="38"/>
      <c r="W693" s="38"/>
      <c r="X693" s="38"/>
      <c r="Y693" s="38"/>
      <c r="Z693" s="38"/>
      <c r="AA693" s="38"/>
      <c r="AB693" s="38"/>
      <c r="AC693" s="38"/>
      <c r="AD693" s="38"/>
      <c r="AE693" s="38"/>
      <c r="AR693" s="225" t="s">
        <v>254</v>
      </c>
      <c r="AT693" s="225" t="s">
        <v>160</v>
      </c>
      <c r="AU693" s="225" t="s">
        <v>87</v>
      </c>
      <c r="AY693" s="17" t="s">
        <v>157</v>
      </c>
      <c r="BE693" s="226">
        <f>IF(N693="základní",J693,0)</f>
        <v>0</v>
      </c>
      <c r="BF693" s="226">
        <f>IF(N693="snížená",J693,0)</f>
        <v>0</v>
      </c>
      <c r="BG693" s="226">
        <f>IF(N693="zákl. přenesená",J693,0)</f>
        <v>0</v>
      </c>
      <c r="BH693" s="226">
        <f>IF(N693="sníž. přenesená",J693,0)</f>
        <v>0</v>
      </c>
      <c r="BI693" s="226">
        <f>IF(N693="nulová",J693,0)</f>
        <v>0</v>
      </c>
      <c r="BJ693" s="17" t="s">
        <v>85</v>
      </c>
      <c r="BK693" s="226">
        <f>ROUND(I693*H693,2)</f>
        <v>0</v>
      </c>
      <c r="BL693" s="17" t="s">
        <v>254</v>
      </c>
      <c r="BM693" s="225" t="s">
        <v>934</v>
      </c>
    </row>
    <row r="694" s="14" customFormat="1">
      <c r="A694" s="14"/>
      <c r="B694" s="238"/>
      <c r="C694" s="239"/>
      <c r="D694" s="229" t="s">
        <v>167</v>
      </c>
      <c r="E694" s="240" t="s">
        <v>1</v>
      </c>
      <c r="F694" s="241" t="s">
        <v>935</v>
      </c>
      <c r="G694" s="239"/>
      <c r="H694" s="242">
        <v>14.6</v>
      </c>
      <c r="I694" s="243"/>
      <c r="J694" s="239"/>
      <c r="K694" s="239"/>
      <c r="L694" s="244"/>
      <c r="M694" s="245"/>
      <c r="N694" s="246"/>
      <c r="O694" s="246"/>
      <c r="P694" s="246"/>
      <c r="Q694" s="246"/>
      <c r="R694" s="246"/>
      <c r="S694" s="246"/>
      <c r="T694" s="247"/>
      <c r="U694" s="14"/>
      <c r="V694" s="14"/>
      <c r="W694" s="14"/>
      <c r="X694" s="14"/>
      <c r="Y694" s="14"/>
      <c r="Z694" s="14"/>
      <c r="AA694" s="14"/>
      <c r="AB694" s="14"/>
      <c r="AC694" s="14"/>
      <c r="AD694" s="14"/>
      <c r="AE694" s="14"/>
      <c r="AT694" s="248" t="s">
        <v>167</v>
      </c>
      <c r="AU694" s="248" t="s">
        <v>87</v>
      </c>
      <c r="AV694" s="14" t="s">
        <v>87</v>
      </c>
      <c r="AW694" s="14" t="s">
        <v>33</v>
      </c>
      <c r="AX694" s="14" t="s">
        <v>85</v>
      </c>
      <c r="AY694" s="248" t="s">
        <v>157</v>
      </c>
    </row>
    <row r="695" s="2" customFormat="1" ht="24.15" customHeight="1">
      <c r="A695" s="38"/>
      <c r="B695" s="39"/>
      <c r="C695" s="214" t="s">
        <v>936</v>
      </c>
      <c r="D695" s="214" t="s">
        <v>160</v>
      </c>
      <c r="E695" s="215" t="s">
        <v>937</v>
      </c>
      <c r="F695" s="216" t="s">
        <v>938</v>
      </c>
      <c r="G695" s="217" t="s">
        <v>202</v>
      </c>
      <c r="H695" s="218">
        <v>91.450000000000003</v>
      </c>
      <c r="I695" s="219"/>
      <c r="J695" s="220">
        <f>ROUND(I695*H695,2)</f>
        <v>0</v>
      </c>
      <c r="K695" s="216" t="s">
        <v>164</v>
      </c>
      <c r="L695" s="44"/>
      <c r="M695" s="221" t="s">
        <v>1</v>
      </c>
      <c r="N695" s="222" t="s">
        <v>43</v>
      </c>
      <c r="O695" s="91"/>
      <c r="P695" s="223">
        <f>O695*H695</f>
        <v>0</v>
      </c>
      <c r="Q695" s="223">
        <v>0.0012999999999999999</v>
      </c>
      <c r="R695" s="223">
        <f>Q695*H695</f>
        <v>0.11888500000000001</v>
      </c>
      <c r="S695" s="223">
        <v>0</v>
      </c>
      <c r="T695" s="224">
        <f>S695*H695</f>
        <v>0</v>
      </c>
      <c r="U695" s="38"/>
      <c r="V695" s="38"/>
      <c r="W695" s="38"/>
      <c r="X695" s="38"/>
      <c r="Y695" s="38"/>
      <c r="Z695" s="38"/>
      <c r="AA695" s="38"/>
      <c r="AB695" s="38"/>
      <c r="AC695" s="38"/>
      <c r="AD695" s="38"/>
      <c r="AE695" s="38"/>
      <c r="AR695" s="225" t="s">
        <v>254</v>
      </c>
      <c r="AT695" s="225" t="s">
        <v>160</v>
      </c>
      <c r="AU695" s="225" t="s">
        <v>87</v>
      </c>
      <c r="AY695" s="17" t="s">
        <v>157</v>
      </c>
      <c r="BE695" s="226">
        <f>IF(N695="základní",J695,0)</f>
        <v>0</v>
      </c>
      <c r="BF695" s="226">
        <f>IF(N695="snížená",J695,0)</f>
        <v>0</v>
      </c>
      <c r="BG695" s="226">
        <f>IF(N695="zákl. přenesená",J695,0)</f>
        <v>0</v>
      </c>
      <c r="BH695" s="226">
        <f>IF(N695="sníž. přenesená",J695,0)</f>
        <v>0</v>
      </c>
      <c r="BI695" s="226">
        <f>IF(N695="nulová",J695,0)</f>
        <v>0</v>
      </c>
      <c r="BJ695" s="17" t="s">
        <v>85</v>
      </c>
      <c r="BK695" s="226">
        <f>ROUND(I695*H695,2)</f>
        <v>0</v>
      </c>
      <c r="BL695" s="17" t="s">
        <v>254</v>
      </c>
      <c r="BM695" s="225" t="s">
        <v>939</v>
      </c>
    </row>
    <row r="696" s="14" customFormat="1">
      <c r="A696" s="14"/>
      <c r="B696" s="238"/>
      <c r="C696" s="239"/>
      <c r="D696" s="229" t="s">
        <v>167</v>
      </c>
      <c r="E696" s="240" t="s">
        <v>1</v>
      </c>
      <c r="F696" s="241" t="s">
        <v>940</v>
      </c>
      <c r="G696" s="239"/>
      <c r="H696" s="242">
        <v>91.450000000000003</v>
      </c>
      <c r="I696" s="243"/>
      <c r="J696" s="239"/>
      <c r="K696" s="239"/>
      <c r="L696" s="244"/>
      <c r="M696" s="245"/>
      <c r="N696" s="246"/>
      <c r="O696" s="246"/>
      <c r="P696" s="246"/>
      <c r="Q696" s="246"/>
      <c r="R696" s="246"/>
      <c r="S696" s="246"/>
      <c r="T696" s="247"/>
      <c r="U696" s="14"/>
      <c r="V696" s="14"/>
      <c r="W696" s="14"/>
      <c r="X696" s="14"/>
      <c r="Y696" s="14"/>
      <c r="Z696" s="14"/>
      <c r="AA696" s="14"/>
      <c r="AB696" s="14"/>
      <c r="AC696" s="14"/>
      <c r="AD696" s="14"/>
      <c r="AE696" s="14"/>
      <c r="AT696" s="248" t="s">
        <v>167</v>
      </c>
      <c r="AU696" s="248" t="s">
        <v>87</v>
      </c>
      <c r="AV696" s="14" t="s">
        <v>87</v>
      </c>
      <c r="AW696" s="14" t="s">
        <v>33</v>
      </c>
      <c r="AX696" s="14" t="s">
        <v>85</v>
      </c>
      <c r="AY696" s="248" t="s">
        <v>157</v>
      </c>
    </row>
    <row r="697" s="2" customFormat="1" ht="24.15" customHeight="1">
      <c r="A697" s="38"/>
      <c r="B697" s="39"/>
      <c r="C697" s="214" t="s">
        <v>941</v>
      </c>
      <c r="D697" s="214" t="s">
        <v>160</v>
      </c>
      <c r="E697" s="215" t="s">
        <v>942</v>
      </c>
      <c r="F697" s="216" t="s">
        <v>943</v>
      </c>
      <c r="G697" s="217" t="s">
        <v>202</v>
      </c>
      <c r="H697" s="218">
        <v>13.5</v>
      </c>
      <c r="I697" s="219"/>
      <c r="J697" s="220">
        <f>ROUND(I697*H697,2)</f>
        <v>0</v>
      </c>
      <c r="K697" s="216" t="s">
        <v>164</v>
      </c>
      <c r="L697" s="44"/>
      <c r="M697" s="221" t="s">
        <v>1</v>
      </c>
      <c r="N697" s="222" t="s">
        <v>43</v>
      </c>
      <c r="O697" s="91"/>
      <c r="P697" s="223">
        <f>O697*H697</f>
        <v>0</v>
      </c>
      <c r="Q697" s="223">
        <v>0.00131</v>
      </c>
      <c r="R697" s="223">
        <f>Q697*H697</f>
        <v>0.017684999999999999</v>
      </c>
      <c r="S697" s="223">
        <v>0</v>
      </c>
      <c r="T697" s="224">
        <f>S697*H697</f>
        <v>0</v>
      </c>
      <c r="U697" s="38"/>
      <c r="V697" s="38"/>
      <c r="W697" s="38"/>
      <c r="X697" s="38"/>
      <c r="Y697" s="38"/>
      <c r="Z697" s="38"/>
      <c r="AA697" s="38"/>
      <c r="AB697" s="38"/>
      <c r="AC697" s="38"/>
      <c r="AD697" s="38"/>
      <c r="AE697" s="38"/>
      <c r="AR697" s="225" t="s">
        <v>254</v>
      </c>
      <c r="AT697" s="225" t="s">
        <v>160</v>
      </c>
      <c r="AU697" s="225" t="s">
        <v>87</v>
      </c>
      <c r="AY697" s="17" t="s">
        <v>157</v>
      </c>
      <c r="BE697" s="226">
        <f>IF(N697="základní",J697,0)</f>
        <v>0</v>
      </c>
      <c r="BF697" s="226">
        <f>IF(N697="snížená",J697,0)</f>
        <v>0</v>
      </c>
      <c r="BG697" s="226">
        <f>IF(N697="zákl. přenesená",J697,0)</f>
        <v>0</v>
      </c>
      <c r="BH697" s="226">
        <f>IF(N697="sníž. přenesená",J697,0)</f>
        <v>0</v>
      </c>
      <c r="BI697" s="226">
        <f>IF(N697="nulová",J697,0)</f>
        <v>0</v>
      </c>
      <c r="BJ697" s="17" t="s">
        <v>85</v>
      </c>
      <c r="BK697" s="226">
        <f>ROUND(I697*H697,2)</f>
        <v>0</v>
      </c>
      <c r="BL697" s="17" t="s">
        <v>254</v>
      </c>
      <c r="BM697" s="225" t="s">
        <v>944</v>
      </c>
    </row>
    <row r="698" s="14" customFormat="1">
      <c r="A698" s="14"/>
      <c r="B698" s="238"/>
      <c r="C698" s="239"/>
      <c r="D698" s="229" t="s">
        <v>167</v>
      </c>
      <c r="E698" s="240" t="s">
        <v>1</v>
      </c>
      <c r="F698" s="241" t="s">
        <v>945</v>
      </c>
      <c r="G698" s="239"/>
      <c r="H698" s="242">
        <v>13.5</v>
      </c>
      <c r="I698" s="243"/>
      <c r="J698" s="239"/>
      <c r="K698" s="239"/>
      <c r="L698" s="244"/>
      <c r="M698" s="245"/>
      <c r="N698" s="246"/>
      <c r="O698" s="246"/>
      <c r="P698" s="246"/>
      <c r="Q698" s="246"/>
      <c r="R698" s="246"/>
      <c r="S698" s="246"/>
      <c r="T698" s="247"/>
      <c r="U698" s="14"/>
      <c r="V698" s="14"/>
      <c r="W698" s="14"/>
      <c r="X698" s="14"/>
      <c r="Y698" s="14"/>
      <c r="Z698" s="14"/>
      <c r="AA698" s="14"/>
      <c r="AB698" s="14"/>
      <c r="AC698" s="14"/>
      <c r="AD698" s="14"/>
      <c r="AE698" s="14"/>
      <c r="AT698" s="248" t="s">
        <v>167</v>
      </c>
      <c r="AU698" s="248" t="s">
        <v>87</v>
      </c>
      <c r="AV698" s="14" t="s">
        <v>87</v>
      </c>
      <c r="AW698" s="14" t="s">
        <v>33</v>
      </c>
      <c r="AX698" s="14" t="s">
        <v>85</v>
      </c>
      <c r="AY698" s="248" t="s">
        <v>157</v>
      </c>
    </row>
    <row r="699" s="2" customFormat="1" ht="21.75" customHeight="1">
      <c r="A699" s="38"/>
      <c r="B699" s="39"/>
      <c r="C699" s="214" t="s">
        <v>946</v>
      </c>
      <c r="D699" s="214" t="s">
        <v>160</v>
      </c>
      <c r="E699" s="215" t="s">
        <v>947</v>
      </c>
      <c r="F699" s="216" t="s">
        <v>948</v>
      </c>
      <c r="G699" s="217" t="s">
        <v>202</v>
      </c>
      <c r="H699" s="218">
        <v>8.8000000000000007</v>
      </c>
      <c r="I699" s="219"/>
      <c r="J699" s="220">
        <f>ROUND(I699*H699,2)</f>
        <v>0</v>
      </c>
      <c r="K699" s="216" t="s">
        <v>164</v>
      </c>
      <c r="L699" s="44"/>
      <c r="M699" s="221" t="s">
        <v>1</v>
      </c>
      <c r="N699" s="222" t="s">
        <v>43</v>
      </c>
      <c r="O699" s="91"/>
      <c r="P699" s="223">
        <f>O699*H699</f>
        <v>0</v>
      </c>
      <c r="Q699" s="223">
        <v>0.00042999999999999999</v>
      </c>
      <c r="R699" s="223">
        <f>Q699*H699</f>
        <v>0.003784</v>
      </c>
      <c r="S699" s="223">
        <v>0</v>
      </c>
      <c r="T699" s="224">
        <f>S699*H699</f>
        <v>0</v>
      </c>
      <c r="U699" s="38"/>
      <c r="V699" s="38"/>
      <c r="W699" s="38"/>
      <c r="X699" s="38"/>
      <c r="Y699" s="38"/>
      <c r="Z699" s="38"/>
      <c r="AA699" s="38"/>
      <c r="AB699" s="38"/>
      <c r="AC699" s="38"/>
      <c r="AD699" s="38"/>
      <c r="AE699" s="38"/>
      <c r="AR699" s="225" t="s">
        <v>254</v>
      </c>
      <c r="AT699" s="225" t="s">
        <v>160</v>
      </c>
      <c r="AU699" s="225" t="s">
        <v>87</v>
      </c>
      <c r="AY699" s="17" t="s">
        <v>157</v>
      </c>
      <c r="BE699" s="226">
        <f>IF(N699="základní",J699,0)</f>
        <v>0</v>
      </c>
      <c r="BF699" s="226">
        <f>IF(N699="snížená",J699,0)</f>
        <v>0</v>
      </c>
      <c r="BG699" s="226">
        <f>IF(N699="zákl. přenesená",J699,0)</f>
        <v>0</v>
      </c>
      <c r="BH699" s="226">
        <f>IF(N699="sníž. přenesená",J699,0)</f>
        <v>0</v>
      </c>
      <c r="BI699" s="226">
        <f>IF(N699="nulová",J699,0)</f>
        <v>0</v>
      </c>
      <c r="BJ699" s="17" t="s">
        <v>85</v>
      </c>
      <c r="BK699" s="226">
        <f>ROUND(I699*H699,2)</f>
        <v>0</v>
      </c>
      <c r="BL699" s="17" t="s">
        <v>254</v>
      </c>
      <c r="BM699" s="225" t="s">
        <v>949</v>
      </c>
    </row>
    <row r="700" s="14" customFormat="1">
      <c r="A700" s="14"/>
      <c r="B700" s="238"/>
      <c r="C700" s="239"/>
      <c r="D700" s="229" t="s">
        <v>167</v>
      </c>
      <c r="E700" s="240" t="s">
        <v>1</v>
      </c>
      <c r="F700" s="241" t="s">
        <v>950</v>
      </c>
      <c r="G700" s="239"/>
      <c r="H700" s="242">
        <v>8.8000000000000007</v>
      </c>
      <c r="I700" s="243"/>
      <c r="J700" s="239"/>
      <c r="K700" s="239"/>
      <c r="L700" s="244"/>
      <c r="M700" s="245"/>
      <c r="N700" s="246"/>
      <c r="O700" s="246"/>
      <c r="P700" s="246"/>
      <c r="Q700" s="246"/>
      <c r="R700" s="246"/>
      <c r="S700" s="246"/>
      <c r="T700" s="247"/>
      <c r="U700" s="14"/>
      <c r="V700" s="14"/>
      <c r="W700" s="14"/>
      <c r="X700" s="14"/>
      <c r="Y700" s="14"/>
      <c r="Z700" s="14"/>
      <c r="AA700" s="14"/>
      <c r="AB700" s="14"/>
      <c r="AC700" s="14"/>
      <c r="AD700" s="14"/>
      <c r="AE700" s="14"/>
      <c r="AT700" s="248" t="s">
        <v>167</v>
      </c>
      <c r="AU700" s="248" t="s">
        <v>87</v>
      </c>
      <c r="AV700" s="14" t="s">
        <v>87</v>
      </c>
      <c r="AW700" s="14" t="s">
        <v>33</v>
      </c>
      <c r="AX700" s="14" t="s">
        <v>85</v>
      </c>
      <c r="AY700" s="248" t="s">
        <v>157</v>
      </c>
    </row>
    <row r="701" s="2" customFormat="1" ht="21.75" customHeight="1">
      <c r="A701" s="38"/>
      <c r="B701" s="39"/>
      <c r="C701" s="214" t="s">
        <v>951</v>
      </c>
      <c r="D701" s="214" t="s">
        <v>160</v>
      </c>
      <c r="E701" s="215" t="s">
        <v>952</v>
      </c>
      <c r="F701" s="216" t="s">
        <v>953</v>
      </c>
      <c r="G701" s="217" t="s">
        <v>202</v>
      </c>
      <c r="H701" s="218">
        <v>32.600000000000001</v>
      </c>
      <c r="I701" s="219"/>
      <c r="J701" s="220">
        <f>ROUND(I701*H701,2)</f>
        <v>0</v>
      </c>
      <c r="K701" s="216" t="s">
        <v>164</v>
      </c>
      <c r="L701" s="44"/>
      <c r="M701" s="221" t="s">
        <v>1</v>
      </c>
      <c r="N701" s="222" t="s">
        <v>43</v>
      </c>
      <c r="O701" s="91"/>
      <c r="P701" s="223">
        <f>O701*H701</f>
        <v>0</v>
      </c>
      <c r="Q701" s="223">
        <v>0.00050000000000000001</v>
      </c>
      <c r="R701" s="223">
        <f>Q701*H701</f>
        <v>0.016300000000000002</v>
      </c>
      <c r="S701" s="223">
        <v>0</v>
      </c>
      <c r="T701" s="224">
        <f>S701*H701</f>
        <v>0</v>
      </c>
      <c r="U701" s="38"/>
      <c r="V701" s="38"/>
      <c r="W701" s="38"/>
      <c r="X701" s="38"/>
      <c r="Y701" s="38"/>
      <c r="Z701" s="38"/>
      <c r="AA701" s="38"/>
      <c r="AB701" s="38"/>
      <c r="AC701" s="38"/>
      <c r="AD701" s="38"/>
      <c r="AE701" s="38"/>
      <c r="AR701" s="225" t="s">
        <v>254</v>
      </c>
      <c r="AT701" s="225" t="s">
        <v>160</v>
      </c>
      <c r="AU701" s="225" t="s">
        <v>87</v>
      </c>
      <c r="AY701" s="17" t="s">
        <v>157</v>
      </c>
      <c r="BE701" s="226">
        <f>IF(N701="základní",J701,0)</f>
        <v>0</v>
      </c>
      <c r="BF701" s="226">
        <f>IF(N701="snížená",J701,0)</f>
        <v>0</v>
      </c>
      <c r="BG701" s="226">
        <f>IF(N701="zákl. přenesená",J701,0)</f>
        <v>0</v>
      </c>
      <c r="BH701" s="226">
        <f>IF(N701="sníž. přenesená",J701,0)</f>
        <v>0</v>
      </c>
      <c r="BI701" s="226">
        <f>IF(N701="nulová",J701,0)</f>
        <v>0</v>
      </c>
      <c r="BJ701" s="17" t="s">
        <v>85</v>
      </c>
      <c r="BK701" s="226">
        <f>ROUND(I701*H701,2)</f>
        <v>0</v>
      </c>
      <c r="BL701" s="17" t="s">
        <v>254</v>
      </c>
      <c r="BM701" s="225" t="s">
        <v>954</v>
      </c>
    </row>
    <row r="702" s="14" customFormat="1">
      <c r="A702" s="14"/>
      <c r="B702" s="238"/>
      <c r="C702" s="239"/>
      <c r="D702" s="229" t="s">
        <v>167</v>
      </c>
      <c r="E702" s="240" t="s">
        <v>1</v>
      </c>
      <c r="F702" s="241" t="s">
        <v>955</v>
      </c>
      <c r="G702" s="239"/>
      <c r="H702" s="242">
        <v>32.600000000000001</v>
      </c>
      <c r="I702" s="243"/>
      <c r="J702" s="239"/>
      <c r="K702" s="239"/>
      <c r="L702" s="244"/>
      <c r="M702" s="245"/>
      <c r="N702" s="246"/>
      <c r="O702" s="246"/>
      <c r="P702" s="246"/>
      <c r="Q702" s="246"/>
      <c r="R702" s="246"/>
      <c r="S702" s="246"/>
      <c r="T702" s="247"/>
      <c r="U702" s="14"/>
      <c r="V702" s="14"/>
      <c r="W702" s="14"/>
      <c r="X702" s="14"/>
      <c r="Y702" s="14"/>
      <c r="Z702" s="14"/>
      <c r="AA702" s="14"/>
      <c r="AB702" s="14"/>
      <c r="AC702" s="14"/>
      <c r="AD702" s="14"/>
      <c r="AE702" s="14"/>
      <c r="AT702" s="248" t="s">
        <v>167</v>
      </c>
      <c r="AU702" s="248" t="s">
        <v>87</v>
      </c>
      <c r="AV702" s="14" t="s">
        <v>87</v>
      </c>
      <c r="AW702" s="14" t="s">
        <v>33</v>
      </c>
      <c r="AX702" s="14" t="s">
        <v>85</v>
      </c>
      <c r="AY702" s="248" t="s">
        <v>157</v>
      </c>
    </row>
    <row r="703" s="2" customFormat="1" ht="21.75" customHeight="1">
      <c r="A703" s="38"/>
      <c r="B703" s="39"/>
      <c r="C703" s="214" t="s">
        <v>956</v>
      </c>
      <c r="D703" s="214" t="s">
        <v>160</v>
      </c>
      <c r="E703" s="215" t="s">
        <v>957</v>
      </c>
      <c r="F703" s="216" t="s">
        <v>958</v>
      </c>
      <c r="G703" s="217" t="s">
        <v>202</v>
      </c>
      <c r="H703" s="218">
        <v>2.5</v>
      </c>
      <c r="I703" s="219"/>
      <c r="J703" s="220">
        <f>ROUND(I703*H703,2)</f>
        <v>0</v>
      </c>
      <c r="K703" s="216" t="s">
        <v>164</v>
      </c>
      <c r="L703" s="44"/>
      <c r="M703" s="221" t="s">
        <v>1</v>
      </c>
      <c r="N703" s="222" t="s">
        <v>43</v>
      </c>
      <c r="O703" s="91"/>
      <c r="P703" s="223">
        <f>O703*H703</f>
        <v>0</v>
      </c>
      <c r="Q703" s="223">
        <v>0.00076000000000000004</v>
      </c>
      <c r="R703" s="223">
        <f>Q703*H703</f>
        <v>0.0019000000000000002</v>
      </c>
      <c r="S703" s="223">
        <v>0</v>
      </c>
      <c r="T703" s="224">
        <f>S703*H703</f>
        <v>0</v>
      </c>
      <c r="U703" s="38"/>
      <c r="V703" s="38"/>
      <c r="W703" s="38"/>
      <c r="X703" s="38"/>
      <c r="Y703" s="38"/>
      <c r="Z703" s="38"/>
      <c r="AA703" s="38"/>
      <c r="AB703" s="38"/>
      <c r="AC703" s="38"/>
      <c r="AD703" s="38"/>
      <c r="AE703" s="38"/>
      <c r="AR703" s="225" t="s">
        <v>254</v>
      </c>
      <c r="AT703" s="225" t="s">
        <v>160</v>
      </c>
      <c r="AU703" s="225" t="s">
        <v>87</v>
      </c>
      <c r="AY703" s="17" t="s">
        <v>157</v>
      </c>
      <c r="BE703" s="226">
        <f>IF(N703="základní",J703,0)</f>
        <v>0</v>
      </c>
      <c r="BF703" s="226">
        <f>IF(N703="snížená",J703,0)</f>
        <v>0</v>
      </c>
      <c r="BG703" s="226">
        <f>IF(N703="zákl. přenesená",J703,0)</f>
        <v>0</v>
      </c>
      <c r="BH703" s="226">
        <f>IF(N703="sníž. přenesená",J703,0)</f>
        <v>0</v>
      </c>
      <c r="BI703" s="226">
        <f>IF(N703="nulová",J703,0)</f>
        <v>0</v>
      </c>
      <c r="BJ703" s="17" t="s">
        <v>85</v>
      </c>
      <c r="BK703" s="226">
        <f>ROUND(I703*H703,2)</f>
        <v>0</v>
      </c>
      <c r="BL703" s="17" t="s">
        <v>254</v>
      </c>
      <c r="BM703" s="225" t="s">
        <v>959</v>
      </c>
    </row>
    <row r="704" s="14" customFormat="1">
      <c r="A704" s="14"/>
      <c r="B704" s="238"/>
      <c r="C704" s="239"/>
      <c r="D704" s="229" t="s">
        <v>167</v>
      </c>
      <c r="E704" s="240" t="s">
        <v>1</v>
      </c>
      <c r="F704" s="241" t="s">
        <v>960</v>
      </c>
      <c r="G704" s="239"/>
      <c r="H704" s="242">
        <v>2.5</v>
      </c>
      <c r="I704" s="243"/>
      <c r="J704" s="239"/>
      <c r="K704" s="239"/>
      <c r="L704" s="244"/>
      <c r="M704" s="245"/>
      <c r="N704" s="246"/>
      <c r="O704" s="246"/>
      <c r="P704" s="246"/>
      <c r="Q704" s="246"/>
      <c r="R704" s="246"/>
      <c r="S704" s="246"/>
      <c r="T704" s="247"/>
      <c r="U704" s="14"/>
      <c r="V704" s="14"/>
      <c r="W704" s="14"/>
      <c r="X704" s="14"/>
      <c r="Y704" s="14"/>
      <c r="Z704" s="14"/>
      <c r="AA704" s="14"/>
      <c r="AB704" s="14"/>
      <c r="AC704" s="14"/>
      <c r="AD704" s="14"/>
      <c r="AE704" s="14"/>
      <c r="AT704" s="248" t="s">
        <v>167</v>
      </c>
      <c r="AU704" s="248" t="s">
        <v>87</v>
      </c>
      <c r="AV704" s="14" t="s">
        <v>87</v>
      </c>
      <c r="AW704" s="14" t="s">
        <v>33</v>
      </c>
      <c r="AX704" s="14" t="s">
        <v>85</v>
      </c>
      <c r="AY704" s="248" t="s">
        <v>157</v>
      </c>
    </row>
    <row r="705" s="2" customFormat="1" ht="21.75" customHeight="1">
      <c r="A705" s="38"/>
      <c r="B705" s="39"/>
      <c r="C705" s="214" t="s">
        <v>961</v>
      </c>
      <c r="D705" s="214" t="s">
        <v>160</v>
      </c>
      <c r="E705" s="215" t="s">
        <v>962</v>
      </c>
      <c r="F705" s="216" t="s">
        <v>963</v>
      </c>
      <c r="G705" s="217" t="s">
        <v>202</v>
      </c>
      <c r="H705" s="218">
        <v>9.0999999999999996</v>
      </c>
      <c r="I705" s="219"/>
      <c r="J705" s="220">
        <f>ROUND(I705*H705,2)</f>
        <v>0</v>
      </c>
      <c r="K705" s="216" t="s">
        <v>164</v>
      </c>
      <c r="L705" s="44"/>
      <c r="M705" s="221" t="s">
        <v>1</v>
      </c>
      <c r="N705" s="222" t="s">
        <v>43</v>
      </c>
      <c r="O705" s="91"/>
      <c r="P705" s="223">
        <f>O705*H705</f>
        <v>0</v>
      </c>
      <c r="Q705" s="223">
        <v>0.0015299999999999999</v>
      </c>
      <c r="R705" s="223">
        <f>Q705*H705</f>
        <v>0.013922999999999998</v>
      </c>
      <c r="S705" s="223">
        <v>0</v>
      </c>
      <c r="T705" s="224">
        <f>S705*H705</f>
        <v>0</v>
      </c>
      <c r="U705" s="38"/>
      <c r="V705" s="38"/>
      <c r="W705" s="38"/>
      <c r="X705" s="38"/>
      <c r="Y705" s="38"/>
      <c r="Z705" s="38"/>
      <c r="AA705" s="38"/>
      <c r="AB705" s="38"/>
      <c r="AC705" s="38"/>
      <c r="AD705" s="38"/>
      <c r="AE705" s="38"/>
      <c r="AR705" s="225" t="s">
        <v>254</v>
      </c>
      <c r="AT705" s="225" t="s">
        <v>160</v>
      </c>
      <c r="AU705" s="225" t="s">
        <v>87</v>
      </c>
      <c r="AY705" s="17" t="s">
        <v>157</v>
      </c>
      <c r="BE705" s="226">
        <f>IF(N705="základní",J705,0)</f>
        <v>0</v>
      </c>
      <c r="BF705" s="226">
        <f>IF(N705="snížená",J705,0)</f>
        <v>0</v>
      </c>
      <c r="BG705" s="226">
        <f>IF(N705="zákl. přenesená",J705,0)</f>
        <v>0</v>
      </c>
      <c r="BH705" s="226">
        <f>IF(N705="sníž. přenesená",J705,0)</f>
        <v>0</v>
      </c>
      <c r="BI705" s="226">
        <f>IF(N705="nulová",J705,0)</f>
        <v>0</v>
      </c>
      <c r="BJ705" s="17" t="s">
        <v>85</v>
      </c>
      <c r="BK705" s="226">
        <f>ROUND(I705*H705,2)</f>
        <v>0</v>
      </c>
      <c r="BL705" s="17" t="s">
        <v>254</v>
      </c>
      <c r="BM705" s="225" t="s">
        <v>964</v>
      </c>
    </row>
    <row r="706" s="14" customFormat="1">
      <c r="A706" s="14"/>
      <c r="B706" s="238"/>
      <c r="C706" s="239"/>
      <c r="D706" s="229" t="s">
        <v>167</v>
      </c>
      <c r="E706" s="240" t="s">
        <v>1</v>
      </c>
      <c r="F706" s="241" t="s">
        <v>965</v>
      </c>
      <c r="G706" s="239"/>
      <c r="H706" s="242">
        <v>9.0999999999999996</v>
      </c>
      <c r="I706" s="243"/>
      <c r="J706" s="239"/>
      <c r="K706" s="239"/>
      <c r="L706" s="244"/>
      <c r="M706" s="245"/>
      <c r="N706" s="246"/>
      <c r="O706" s="246"/>
      <c r="P706" s="246"/>
      <c r="Q706" s="246"/>
      <c r="R706" s="246"/>
      <c r="S706" s="246"/>
      <c r="T706" s="247"/>
      <c r="U706" s="14"/>
      <c r="V706" s="14"/>
      <c r="W706" s="14"/>
      <c r="X706" s="14"/>
      <c r="Y706" s="14"/>
      <c r="Z706" s="14"/>
      <c r="AA706" s="14"/>
      <c r="AB706" s="14"/>
      <c r="AC706" s="14"/>
      <c r="AD706" s="14"/>
      <c r="AE706" s="14"/>
      <c r="AT706" s="248" t="s">
        <v>167</v>
      </c>
      <c r="AU706" s="248" t="s">
        <v>87</v>
      </c>
      <c r="AV706" s="14" t="s">
        <v>87</v>
      </c>
      <c r="AW706" s="14" t="s">
        <v>33</v>
      </c>
      <c r="AX706" s="14" t="s">
        <v>85</v>
      </c>
      <c r="AY706" s="248" t="s">
        <v>157</v>
      </c>
    </row>
    <row r="707" s="2" customFormat="1" ht="24.15" customHeight="1">
      <c r="A707" s="38"/>
      <c r="B707" s="39"/>
      <c r="C707" s="214" t="s">
        <v>966</v>
      </c>
      <c r="D707" s="214" t="s">
        <v>160</v>
      </c>
      <c r="E707" s="215" t="s">
        <v>967</v>
      </c>
      <c r="F707" s="216" t="s">
        <v>968</v>
      </c>
      <c r="G707" s="217" t="s">
        <v>202</v>
      </c>
      <c r="H707" s="218">
        <v>4.7000000000000002</v>
      </c>
      <c r="I707" s="219"/>
      <c r="J707" s="220">
        <f>ROUND(I707*H707,2)</f>
        <v>0</v>
      </c>
      <c r="K707" s="216" t="s">
        <v>1</v>
      </c>
      <c r="L707" s="44"/>
      <c r="M707" s="221" t="s">
        <v>1</v>
      </c>
      <c r="N707" s="222" t="s">
        <v>43</v>
      </c>
      <c r="O707" s="91"/>
      <c r="P707" s="223">
        <f>O707*H707</f>
        <v>0</v>
      </c>
      <c r="Q707" s="223">
        <v>0.0019400000000000001</v>
      </c>
      <c r="R707" s="223">
        <f>Q707*H707</f>
        <v>0.0091180000000000011</v>
      </c>
      <c r="S707" s="223">
        <v>0</v>
      </c>
      <c r="T707" s="224">
        <f>S707*H707</f>
        <v>0</v>
      </c>
      <c r="U707" s="38"/>
      <c r="V707" s="38"/>
      <c r="W707" s="38"/>
      <c r="X707" s="38"/>
      <c r="Y707" s="38"/>
      <c r="Z707" s="38"/>
      <c r="AA707" s="38"/>
      <c r="AB707" s="38"/>
      <c r="AC707" s="38"/>
      <c r="AD707" s="38"/>
      <c r="AE707" s="38"/>
      <c r="AR707" s="225" t="s">
        <v>254</v>
      </c>
      <c r="AT707" s="225" t="s">
        <v>160</v>
      </c>
      <c r="AU707" s="225" t="s">
        <v>87</v>
      </c>
      <c r="AY707" s="17" t="s">
        <v>157</v>
      </c>
      <c r="BE707" s="226">
        <f>IF(N707="základní",J707,0)</f>
        <v>0</v>
      </c>
      <c r="BF707" s="226">
        <f>IF(N707="snížená",J707,0)</f>
        <v>0</v>
      </c>
      <c r="BG707" s="226">
        <f>IF(N707="zákl. přenesená",J707,0)</f>
        <v>0</v>
      </c>
      <c r="BH707" s="226">
        <f>IF(N707="sníž. přenesená",J707,0)</f>
        <v>0</v>
      </c>
      <c r="BI707" s="226">
        <f>IF(N707="nulová",J707,0)</f>
        <v>0</v>
      </c>
      <c r="BJ707" s="17" t="s">
        <v>85</v>
      </c>
      <c r="BK707" s="226">
        <f>ROUND(I707*H707,2)</f>
        <v>0</v>
      </c>
      <c r="BL707" s="17" t="s">
        <v>254</v>
      </c>
      <c r="BM707" s="225" t="s">
        <v>969</v>
      </c>
    </row>
    <row r="708" s="14" customFormat="1">
      <c r="A708" s="14"/>
      <c r="B708" s="238"/>
      <c r="C708" s="239"/>
      <c r="D708" s="229" t="s">
        <v>167</v>
      </c>
      <c r="E708" s="240" t="s">
        <v>1</v>
      </c>
      <c r="F708" s="241" t="s">
        <v>970</v>
      </c>
      <c r="G708" s="239"/>
      <c r="H708" s="242">
        <v>4.7000000000000002</v>
      </c>
      <c r="I708" s="243"/>
      <c r="J708" s="239"/>
      <c r="K708" s="239"/>
      <c r="L708" s="244"/>
      <c r="M708" s="245"/>
      <c r="N708" s="246"/>
      <c r="O708" s="246"/>
      <c r="P708" s="246"/>
      <c r="Q708" s="246"/>
      <c r="R708" s="246"/>
      <c r="S708" s="246"/>
      <c r="T708" s="247"/>
      <c r="U708" s="14"/>
      <c r="V708" s="14"/>
      <c r="W708" s="14"/>
      <c r="X708" s="14"/>
      <c r="Y708" s="14"/>
      <c r="Z708" s="14"/>
      <c r="AA708" s="14"/>
      <c r="AB708" s="14"/>
      <c r="AC708" s="14"/>
      <c r="AD708" s="14"/>
      <c r="AE708" s="14"/>
      <c r="AT708" s="248" t="s">
        <v>167</v>
      </c>
      <c r="AU708" s="248" t="s">
        <v>87</v>
      </c>
      <c r="AV708" s="14" t="s">
        <v>87</v>
      </c>
      <c r="AW708" s="14" t="s">
        <v>33</v>
      </c>
      <c r="AX708" s="14" t="s">
        <v>78</v>
      </c>
      <c r="AY708" s="248" t="s">
        <v>157</v>
      </c>
    </row>
    <row r="709" s="15" customFormat="1">
      <c r="A709" s="15"/>
      <c r="B709" s="249"/>
      <c r="C709" s="250"/>
      <c r="D709" s="229" t="s">
        <v>167</v>
      </c>
      <c r="E709" s="251" t="s">
        <v>1</v>
      </c>
      <c r="F709" s="252" t="s">
        <v>171</v>
      </c>
      <c r="G709" s="250"/>
      <c r="H709" s="253">
        <v>4.7000000000000002</v>
      </c>
      <c r="I709" s="254"/>
      <c r="J709" s="250"/>
      <c r="K709" s="250"/>
      <c r="L709" s="255"/>
      <c r="M709" s="256"/>
      <c r="N709" s="257"/>
      <c r="O709" s="257"/>
      <c r="P709" s="257"/>
      <c r="Q709" s="257"/>
      <c r="R709" s="257"/>
      <c r="S709" s="257"/>
      <c r="T709" s="258"/>
      <c r="U709" s="15"/>
      <c r="V709" s="15"/>
      <c r="W709" s="15"/>
      <c r="X709" s="15"/>
      <c r="Y709" s="15"/>
      <c r="Z709" s="15"/>
      <c r="AA709" s="15"/>
      <c r="AB709" s="15"/>
      <c r="AC709" s="15"/>
      <c r="AD709" s="15"/>
      <c r="AE709" s="15"/>
      <c r="AT709" s="259" t="s">
        <v>167</v>
      </c>
      <c r="AU709" s="259" t="s">
        <v>87</v>
      </c>
      <c r="AV709" s="15" t="s">
        <v>165</v>
      </c>
      <c r="AW709" s="15" t="s">
        <v>33</v>
      </c>
      <c r="AX709" s="15" t="s">
        <v>85</v>
      </c>
      <c r="AY709" s="259" t="s">
        <v>157</v>
      </c>
    </row>
    <row r="710" s="2" customFormat="1" ht="24.15" customHeight="1">
      <c r="A710" s="38"/>
      <c r="B710" s="39"/>
      <c r="C710" s="214" t="s">
        <v>971</v>
      </c>
      <c r="D710" s="214" t="s">
        <v>160</v>
      </c>
      <c r="E710" s="215" t="s">
        <v>972</v>
      </c>
      <c r="F710" s="216" t="s">
        <v>968</v>
      </c>
      <c r="G710" s="217" t="s">
        <v>202</v>
      </c>
      <c r="H710" s="218">
        <v>23.050000000000001</v>
      </c>
      <c r="I710" s="219"/>
      <c r="J710" s="220">
        <f>ROUND(I710*H710,2)</f>
        <v>0</v>
      </c>
      <c r="K710" s="216" t="s">
        <v>1</v>
      </c>
      <c r="L710" s="44"/>
      <c r="M710" s="221" t="s">
        <v>1</v>
      </c>
      <c r="N710" s="222" t="s">
        <v>43</v>
      </c>
      <c r="O710" s="91"/>
      <c r="P710" s="223">
        <f>O710*H710</f>
        <v>0</v>
      </c>
      <c r="Q710" s="223">
        <v>0.0019400000000000001</v>
      </c>
      <c r="R710" s="223">
        <f>Q710*H710</f>
        <v>0.044717000000000007</v>
      </c>
      <c r="S710" s="223">
        <v>0</v>
      </c>
      <c r="T710" s="224">
        <f>S710*H710</f>
        <v>0</v>
      </c>
      <c r="U710" s="38"/>
      <c r="V710" s="38"/>
      <c r="W710" s="38"/>
      <c r="X710" s="38"/>
      <c r="Y710" s="38"/>
      <c r="Z710" s="38"/>
      <c r="AA710" s="38"/>
      <c r="AB710" s="38"/>
      <c r="AC710" s="38"/>
      <c r="AD710" s="38"/>
      <c r="AE710" s="38"/>
      <c r="AR710" s="225" t="s">
        <v>254</v>
      </c>
      <c r="AT710" s="225" t="s">
        <v>160</v>
      </c>
      <c r="AU710" s="225" t="s">
        <v>87</v>
      </c>
      <c r="AY710" s="17" t="s">
        <v>157</v>
      </c>
      <c r="BE710" s="226">
        <f>IF(N710="základní",J710,0)</f>
        <v>0</v>
      </c>
      <c r="BF710" s="226">
        <f>IF(N710="snížená",J710,0)</f>
        <v>0</v>
      </c>
      <c r="BG710" s="226">
        <f>IF(N710="zákl. přenesená",J710,0)</f>
        <v>0</v>
      </c>
      <c r="BH710" s="226">
        <f>IF(N710="sníž. přenesená",J710,0)</f>
        <v>0</v>
      </c>
      <c r="BI710" s="226">
        <f>IF(N710="nulová",J710,0)</f>
        <v>0</v>
      </c>
      <c r="BJ710" s="17" t="s">
        <v>85</v>
      </c>
      <c r="BK710" s="226">
        <f>ROUND(I710*H710,2)</f>
        <v>0</v>
      </c>
      <c r="BL710" s="17" t="s">
        <v>254</v>
      </c>
      <c r="BM710" s="225" t="s">
        <v>973</v>
      </c>
    </row>
    <row r="711" s="14" customFormat="1">
      <c r="A711" s="14"/>
      <c r="B711" s="238"/>
      <c r="C711" s="239"/>
      <c r="D711" s="229" t="s">
        <v>167</v>
      </c>
      <c r="E711" s="240" t="s">
        <v>1</v>
      </c>
      <c r="F711" s="241" t="s">
        <v>974</v>
      </c>
      <c r="G711" s="239"/>
      <c r="H711" s="242">
        <v>23.050000000000001</v>
      </c>
      <c r="I711" s="243"/>
      <c r="J711" s="239"/>
      <c r="K711" s="239"/>
      <c r="L711" s="244"/>
      <c r="M711" s="245"/>
      <c r="N711" s="246"/>
      <c r="O711" s="246"/>
      <c r="P711" s="246"/>
      <c r="Q711" s="246"/>
      <c r="R711" s="246"/>
      <c r="S711" s="246"/>
      <c r="T711" s="247"/>
      <c r="U711" s="14"/>
      <c r="V711" s="14"/>
      <c r="W711" s="14"/>
      <c r="X711" s="14"/>
      <c r="Y711" s="14"/>
      <c r="Z711" s="14"/>
      <c r="AA711" s="14"/>
      <c r="AB711" s="14"/>
      <c r="AC711" s="14"/>
      <c r="AD711" s="14"/>
      <c r="AE711" s="14"/>
      <c r="AT711" s="248" t="s">
        <v>167</v>
      </c>
      <c r="AU711" s="248" t="s">
        <v>87</v>
      </c>
      <c r="AV711" s="14" t="s">
        <v>87</v>
      </c>
      <c r="AW711" s="14" t="s">
        <v>33</v>
      </c>
      <c r="AX711" s="14" t="s">
        <v>85</v>
      </c>
      <c r="AY711" s="248" t="s">
        <v>157</v>
      </c>
    </row>
    <row r="712" s="2" customFormat="1" ht="24.15" customHeight="1">
      <c r="A712" s="38"/>
      <c r="B712" s="39"/>
      <c r="C712" s="214" t="s">
        <v>975</v>
      </c>
      <c r="D712" s="214" t="s">
        <v>160</v>
      </c>
      <c r="E712" s="215" t="s">
        <v>976</v>
      </c>
      <c r="F712" s="216" t="s">
        <v>977</v>
      </c>
      <c r="G712" s="217" t="s">
        <v>352</v>
      </c>
      <c r="H712" s="218">
        <v>22</v>
      </c>
      <c r="I712" s="219"/>
      <c r="J712" s="220">
        <f>ROUND(I712*H712,2)</f>
        <v>0</v>
      </c>
      <c r="K712" s="216" t="s">
        <v>164</v>
      </c>
      <c r="L712" s="44"/>
      <c r="M712" s="221" t="s">
        <v>1</v>
      </c>
      <c r="N712" s="222" t="s">
        <v>43</v>
      </c>
      <c r="O712" s="91"/>
      <c r="P712" s="223">
        <f>O712*H712</f>
        <v>0</v>
      </c>
      <c r="Q712" s="223">
        <v>0</v>
      </c>
      <c r="R712" s="223">
        <f>Q712*H712</f>
        <v>0</v>
      </c>
      <c r="S712" s="223">
        <v>0</v>
      </c>
      <c r="T712" s="224">
        <f>S712*H712</f>
        <v>0</v>
      </c>
      <c r="U712" s="38"/>
      <c r="V712" s="38"/>
      <c r="W712" s="38"/>
      <c r="X712" s="38"/>
      <c r="Y712" s="38"/>
      <c r="Z712" s="38"/>
      <c r="AA712" s="38"/>
      <c r="AB712" s="38"/>
      <c r="AC712" s="38"/>
      <c r="AD712" s="38"/>
      <c r="AE712" s="38"/>
      <c r="AR712" s="225" t="s">
        <v>254</v>
      </c>
      <c r="AT712" s="225" t="s">
        <v>160</v>
      </c>
      <c r="AU712" s="225" t="s">
        <v>87</v>
      </c>
      <c r="AY712" s="17" t="s">
        <v>157</v>
      </c>
      <c r="BE712" s="226">
        <f>IF(N712="základní",J712,0)</f>
        <v>0</v>
      </c>
      <c r="BF712" s="226">
        <f>IF(N712="snížená",J712,0)</f>
        <v>0</v>
      </c>
      <c r="BG712" s="226">
        <f>IF(N712="zákl. přenesená",J712,0)</f>
        <v>0</v>
      </c>
      <c r="BH712" s="226">
        <f>IF(N712="sníž. přenesená",J712,0)</f>
        <v>0</v>
      </c>
      <c r="BI712" s="226">
        <f>IF(N712="nulová",J712,0)</f>
        <v>0</v>
      </c>
      <c r="BJ712" s="17" t="s">
        <v>85</v>
      </c>
      <c r="BK712" s="226">
        <f>ROUND(I712*H712,2)</f>
        <v>0</v>
      </c>
      <c r="BL712" s="17" t="s">
        <v>254</v>
      </c>
      <c r="BM712" s="225" t="s">
        <v>978</v>
      </c>
    </row>
    <row r="713" s="2" customFormat="1" ht="24.15" customHeight="1">
      <c r="A713" s="38"/>
      <c r="B713" s="39"/>
      <c r="C713" s="214" t="s">
        <v>979</v>
      </c>
      <c r="D713" s="214" t="s">
        <v>160</v>
      </c>
      <c r="E713" s="215" t="s">
        <v>980</v>
      </c>
      <c r="F713" s="216" t="s">
        <v>981</v>
      </c>
      <c r="G713" s="217" t="s">
        <v>352</v>
      </c>
      <c r="H713" s="218">
        <v>23</v>
      </c>
      <c r="I713" s="219"/>
      <c r="J713" s="220">
        <f>ROUND(I713*H713,2)</f>
        <v>0</v>
      </c>
      <c r="K713" s="216" t="s">
        <v>164</v>
      </c>
      <c r="L713" s="44"/>
      <c r="M713" s="221" t="s">
        <v>1</v>
      </c>
      <c r="N713" s="222" t="s">
        <v>43</v>
      </c>
      <c r="O713" s="91"/>
      <c r="P713" s="223">
        <f>O713*H713</f>
        <v>0</v>
      </c>
      <c r="Q713" s="223">
        <v>0</v>
      </c>
      <c r="R713" s="223">
        <f>Q713*H713</f>
        <v>0</v>
      </c>
      <c r="S713" s="223">
        <v>0</v>
      </c>
      <c r="T713" s="224">
        <f>S713*H713</f>
        <v>0</v>
      </c>
      <c r="U713" s="38"/>
      <c r="V713" s="38"/>
      <c r="W713" s="38"/>
      <c r="X713" s="38"/>
      <c r="Y713" s="38"/>
      <c r="Z713" s="38"/>
      <c r="AA713" s="38"/>
      <c r="AB713" s="38"/>
      <c r="AC713" s="38"/>
      <c r="AD713" s="38"/>
      <c r="AE713" s="38"/>
      <c r="AR713" s="225" t="s">
        <v>254</v>
      </c>
      <c r="AT713" s="225" t="s">
        <v>160</v>
      </c>
      <c r="AU713" s="225" t="s">
        <v>87</v>
      </c>
      <c r="AY713" s="17" t="s">
        <v>157</v>
      </c>
      <c r="BE713" s="226">
        <f>IF(N713="základní",J713,0)</f>
        <v>0</v>
      </c>
      <c r="BF713" s="226">
        <f>IF(N713="snížená",J713,0)</f>
        <v>0</v>
      </c>
      <c r="BG713" s="226">
        <f>IF(N713="zákl. přenesená",J713,0)</f>
        <v>0</v>
      </c>
      <c r="BH713" s="226">
        <f>IF(N713="sníž. přenesená",J713,0)</f>
        <v>0</v>
      </c>
      <c r="BI713" s="226">
        <f>IF(N713="nulová",J713,0)</f>
        <v>0</v>
      </c>
      <c r="BJ713" s="17" t="s">
        <v>85</v>
      </c>
      <c r="BK713" s="226">
        <f>ROUND(I713*H713,2)</f>
        <v>0</v>
      </c>
      <c r="BL713" s="17" t="s">
        <v>254</v>
      </c>
      <c r="BM713" s="225" t="s">
        <v>982</v>
      </c>
    </row>
    <row r="714" s="2" customFormat="1" ht="24.15" customHeight="1">
      <c r="A714" s="38"/>
      <c r="B714" s="39"/>
      <c r="C714" s="214" t="s">
        <v>983</v>
      </c>
      <c r="D714" s="214" t="s">
        <v>160</v>
      </c>
      <c r="E714" s="215" t="s">
        <v>984</v>
      </c>
      <c r="F714" s="216" t="s">
        <v>985</v>
      </c>
      <c r="G714" s="217" t="s">
        <v>352</v>
      </c>
      <c r="H714" s="218">
        <v>11</v>
      </c>
      <c r="I714" s="219"/>
      <c r="J714" s="220">
        <f>ROUND(I714*H714,2)</f>
        <v>0</v>
      </c>
      <c r="K714" s="216" t="s">
        <v>164</v>
      </c>
      <c r="L714" s="44"/>
      <c r="M714" s="221" t="s">
        <v>1</v>
      </c>
      <c r="N714" s="222" t="s">
        <v>43</v>
      </c>
      <c r="O714" s="91"/>
      <c r="P714" s="223">
        <f>O714*H714</f>
        <v>0</v>
      </c>
      <c r="Q714" s="223">
        <v>0</v>
      </c>
      <c r="R714" s="223">
        <f>Q714*H714</f>
        <v>0</v>
      </c>
      <c r="S714" s="223">
        <v>0</v>
      </c>
      <c r="T714" s="224">
        <f>S714*H714</f>
        <v>0</v>
      </c>
      <c r="U714" s="38"/>
      <c r="V714" s="38"/>
      <c r="W714" s="38"/>
      <c r="X714" s="38"/>
      <c r="Y714" s="38"/>
      <c r="Z714" s="38"/>
      <c r="AA714" s="38"/>
      <c r="AB714" s="38"/>
      <c r="AC714" s="38"/>
      <c r="AD714" s="38"/>
      <c r="AE714" s="38"/>
      <c r="AR714" s="225" t="s">
        <v>254</v>
      </c>
      <c r="AT714" s="225" t="s">
        <v>160</v>
      </c>
      <c r="AU714" s="225" t="s">
        <v>87</v>
      </c>
      <c r="AY714" s="17" t="s">
        <v>157</v>
      </c>
      <c r="BE714" s="226">
        <f>IF(N714="základní",J714,0)</f>
        <v>0</v>
      </c>
      <c r="BF714" s="226">
        <f>IF(N714="snížená",J714,0)</f>
        <v>0</v>
      </c>
      <c r="BG714" s="226">
        <f>IF(N714="zákl. přenesená",J714,0)</f>
        <v>0</v>
      </c>
      <c r="BH714" s="226">
        <f>IF(N714="sníž. přenesená",J714,0)</f>
        <v>0</v>
      </c>
      <c r="BI714" s="226">
        <f>IF(N714="nulová",J714,0)</f>
        <v>0</v>
      </c>
      <c r="BJ714" s="17" t="s">
        <v>85</v>
      </c>
      <c r="BK714" s="226">
        <f>ROUND(I714*H714,2)</f>
        <v>0</v>
      </c>
      <c r="BL714" s="17" t="s">
        <v>254</v>
      </c>
      <c r="BM714" s="225" t="s">
        <v>986</v>
      </c>
    </row>
    <row r="715" s="2" customFormat="1" ht="24.15" customHeight="1">
      <c r="A715" s="38"/>
      <c r="B715" s="39"/>
      <c r="C715" s="214" t="s">
        <v>987</v>
      </c>
      <c r="D715" s="214" t="s">
        <v>160</v>
      </c>
      <c r="E715" s="215" t="s">
        <v>988</v>
      </c>
      <c r="F715" s="216" t="s">
        <v>989</v>
      </c>
      <c r="G715" s="217" t="s">
        <v>352</v>
      </c>
      <c r="H715" s="218">
        <v>5</v>
      </c>
      <c r="I715" s="219"/>
      <c r="J715" s="220">
        <f>ROUND(I715*H715,2)</f>
        <v>0</v>
      </c>
      <c r="K715" s="216" t="s">
        <v>164</v>
      </c>
      <c r="L715" s="44"/>
      <c r="M715" s="221" t="s">
        <v>1</v>
      </c>
      <c r="N715" s="222" t="s">
        <v>43</v>
      </c>
      <c r="O715" s="91"/>
      <c r="P715" s="223">
        <f>O715*H715</f>
        <v>0</v>
      </c>
      <c r="Q715" s="223">
        <v>0.00076999999999999996</v>
      </c>
      <c r="R715" s="223">
        <f>Q715*H715</f>
        <v>0.0038499999999999997</v>
      </c>
      <c r="S715" s="223">
        <v>0</v>
      </c>
      <c r="T715" s="224">
        <f>S715*H715</f>
        <v>0</v>
      </c>
      <c r="U715" s="38"/>
      <c r="V715" s="38"/>
      <c r="W715" s="38"/>
      <c r="X715" s="38"/>
      <c r="Y715" s="38"/>
      <c r="Z715" s="38"/>
      <c r="AA715" s="38"/>
      <c r="AB715" s="38"/>
      <c r="AC715" s="38"/>
      <c r="AD715" s="38"/>
      <c r="AE715" s="38"/>
      <c r="AR715" s="225" t="s">
        <v>254</v>
      </c>
      <c r="AT715" s="225" t="s">
        <v>160</v>
      </c>
      <c r="AU715" s="225" t="s">
        <v>87</v>
      </c>
      <c r="AY715" s="17" t="s">
        <v>157</v>
      </c>
      <c r="BE715" s="226">
        <f>IF(N715="základní",J715,0)</f>
        <v>0</v>
      </c>
      <c r="BF715" s="226">
        <f>IF(N715="snížená",J715,0)</f>
        <v>0</v>
      </c>
      <c r="BG715" s="226">
        <f>IF(N715="zákl. přenesená",J715,0)</f>
        <v>0</v>
      </c>
      <c r="BH715" s="226">
        <f>IF(N715="sníž. přenesená",J715,0)</f>
        <v>0</v>
      </c>
      <c r="BI715" s="226">
        <f>IF(N715="nulová",J715,0)</f>
        <v>0</v>
      </c>
      <c r="BJ715" s="17" t="s">
        <v>85</v>
      </c>
      <c r="BK715" s="226">
        <f>ROUND(I715*H715,2)</f>
        <v>0</v>
      </c>
      <c r="BL715" s="17" t="s">
        <v>254</v>
      </c>
      <c r="BM715" s="225" t="s">
        <v>990</v>
      </c>
    </row>
    <row r="716" s="2" customFormat="1" ht="24.15" customHeight="1">
      <c r="A716" s="38"/>
      <c r="B716" s="39"/>
      <c r="C716" s="214" t="s">
        <v>991</v>
      </c>
      <c r="D716" s="214" t="s">
        <v>160</v>
      </c>
      <c r="E716" s="215" t="s">
        <v>992</v>
      </c>
      <c r="F716" s="216" t="s">
        <v>993</v>
      </c>
      <c r="G716" s="217" t="s">
        <v>352</v>
      </c>
      <c r="H716" s="218">
        <v>3</v>
      </c>
      <c r="I716" s="219"/>
      <c r="J716" s="220">
        <f>ROUND(I716*H716,2)</f>
        <v>0</v>
      </c>
      <c r="K716" s="216" t="s">
        <v>164</v>
      </c>
      <c r="L716" s="44"/>
      <c r="M716" s="221" t="s">
        <v>1</v>
      </c>
      <c r="N716" s="222" t="s">
        <v>43</v>
      </c>
      <c r="O716" s="91"/>
      <c r="P716" s="223">
        <f>O716*H716</f>
        <v>0</v>
      </c>
      <c r="Q716" s="223">
        <v>0.00148</v>
      </c>
      <c r="R716" s="223">
        <f>Q716*H716</f>
        <v>0.0044399999999999995</v>
      </c>
      <c r="S716" s="223">
        <v>0</v>
      </c>
      <c r="T716" s="224">
        <f>S716*H716</f>
        <v>0</v>
      </c>
      <c r="U716" s="38"/>
      <c r="V716" s="38"/>
      <c r="W716" s="38"/>
      <c r="X716" s="38"/>
      <c r="Y716" s="38"/>
      <c r="Z716" s="38"/>
      <c r="AA716" s="38"/>
      <c r="AB716" s="38"/>
      <c r="AC716" s="38"/>
      <c r="AD716" s="38"/>
      <c r="AE716" s="38"/>
      <c r="AR716" s="225" t="s">
        <v>254</v>
      </c>
      <c r="AT716" s="225" t="s">
        <v>160</v>
      </c>
      <c r="AU716" s="225" t="s">
        <v>87</v>
      </c>
      <c r="AY716" s="17" t="s">
        <v>157</v>
      </c>
      <c r="BE716" s="226">
        <f>IF(N716="základní",J716,0)</f>
        <v>0</v>
      </c>
      <c r="BF716" s="226">
        <f>IF(N716="snížená",J716,0)</f>
        <v>0</v>
      </c>
      <c r="BG716" s="226">
        <f>IF(N716="zákl. přenesená",J716,0)</f>
        <v>0</v>
      </c>
      <c r="BH716" s="226">
        <f>IF(N716="sníž. přenesená",J716,0)</f>
        <v>0</v>
      </c>
      <c r="BI716" s="226">
        <f>IF(N716="nulová",J716,0)</f>
        <v>0</v>
      </c>
      <c r="BJ716" s="17" t="s">
        <v>85</v>
      </c>
      <c r="BK716" s="226">
        <f>ROUND(I716*H716,2)</f>
        <v>0</v>
      </c>
      <c r="BL716" s="17" t="s">
        <v>254</v>
      </c>
      <c r="BM716" s="225" t="s">
        <v>994</v>
      </c>
    </row>
    <row r="717" s="2" customFormat="1" ht="24.15" customHeight="1">
      <c r="A717" s="38"/>
      <c r="B717" s="39"/>
      <c r="C717" s="214" t="s">
        <v>995</v>
      </c>
      <c r="D717" s="214" t="s">
        <v>160</v>
      </c>
      <c r="E717" s="215" t="s">
        <v>996</v>
      </c>
      <c r="F717" s="216" t="s">
        <v>997</v>
      </c>
      <c r="G717" s="217" t="s">
        <v>352</v>
      </c>
      <c r="H717" s="218">
        <v>4</v>
      </c>
      <c r="I717" s="219"/>
      <c r="J717" s="220">
        <f>ROUND(I717*H717,2)</f>
        <v>0</v>
      </c>
      <c r="K717" s="216" t="s">
        <v>164</v>
      </c>
      <c r="L717" s="44"/>
      <c r="M717" s="221" t="s">
        <v>1</v>
      </c>
      <c r="N717" s="222" t="s">
        <v>43</v>
      </c>
      <c r="O717" s="91"/>
      <c r="P717" s="223">
        <f>O717*H717</f>
        <v>0</v>
      </c>
      <c r="Q717" s="223">
        <v>0.0041700000000000001</v>
      </c>
      <c r="R717" s="223">
        <f>Q717*H717</f>
        <v>0.01668</v>
      </c>
      <c r="S717" s="223">
        <v>0</v>
      </c>
      <c r="T717" s="224">
        <f>S717*H717</f>
        <v>0</v>
      </c>
      <c r="U717" s="38"/>
      <c r="V717" s="38"/>
      <c r="W717" s="38"/>
      <c r="X717" s="38"/>
      <c r="Y717" s="38"/>
      <c r="Z717" s="38"/>
      <c r="AA717" s="38"/>
      <c r="AB717" s="38"/>
      <c r="AC717" s="38"/>
      <c r="AD717" s="38"/>
      <c r="AE717" s="38"/>
      <c r="AR717" s="225" t="s">
        <v>254</v>
      </c>
      <c r="AT717" s="225" t="s">
        <v>160</v>
      </c>
      <c r="AU717" s="225" t="s">
        <v>87</v>
      </c>
      <c r="AY717" s="17" t="s">
        <v>157</v>
      </c>
      <c r="BE717" s="226">
        <f>IF(N717="základní",J717,0)</f>
        <v>0</v>
      </c>
      <c r="BF717" s="226">
        <f>IF(N717="snížená",J717,0)</f>
        <v>0</v>
      </c>
      <c r="BG717" s="226">
        <f>IF(N717="zákl. přenesená",J717,0)</f>
        <v>0</v>
      </c>
      <c r="BH717" s="226">
        <f>IF(N717="sníž. přenesená",J717,0)</f>
        <v>0</v>
      </c>
      <c r="BI717" s="226">
        <f>IF(N717="nulová",J717,0)</f>
        <v>0</v>
      </c>
      <c r="BJ717" s="17" t="s">
        <v>85</v>
      </c>
      <c r="BK717" s="226">
        <f>ROUND(I717*H717,2)</f>
        <v>0</v>
      </c>
      <c r="BL717" s="17" t="s">
        <v>254</v>
      </c>
      <c r="BM717" s="225" t="s">
        <v>998</v>
      </c>
    </row>
    <row r="718" s="2" customFormat="1" ht="24.15" customHeight="1">
      <c r="A718" s="38"/>
      <c r="B718" s="39"/>
      <c r="C718" s="214" t="s">
        <v>999</v>
      </c>
      <c r="D718" s="214" t="s">
        <v>160</v>
      </c>
      <c r="E718" s="215" t="s">
        <v>1000</v>
      </c>
      <c r="F718" s="216" t="s">
        <v>1001</v>
      </c>
      <c r="G718" s="217" t="s">
        <v>352</v>
      </c>
      <c r="H718" s="218">
        <v>1</v>
      </c>
      <c r="I718" s="219"/>
      <c r="J718" s="220">
        <f>ROUND(I718*H718,2)</f>
        <v>0</v>
      </c>
      <c r="K718" s="216" t="s">
        <v>164</v>
      </c>
      <c r="L718" s="44"/>
      <c r="M718" s="221" t="s">
        <v>1</v>
      </c>
      <c r="N718" s="222" t="s">
        <v>43</v>
      </c>
      <c r="O718" s="91"/>
      <c r="P718" s="223">
        <f>O718*H718</f>
        <v>0</v>
      </c>
      <c r="Q718" s="223">
        <v>0.00479</v>
      </c>
      <c r="R718" s="223">
        <f>Q718*H718</f>
        <v>0.00479</v>
      </c>
      <c r="S718" s="223">
        <v>0</v>
      </c>
      <c r="T718" s="224">
        <f>S718*H718</f>
        <v>0</v>
      </c>
      <c r="U718" s="38"/>
      <c r="V718" s="38"/>
      <c r="W718" s="38"/>
      <c r="X718" s="38"/>
      <c r="Y718" s="38"/>
      <c r="Z718" s="38"/>
      <c r="AA718" s="38"/>
      <c r="AB718" s="38"/>
      <c r="AC718" s="38"/>
      <c r="AD718" s="38"/>
      <c r="AE718" s="38"/>
      <c r="AR718" s="225" t="s">
        <v>254</v>
      </c>
      <c r="AT718" s="225" t="s">
        <v>160</v>
      </c>
      <c r="AU718" s="225" t="s">
        <v>87</v>
      </c>
      <c r="AY718" s="17" t="s">
        <v>157</v>
      </c>
      <c r="BE718" s="226">
        <f>IF(N718="základní",J718,0)</f>
        <v>0</v>
      </c>
      <c r="BF718" s="226">
        <f>IF(N718="snížená",J718,0)</f>
        <v>0</v>
      </c>
      <c r="BG718" s="226">
        <f>IF(N718="zákl. přenesená",J718,0)</f>
        <v>0</v>
      </c>
      <c r="BH718" s="226">
        <f>IF(N718="sníž. přenesená",J718,0)</f>
        <v>0</v>
      </c>
      <c r="BI718" s="226">
        <f>IF(N718="nulová",J718,0)</f>
        <v>0</v>
      </c>
      <c r="BJ718" s="17" t="s">
        <v>85</v>
      </c>
      <c r="BK718" s="226">
        <f>ROUND(I718*H718,2)</f>
        <v>0</v>
      </c>
      <c r="BL718" s="17" t="s">
        <v>254</v>
      </c>
      <c r="BM718" s="225" t="s">
        <v>1002</v>
      </c>
    </row>
    <row r="719" s="2" customFormat="1" ht="24.15" customHeight="1">
      <c r="A719" s="38"/>
      <c r="B719" s="39"/>
      <c r="C719" s="214" t="s">
        <v>1003</v>
      </c>
      <c r="D719" s="214" t="s">
        <v>160</v>
      </c>
      <c r="E719" s="215" t="s">
        <v>1004</v>
      </c>
      <c r="F719" s="216" t="s">
        <v>1005</v>
      </c>
      <c r="G719" s="217" t="s">
        <v>352</v>
      </c>
      <c r="H719" s="218">
        <v>1</v>
      </c>
      <c r="I719" s="219"/>
      <c r="J719" s="220">
        <f>ROUND(I719*H719,2)</f>
        <v>0</v>
      </c>
      <c r="K719" s="216" t="s">
        <v>164</v>
      </c>
      <c r="L719" s="44"/>
      <c r="M719" s="221" t="s">
        <v>1</v>
      </c>
      <c r="N719" s="222" t="s">
        <v>43</v>
      </c>
      <c r="O719" s="91"/>
      <c r="P719" s="223">
        <f>O719*H719</f>
        <v>0</v>
      </c>
      <c r="Q719" s="223">
        <v>0.0052399999999999999</v>
      </c>
      <c r="R719" s="223">
        <f>Q719*H719</f>
        <v>0.0052399999999999999</v>
      </c>
      <c r="S719" s="223">
        <v>0</v>
      </c>
      <c r="T719" s="224">
        <f>S719*H719</f>
        <v>0</v>
      </c>
      <c r="U719" s="38"/>
      <c r="V719" s="38"/>
      <c r="W719" s="38"/>
      <c r="X719" s="38"/>
      <c r="Y719" s="38"/>
      <c r="Z719" s="38"/>
      <c r="AA719" s="38"/>
      <c r="AB719" s="38"/>
      <c r="AC719" s="38"/>
      <c r="AD719" s="38"/>
      <c r="AE719" s="38"/>
      <c r="AR719" s="225" t="s">
        <v>254</v>
      </c>
      <c r="AT719" s="225" t="s">
        <v>160</v>
      </c>
      <c r="AU719" s="225" t="s">
        <v>87</v>
      </c>
      <c r="AY719" s="17" t="s">
        <v>157</v>
      </c>
      <c r="BE719" s="226">
        <f>IF(N719="základní",J719,0)</f>
        <v>0</v>
      </c>
      <c r="BF719" s="226">
        <f>IF(N719="snížená",J719,0)</f>
        <v>0</v>
      </c>
      <c r="BG719" s="226">
        <f>IF(N719="zákl. přenesená",J719,0)</f>
        <v>0</v>
      </c>
      <c r="BH719" s="226">
        <f>IF(N719="sníž. přenesená",J719,0)</f>
        <v>0</v>
      </c>
      <c r="BI719" s="226">
        <f>IF(N719="nulová",J719,0)</f>
        <v>0</v>
      </c>
      <c r="BJ719" s="17" t="s">
        <v>85</v>
      </c>
      <c r="BK719" s="226">
        <f>ROUND(I719*H719,2)</f>
        <v>0</v>
      </c>
      <c r="BL719" s="17" t="s">
        <v>254</v>
      </c>
      <c r="BM719" s="225" t="s">
        <v>1006</v>
      </c>
    </row>
    <row r="720" s="2" customFormat="1" ht="16.5" customHeight="1">
      <c r="A720" s="38"/>
      <c r="B720" s="39"/>
      <c r="C720" s="214" t="s">
        <v>1007</v>
      </c>
      <c r="D720" s="214" t="s">
        <v>160</v>
      </c>
      <c r="E720" s="215" t="s">
        <v>1008</v>
      </c>
      <c r="F720" s="216" t="s">
        <v>1009</v>
      </c>
      <c r="G720" s="217" t="s">
        <v>352</v>
      </c>
      <c r="H720" s="218">
        <v>3</v>
      </c>
      <c r="I720" s="219"/>
      <c r="J720" s="220">
        <f>ROUND(I720*H720,2)</f>
        <v>0</v>
      </c>
      <c r="K720" s="216" t="s">
        <v>164</v>
      </c>
      <c r="L720" s="44"/>
      <c r="M720" s="221" t="s">
        <v>1</v>
      </c>
      <c r="N720" s="222" t="s">
        <v>43</v>
      </c>
      <c r="O720" s="91"/>
      <c r="P720" s="223">
        <f>O720*H720</f>
        <v>0</v>
      </c>
      <c r="Q720" s="223">
        <v>0.00029</v>
      </c>
      <c r="R720" s="223">
        <f>Q720*H720</f>
        <v>0.00087000000000000001</v>
      </c>
      <c r="S720" s="223">
        <v>0</v>
      </c>
      <c r="T720" s="224">
        <f>S720*H720</f>
        <v>0</v>
      </c>
      <c r="U720" s="38"/>
      <c r="V720" s="38"/>
      <c r="W720" s="38"/>
      <c r="X720" s="38"/>
      <c r="Y720" s="38"/>
      <c r="Z720" s="38"/>
      <c r="AA720" s="38"/>
      <c r="AB720" s="38"/>
      <c r="AC720" s="38"/>
      <c r="AD720" s="38"/>
      <c r="AE720" s="38"/>
      <c r="AR720" s="225" t="s">
        <v>254</v>
      </c>
      <c r="AT720" s="225" t="s">
        <v>160</v>
      </c>
      <c r="AU720" s="225" t="s">
        <v>87</v>
      </c>
      <c r="AY720" s="17" t="s">
        <v>157</v>
      </c>
      <c r="BE720" s="226">
        <f>IF(N720="základní",J720,0)</f>
        <v>0</v>
      </c>
      <c r="BF720" s="226">
        <f>IF(N720="snížená",J720,0)</f>
        <v>0</v>
      </c>
      <c r="BG720" s="226">
        <f>IF(N720="zákl. přenesená",J720,0)</f>
        <v>0</v>
      </c>
      <c r="BH720" s="226">
        <f>IF(N720="sníž. přenesená",J720,0)</f>
        <v>0</v>
      </c>
      <c r="BI720" s="226">
        <f>IF(N720="nulová",J720,0)</f>
        <v>0</v>
      </c>
      <c r="BJ720" s="17" t="s">
        <v>85</v>
      </c>
      <c r="BK720" s="226">
        <f>ROUND(I720*H720,2)</f>
        <v>0</v>
      </c>
      <c r="BL720" s="17" t="s">
        <v>254</v>
      </c>
      <c r="BM720" s="225" t="s">
        <v>1010</v>
      </c>
    </row>
    <row r="721" s="2" customFormat="1" ht="21.75" customHeight="1">
      <c r="A721" s="38"/>
      <c r="B721" s="39"/>
      <c r="C721" s="214" t="s">
        <v>1011</v>
      </c>
      <c r="D721" s="214" t="s">
        <v>160</v>
      </c>
      <c r="E721" s="215" t="s">
        <v>1012</v>
      </c>
      <c r="F721" s="216" t="s">
        <v>1013</v>
      </c>
      <c r="G721" s="217" t="s">
        <v>352</v>
      </c>
      <c r="H721" s="218">
        <v>3</v>
      </c>
      <c r="I721" s="219"/>
      <c r="J721" s="220">
        <f>ROUND(I721*H721,2)</f>
        <v>0</v>
      </c>
      <c r="K721" s="216" t="s">
        <v>164</v>
      </c>
      <c r="L721" s="44"/>
      <c r="M721" s="221" t="s">
        <v>1</v>
      </c>
      <c r="N721" s="222" t="s">
        <v>43</v>
      </c>
      <c r="O721" s="91"/>
      <c r="P721" s="223">
        <f>O721*H721</f>
        <v>0</v>
      </c>
      <c r="Q721" s="223">
        <v>8.0000000000000007E-05</v>
      </c>
      <c r="R721" s="223">
        <f>Q721*H721</f>
        <v>0.00024000000000000003</v>
      </c>
      <c r="S721" s="223">
        <v>0</v>
      </c>
      <c r="T721" s="224">
        <f>S721*H721</f>
        <v>0</v>
      </c>
      <c r="U721" s="38"/>
      <c r="V721" s="38"/>
      <c r="W721" s="38"/>
      <c r="X721" s="38"/>
      <c r="Y721" s="38"/>
      <c r="Z721" s="38"/>
      <c r="AA721" s="38"/>
      <c r="AB721" s="38"/>
      <c r="AC721" s="38"/>
      <c r="AD721" s="38"/>
      <c r="AE721" s="38"/>
      <c r="AR721" s="225" t="s">
        <v>254</v>
      </c>
      <c r="AT721" s="225" t="s">
        <v>160</v>
      </c>
      <c r="AU721" s="225" t="s">
        <v>87</v>
      </c>
      <c r="AY721" s="17" t="s">
        <v>157</v>
      </c>
      <c r="BE721" s="226">
        <f>IF(N721="základní",J721,0)</f>
        <v>0</v>
      </c>
      <c r="BF721" s="226">
        <f>IF(N721="snížená",J721,0)</f>
        <v>0</v>
      </c>
      <c r="BG721" s="226">
        <f>IF(N721="zákl. přenesená",J721,0)</f>
        <v>0</v>
      </c>
      <c r="BH721" s="226">
        <f>IF(N721="sníž. přenesená",J721,0)</f>
        <v>0</v>
      </c>
      <c r="BI721" s="226">
        <f>IF(N721="nulová",J721,0)</f>
        <v>0</v>
      </c>
      <c r="BJ721" s="17" t="s">
        <v>85</v>
      </c>
      <c r="BK721" s="226">
        <f>ROUND(I721*H721,2)</f>
        <v>0</v>
      </c>
      <c r="BL721" s="17" t="s">
        <v>254</v>
      </c>
      <c r="BM721" s="225" t="s">
        <v>1014</v>
      </c>
    </row>
    <row r="722" s="2" customFormat="1" ht="24.15" customHeight="1">
      <c r="A722" s="38"/>
      <c r="B722" s="39"/>
      <c r="C722" s="214" t="s">
        <v>1015</v>
      </c>
      <c r="D722" s="214" t="s">
        <v>160</v>
      </c>
      <c r="E722" s="215" t="s">
        <v>1016</v>
      </c>
      <c r="F722" s="216" t="s">
        <v>1017</v>
      </c>
      <c r="G722" s="217" t="s">
        <v>202</v>
      </c>
      <c r="H722" s="218">
        <v>200.30000000000001</v>
      </c>
      <c r="I722" s="219"/>
      <c r="J722" s="220">
        <f>ROUND(I722*H722,2)</f>
        <v>0</v>
      </c>
      <c r="K722" s="216" t="s">
        <v>164</v>
      </c>
      <c r="L722" s="44"/>
      <c r="M722" s="221" t="s">
        <v>1</v>
      </c>
      <c r="N722" s="222" t="s">
        <v>43</v>
      </c>
      <c r="O722" s="91"/>
      <c r="P722" s="223">
        <f>O722*H722</f>
        <v>0</v>
      </c>
      <c r="Q722" s="223">
        <v>0</v>
      </c>
      <c r="R722" s="223">
        <f>Q722*H722</f>
        <v>0</v>
      </c>
      <c r="S722" s="223">
        <v>0</v>
      </c>
      <c r="T722" s="224">
        <f>S722*H722</f>
        <v>0</v>
      </c>
      <c r="U722" s="38"/>
      <c r="V722" s="38"/>
      <c r="W722" s="38"/>
      <c r="X722" s="38"/>
      <c r="Y722" s="38"/>
      <c r="Z722" s="38"/>
      <c r="AA722" s="38"/>
      <c r="AB722" s="38"/>
      <c r="AC722" s="38"/>
      <c r="AD722" s="38"/>
      <c r="AE722" s="38"/>
      <c r="AR722" s="225" t="s">
        <v>254</v>
      </c>
      <c r="AT722" s="225" t="s">
        <v>160</v>
      </c>
      <c r="AU722" s="225" t="s">
        <v>87</v>
      </c>
      <c r="AY722" s="17" t="s">
        <v>157</v>
      </c>
      <c r="BE722" s="226">
        <f>IF(N722="základní",J722,0)</f>
        <v>0</v>
      </c>
      <c r="BF722" s="226">
        <f>IF(N722="snížená",J722,0)</f>
        <v>0</v>
      </c>
      <c r="BG722" s="226">
        <f>IF(N722="zákl. přenesená",J722,0)</f>
        <v>0</v>
      </c>
      <c r="BH722" s="226">
        <f>IF(N722="sníž. přenesená",J722,0)</f>
        <v>0</v>
      </c>
      <c r="BI722" s="226">
        <f>IF(N722="nulová",J722,0)</f>
        <v>0</v>
      </c>
      <c r="BJ722" s="17" t="s">
        <v>85</v>
      </c>
      <c r="BK722" s="226">
        <f>ROUND(I722*H722,2)</f>
        <v>0</v>
      </c>
      <c r="BL722" s="17" t="s">
        <v>254</v>
      </c>
      <c r="BM722" s="225" t="s">
        <v>1018</v>
      </c>
    </row>
    <row r="723" s="14" customFormat="1">
      <c r="A723" s="14"/>
      <c r="B723" s="238"/>
      <c r="C723" s="239"/>
      <c r="D723" s="229" t="s">
        <v>167</v>
      </c>
      <c r="E723" s="240" t="s">
        <v>1</v>
      </c>
      <c r="F723" s="241" t="s">
        <v>1019</v>
      </c>
      <c r="G723" s="239"/>
      <c r="H723" s="242">
        <v>200.30000000000001</v>
      </c>
      <c r="I723" s="243"/>
      <c r="J723" s="239"/>
      <c r="K723" s="239"/>
      <c r="L723" s="244"/>
      <c r="M723" s="245"/>
      <c r="N723" s="246"/>
      <c r="O723" s="246"/>
      <c r="P723" s="246"/>
      <c r="Q723" s="246"/>
      <c r="R723" s="246"/>
      <c r="S723" s="246"/>
      <c r="T723" s="247"/>
      <c r="U723" s="14"/>
      <c r="V723" s="14"/>
      <c r="W723" s="14"/>
      <c r="X723" s="14"/>
      <c r="Y723" s="14"/>
      <c r="Z723" s="14"/>
      <c r="AA723" s="14"/>
      <c r="AB723" s="14"/>
      <c r="AC723" s="14"/>
      <c r="AD723" s="14"/>
      <c r="AE723" s="14"/>
      <c r="AT723" s="248" t="s">
        <v>167</v>
      </c>
      <c r="AU723" s="248" t="s">
        <v>87</v>
      </c>
      <c r="AV723" s="14" t="s">
        <v>87</v>
      </c>
      <c r="AW723" s="14" t="s">
        <v>33</v>
      </c>
      <c r="AX723" s="14" t="s">
        <v>85</v>
      </c>
      <c r="AY723" s="248" t="s">
        <v>157</v>
      </c>
    </row>
    <row r="724" s="2" customFormat="1" ht="49.05" customHeight="1">
      <c r="A724" s="38"/>
      <c r="B724" s="39"/>
      <c r="C724" s="214" t="s">
        <v>1020</v>
      </c>
      <c r="D724" s="214" t="s">
        <v>160</v>
      </c>
      <c r="E724" s="215" t="s">
        <v>1021</v>
      </c>
      <c r="F724" s="216" t="s">
        <v>1022</v>
      </c>
      <c r="G724" s="217" t="s">
        <v>805</v>
      </c>
      <c r="H724" s="270"/>
      <c r="I724" s="219"/>
      <c r="J724" s="220">
        <f>ROUND(I724*H724,2)</f>
        <v>0</v>
      </c>
      <c r="K724" s="216" t="s">
        <v>164</v>
      </c>
      <c r="L724" s="44"/>
      <c r="M724" s="221" t="s">
        <v>1</v>
      </c>
      <c r="N724" s="222" t="s">
        <v>43</v>
      </c>
      <c r="O724" s="91"/>
      <c r="P724" s="223">
        <f>O724*H724</f>
        <v>0</v>
      </c>
      <c r="Q724" s="223">
        <v>0</v>
      </c>
      <c r="R724" s="223">
        <f>Q724*H724</f>
        <v>0</v>
      </c>
      <c r="S724" s="223">
        <v>0</v>
      </c>
      <c r="T724" s="224">
        <f>S724*H724</f>
        <v>0</v>
      </c>
      <c r="U724" s="38"/>
      <c r="V724" s="38"/>
      <c r="W724" s="38"/>
      <c r="X724" s="38"/>
      <c r="Y724" s="38"/>
      <c r="Z724" s="38"/>
      <c r="AA724" s="38"/>
      <c r="AB724" s="38"/>
      <c r="AC724" s="38"/>
      <c r="AD724" s="38"/>
      <c r="AE724" s="38"/>
      <c r="AR724" s="225" t="s">
        <v>254</v>
      </c>
      <c r="AT724" s="225" t="s">
        <v>160</v>
      </c>
      <c r="AU724" s="225" t="s">
        <v>87</v>
      </c>
      <c r="AY724" s="17" t="s">
        <v>157</v>
      </c>
      <c r="BE724" s="226">
        <f>IF(N724="základní",J724,0)</f>
        <v>0</v>
      </c>
      <c r="BF724" s="226">
        <f>IF(N724="snížená",J724,0)</f>
        <v>0</v>
      </c>
      <c r="BG724" s="226">
        <f>IF(N724="zákl. přenesená",J724,0)</f>
        <v>0</v>
      </c>
      <c r="BH724" s="226">
        <f>IF(N724="sníž. přenesená",J724,0)</f>
        <v>0</v>
      </c>
      <c r="BI724" s="226">
        <f>IF(N724="nulová",J724,0)</f>
        <v>0</v>
      </c>
      <c r="BJ724" s="17" t="s">
        <v>85</v>
      </c>
      <c r="BK724" s="226">
        <f>ROUND(I724*H724,2)</f>
        <v>0</v>
      </c>
      <c r="BL724" s="17" t="s">
        <v>254</v>
      </c>
      <c r="BM724" s="225" t="s">
        <v>1023</v>
      </c>
    </row>
    <row r="725" s="2" customFormat="1" ht="55.5" customHeight="1">
      <c r="A725" s="38"/>
      <c r="B725" s="39"/>
      <c r="C725" s="214" t="s">
        <v>1024</v>
      </c>
      <c r="D725" s="214" t="s">
        <v>160</v>
      </c>
      <c r="E725" s="215" t="s">
        <v>1025</v>
      </c>
      <c r="F725" s="216" t="s">
        <v>1026</v>
      </c>
      <c r="G725" s="217" t="s">
        <v>805</v>
      </c>
      <c r="H725" s="270"/>
      <c r="I725" s="219"/>
      <c r="J725" s="220">
        <f>ROUND(I725*H725,2)</f>
        <v>0</v>
      </c>
      <c r="K725" s="216" t="s">
        <v>164</v>
      </c>
      <c r="L725" s="44"/>
      <c r="M725" s="221" t="s">
        <v>1</v>
      </c>
      <c r="N725" s="222" t="s">
        <v>43</v>
      </c>
      <c r="O725" s="91"/>
      <c r="P725" s="223">
        <f>O725*H725</f>
        <v>0</v>
      </c>
      <c r="Q725" s="223">
        <v>0</v>
      </c>
      <c r="R725" s="223">
        <f>Q725*H725</f>
        <v>0</v>
      </c>
      <c r="S725" s="223">
        <v>0</v>
      </c>
      <c r="T725" s="224">
        <f>S725*H725</f>
        <v>0</v>
      </c>
      <c r="U725" s="38"/>
      <c r="V725" s="38"/>
      <c r="W725" s="38"/>
      <c r="X725" s="38"/>
      <c r="Y725" s="38"/>
      <c r="Z725" s="38"/>
      <c r="AA725" s="38"/>
      <c r="AB725" s="38"/>
      <c r="AC725" s="38"/>
      <c r="AD725" s="38"/>
      <c r="AE725" s="38"/>
      <c r="AR725" s="225" t="s">
        <v>254</v>
      </c>
      <c r="AT725" s="225" t="s">
        <v>160</v>
      </c>
      <c r="AU725" s="225" t="s">
        <v>87</v>
      </c>
      <c r="AY725" s="17" t="s">
        <v>157</v>
      </c>
      <c r="BE725" s="226">
        <f>IF(N725="základní",J725,0)</f>
        <v>0</v>
      </c>
      <c r="BF725" s="226">
        <f>IF(N725="snížená",J725,0)</f>
        <v>0</v>
      </c>
      <c r="BG725" s="226">
        <f>IF(N725="zákl. přenesená",J725,0)</f>
        <v>0</v>
      </c>
      <c r="BH725" s="226">
        <f>IF(N725="sníž. přenesená",J725,0)</f>
        <v>0</v>
      </c>
      <c r="BI725" s="226">
        <f>IF(N725="nulová",J725,0)</f>
        <v>0</v>
      </c>
      <c r="BJ725" s="17" t="s">
        <v>85</v>
      </c>
      <c r="BK725" s="226">
        <f>ROUND(I725*H725,2)</f>
        <v>0</v>
      </c>
      <c r="BL725" s="17" t="s">
        <v>254</v>
      </c>
      <c r="BM725" s="225" t="s">
        <v>1027</v>
      </c>
    </row>
    <row r="726" s="12" customFormat="1" ht="22.8" customHeight="1">
      <c r="A726" s="12"/>
      <c r="B726" s="198"/>
      <c r="C726" s="199"/>
      <c r="D726" s="200" t="s">
        <v>77</v>
      </c>
      <c r="E726" s="212" t="s">
        <v>1028</v>
      </c>
      <c r="F726" s="212" t="s">
        <v>1029</v>
      </c>
      <c r="G726" s="199"/>
      <c r="H726" s="199"/>
      <c r="I726" s="202"/>
      <c r="J726" s="213">
        <f>BK726</f>
        <v>0</v>
      </c>
      <c r="K726" s="199"/>
      <c r="L726" s="204"/>
      <c r="M726" s="205"/>
      <c r="N726" s="206"/>
      <c r="O726" s="206"/>
      <c r="P726" s="207">
        <f>SUM(P727:P843)</f>
        <v>0</v>
      </c>
      <c r="Q726" s="206"/>
      <c r="R726" s="207">
        <f>SUM(R727:R843)</f>
        <v>0.91824150000000015</v>
      </c>
      <c r="S726" s="206"/>
      <c r="T726" s="208">
        <f>SUM(T727:T843)</f>
        <v>1.3146</v>
      </c>
      <c r="U726" s="12"/>
      <c r="V726" s="12"/>
      <c r="W726" s="12"/>
      <c r="X726" s="12"/>
      <c r="Y726" s="12"/>
      <c r="Z726" s="12"/>
      <c r="AA726" s="12"/>
      <c r="AB726" s="12"/>
      <c r="AC726" s="12"/>
      <c r="AD726" s="12"/>
      <c r="AE726" s="12"/>
      <c r="AR726" s="209" t="s">
        <v>87</v>
      </c>
      <c r="AT726" s="210" t="s">
        <v>77</v>
      </c>
      <c r="AU726" s="210" t="s">
        <v>85</v>
      </c>
      <c r="AY726" s="209" t="s">
        <v>157</v>
      </c>
      <c r="BK726" s="211">
        <f>SUM(BK727:BK843)</f>
        <v>0</v>
      </c>
    </row>
    <row r="727" s="2" customFormat="1" ht="44.25" customHeight="1">
      <c r="A727" s="38"/>
      <c r="B727" s="39"/>
      <c r="C727" s="214" t="s">
        <v>1030</v>
      </c>
      <c r="D727" s="214" t="s">
        <v>160</v>
      </c>
      <c r="E727" s="215" t="s">
        <v>1031</v>
      </c>
      <c r="F727" s="216" t="s">
        <v>1032</v>
      </c>
      <c r="G727" s="217" t="s">
        <v>202</v>
      </c>
      <c r="H727" s="218">
        <v>15.5</v>
      </c>
      <c r="I727" s="219"/>
      <c r="J727" s="220">
        <f>ROUND(I727*H727,2)</f>
        <v>0</v>
      </c>
      <c r="K727" s="216" t="s">
        <v>164</v>
      </c>
      <c r="L727" s="44"/>
      <c r="M727" s="221" t="s">
        <v>1</v>
      </c>
      <c r="N727" s="222" t="s">
        <v>43</v>
      </c>
      <c r="O727" s="91"/>
      <c r="P727" s="223">
        <f>O727*H727</f>
        <v>0</v>
      </c>
      <c r="Q727" s="223">
        <v>0.00174</v>
      </c>
      <c r="R727" s="223">
        <f>Q727*H727</f>
        <v>0.026970000000000001</v>
      </c>
      <c r="S727" s="223">
        <v>0</v>
      </c>
      <c r="T727" s="224">
        <f>S727*H727</f>
        <v>0</v>
      </c>
      <c r="U727" s="38"/>
      <c r="V727" s="38"/>
      <c r="W727" s="38"/>
      <c r="X727" s="38"/>
      <c r="Y727" s="38"/>
      <c r="Z727" s="38"/>
      <c r="AA727" s="38"/>
      <c r="AB727" s="38"/>
      <c r="AC727" s="38"/>
      <c r="AD727" s="38"/>
      <c r="AE727" s="38"/>
      <c r="AR727" s="225" t="s">
        <v>254</v>
      </c>
      <c r="AT727" s="225" t="s">
        <v>160</v>
      </c>
      <c r="AU727" s="225" t="s">
        <v>87</v>
      </c>
      <c r="AY727" s="17" t="s">
        <v>157</v>
      </c>
      <c r="BE727" s="226">
        <f>IF(N727="základní",J727,0)</f>
        <v>0</v>
      </c>
      <c r="BF727" s="226">
        <f>IF(N727="snížená",J727,0)</f>
        <v>0</v>
      </c>
      <c r="BG727" s="226">
        <f>IF(N727="zákl. přenesená",J727,0)</f>
        <v>0</v>
      </c>
      <c r="BH727" s="226">
        <f>IF(N727="sníž. přenesená",J727,0)</f>
        <v>0</v>
      </c>
      <c r="BI727" s="226">
        <f>IF(N727="nulová",J727,0)</f>
        <v>0</v>
      </c>
      <c r="BJ727" s="17" t="s">
        <v>85</v>
      </c>
      <c r="BK727" s="226">
        <f>ROUND(I727*H727,2)</f>
        <v>0</v>
      </c>
      <c r="BL727" s="17" t="s">
        <v>254</v>
      </c>
      <c r="BM727" s="225" t="s">
        <v>1033</v>
      </c>
    </row>
    <row r="728" s="14" customFormat="1">
      <c r="A728" s="14"/>
      <c r="B728" s="238"/>
      <c r="C728" s="239"/>
      <c r="D728" s="229" t="s">
        <v>167</v>
      </c>
      <c r="E728" s="240" t="s">
        <v>1</v>
      </c>
      <c r="F728" s="241" t="s">
        <v>1034</v>
      </c>
      <c r="G728" s="239"/>
      <c r="H728" s="242">
        <v>15.5</v>
      </c>
      <c r="I728" s="243"/>
      <c r="J728" s="239"/>
      <c r="K728" s="239"/>
      <c r="L728" s="244"/>
      <c r="M728" s="245"/>
      <c r="N728" s="246"/>
      <c r="O728" s="246"/>
      <c r="P728" s="246"/>
      <c r="Q728" s="246"/>
      <c r="R728" s="246"/>
      <c r="S728" s="246"/>
      <c r="T728" s="247"/>
      <c r="U728" s="14"/>
      <c r="V728" s="14"/>
      <c r="W728" s="14"/>
      <c r="X728" s="14"/>
      <c r="Y728" s="14"/>
      <c r="Z728" s="14"/>
      <c r="AA728" s="14"/>
      <c r="AB728" s="14"/>
      <c r="AC728" s="14"/>
      <c r="AD728" s="14"/>
      <c r="AE728" s="14"/>
      <c r="AT728" s="248" t="s">
        <v>167</v>
      </c>
      <c r="AU728" s="248" t="s">
        <v>87</v>
      </c>
      <c r="AV728" s="14" t="s">
        <v>87</v>
      </c>
      <c r="AW728" s="14" t="s">
        <v>33</v>
      </c>
      <c r="AX728" s="14" t="s">
        <v>78</v>
      </c>
      <c r="AY728" s="248" t="s">
        <v>157</v>
      </c>
    </row>
    <row r="729" s="15" customFormat="1">
      <c r="A729" s="15"/>
      <c r="B729" s="249"/>
      <c r="C729" s="250"/>
      <c r="D729" s="229" t="s">
        <v>167</v>
      </c>
      <c r="E729" s="251" t="s">
        <v>1</v>
      </c>
      <c r="F729" s="252" t="s">
        <v>171</v>
      </c>
      <c r="G729" s="250"/>
      <c r="H729" s="253">
        <v>15.5</v>
      </c>
      <c r="I729" s="254"/>
      <c r="J729" s="250"/>
      <c r="K729" s="250"/>
      <c r="L729" s="255"/>
      <c r="M729" s="256"/>
      <c r="N729" s="257"/>
      <c r="O729" s="257"/>
      <c r="P729" s="257"/>
      <c r="Q729" s="257"/>
      <c r="R729" s="257"/>
      <c r="S729" s="257"/>
      <c r="T729" s="258"/>
      <c r="U729" s="15"/>
      <c r="V729" s="15"/>
      <c r="W729" s="15"/>
      <c r="X729" s="15"/>
      <c r="Y729" s="15"/>
      <c r="Z729" s="15"/>
      <c r="AA729" s="15"/>
      <c r="AB729" s="15"/>
      <c r="AC729" s="15"/>
      <c r="AD729" s="15"/>
      <c r="AE729" s="15"/>
      <c r="AT729" s="259" t="s">
        <v>167</v>
      </c>
      <c r="AU729" s="259" t="s">
        <v>87</v>
      </c>
      <c r="AV729" s="15" t="s">
        <v>165</v>
      </c>
      <c r="AW729" s="15" t="s">
        <v>33</v>
      </c>
      <c r="AX729" s="15" t="s">
        <v>85</v>
      </c>
      <c r="AY729" s="259" t="s">
        <v>157</v>
      </c>
    </row>
    <row r="730" s="2" customFormat="1" ht="24.15" customHeight="1">
      <c r="A730" s="38"/>
      <c r="B730" s="39"/>
      <c r="C730" s="214" t="s">
        <v>1035</v>
      </c>
      <c r="D730" s="214" t="s">
        <v>160</v>
      </c>
      <c r="E730" s="215" t="s">
        <v>1036</v>
      </c>
      <c r="F730" s="216" t="s">
        <v>1037</v>
      </c>
      <c r="G730" s="217" t="s">
        <v>202</v>
      </c>
      <c r="H730" s="218">
        <v>220</v>
      </c>
      <c r="I730" s="219"/>
      <c r="J730" s="220">
        <f>ROUND(I730*H730,2)</f>
        <v>0</v>
      </c>
      <c r="K730" s="216" t="s">
        <v>164</v>
      </c>
      <c r="L730" s="44"/>
      <c r="M730" s="221" t="s">
        <v>1</v>
      </c>
      <c r="N730" s="222" t="s">
        <v>43</v>
      </c>
      <c r="O730" s="91"/>
      <c r="P730" s="223">
        <f>O730*H730</f>
        <v>0</v>
      </c>
      <c r="Q730" s="223">
        <v>0</v>
      </c>
      <c r="R730" s="223">
        <f>Q730*H730</f>
        <v>0</v>
      </c>
      <c r="S730" s="223">
        <v>0.0021299999999999999</v>
      </c>
      <c r="T730" s="224">
        <f>S730*H730</f>
        <v>0.46860000000000002</v>
      </c>
      <c r="U730" s="38"/>
      <c r="V730" s="38"/>
      <c r="W730" s="38"/>
      <c r="X730" s="38"/>
      <c r="Y730" s="38"/>
      <c r="Z730" s="38"/>
      <c r="AA730" s="38"/>
      <c r="AB730" s="38"/>
      <c r="AC730" s="38"/>
      <c r="AD730" s="38"/>
      <c r="AE730" s="38"/>
      <c r="AR730" s="225" t="s">
        <v>254</v>
      </c>
      <c r="AT730" s="225" t="s">
        <v>160</v>
      </c>
      <c r="AU730" s="225" t="s">
        <v>87</v>
      </c>
      <c r="AY730" s="17" t="s">
        <v>157</v>
      </c>
      <c r="BE730" s="226">
        <f>IF(N730="základní",J730,0)</f>
        <v>0</v>
      </c>
      <c r="BF730" s="226">
        <f>IF(N730="snížená",J730,0)</f>
        <v>0</v>
      </c>
      <c r="BG730" s="226">
        <f>IF(N730="zákl. přenesená",J730,0)</f>
        <v>0</v>
      </c>
      <c r="BH730" s="226">
        <f>IF(N730="sníž. přenesená",J730,0)</f>
        <v>0</v>
      </c>
      <c r="BI730" s="226">
        <f>IF(N730="nulová",J730,0)</f>
        <v>0</v>
      </c>
      <c r="BJ730" s="17" t="s">
        <v>85</v>
      </c>
      <c r="BK730" s="226">
        <f>ROUND(I730*H730,2)</f>
        <v>0</v>
      </c>
      <c r="BL730" s="17" t="s">
        <v>254</v>
      </c>
      <c r="BM730" s="225" t="s">
        <v>1038</v>
      </c>
    </row>
    <row r="731" s="2" customFormat="1" ht="24.15" customHeight="1">
      <c r="A731" s="38"/>
      <c r="B731" s="39"/>
      <c r="C731" s="214" t="s">
        <v>1039</v>
      </c>
      <c r="D731" s="214" t="s">
        <v>160</v>
      </c>
      <c r="E731" s="215" t="s">
        <v>1040</v>
      </c>
      <c r="F731" s="216" t="s">
        <v>1041</v>
      </c>
      <c r="G731" s="217" t="s">
        <v>202</v>
      </c>
      <c r="H731" s="218">
        <v>150</v>
      </c>
      <c r="I731" s="219"/>
      <c r="J731" s="220">
        <f>ROUND(I731*H731,2)</f>
        <v>0</v>
      </c>
      <c r="K731" s="216" t="s">
        <v>164</v>
      </c>
      <c r="L731" s="44"/>
      <c r="M731" s="221" t="s">
        <v>1</v>
      </c>
      <c r="N731" s="222" t="s">
        <v>43</v>
      </c>
      <c r="O731" s="91"/>
      <c r="P731" s="223">
        <f>O731*H731</f>
        <v>0</v>
      </c>
      <c r="Q731" s="223">
        <v>0</v>
      </c>
      <c r="R731" s="223">
        <f>Q731*H731</f>
        <v>0</v>
      </c>
      <c r="S731" s="223">
        <v>0.0049699999999999996</v>
      </c>
      <c r="T731" s="224">
        <f>S731*H731</f>
        <v>0.74549999999999994</v>
      </c>
      <c r="U731" s="38"/>
      <c r="V731" s="38"/>
      <c r="W731" s="38"/>
      <c r="X731" s="38"/>
      <c r="Y731" s="38"/>
      <c r="Z731" s="38"/>
      <c r="AA731" s="38"/>
      <c r="AB731" s="38"/>
      <c r="AC731" s="38"/>
      <c r="AD731" s="38"/>
      <c r="AE731" s="38"/>
      <c r="AR731" s="225" t="s">
        <v>254</v>
      </c>
      <c r="AT731" s="225" t="s">
        <v>160</v>
      </c>
      <c r="AU731" s="225" t="s">
        <v>87</v>
      </c>
      <c r="AY731" s="17" t="s">
        <v>157</v>
      </c>
      <c r="BE731" s="226">
        <f>IF(N731="základní",J731,0)</f>
        <v>0</v>
      </c>
      <c r="BF731" s="226">
        <f>IF(N731="snížená",J731,0)</f>
        <v>0</v>
      </c>
      <c r="BG731" s="226">
        <f>IF(N731="zákl. přenesená",J731,0)</f>
        <v>0</v>
      </c>
      <c r="BH731" s="226">
        <f>IF(N731="sníž. přenesená",J731,0)</f>
        <v>0</v>
      </c>
      <c r="BI731" s="226">
        <f>IF(N731="nulová",J731,0)</f>
        <v>0</v>
      </c>
      <c r="BJ731" s="17" t="s">
        <v>85</v>
      </c>
      <c r="BK731" s="226">
        <f>ROUND(I731*H731,2)</f>
        <v>0</v>
      </c>
      <c r="BL731" s="17" t="s">
        <v>254</v>
      </c>
      <c r="BM731" s="225" t="s">
        <v>1042</v>
      </c>
    </row>
    <row r="732" s="2" customFormat="1" ht="24.15" customHeight="1">
      <c r="A732" s="38"/>
      <c r="B732" s="39"/>
      <c r="C732" s="214" t="s">
        <v>1043</v>
      </c>
      <c r="D732" s="214" t="s">
        <v>160</v>
      </c>
      <c r="E732" s="215" t="s">
        <v>1044</v>
      </c>
      <c r="F732" s="216" t="s">
        <v>1045</v>
      </c>
      <c r="G732" s="217" t="s">
        <v>202</v>
      </c>
      <c r="H732" s="218">
        <v>15</v>
      </c>
      <c r="I732" s="219"/>
      <c r="J732" s="220">
        <f>ROUND(I732*H732,2)</f>
        <v>0</v>
      </c>
      <c r="K732" s="216" t="s">
        <v>164</v>
      </c>
      <c r="L732" s="44"/>
      <c r="M732" s="221" t="s">
        <v>1</v>
      </c>
      <c r="N732" s="222" t="s">
        <v>43</v>
      </c>
      <c r="O732" s="91"/>
      <c r="P732" s="223">
        <f>O732*H732</f>
        <v>0</v>
      </c>
      <c r="Q732" s="223">
        <v>0</v>
      </c>
      <c r="R732" s="223">
        <f>Q732*H732</f>
        <v>0</v>
      </c>
      <c r="S732" s="223">
        <v>0.0067000000000000002</v>
      </c>
      <c r="T732" s="224">
        <f>S732*H732</f>
        <v>0.10050000000000001</v>
      </c>
      <c r="U732" s="38"/>
      <c r="V732" s="38"/>
      <c r="W732" s="38"/>
      <c r="X732" s="38"/>
      <c r="Y732" s="38"/>
      <c r="Z732" s="38"/>
      <c r="AA732" s="38"/>
      <c r="AB732" s="38"/>
      <c r="AC732" s="38"/>
      <c r="AD732" s="38"/>
      <c r="AE732" s="38"/>
      <c r="AR732" s="225" t="s">
        <v>254</v>
      </c>
      <c r="AT732" s="225" t="s">
        <v>160</v>
      </c>
      <c r="AU732" s="225" t="s">
        <v>87</v>
      </c>
      <c r="AY732" s="17" t="s">
        <v>157</v>
      </c>
      <c r="BE732" s="226">
        <f>IF(N732="základní",J732,0)</f>
        <v>0</v>
      </c>
      <c r="BF732" s="226">
        <f>IF(N732="snížená",J732,0)</f>
        <v>0</v>
      </c>
      <c r="BG732" s="226">
        <f>IF(N732="zákl. přenesená",J732,0)</f>
        <v>0</v>
      </c>
      <c r="BH732" s="226">
        <f>IF(N732="sníž. přenesená",J732,0)</f>
        <v>0</v>
      </c>
      <c r="BI732" s="226">
        <f>IF(N732="nulová",J732,0)</f>
        <v>0</v>
      </c>
      <c r="BJ732" s="17" t="s">
        <v>85</v>
      </c>
      <c r="BK732" s="226">
        <f>ROUND(I732*H732,2)</f>
        <v>0</v>
      </c>
      <c r="BL732" s="17" t="s">
        <v>254</v>
      </c>
      <c r="BM732" s="225" t="s">
        <v>1046</v>
      </c>
    </row>
    <row r="733" s="2" customFormat="1" ht="37.8" customHeight="1">
      <c r="A733" s="38"/>
      <c r="B733" s="39"/>
      <c r="C733" s="214" t="s">
        <v>1047</v>
      </c>
      <c r="D733" s="214" t="s">
        <v>160</v>
      </c>
      <c r="E733" s="215" t="s">
        <v>1048</v>
      </c>
      <c r="F733" s="216" t="s">
        <v>1049</v>
      </c>
      <c r="G733" s="217" t="s">
        <v>202</v>
      </c>
      <c r="H733" s="218">
        <v>7.5999999999999996</v>
      </c>
      <c r="I733" s="219"/>
      <c r="J733" s="220">
        <f>ROUND(I733*H733,2)</f>
        <v>0</v>
      </c>
      <c r="K733" s="216" t="s">
        <v>1</v>
      </c>
      <c r="L733" s="44"/>
      <c r="M733" s="221" t="s">
        <v>1</v>
      </c>
      <c r="N733" s="222" t="s">
        <v>43</v>
      </c>
      <c r="O733" s="91"/>
      <c r="P733" s="223">
        <f>O733*H733</f>
        <v>0</v>
      </c>
      <c r="Q733" s="223">
        <v>0.00016000000000000001</v>
      </c>
      <c r="R733" s="223">
        <f>Q733*H733</f>
        <v>0.0012160000000000001</v>
      </c>
      <c r="S733" s="223">
        <v>0</v>
      </c>
      <c r="T733" s="224">
        <f>S733*H733</f>
        <v>0</v>
      </c>
      <c r="U733" s="38"/>
      <c r="V733" s="38"/>
      <c r="W733" s="38"/>
      <c r="X733" s="38"/>
      <c r="Y733" s="38"/>
      <c r="Z733" s="38"/>
      <c r="AA733" s="38"/>
      <c r="AB733" s="38"/>
      <c r="AC733" s="38"/>
      <c r="AD733" s="38"/>
      <c r="AE733" s="38"/>
      <c r="AR733" s="225" t="s">
        <v>254</v>
      </c>
      <c r="AT733" s="225" t="s">
        <v>160</v>
      </c>
      <c r="AU733" s="225" t="s">
        <v>87</v>
      </c>
      <c r="AY733" s="17" t="s">
        <v>157</v>
      </c>
      <c r="BE733" s="226">
        <f>IF(N733="základní",J733,0)</f>
        <v>0</v>
      </c>
      <c r="BF733" s="226">
        <f>IF(N733="snížená",J733,0)</f>
        <v>0</v>
      </c>
      <c r="BG733" s="226">
        <f>IF(N733="zákl. přenesená",J733,0)</f>
        <v>0</v>
      </c>
      <c r="BH733" s="226">
        <f>IF(N733="sníž. přenesená",J733,0)</f>
        <v>0</v>
      </c>
      <c r="BI733" s="226">
        <f>IF(N733="nulová",J733,0)</f>
        <v>0</v>
      </c>
      <c r="BJ733" s="17" t="s">
        <v>85</v>
      </c>
      <c r="BK733" s="226">
        <f>ROUND(I733*H733,2)</f>
        <v>0</v>
      </c>
      <c r="BL733" s="17" t="s">
        <v>254</v>
      </c>
      <c r="BM733" s="225" t="s">
        <v>1050</v>
      </c>
    </row>
    <row r="734" s="14" customFormat="1">
      <c r="A734" s="14"/>
      <c r="B734" s="238"/>
      <c r="C734" s="239"/>
      <c r="D734" s="229" t="s">
        <v>167</v>
      </c>
      <c r="E734" s="240" t="s">
        <v>1</v>
      </c>
      <c r="F734" s="241" t="s">
        <v>1051</v>
      </c>
      <c r="G734" s="239"/>
      <c r="H734" s="242">
        <v>7.5999999999999996</v>
      </c>
      <c r="I734" s="243"/>
      <c r="J734" s="239"/>
      <c r="K734" s="239"/>
      <c r="L734" s="244"/>
      <c r="M734" s="245"/>
      <c r="N734" s="246"/>
      <c r="O734" s="246"/>
      <c r="P734" s="246"/>
      <c r="Q734" s="246"/>
      <c r="R734" s="246"/>
      <c r="S734" s="246"/>
      <c r="T734" s="247"/>
      <c r="U734" s="14"/>
      <c r="V734" s="14"/>
      <c r="W734" s="14"/>
      <c r="X734" s="14"/>
      <c r="Y734" s="14"/>
      <c r="Z734" s="14"/>
      <c r="AA734" s="14"/>
      <c r="AB734" s="14"/>
      <c r="AC734" s="14"/>
      <c r="AD734" s="14"/>
      <c r="AE734" s="14"/>
      <c r="AT734" s="248" t="s">
        <v>167</v>
      </c>
      <c r="AU734" s="248" t="s">
        <v>87</v>
      </c>
      <c r="AV734" s="14" t="s">
        <v>87</v>
      </c>
      <c r="AW734" s="14" t="s">
        <v>33</v>
      </c>
      <c r="AX734" s="14" t="s">
        <v>78</v>
      </c>
      <c r="AY734" s="248" t="s">
        <v>157</v>
      </c>
    </row>
    <row r="735" s="15" customFormat="1">
      <c r="A735" s="15"/>
      <c r="B735" s="249"/>
      <c r="C735" s="250"/>
      <c r="D735" s="229" t="s">
        <v>167</v>
      </c>
      <c r="E735" s="251" t="s">
        <v>1</v>
      </c>
      <c r="F735" s="252" t="s">
        <v>171</v>
      </c>
      <c r="G735" s="250"/>
      <c r="H735" s="253">
        <v>7.5999999999999996</v>
      </c>
      <c r="I735" s="254"/>
      <c r="J735" s="250"/>
      <c r="K735" s="250"/>
      <c r="L735" s="255"/>
      <c r="M735" s="256"/>
      <c r="N735" s="257"/>
      <c r="O735" s="257"/>
      <c r="P735" s="257"/>
      <c r="Q735" s="257"/>
      <c r="R735" s="257"/>
      <c r="S735" s="257"/>
      <c r="T735" s="258"/>
      <c r="U735" s="15"/>
      <c r="V735" s="15"/>
      <c r="W735" s="15"/>
      <c r="X735" s="15"/>
      <c r="Y735" s="15"/>
      <c r="Z735" s="15"/>
      <c r="AA735" s="15"/>
      <c r="AB735" s="15"/>
      <c r="AC735" s="15"/>
      <c r="AD735" s="15"/>
      <c r="AE735" s="15"/>
      <c r="AT735" s="259" t="s">
        <v>167</v>
      </c>
      <c r="AU735" s="259" t="s">
        <v>87</v>
      </c>
      <c r="AV735" s="15" t="s">
        <v>165</v>
      </c>
      <c r="AW735" s="15" t="s">
        <v>33</v>
      </c>
      <c r="AX735" s="15" t="s">
        <v>85</v>
      </c>
      <c r="AY735" s="259" t="s">
        <v>157</v>
      </c>
    </row>
    <row r="736" s="2" customFormat="1" ht="52.2" customHeight="1">
      <c r="A736" s="38"/>
      <c r="B736" s="39"/>
      <c r="C736" s="214" t="s">
        <v>1052</v>
      </c>
      <c r="D736" s="214" t="s">
        <v>160</v>
      </c>
      <c r="E736" s="215" t="s">
        <v>1053</v>
      </c>
      <c r="F736" s="216" t="s">
        <v>1054</v>
      </c>
      <c r="G736" s="217" t="s">
        <v>202</v>
      </c>
      <c r="H736" s="218">
        <v>31.149999999999999</v>
      </c>
      <c r="I736" s="219"/>
      <c r="J736" s="220">
        <f>ROUND(I736*H736,2)</f>
        <v>0</v>
      </c>
      <c r="K736" s="216" t="s">
        <v>1</v>
      </c>
      <c r="L736" s="44"/>
      <c r="M736" s="221" t="s">
        <v>1</v>
      </c>
      <c r="N736" s="222" t="s">
        <v>43</v>
      </c>
      <c r="O736" s="91"/>
      <c r="P736" s="223">
        <f>O736*H736</f>
        <v>0</v>
      </c>
      <c r="Q736" s="223">
        <v>0.00022000000000000001</v>
      </c>
      <c r="R736" s="223">
        <f>Q736*H736</f>
        <v>0.0068529999999999997</v>
      </c>
      <c r="S736" s="223">
        <v>0</v>
      </c>
      <c r="T736" s="224">
        <f>S736*H736</f>
        <v>0</v>
      </c>
      <c r="U736" s="38"/>
      <c r="V736" s="38"/>
      <c r="W736" s="38"/>
      <c r="X736" s="38"/>
      <c r="Y736" s="38"/>
      <c r="Z736" s="38"/>
      <c r="AA736" s="38"/>
      <c r="AB736" s="38"/>
      <c r="AC736" s="38"/>
      <c r="AD736" s="38"/>
      <c r="AE736" s="38"/>
      <c r="AR736" s="225" t="s">
        <v>254</v>
      </c>
      <c r="AT736" s="225" t="s">
        <v>160</v>
      </c>
      <c r="AU736" s="225" t="s">
        <v>87</v>
      </c>
      <c r="AY736" s="17" t="s">
        <v>157</v>
      </c>
      <c r="BE736" s="226">
        <f>IF(N736="základní",J736,0)</f>
        <v>0</v>
      </c>
      <c r="BF736" s="226">
        <f>IF(N736="snížená",J736,0)</f>
        <v>0</v>
      </c>
      <c r="BG736" s="226">
        <f>IF(N736="zákl. přenesená",J736,0)</f>
        <v>0</v>
      </c>
      <c r="BH736" s="226">
        <f>IF(N736="sníž. přenesená",J736,0)</f>
        <v>0</v>
      </c>
      <c r="BI736" s="226">
        <f>IF(N736="nulová",J736,0)</f>
        <v>0</v>
      </c>
      <c r="BJ736" s="17" t="s">
        <v>85</v>
      </c>
      <c r="BK736" s="226">
        <f>ROUND(I736*H736,2)</f>
        <v>0</v>
      </c>
      <c r="BL736" s="17" t="s">
        <v>254</v>
      </c>
      <c r="BM736" s="225" t="s">
        <v>1055</v>
      </c>
    </row>
    <row r="737" s="14" customFormat="1">
      <c r="A737" s="14"/>
      <c r="B737" s="238"/>
      <c r="C737" s="239"/>
      <c r="D737" s="229" t="s">
        <v>167</v>
      </c>
      <c r="E737" s="240" t="s">
        <v>1</v>
      </c>
      <c r="F737" s="241" t="s">
        <v>1056</v>
      </c>
      <c r="G737" s="239"/>
      <c r="H737" s="242">
        <v>9.25</v>
      </c>
      <c r="I737" s="243"/>
      <c r="J737" s="239"/>
      <c r="K737" s="239"/>
      <c r="L737" s="244"/>
      <c r="M737" s="245"/>
      <c r="N737" s="246"/>
      <c r="O737" s="246"/>
      <c r="P737" s="246"/>
      <c r="Q737" s="246"/>
      <c r="R737" s="246"/>
      <c r="S737" s="246"/>
      <c r="T737" s="247"/>
      <c r="U737" s="14"/>
      <c r="V737" s="14"/>
      <c r="W737" s="14"/>
      <c r="X737" s="14"/>
      <c r="Y737" s="14"/>
      <c r="Z737" s="14"/>
      <c r="AA737" s="14"/>
      <c r="AB737" s="14"/>
      <c r="AC737" s="14"/>
      <c r="AD737" s="14"/>
      <c r="AE737" s="14"/>
      <c r="AT737" s="248" t="s">
        <v>167</v>
      </c>
      <c r="AU737" s="248" t="s">
        <v>87</v>
      </c>
      <c r="AV737" s="14" t="s">
        <v>87</v>
      </c>
      <c r="AW737" s="14" t="s">
        <v>33</v>
      </c>
      <c r="AX737" s="14" t="s">
        <v>78</v>
      </c>
      <c r="AY737" s="248" t="s">
        <v>157</v>
      </c>
    </row>
    <row r="738" s="14" customFormat="1">
      <c r="A738" s="14"/>
      <c r="B738" s="238"/>
      <c r="C738" s="239"/>
      <c r="D738" s="229" t="s">
        <v>167</v>
      </c>
      <c r="E738" s="240" t="s">
        <v>1</v>
      </c>
      <c r="F738" s="241" t="s">
        <v>1057</v>
      </c>
      <c r="G738" s="239"/>
      <c r="H738" s="242">
        <v>8</v>
      </c>
      <c r="I738" s="243"/>
      <c r="J738" s="239"/>
      <c r="K738" s="239"/>
      <c r="L738" s="244"/>
      <c r="M738" s="245"/>
      <c r="N738" s="246"/>
      <c r="O738" s="246"/>
      <c r="P738" s="246"/>
      <c r="Q738" s="246"/>
      <c r="R738" s="246"/>
      <c r="S738" s="246"/>
      <c r="T738" s="247"/>
      <c r="U738" s="14"/>
      <c r="V738" s="14"/>
      <c r="W738" s="14"/>
      <c r="X738" s="14"/>
      <c r="Y738" s="14"/>
      <c r="Z738" s="14"/>
      <c r="AA738" s="14"/>
      <c r="AB738" s="14"/>
      <c r="AC738" s="14"/>
      <c r="AD738" s="14"/>
      <c r="AE738" s="14"/>
      <c r="AT738" s="248" t="s">
        <v>167</v>
      </c>
      <c r="AU738" s="248" t="s">
        <v>87</v>
      </c>
      <c r="AV738" s="14" t="s">
        <v>87</v>
      </c>
      <c r="AW738" s="14" t="s">
        <v>33</v>
      </c>
      <c r="AX738" s="14" t="s">
        <v>78</v>
      </c>
      <c r="AY738" s="248" t="s">
        <v>157</v>
      </c>
    </row>
    <row r="739" s="14" customFormat="1">
      <c r="A739" s="14"/>
      <c r="B739" s="238"/>
      <c r="C739" s="239"/>
      <c r="D739" s="229" t="s">
        <v>167</v>
      </c>
      <c r="E739" s="240" t="s">
        <v>1</v>
      </c>
      <c r="F739" s="241" t="s">
        <v>1058</v>
      </c>
      <c r="G739" s="239"/>
      <c r="H739" s="242">
        <v>13.9</v>
      </c>
      <c r="I739" s="243"/>
      <c r="J739" s="239"/>
      <c r="K739" s="239"/>
      <c r="L739" s="244"/>
      <c r="M739" s="245"/>
      <c r="N739" s="246"/>
      <c r="O739" s="246"/>
      <c r="P739" s="246"/>
      <c r="Q739" s="246"/>
      <c r="R739" s="246"/>
      <c r="S739" s="246"/>
      <c r="T739" s="247"/>
      <c r="U739" s="14"/>
      <c r="V739" s="14"/>
      <c r="W739" s="14"/>
      <c r="X739" s="14"/>
      <c r="Y739" s="14"/>
      <c r="Z739" s="14"/>
      <c r="AA739" s="14"/>
      <c r="AB739" s="14"/>
      <c r="AC739" s="14"/>
      <c r="AD739" s="14"/>
      <c r="AE739" s="14"/>
      <c r="AT739" s="248" t="s">
        <v>167</v>
      </c>
      <c r="AU739" s="248" t="s">
        <v>87</v>
      </c>
      <c r="AV739" s="14" t="s">
        <v>87</v>
      </c>
      <c r="AW739" s="14" t="s">
        <v>33</v>
      </c>
      <c r="AX739" s="14" t="s">
        <v>78</v>
      </c>
      <c r="AY739" s="248" t="s">
        <v>157</v>
      </c>
    </row>
    <row r="740" s="15" customFormat="1">
      <c r="A740" s="15"/>
      <c r="B740" s="249"/>
      <c r="C740" s="250"/>
      <c r="D740" s="229" t="s">
        <v>167</v>
      </c>
      <c r="E740" s="251" t="s">
        <v>1</v>
      </c>
      <c r="F740" s="252" t="s">
        <v>171</v>
      </c>
      <c r="G740" s="250"/>
      <c r="H740" s="253">
        <v>31.149999999999999</v>
      </c>
      <c r="I740" s="254"/>
      <c r="J740" s="250"/>
      <c r="K740" s="250"/>
      <c r="L740" s="255"/>
      <c r="M740" s="256"/>
      <c r="N740" s="257"/>
      <c r="O740" s="257"/>
      <c r="P740" s="257"/>
      <c r="Q740" s="257"/>
      <c r="R740" s="257"/>
      <c r="S740" s="257"/>
      <c r="T740" s="258"/>
      <c r="U740" s="15"/>
      <c r="V740" s="15"/>
      <c r="W740" s="15"/>
      <c r="X740" s="15"/>
      <c r="Y740" s="15"/>
      <c r="Z740" s="15"/>
      <c r="AA740" s="15"/>
      <c r="AB740" s="15"/>
      <c r="AC740" s="15"/>
      <c r="AD740" s="15"/>
      <c r="AE740" s="15"/>
      <c r="AT740" s="259" t="s">
        <v>167</v>
      </c>
      <c r="AU740" s="259" t="s">
        <v>87</v>
      </c>
      <c r="AV740" s="15" t="s">
        <v>165</v>
      </c>
      <c r="AW740" s="15" t="s">
        <v>33</v>
      </c>
      <c r="AX740" s="15" t="s">
        <v>85</v>
      </c>
      <c r="AY740" s="259" t="s">
        <v>157</v>
      </c>
    </row>
    <row r="741" s="2" customFormat="1" ht="63.45" customHeight="1">
      <c r="A741" s="38"/>
      <c r="B741" s="39"/>
      <c r="C741" s="214" t="s">
        <v>1059</v>
      </c>
      <c r="D741" s="214" t="s">
        <v>160</v>
      </c>
      <c r="E741" s="215" t="s">
        <v>1060</v>
      </c>
      <c r="F741" s="216" t="s">
        <v>1061</v>
      </c>
      <c r="G741" s="217" t="s">
        <v>202</v>
      </c>
      <c r="H741" s="218">
        <v>23.370000000000001</v>
      </c>
      <c r="I741" s="219"/>
      <c r="J741" s="220">
        <f>ROUND(I741*H741,2)</f>
        <v>0</v>
      </c>
      <c r="K741" s="216" t="s">
        <v>1</v>
      </c>
      <c r="L741" s="44"/>
      <c r="M741" s="221" t="s">
        <v>1</v>
      </c>
      <c r="N741" s="222" t="s">
        <v>43</v>
      </c>
      <c r="O741" s="91"/>
      <c r="P741" s="223">
        <f>O741*H741</f>
        <v>0</v>
      </c>
      <c r="Q741" s="223">
        <v>0.00032000000000000003</v>
      </c>
      <c r="R741" s="223">
        <f>Q741*H741</f>
        <v>0.0074784000000000005</v>
      </c>
      <c r="S741" s="223">
        <v>0</v>
      </c>
      <c r="T741" s="224">
        <f>S741*H741</f>
        <v>0</v>
      </c>
      <c r="U741" s="38"/>
      <c r="V741" s="38"/>
      <c r="W741" s="38"/>
      <c r="X741" s="38"/>
      <c r="Y741" s="38"/>
      <c r="Z741" s="38"/>
      <c r="AA741" s="38"/>
      <c r="AB741" s="38"/>
      <c r="AC741" s="38"/>
      <c r="AD741" s="38"/>
      <c r="AE741" s="38"/>
      <c r="AR741" s="225" t="s">
        <v>254</v>
      </c>
      <c r="AT741" s="225" t="s">
        <v>160</v>
      </c>
      <c r="AU741" s="225" t="s">
        <v>87</v>
      </c>
      <c r="AY741" s="17" t="s">
        <v>157</v>
      </c>
      <c r="BE741" s="226">
        <f>IF(N741="základní",J741,0)</f>
        <v>0</v>
      </c>
      <c r="BF741" s="226">
        <f>IF(N741="snížená",J741,0)</f>
        <v>0</v>
      </c>
      <c r="BG741" s="226">
        <f>IF(N741="zákl. přenesená",J741,0)</f>
        <v>0</v>
      </c>
      <c r="BH741" s="226">
        <f>IF(N741="sníž. přenesená",J741,0)</f>
        <v>0</v>
      </c>
      <c r="BI741" s="226">
        <f>IF(N741="nulová",J741,0)</f>
        <v>0</v>
      </c>
      <c r="BJ741" s="17" t="s">
        <v>85</v>
      </c>
      <c r="BK741" s="226">
        <f>ROUND(I741*H741,2)</f>
        <v>0</v>
      </c>
      <c r="BL741" s="17" t="s">
        <v>254</v>
      </c>
      <c r="BM741" s="225" t="s">
        <v>1062</v>
      </c>
    </row>
    <row r="742" s="14" customFormat="1">
      <c r="A742" s="14"/>
      <c r="B742" s="238"/>
      <c r="C742" s="239"/>
      <c r="D742" s="229" t="s">
        <v>167</v>
      </c>
      <c r="E742" s="240" t="s">
        <v>1</v>
      </c>
      <c r="F742" s="241" t="s">
        <v>1063</v>
      </c>
      <c r="G742" s="239"/>
      <c r="H742" s="242">
        <v>14.619999999999999</v>
      </c>
      <c r="I742" s="243"/>
      <c r="J742" s="239"/>
      <c r="K742" s="239"/>
      <c r="L742" s="244"/>
      <c r="M742" s="245"/>
      <c r="N742" s="246"/>
      <c r="O742" s="246"/>
      <c r="P742" s="246"/>
      <c r="Q742" s="246"/>
      <c r="R742" s="246"/>
      <c r="S742" s="246"/>
      <c r="T742" s="247"/>
      <c r="U742" s="14"/>
      <c r="V742" s="14"/>
      <c r="W742" s="14"/>
      <c r="X742" s="14"/>
      <c r="Y742" s="14"/>
      <c r="Z742" s="14"/>
      <c r="AA742" s="14"/>
      <c r="AB742" s="14"/>
      <c r="AC742" s="14"/>
      <c r="AD742" s="14"/>
      <c r="AE742" s="14"/>
      <c r="AT742" s="248" t="s">
        <v>167</v>
      </c>
      <c r="AU742" s="248" t="s">
        <v>87</v>
      </c>
      <c r="AV742" s="14" t="s">
        <v>87</v>
      </c>
      <c r="AW742" s="14" t="s">
        <v>33</v>
      </c>
      <c r="AX742" s="14" t="s">
        <v>78</v>
      </c>
      <c r="AY742" s="248" t="s">
        <v>157</v>
      </c>
    </row>
    <row r="743" s="14" customFormat="1">
      <c r="A743" s="14"/>
      <c r="B743" s="238"/>
      <c r="C743" s="239"/>
      <c r="D743" s="229" t="s">
        <v>167</v>
      </c>
      <c r="E743" s="240" t="s">
        <v>1</v>
      </c>
      <c r="F743" s="241" t="s">
        <v>1064</v>
      </c>
      <c r="G743" s="239"/>
      <c r="H743" s="242">
        <v>8.75</v>
      </c>
      <c r="I743" s="243"/>
      <c r="J743" s="239"/>
      <c r="K743" s="239"/>
      <c r="L743" s="244"/>
      <c r="M743" s="245"/>
      <c r="N743" s="246"/>
      <c r="O743" s="246"/>
      <c r="P743" s="246"/>
      <c r="Q743" s="246"/>
      <c r="R743" s="246"/>
      <c r="S743" s="246"/>
      <c r="T743" s="247"/>
      <c r="U743" s="14"/>
      <c r="V743" s="14"/>
      <c r="W743" s="14"/>
      <c r="X743" s="14"/>
      <c r="Y743" s="14"/>
      <c r="Z743" s="14"/>
      <c r="AA743" s="14"/>
      <c r="AB743" s="14"/>
      <c r="AC743" s="14"/>
      <c r="AD743" s="14"/>
      <c r="AE743" s="14"/>
      <c r="AT743" s="248" t="s">
        <v>167</v>
      </c>
      <c r="AU743" s="248" t="s">
        <v>87</v>
      </c>
      <c r="AV743" s="14" t="s">
        <v>87</v>
      </c>
      <c r="AW743" s="14" t="s">
        <v>33</v>
      </c>
      <c r="AX743" s="14" t="s">
        <v>78</v>
      </c>
      <c r="AY743" s="248" t="s">
        <v>157</v>
      </c>
    </row>
    <row r="744" s="15" customFormat="1">
      <c r="A744" s="15"/>
      <c r="B744" s="249"/>
      <c r="C744" s="250"/>
      <c r="D744" s="229" t="s">
        <v>167</v>
      </c>
      <c r="E744" s="251" t="s">
        <v>1</v>
      </c>
      <c r="F744" s="252" t="s">
        <v>171</v>
      </c>
      <c r="G744" s="250"/>
      <c r="H744" s="253">
        <v>23.369999999999997</v>
      </c>
      <c r="I744" s="254"/>
      <c r="J744" s="250"/>
      <c r="K744" s="250"/>
      <c r="L744" s="255"/>
      <c r="M744" s="256"/>
      <c r="N744" s="257"/>
      <c r="O744" s="257"/>
      <c r="P744" s="257"/>
      <c r="Q744" s="257"/>
      <c r="R744" s="257"/>
      <c r="S744" s="257"/>
      <c r="T744" s="258"/>
      <c r="U744" s="15"/>
      <c r="V744" s="15"/>
      <c r="W744" s="15"/>
      <c r="X744" s="15"/>
      <c r="Y744" s="15"/>
      <c r="Z744" s="15"/>
      <c r="AA744" s="15"/>
      <c r="AB744" s="15"/>
      <c r="AC744" s="15"/>
      <c r="AD744" s="15"/>
      <c r="AE744" s="15"/>
      <c r="AT744" s="259" t="s">
        <v>167</v>
      </c>
      <c r="AU744" s="259" t="s">
        <v>87</v>
      </c>
      <c r="AV744" s="15" t="s">
        <v>165</v>
      </c>
      <c r="AW744" s="15" t="s">
        <v>33</v>
      </c>
      <c r="AX744" s="15" t="s">
        <v>85</v>
      </c>
      <c r="AY744" s="259" t="s">
        <v>157</v>
      </c>
    </row>
    <row r="745" s="2" customFormat="1" ht="52.2" customHeight="1">
      <c r="A745" s="38"/>
      <c r="B745" s="39"/>
      <c r="C745" s="214" t="s">
        <v>1065</v>
      </c>
      <c r="D745" s="214" t="s">
        <v>160</v>
      </c>
      <c r="E745" s="215" t="s">
        <v>1066</v>
      </c>
      <c r="F745" s="216" t="s">
        <v>1067</v>
      </c>
      <c r="G745" s="217" t="s">
        <v>202</v>
      </c>
      <c r="H745" s="218">
        <v>8.2200000000000006</v>
      </c>
      <c r="I745" s="219"/>
      <c r="J745" s="220">
        <f>ROUND(I745*H745,2)</f>
        <v>0</v>
      </c>
      <c r="K745" s="216" t="s">
        <v>1</v>
      </c>
      <c r="L745" s="44"/>
      <c r="M745" s="221" t="s">
        <v>1</v>
      </c>
      <c r="N745" s="222" t="s">
        <v>43</v>
      </c>
      <c r="O745" s="91"/>
      <c r="P745" s="223">
        <f>O745*H745</f>
        <v>0</v>
      </c>
      <c r="Q745" s="223">
        <v>0.00050000000000000001</v>
      </c>
      <c r="R745" s="223">
        <f>Q745*H745</f>
        <v>0.0041100000000000008</v>
      </c>
      <c r="S745" s="223">
        <v>0</v>
      </c>
      <c r="T745" s="224">
        <f>S745*H745</f>
        <v>0</v>
      </c>
      <c r="U745" s="38"/>
      <c r="V745" s="38"/>
      <c r="W745" s="38"/>
      <c r="X745" s="38"/>
      <c r="Y745" s="38"/>
      <c r="Z745" s="38"/>
      <c r="AA745" s="38"/>
      <c r="AB745" s="38"/>
      <c r="AC745" s="38"/>
      <c r="AD745" s="38"/>
      <c r="AE745" s="38"/>
      <c r="AR745" s="225" t="s">
        <v>254</v>
      </c>
      <c r="AT745" s="225" t="s">
        <v>160</v>
      </c>
      <c r="AU745" s="225" t="s">
        <v>87</v>
      </c>
      <c r="AY745" s="17" t="s">
        <v>157</v>
      </c>
      <c r="BE745" s="226">
        <f>IF(N745="základní",J745,0)</f>
        <v>0</v>
      </c>
      <c r="BF745" s="226">
        <f>IF(N745="snížená",J745,0)</f>
        <v>0</v>
      </c>
      <c r="BG745" s="226">
        <f>IF(N745="zákl. přenesená",J745,0)</f>
        <v>0</v>
      </c>
      <c r="BH745" s="226">
        <f>IF(N745="sníž. přenesená",J745,0)</f>
        <v>0</v>
      </c>
      <c r="BI745" s="226">
        <f>IF(N745="nulová",J745,0)</f>
        <v>0</v>
      </c>
      <c r="BJ745" s="17" t="s">
        <v>85</v>
      </c>
      <c r="BK745" s="226">
        <f>ROUND(I745*H745,2)</f>
        <v>0</v>
      </c>
      <c r="BL745" s="17" t="s">
        <v>254</v>
      </c>
      <c r="BM745" s="225" t="s">
        <v>1068</v>
      </c>
    </row>
    <row r="746" s="14" customFormat="1">
      <c r="A746" s="14"/>
      <c r="B746" s="238"/>
      <c r="C746" s="239"/>
      <c r="D746" s="229" t="s">
        <v>167</v>
      </c>
      <c r="E746" s="240" t="s">
        <v>1</v>
      </c>
      <c r="F746" s="241" t="s">
        <v>1069</v>
      </c>
      <c r="G746" s="239"/>
      <c r="H746" s="242">
        <v>8.2200000000000006</v>
      </c>
      <c r="I746" s="243"/>
      <c r="J746" s="239"/>
      <c r="K746" s="239"/>
      <c r="L746" s="244"/>
      <c r="M746" s="245"/>
      <c r="N746" s="246"/>
      <c r="O746" s="246"/>
      <c r="P746" s="246"/>
      <c r="Q746" s="246"/>
      <c r="R746" s="246"/>
      <c r="S746" s="246"/>
      <c r="T746" s="247"/>
      <c r="U746" s="14"/>
      <c r="V746" s="14"/>
      <c r="W746" s="14"/>
      <c r="X746" s="14"/>
      <c r="Y746" s="14"/>
      <c r="Z746" s="14"/>
      <c r="AA746" s="14"/>
      <c r="AB746" s="14"/>
      <c r="AC746" s="14"/>
      <c r="AD746" s="14"/>
      <c r="AE746" s="14"/>
      <c r="AT746" s="248" t="s">
        <v>167</v>
      </c>
      <c r="AU746" s="248" t="s">
        <v>87</v>
      </c>
      <c r="AV746" s="14" t="s">
        <v>87</v>
      </c>
      <c r="AW746" s="14" t="s">
        <v>33</v>
      </c>
      <c r="AX746" s="14" t="s">
        <v>85</v>
      </c>
      <c r="AY746" s="248" t="s">
        <v>157</v>
      </c>
    </row>
    <row r="747" s="2" customFormat="1" ht="33" customHeight="1">
      <c r="A747" s="38"/>
      <c r="B747" s="39"/>
      <c r="C747" s="214" t="s">
        <v>1070</v>
      </c>
      <c r="D747" s="214" t="s">
        <v>160</v>
      </c>
      <c r="E747" s="215" t="s">
        <v>1071</v>
      </c>
      <c r="F747" s="216" t="s">
        <v>1072</v>
      </c>
      <c r="G747" s="217" t="s">
        <v>202</v>
      </c>
      <c r="H747" s="218">
        <v>11.49</v>
      </c>
      <c r="I747" s="219"/>
      <c r="J747" s="220">
        <f>ROUND(I747*H747,2)</f>
        <v>0</v>
      </c>
      <c r="K747" s="216" t="s">
        <v>164</v>
      </c>
      <c r="L747" s="44"/>
      <c r="M747" s="221" t="s">
        <v>1</v>
      </c>
      <c r="N747" s="222" t="s">
        <v>43</v>
      </c>
      <c r="O747" s="91"/>
      <c r="P747" s="223">
        <f>O747*H747</f>
        <v>0</v>
      </c>
      <c r="Q747" s="223">
        <v>0.00083000000000000001</v>
      </c>
      <c r="R747" s="223">
        <f>Q747*H747</f>
        <v>0.0095367000000000004</v>
      </c>
      <c r="S747" s="223">
        <v>0</v>
      </c>
      <c r="T747" s="224">
        <f>S747*H747</f>
        <v>0</v>
      </c>
      <c r="U747" s="38"/>
      <c r="V747" s="38"/>
      <c r="W747" s="38"/>
      <c r="X747" s="38"/>
      <c r="Y747" s="38"/>
      <c r="Z747" s="38"/>
      <c r="AA747" s="38"/>
      <c r="AB747" s="38"/>
      <c r="AC747" s="38"/>
      <c r="AD747" s="38"/>
      <c r="AE747" s="38"/>
      <c r="AR747" s="225" t="s">
        <v>254</v>
      </c>
      <c r="AT747" s="225" t="s">
        <v>160</v>
      </c>
      <c r="AU747" s="225" t="s">
        <v>87</v>
      </c>
      <c r="AY747" s="17" t="s">
        <v>157</v>
      </c>
      <c r="BE747" s="226">
        <f>IF(N747="základní",J747,0)</f>
        <v>0</v>
      </c>
      <c r="BF747" s="226">
        <f>IF(N747="snížená",J747,0)</f>
        <v>0</v>
      </c>
      <c r="BG747" s="226">
        <f>IF(N747="zákl. přenesená",J747,0)</f>
        <v>0</v>
      </c>
      <c r="BH747" s="226">
        <f>IF(N747="sníž. přenesená",J747,0)</f>
        <v>0</v>
      </c>
      <c r="BI747" s="226">
        <f>IF(N747="nulová",J747,0)</f>
        <v>0</v>
      </c>
      <c r="BJ747" s="17" t="s">
        <v>85</v>
      </c>
      <c r="BK747" s="226">
        <f>ROUND(I747*H747,2)</f>
        <v>0</v>
      </c>
      <c r="BL747" s="17" t="s">
        <v>254</v>
      </c>
      <c r="BM747" s="225" t="s">
        <v>1073</v>
      </c>
    </row>
    <row r="748" s="14" customFormat="1">
      <c r="A748" s="14"/>
      <c r="B748" s="238"/>
      <c r="C748" s="239"/>
      <c r="D748" s="229" t="s">
        <v>167</v>
      </c>
      <c r="E748" s="240" t="s">
        <v>1</v>
      </c>
      <c r="F748" s="241" t="s">
        <v>1074</v>
      </c>
      <c r="G748" s="239"/>
      <c r="H748" s="242">
        <v>11.49</v>
      </c>
      <c r="I748" s="243"/>
      <c r="J748" s="239"/>
      <c r="K748" s="239"/>
      <c r="L748" s="244"/>
      <c r="M748" s="245"/>
      <c r="N748" s="246"/>
      <c r="O748" s="246"/>
      <c r="P748" s="246"/>
      <c r="Q748" s="246"/>
      <c r="R748" s="246"/>
      <c r="S748" s="246"/>
      <c r="T748" s="247"/>
      <c r="U748" s="14"/>
      <c r="V748" s="14"/>
      <c r="W748" s="14"/>
      <c r="X748" s="14"/>
      <c r="Y748" s="14"/>
      <c r="Z748" s="14"/>
      <c r="AA748" s="14"/>
      <c r="AB748" s="14"/>
      <c r="AC748" s="14"/>
      <c r="AD748" s="14"/>
      <c r="AE748" s="14"/>
      <c r="AT748" s="248" t="s">
        <v>167</v>
      </c>
      <c r="AU748" s="248" t="s">
        <v>87</v>
      </c>
      <c r="AV748" s="14" t="s">
        <v>87</v>
      </c>
      <c r="AW748" s="14" t="s">
        <v>33</v>
      </c>
      <c r="AX748" s="14" t="s">
        <v>78</v>
      </c>
      <c r="AY748" s="248" t="s">
        <v>157</v>
      </c>
    </row>
    <row r="749" s="13" customFormat="1">
      <c r="A749" s="13"/>
      <c r="B749" s="227"/>
      <c r="C749" s="228"/>
      <c r="D749" s="229" t="s">
        <v>167</v>
      </c>
      <c r="E749" s="230" t="s">
        <v>1</v>
      </c>
      <c r="F749" s="231" t="s">
        <v>1075</v>
      </c>
      <c r="G749" s="228"/>
      <c r="H749" s="230" t="s">
        <v>1</v>
      </c>
      <c r="I749" s="232"/>
      <c r="J749" s="228"/>
      <c r="K749" s="228"/>
      <c r="L749" s="233"/>
      <c r="M749" s="234"/>
      <c r="N749" s="235"/>
      <c r="O749" s="235"/>
      <c r="P749" s="235"/>
      <c r="Q749" s="235"/>
      <c r="R749" s="235"/>
      <c r="S749" s="235"/>
      <c r="T749" s="236"/>
      <c r="U749" s="13"/>
      <c r="V749" s="13"/>
      <c r="W749" s="13"/>
      <c r="X749" s="13"/>
      <c r="Y749" s="13"/>
      <c r="Z749" s="13"/>
      <c r="AA749" s="13"/>
      <c r="AB749" s="13"/>
      <c r="AC749" s="13"/>
      <c r="AD749" s="13"/>
      <c r="AE749" s="13"/>
      <c r="AT749" s="237" t="s">
        <v>167</v>
      </c>
      <c r="AU749" s="237" t="s">
        <v>87</v>
      </c>
      <c r="AV749" s="13" t="s">
        <v>85</v>
      </c>
      <c r="AW749" s="13" t="s">
        <v>33</v>
      </c>
      <c r="AX749" s="13" t="s">
        <v>78</v>
      </c>
      <c r="AY749" s="237" t="s">
        <v>157</v>
      </c>
    </row>
    <row r="750" s="13" customFormat="1">
      <c r="A750" s="13"/>
      <c r="B750" s="227"/>
      <c r="C750" s="228"/>
      <c r="D750" s="229" t="s">
        <v>167</v>
      </c>
      <c r="E750" s="230" t="s">
        <v>1</v>
      </c>
      <c r="F750" s="231" t="s">
        <v>1076</v>
      </c>
      <c r="G750" s="228"/>
      <c r="H750" s="230" t="s">
        <v>1</v>
      </c>
      <c r="I750" s="232"/>
      <c r="J750" s="228"/>
      <c r="K750" s="228"/>
      <c r="L750" s="233"/>
      <c r="M750" s="234"/>
      <c r="N750" s="235"/>
      <c r="O750" s="235"/>
      <c r="P750" s="235"/>
      <c r="Q750" s="235"/>
      <c r="R750" s="235"/>
      <c r="S750" s="235"/>
      <c r="T750" s="236"/>
      <c r="U750" s="13"/>
      <c r="V750" s="13"/>
      <c r="W750" s="13"/>
      <c r="X750" s="13"/>
      <c r="Y750" s="13"/>
      <c r="Z750" s="13"/>
      <c r="AA750" s="13"/>
      <c r="AB750" s="13"/>
      <c r="AC750" s="13"/>
      <c r="AD750" s="13"/>
      <c r="AE750" s="13"/>
      <c r="AT750" s="237" t="s">
        <v>167</v>
      </c>
      <c r="AU750" s="237" t="s">
        <v>87</v>
      </c>
      <c r="AV750" s="13" t="s">
        <v>85</v>
      </c>
      <c r="AW750" s="13" t="s">
        <v>33</v>
      </c>
      <c r="AX750" s="13" t="s">
        <v>78</v>
      </c>
      <c r="AY750" s="237" t="s">
        <v>157</v>
      </c>
    </row>
    <row r="751" s="15" customFormat="1">
      <c r="A751" s="15"/>
      <c r="B751" s="249"/>
      <c r="C751" s="250"/>
      <c r="D751" s="229" t="s">
        <v>167</v>
      </c>
      <c r="E751" s="251" t="s">
        <v>1</v>
      </c>
      <c r="F751" s="252" t="s">
        <v>171</v>
      </c>
      <c r="G751" s="250"/>
      <c r="H751" s="253">
        <v>11.49</v>
      </c>
      <c r="I751" s="254"/>
      <c r="J751" s="250"/>
      <c r="K751" s="250"/>
      <c r="L751" s="255"/>
      <c r="M751" s="256"/>
      <c r="N751" s="257"/>
      <c r="O751" s="257"/>
      <c r="P751" s="257"/>
      <c r="Q751" s="257"/>
      <c r="R751" s="257"/>
      <c r="S751" s="257"/>
      <c r="T751" s="258"/>
      <c r="U751" s="15"/>
      <c r="V751" s="15"/>
      <c r="W751" s="15"/>
      <c r="X751" s="15"/>
      <c r="Y751" s="15"/>
      <c r="Z751" s="15"/>
      <c r="AA751" s="15"/>
      <c r="AB751" s="15"/>
      <c r="AC751" s="15"/>
      <c r="AD751" s="15"/>
      <c r="AE751" s="15"/>
      <c r="AT751" s="259" t="s">
        <v>167</v>
      </c>
      <c r="AU751" s="259" t="s">
        <v>87</v>
      </c>
      <c r="AV751" s="15" t="s">
        <v>165</v>
      </c>
      <c r="AW751" s="15" t="s">
        <v>33</v>
      </c>
      <c r="AX751" s="15" t="s">
        <v>85</v>
      </c>
      <c r="AY751" s="259" t="s">
        <v>157</v>
      </c>
    </row>
    <row r="752" s="2" customFormat="1" ht="33" customHeight="1">
      <c r="A752" s="38"/>
      <c r="B752" s="39"/>
      <c r="C752" s="214" t="s">
        <v>1077</v>
      </c>
      <c r="D752" s="214" t="s">
        <v>160</v>
      </c>
      <c r="E752" s="215" t="s">
        <v>1078</v>
      </c>
      <c r="F752" s="216" t="s">
        <v>1079</v>
      </c>
      <c r="G752" s="217" t="s">
        <v>202</v>
      </c>
      <c r="H752" s="218">
        <v>248.21000000000001</v>
      </c>
      <c r="I752" s="219"/>
      <c r="J752" s="220">
        <f>ROUND(I752*H752,2)</f>
        <v>0</v>
      </c>
      <c r="K752" s="216" t="s">
        <v>164</v>
      </c>
      <c r="L752" s="44"/>
      <c r="M752" s="221" t="s">
        <v>1</v>
      </c>
      <c r="N752" s="222" t="s">
        <v>43</v>
      </c>
      <c r="O752" s="91"/>
      <c r="P752" s="223">
        <f>O752*H752</f>
        <v>0</v>
      </c>
      <c r="Q752" s="223">
        <v>0.00080000000000000004</v>
      </c>
      <c r="R752" s="223">
        <f>Q752*H752</f>
        <v>0.19856800000000002</v>
      </c>
      <c r="S752" s="223">
        <v>0</v>
      </c>
      <c r="T752" s="224">
        <f>S752*H752</f>
        <v>0</v>
      </c>
      <c r="U752" s="38"/>
      <c r="V752" s="38"/>
      <c r="W752" s="38"/>
      <c r="X752" s="38"/>
      <c r="Y752" s="38"/>
      <c r="Z752" s="38"/>
      <c r="AA752" s="38"/>
      <c r="AB752" s="38"/>
      <c r="AC752" s="38"/>
      <c r="AD752" s="38"/>
      <c r="AE752" s="38"/>
      <c r="AR752" s="225" t="s">
        <v>254</v>
      </c>
      <c r="AT752" s="225" t="s">
        <v>160</v>
      </c>
      <c r="AU752" s="225" t="s">
        <v>87</v>
      </c>
      <c r="AY752" s="17" t="s">
        <v>157</v>
      </c>
      <c r="BE752" s="226">
        <f>IF(N752="základní",J752,0)</f>
        <v>0</v>
      </c>
      <c r="BF752" s="226">
        <f>IF(N752="snížená",J752,0)</f>
        <v>0</v>
      </c>
      <c r="BG752" s="226">
        <f>IF(N752="zákl. přenesená",J752,0)</f>
        <v>0</v>
      </c>
      <c r="BH752" s="226">
        <f>IF(N752="sníž. přenesená",J752,0)</f>
        <v>0</v>
      </c>
      <c r="BI752" s="226">
        <f>IF(N752="nulová",J752,0)</f>
        <v>0</v>
      </c>
      <c r="BJ752" s="17" t="s">
        <v>85</v>
      </c>
      <c r="BK752" s="226">
        <f>ROUND(I752*H752,2)</f>
        <v>0</v>
      </c>
      <c r="BL752" s="17" t="s">
        <v>254</v>
      </c>
      <c r="BM752" s="225" t="s">
        <v>1080</v>
      </c>
    </row>
    <row r="753" s="14" customFormat="1">
      <c r="A753" s="14"/>
      <c r="B753" s="238"/>
      <c r="C753" s="239"/>
      <c r="D753" s="229" t="s">
        <v>167</v>
      </c>
      <c r="E753" s="240" t="s">
        <v>1</v>
      </c>
      <c r="F753" s="241" t="s">
        <v>1081</v>
      </c>
      <c r="G753" s="239"/>
      <c r="H753" s="242">
        <v>17.140000000000001</v>
      </c>
      <c r="I753" s="243"/>
      <c r="J753" s="239"/>
      <c r="K753" s="239"/>
      <c r="L753" s="244"/>
      <c r="M753" s="245"/>
      <c r="N753" s="246"/>
      <c r="O753" s="246"/>
      <c r="P753" s="246"/>
      <c r="Q753" s="246"/>
      <c r="R753" s="246"/>
      <c r="S753" s="246"/>
      <c r="T753" s="247"/>
      <c r="U753" s="14"/>
      <c r="V753" s="14"/>
      <c r="W753" s="14"/>
      <c r="X753" s="14"/>
      <c r="Y753" s="14"/>
      <c r="Z753" s="14"/>
      <c r="AA753" s="14"/>
      <c r="AB753" s="14"/>
      <c r="AC753" s="14"/>
      <c r="AD753" s="14"/>
      <c r="AE753" s="14"/>
      <c r="AT753" s="248" t="s">
        <v>167</v>
      </c>
      <c r="AU753" s="248" t="s">
        <v>87</v>
      </c>
      <c r="AV753" s="14" t="s">
        <v>87</v>
      </c>
      <c r="AW753" s="14" t="s">
        <v>33</v>
      </c>
      <c r="AX753" s="14" t="s">
        <v>78</v>
      </c>
      <c r="AY753" s="248" t="s">
        <v>157</v>
      </c>
    </row>
    <row r="754" s="14" customFormat="1">
      <c r="A754" s="14"/>
      <c r="B754" s="238"/>
      <c r="C754" s="239"/>
      <c r="D754" s="229" t="s">
        <v>167</v>
      </c>
      <c r="E754" s="240" t="s">
        <v>1</v>
      </c>
      <c r="F754" s="241" t="s">
        <v>1082</v>
      </c>
      <c r="G754" s="239"/>
      <c r="H754" s="242">
        <v>46.079999999999998</v>
      </c>
      <c r="I754" s="243"/>
      <c r="J754" s="239"/>
      <c r="K754" s="239"/>
      <c r="L754" s="244"/>
      <c r="M754" s="245"/>
      <c r="N754" s="246"/>
      <c r="O754" s="246"/>
      <c r="P754" s="246"/>
      <c r="Q754" s="246"/>
      <c r="R754" s="246"/>
      <c r="S754" s="246"/>
      <c r="T754" s="247"/>
      <c r="U754" s="14"/>
      <c r="V754" s="14"/>
      <c r="W754" s="14"/>
      <c r="X754" s="14"/>
      <c r="Y754" s="14"/>
      <c r="Z754" s="14"/>
      <c r="AA754" s="14"/>
      <c r="AB754" s="14"/>
      <c r="AC754" s="14"/>
      <c r="AD754" s="14"/>
      <c r="AE754" s="14"/>
      <c r="AT754" s="248" t="s">
        <v>167</v>
      </c>
      <c r="AU754" s="248" t="s">
        <v>87</v>
      </c>
      <c r="AV754" s="14" t="s">
        <v>87</v>
      </c>
      <c r="AW754" s="14" t="s">
        <v>33</v>
      </c>
      <c r="AX754" s="14" t="s">
        <v>78</v>
      </c>
      <c r="AY754" s="248" t="s">
        <v>157</v>
      </c>
    </row>
    <row r="755" s="14" customFormat="1">
      <c r="A755" s="14"/>
      <c r="B755" s="238"/>
      <c r="C755" s="239"/>
      <c r="D755" s="229" t="s">
        <v>167</v>
      </c>
      <c r="E755" s="240" t="s">
        <v>1</v>
      </c>
      <c r="F755" s="241" t="s">
        <v>1083</v>
      </c>
      <c r="G755" s="239"/>
      <c r="H755" s="242">
        <v>18.649999999999999</v>
      </c>
      <c r="I755" s="243"/>
      <c r="J755" s="239"/>
      <c r="K755" s="239"/>
      <c r="L755" s="244"/>
      <c r="M755" s="245"/>
      <c r="N755" s="246"/>
      <c r="O755" s="246"/>
      <c r="P755" s="246"/>
      <c r="Q755" s="246"/>
      <c r="R755" s="246"/>
      <c r="S755" s="246"/>
      <c r="T755" s="247"/>
      <c r="U755" s="14"/>
      <c r="V755" s="14"/>
      <c r="W755" s="14"/>
      <c r="X755" s="14"/>
      <c r="Y755" s="14"/>
      <c r="Z755" s="14"/>
      <c r="AA755" s="14"/>
      <c r="AB755" s="14"/>
      <c r="AC755" s="14"/>
      <c r="AD755" s="14"/>
      <c r="AE755" s="14"/>
      <c r="AT755" s="248" t="s">
        <v>167</v>
      </c>
      <c r="AU755" s="248" t="s">
        <v>87</v>
      </c>
      <c r="AV755" s="14" t="s">
        <v>87</v>
      </c>
      <c r="AW755" s="14" t="s">
        <v>33</v>
      </c>
      <c r="AX755" s="14" t="s">
        <v>78</v>
      </c>
      <c r="AY755" s="248" t="s">
        <v>157</v>
      </c>
    </row>
    <row r="756" s="14" customFormat="1">
      <c r="A756" s="14"/>
      <c r="B756" s="238"/>
      <c r="C756" s="239"/>
      <c r="D756" s="229" t="s">
        <v>167</v>
      </c>
      <c r="E756" s="240" t="s">
        <v>1</v>
      </c>
      <c r="F756" s="241" t="s">
        <v>1084</v>
      </c>
      <c r="G756" s="239"/>
      <c r="H756" s="242">
        <v>83.700000000000003</v>
      </c>
      <c r="I756" s="243"/>
      <c r="J756" s="239"/>
      <c r="K756" s="239"/>
      <c r="L756" s="244"/>
      <c r="M756" s="245"/>
      <c r="N756" s="246"/>
      <c r="O756" s="246"/>
      <c r="P756" s="246"/>
      <c r="Q756" s="246"/>
      <c r="R756" s="246"/>
      <c r="S756" s="246"/>
      <c r="T756" s="247"/>
      <c r="U756" s="14"/>
      <c r="V756" s="14"/>
      <c r="W756" s="14"/>
      <c r="X756" s="14"/>
      <c r="Y756" s="14"/>
      <c r="Z756" s="14"/>
      <c r="AA756" s="14"/>
      <c r="AB756" s="14"/>
      <c r="AC756" s="14"/>
      <c r="AD756" s="14"/>
      <c r="AE756" s="14"/>
      <c r="AT756" s="248" t="s">
        <v>167</v>
      </c>
      <c r="AU756" s="248" t="s">
        <v>87</v>
      </c>
      <c r="AV756" s="14" t="s">
        <v>87</v>
      </c>
      <c r="AW756" s="14" t="s">
        <v>33</v>
      </c>
      <c r="AX756" s="14" t="s">
        <v>78</v>
      </c>
      <c r="AY756" s="248" t="s">
        <v>157</v>
      </c>
    </row>
    <row r="757" s="13" customFormat="1">
      <c r="A757" s="13"/>
      <c r="B757" s="227"/>
      <c r="C757" s="228"/>
      <c r="D757" s="229" t="s">
        <v>167</v>
      </c>
      <c r="E757" s="230" t="s">
        <v>1</v>
      </c>
      <c r="F757" s="231" t="s">
        <v>1076</v>
      </c>
      <c r="G757" s="228"/>
      <c r="H757" s="230" t="s">
        <v>1</v>
      </c>
      <c r="I757" s="232"/>
      <c r="J757" s="228"/>
      <c r="K757" s="228"/>
      <c r="L757" s="233"/>
      <c r="M757" s="234"/>
      <c r="N757" s="235"/>
      <c r="O757" s="235"/>
      <c r="P757" s="235"/>
      <c r="Q757" s="235"/>
      <c r="R757" s="235"/>
      <c r="S757" s="235"/>
      <c r="T757" s="236"/>
      <c r="U757" s="13"/>
      <c r="V757" s="13"/>
      <c r="W757" s="13"/>
      <c r="X757" s="13"/>
      <c r="Y757" s="13"/>
      <c r="Z757" s="13"/>
      <c r="AA757" s="13"/>
      <c r="AB757" s="13"/>
      <c r="AC757" s="13"/>
      <c r="AD757" s="13"/>
      <c r="AE757" s="13"/>
      <c r="AT757" s="237" t="s">
        <v>167</v>
      </c>
      <c r="AU757" s="237" t="s">
        <v>87</v>
      </c>
      <c r="AV757" s="13" t="s">
        <v>85</v>
      </c>
      <c r="AW757" s="13" t="s">
        <v>33</v>
      </c>
      <c r="AX757" s="13" t="s">
        <v>78</v>
      </c>
      <c r="AY757" s="237" t="s">
        <v>157</v>
      </c>
    </row>
    <row r="758" s="14" customFormat="1">
      <c r="A758" s="14"/>
      <c r="B758" s="238"/>
      <c r="C758" s="239"/>
      <c r="D758" s="229" t="s">
        <v>167</v>
      </c>
      <c r="E758" s="240" t="s">
        <v>1</v>
      </c>
      <c r="F758" s="241" t="s">
        <v>1085</v>
      </c>
      <c r="G758" s="239"/>
      <c r="H758" s="242">
        <v>25.170000000000002</v>
      </c>
      <c r="I758" s="243"/>
      <c r="J758" s="239"/>
      <c r="K758" s="239"/>
      <c r="L758" s="244"/>
      <c r="M758" s="245"/>
      <c r="N758" s="246"/>
      <c r="O758" s="246"/>
      <c r="P758" s="246"/>
      <c r="Q758" s="246"/>
      <c r="R758" s="246"/>
      <c r="S758" s="246"/>
      <c r="T758" s="247"/>
      <c r="U758" s="14"/>
      <c r="V758" s="14"/>
      <c r="W758" s="14"/>
      <c r="X758" s="14"/>
      <c r="Y758" s="14"/>
      <c r="Z758" s="14"/>
      <c r="AA758" s="14"/>
      <c r="AB758" s="14"/>
      <c r="AC758" s="14"/>
      <c r="AD758" s="14"/>
      <c r="AE758" s="14"/>
      <c r="AT758" s="248" t="s">
        <v>167</v>
      </c>
      <c r="AU758" s="248" t="s">
        <v>87</v>
      </c>
      <c r="AV758" s="14" t="s">
        <v>87</v>
      </c>
      <c r="AW758" s="14" t="s">
        <v>33</v>
      </c>
      <c r="AX758" s="14" t="s">
        <v>78</v>
      </c>
      <c r="AY758" s="248" t="s">
        <v>157</v>
      </c>
    </row>
    <row r="759" s="14" customFormat="1">
      <c r="A759" s="14"/>
      <c r="B759" s="238"/>
      <c r="C759" s="239"/>
      <c r="D759" s="229" t="s">
        <v>167</v>
      </c>
      <c r="E759" s="240" t="s">
        <v>1</v>
      </c>
      <c r="F759" s="241" t="s">
        <v>1086</v>
      </c>
      <c r="G759" s="239"/>
      <c r="H759" s="242">
        <v>57.469999999999999</v>
      </c>
      <c r="I759" s="243"/>
      <c r="J759" s="239"/>
      <c r="K759" s="239"/>
      <c r="L759" s="244"/>
      <c r="M759" s="245"/>
      <c r="N759" s="246"/>
      <c r="O759" s="246"/>
      <c r="P759" s="246"/>
      <c r="Q759" s="246"/>
      <c r="R759" s="246"/>
      <c r="S759" s="246"/>
      <c r="T759" s="247"/>
      <c r="U759" s="14"/>
      <c r="V759" s="14"/>
      <c r="W759" s="14"/>
      <c r="X759" s="14"/>
      <c r="Y759" s="14"/>
      <c r="Z759" s="14"/>
      <c r="AA759" s="14"/>
      <c r="AB759" s="14"/>
      <c r="AC759" s="14"/>
      <c r="AD759" s="14"/>
      <c r="AE759" s="14"/>
      <c r="AT759" s="248" t="s">
        <v>167</v>
      </c>
      <c r="AU759" s="248" t="s">
        <v>87</v>
      </c>
      <c r="AV759" s="14" t="s">
        <v>87</v>
      </c>
      <c r="AW759" s="14" t="s">
        <v>33</v>
      </c>
      <c r="AX759" s="14" t="s">
        <v>78</v>
      </c>
      <c r="AY759" s="248" t="s">
        <v>157</v>
      </c>
    </row>
    <row r="760" s="15" customFormat="1">
      <c r="A760" s="15"/>
      <c r="B760" s="249"/>
      <c r="C760" s="250"/>
      <c r="D760" s="229" t="s">
        <v>167</v>
      </c>
      <c r="E760" s="251" t="s">
        <v>1</v>
      </c>
      <c r="F760" s="252" t="s">
        <v>171</v>
      </c>
      <c r="G760" s="250"/>
      <c r="H760" s="253">
        <v>248.21000000000001</v>
      </c>
      <c r="I760" s="254"/>
      <c r="J760" s="250"/>
      <c r="K760" s="250"/>
      <c r="L760" s="255"/>
      <c r="M760" s="256"/>
      <c r="N760" s="257"/>
      <c r="O760" s="257"/>
      <c r="P760" s="257"/>
      <c r="Q760" s="257"/>
      <c r="R760" s="257"/>
      <c r="S760" s="257"/>
      <c r="T760" s="258"/>
      <c r="U760" s="15"/>
      <c r="V760" s="15"/>
      <c r="W760" s="15"/>
      <c r="X760" s="15"/>
      <c r="Y760" s="15"/>
      <c r="Z760" s="15"/>
      <c r="AA760" s="15"/>
      <c r="AB760" s="15"/>
      <c r="AC760" s="15"/>
      <c r="AD760" s="15"/>
      <c r="AE760" s="15"/>
      <c r="AT760" s="259" t="s">
        <v>167</v>
      </c>
      <c r="AU760" s="259" t="s">
        <v>87</v>
      </c>
      <c r="AV760" s="15" t="s">
        <v>165</v>
      </c>
      <c r="AW760" s="15" t="s">
        <v>33</v>
      </c>
      <c r="AX760" s="15" t="s">
        <v>85</v>
      </c>
      <c r="AY760" s="259" t="s">
        <v>157</v>
      </c>
    </row>
    <row r="761" s="2" customFormat="1" ht="33" customHeight="1">
      <c r="A761" s="38"/>
      <c r="B761" s="39"/>
      <c r="C761" s="214" t="s">
        <v>1087</v>
      </c>
      <c r="D761" s="214" t="s">
        <v>160</v>
      </c>
      <c r="E761" s="215" t="s">
        <v>1088</v>
      </c>
      <c r="F761" s="216" t="s">
        <v>1089</v>
      </c>
      <c r="G761" s="217" t="s">
        <v>202</v>
      </c>
      <c r="H761" s="218">
        <v>92.079999999999998</v>
      </c>
      <c r="I761" s="219"/>
      <c r="J761" s="220">
        <f>ROUND(I761*H761,2)</f>
        <v>0</v>
      </c>
      <c r="K761" s="216" t="s">
        <v>164</v>
      </c>
      <c r="L761" s="44"/>
      <c r="M761" s="221" t="s">
        <v>1</v>
      </c>
      <c r="N761" s="222" t="s">
        <v>43</v>
      </c>
      <c r="O761" s="91"/>
      <c r="P761" s="223">
        <f>O761*H761</f>
        <v>0</v>
      </c>
      <c r="Q761" s="223">
        <v>0.0012600000000000001</v>
      </c>
      <c r="R761" s="223">
        <f>Q761*H761</f>
        <v>0.11602080000000001</v>
      </c>
      <c r="S761" s="223">
        <v>0</v>
      </c>
      <c r="T761" s="224">
        <f>S761*H761</f>
        <v>0</v>
      </c>
      <c r="U761" s="38"/>
      <c r="V761" s="38"/>
      <c r="W761" s="38"/>
      <c r="X761" s="38"/>
      <c r="Y761" s="38"/>
      <c r="Z761" s="38"/>
      <c r="AA761" s="38"/>
      <c r="AB761" s="38"/>
      <c r="AC761" s="38"/>
      <c r="AD761" s="38"/>
      <c r="AE761" s="38"/>
      <c r="AR761" s="225" t="s">
        <v>254</v>
      </c>
      <c r="AT761" s="225" t="s">
        <v>160</v>
      </c>
      <c r="AU761" s="225" t="s">
        <v>87</v>
      </c>
      <c r="AY761" s="17" t="s">
        <v>157</v>
      </c>
      <c r="BE761" s="226">
        <f>IF(N761="základní",J761,0)</f>
        <v>0</v>
      </c>
      <c r="BF761" s="226">
        <f>IF(N761="snížená",J761,0)</f>
        <v>0</v>
      </c>
      <c r="BG761" s="226">
        <f>IF(N761="zákl. přenesená",J761,0)</f>
        <v>0</v>
      </c>
      <c r="BH761" s="226">
        <f>IF(N761="sníž. přenesená",J761,0)</f>
        <v>0</v>
      </c>
      <c r="BI761" s="226">
        <f>IF(N761="nulová",J761,0)</f>
        <v>0</v>
      </c>
      <c r="BJ761" s="17" t="s">
        <v>85</v>
      </c>
      <c r="BK761" s="226">
        <f>ROUND(I761*H761,2)</f>
        <v>0</v>
      </c>
      <c r="BL761" s="17" t="s">
        <v>254</v>
      </c>
      <c r="BM761" s="225" t="s">
        <v>1090</v>
      </c>
    </row>
    <row r="762" s="14" customFormat="1">
      <c r="A762" s="14"/>
      <c r="B762" s="238"/>
      <c r="C762" s="239"/>
      <c r="D762" s="229" t="s">
        <v>167</v>
      </c>
      <c r="E762" s="240" t="s">
        <v>1</v>
      </c>
      <c r="F762" s="241" t="s">
        <v>1091</v>
      </c>
      <c r="G762" s="239"/>
      <c r="H762" s="242">
        <v>23.690000000000001</v>
      </c>
      <c r="I762" s="243"/>
      <c r="J762" s="239"/>
      <c r="K762" s="239"/>
      <c r="L762" s="244"/>
      <c r="M762" s="245"/>
      <c r="N762" s="246"/>
      <c r="O762" s="246"/>
      <c r="P762" s="246"/>
      <c r="Q762" s="246"/>
      <c r="R762" s="246"/>
      <c r="S762" s="246"/>
      <c r="T762" s="247"/>
      <c r="U762" s="14"/>
      <c r="V762" s="14"/>
      <c r="W762" s="14"/>
      <c r="X762" s="14"/>
      <c r="Y762" s="14"/>
      <c r="Z762" s="14"/>
      <c r="AA762" s="14"/>
      <c r="AB762" s="14"/>
      <c r="AC762" s="14"/>
      <c r="AD762" s="14"/>
      <c r="AE762" s="14"/>
      <c r="AT762" s="248" t="s">
        <v>167</v>
      </c>
      <c r="AU762" s="248" t="s">
        <v>87</v>
      </c>
      <c r="AV762" s="14" t="s">
        <v>87</v>
      </c>
      <c r="AW762" s="14" t="s">
        <v>33</v>
      </c>
      <c r="AX762" s="14" t="s">
        <v>78</v>
      </c>
      <c r="AY762" s="248" t="s">
        <v>157</v>
      </c>
    </row>
    <row r="763" s="14" customFormat="1">
      <c r="A763" s="14"/>
      <c r="B763" s="238"/>
      <c r="C763" s="239"/>
      <c r="D763" s="229" t="s">
        <v>167</v>
      </c>
      <c r="E763" s="240" t="s">
        <v>1</v>
      </c>
      <c r="F763" s="241" t="s">
        <v>1092</v>
      </c>
      <c r="G763" s="239"/>
      <c r="H763" s="242">
        <v>37.18</v>
      </c>
      <c r="I763" s="243"/>
      <c r="J763" s="239"/>
      <c r="K763" s="239"/>
      <c r="L763" s="244"/>
      <c r="M763" s="245"/>
      <c r="N763" s="246"/>
      <c r="O763" s="246"/>
      <c r="P763" s="246"/>
      <c r="Q763" s="246"/>
      <c r="R763" s="246"/>
      <c r="S763" s="246"/>
      <c r="T763" s="247"/>
      <c r="U763" s="14"/>
      <c r="V763" s="14"/>
      <c r="W763" s="14"/>
      <c r="X763" s="14"/>
      <c r="Y763" s="14"/>
      <c r="Z763" s="14"/>
      <c r="AA763" s="14"/>
      <c r="AB763" s="14"/>
      <c r="AC763" s="14"/>
      <c r="AD763" s="14"/>
      <c r="AE763" s="14"/>
      <c r="AT763" s="248" t="s">
        <v>167</v>
      </c>
      <c r="AU763" s="248" t="s">
        <v>87</v>
      </c>
      <c r="AV763" s="14" t="s">
        <v>87</v>
      </c>
      <c r="AW763" s="14" t="s">
        <v>33</v>
      </c>
      <c r="AX763" s="14" t="s">
        <v>78</v>
      </c>
      <c r="AY763" s="248" t="s">
        <v>157</v>
      </c>
    </row>
    <row r="764" s="14" customFormat="1">
      <c r="A764" s="14"/>
      <c r="B764" s="238"/>
      <c r="C764" s="239"/>
      <c r="D764" s="229" t="s">
        <v>167</v>
      </c>
      <c r="E764" s="240" t="s">
        <v>1</v>
      </c>
      <c r="F764" s="241" t="s">
        <v>1093</v>
      </c>
      <c r="G764" s="239"/>
      <c r="H764" s="242">
        <v>31.210000000000001</v>
      </c>
      <c r="I764" s="243"/>
      <c r="J764" s="239"/>
      <c r="K764" s="239"/>
      <c r="L764" s="244"/>
      <c r="M764" s="245"/>
      <c r="N764" s="246"/>
      <c r="O764" s="246"/>
      <c r="P764" s="246"/>
      <c r="Q764" s="246"/>
      <c r="R764" s="246"/>
      <c r="S764" s="246"/>
      <c r="T764" s="247"/>
      <c r="U764" s="14"/>
      <c r="V764" s="14"/>
      <c r="W764" s="14"/>
      <c r="X764" s="14"/>
      <c r="Y764" s="14"/>
      <c r="Z764" s="14"/>
      <c r="AA764" s="14"/>
      <c r="AB764" s="14"/>
      <c r="AC764" s="14"/>
      <c r="AD764" s="14"/>
      <c r="AE764" s="14"/>
      <c r="AT764" s="248" t="s">
        <v>167</v>
      </c>
      <c r="AU764" s="248" t="s">
        <v>87</v>
      </c>
      <c r="AV764" s="14" t="s">
        <v>87</v>
      </c>
      <c r="AW764" s="14" t="s">
        <v>33</v>
      </c>
      <c r="AX764" s="14" t="s">
        <v>78</v>
      </c>
      <c r="AY764" s="248" t="s">
        <v>157</v>
      </c>
    </row>
    <row r="765" s="15" customFormat="1">
      <c r="A765" s="15"/>
      <c r="B765" s="249"/>
      <c r="C765" s="250"/>
      <c r="D765" s="229" t="s">
        <v>167</v>
      </c>
      <c r="E765" s="251" t="s">
        <v>1</v>
      </c>
      <c r="F765" s="252" t="s">
        <v>171</v>
      </c>
      <c r="G765" s="250"/>
      <c r="H765" s="253">
        <v>92.080000000000013</v>
      </c>
      <c r="I765" s="254"/>
      <c r="J765" s="250"/>
      <c r="K765" s="250"/>
      <c r="L765" s="255"/>
      <c r="M765" s="256"/>
      <c r="N765" s="257"/>
      <c r="O765" s="257"/>
      <c r="P765" s="257"/>
      <c r="Q765" s="257"/>
      <c r="R765" s="257"/>
      <c r="S765" s="257"/>
      <c r="T765" s="258"/>
      <c r="U765" s="15"/>
      <c r="V765" s="15"/>
      <c r="W765" s="15"/>
      <c r="X765" s="15"/>
      <c r="Y765" s="15"/>
      <c r="Z765" s="15"/>
      <c r="AA765" s="15"/>
      <c r="AB765" s="15"/>
      <c r="AC765" s="15"/>
      <c r="AD765" s="15"/>
      <c r="AE765" s="15"/>
      <c r="AT765" s="259" t="s">
        <v>167</v>
      </c>
      <c r="AU765" s="259" t="s">
        <v>87</v>
      </c>
      <c r="AV765" s="15" t="s">
        <v>165</v>
      </c>
      <c r="AW765" s="15" t="s">
        <v>33</v>
      </c>
      <c r="AX765" s="15" t="s">
        <v>85</v>
      </c>
      <c r="AY765" s="259" t="s">
        <v>157</v>
      </c>
    </row>
    <row r="766" s="2" customFormat="1" ht="33" customHeight="1">
      <c r="A766" s="38"/>
      <c r="B766" s="39"/>
      <c r="C766" s="214" t="s">
        <v>1094</v>
      </c>
      <c r="D766" s="214" t="s">
        <v>160</v>
      </c>
      <c r="E766" s="215" t="s">
        <v>1095</v>
      </c>
      <c r="F766" s="216" t="s">
        <v>1096</v>
      </c>
      <c r="G766" s="217" t="s">
        <v>202</v>
      </c>
      <c r="H766" s="218">
        <v>38.210000000000001</v>
      </c>
      <c r="I766" s="219"/>
      <c r="J766" s="220">
        <f>ROUND(I766*H766,2)</f>
        <v>0</v>
      </c>
      <c r="K766" s="216" t="s">
        <v>164</v>
      </c>
      <c r="L766" s="44"/>
      <c r="M766" s="221" t="s">
        <v>1</v>
      </c>
      <c r="N766" s="222" t="s">
        <v>43</v>
      </c>
      <c r="O766" s="91"/>
      <c r="P766" s="223">
        <f>O766*H766</f>
        <v>0</v>
      </c>
      <c r="Q766" s="223">
        <v>0.0013799999999999999</v>
      </c>
      <c r="R766" s="223">
        <f>Q766*H766</f>
        <v>0.0527298</v>
      </c>
      <c r="S766" s="223">
        <v>0</v>
      </c>
      <c r="T766" s="224">
        <f>S766*H766</f>
        <v>0</v>
      </c>
      <c r="U766" s="38"/>
      <c r="V766" s="38"/>
      <c r="W766" s="38"/>
      <c r="X766" s="38"/>
      <c r="Y766" s="38"/>
      <c r="Z766" s="38"/>
      <c r="AA766" s="38"/>
      <c r="AB766" s="38"/>
      <c r="AC766" s="38"/>
      <c r="AD766" s="38"/>
      <c r="AE766" s="38"/>
      <c r="AR766" s="225" t="s">
        <v>254</v>
      </c>
      <c r="AT766" s="225" t="s">
        <v>160</v>
      </c>
      <c r="AU766" s="225" t="s">
        <v>87</v>
      </c>
      <c r="AY766" s="17" t="s">
        <v>157</v>
      </c>
      <c r="BE766" s="226">
        <f>IF(N766="základní",J766,0)</f>
        <v>0</v>
      </c>
      <c r="BF766" s="226">
        <f>IF(N766="snížená",J766,0)</f>
        <v>0</v>
      </c>
      <c r="BG766" s="226">
        <f>IF(N766="zákl. přenesená",J766,0)</f>
        <v>0</v>
      </c>
      <c r="BH766" s="226">
        <f>IF(N766="sníž. přenesená",J766,0)</f>
        <v>0</v>
      </c>
      <c r="BI766" s="226">
        <f>IF(N766="nulová",J766,0)</f>
        <v>0</v>
      </c>
      <c r="BJ766" s="17" t="s">
        <v>85</v>
      </c>
      <c r="BK766" s="226">
        <f>ROUND(I766*H766,2)</f>
        <v>0</v>
      </c>
      <c r="BL766" s="17" t="s">
        <v>254</v>
      </c>
      <c r="BM766" s="225" t="s">
        <v>1097</v>
      </c>
    </row>
    <row r="767" s="14" customFormat="1">
      <c r="A767" s="14"/>
      <c r="B767" s="238"/>
      <c r="C767" s="239"/>
      <c r="D767" s="229" t="s">
        <v>167</v>
      </c>
      <c r="E767" s="240" t="s">
        <v>1</v>
      </c>
      <c r="F767" s="241" t="s">
        <v>1098</v>
      </c>
      <c r="G767" s="239"/>
      <c r="H767" s="242">
        <v>2.6400000000000001</v>
      </c>
      <c r="I767" s="243"/>
      <c r="J767" s="239"/>
      <c r="K767" s="239"/>
      <c r="L767" s="244"/>
      <c r="M767" s="245"/>
      <c r="N767" s="246"/>
      <c r="O767" s="246"/>
      <c r="P767" s="246"/>
      <c r="Q767" s="246"/>
      <c r="R767" s="246"/>
      <c r="S767" s="246"/>
      <c r="T767" s="247"/>
      <c r="U767" s="14"/>
      <c r="V767" s="14"/>
      <c r="W767" s="14"/>
      <c r="X767" s="14"/>
      <c r="Y767" s="14"/>
      <c r="Z767" s="14"/>
      <c r="AA767" s="14"/>
      <c r="AB767" s="14"/>
      <c r="AC767" s="14"/>
      <c r="AD767" s="14"/>
      <c r="AE767" s="14"/>
      <c r="AT767" s="248" t="s">
        <v>167</v>
      </c>
      <c r="AU767" s="248" t="s">
        <v>87</v>
      </c>
      <c r="AV767" s="14" t="s">
        <v>87</v>
      </c>
      <c r="AW767" s="14" t="s">
        <v>33</v>
      </c>
      <c r="AX767" s="14" t="s">
        <v>78</v>
      </c>
      <c r="AY767" s="248" t="s">
        <v>157</v>
      </c>
    </row>
    <row r="768" s="14" customFormat="1">
      <c r="A768" s="14"/>
      <c r="B768" s="238"/>
      <c r="C768" s="239"/>
      <c r="D768" s="229" t="s">
        <v>167</v>
      </c>
      <c r="E768" s="240" t="s">
        <v>1</v>
      </c>
      <c r="F768" s="241" t="s">
        <v>1099</v>
      </c>
      <c r="G768" s="239"/>
      <c r="H768" s="242">
        <v>18.260000000000002</v>
      </c>
      <c r="I768" s="243"/>
      <c r="J768" s="239"/>
      <c r="K768" s="239"/>
      <c r="L768" s="244"/>
      <c r="M768" s="245"/>
      <c r="N768" s="246"/>
      <c r="O768" s="246"/>
      <c r="P768" s="246"/>
      <c r="Q768" s="246"/>
      <c r="R768" s="246"/>
      <c r="S768" s="246"/>
      <c r="T768" s="247"/>
      <c r="U768" s="14"/>
      <c r="V768" s="14"/>
      <c r="W768" s="14"/>
      <c r="X768" s="14"/>
      <c r="Y768" s="14"/>
      <c r="Z768" s="14"/>
      <c r="AA768" s="14"/>
      <c r="AB768" s="14"/>
      <c r="AC768" s="14"/>
      <c r="AD768" s="14"/>
      <c r="AE768" s="14"/>
      <c r="AT768" s="248" t="s">
        <v>167</v>
      </c>
      <c r="AU768" s="248" t="s">
        <v>87</v>
      </c>
      <c r="AV768" s="14" t="s">
        <v>87</v>
      </c>
      <c r="AW768" s="14" t="s">
        <v>33</v>
      </c>
      <c r="AX768" s="14" t="s">
        <v>78</v>
      </c>
      <c r="AY768" s="248" t="s">
        <v>157</v>
      </c>
    </row>
    <row r="769" s="14" customFormat="1">
      <c r="A769" s="14"/>
      <c r="B769" s="238"/>
      <c r="C769" s="239"/>
      <c r="D769" s="229" t="s">
        <v>167</v>
      </c>
      <c r="E769" s="240" t="s">
        <v>1</v>
      </c>
      <c r="F769" s="241" t="s">
        <v>1100</v>
      </c>
      <c r="G769" s="239"/>
      <c r="H769" s="242">
        <v>17.309999999999999</v>
      </c>
      <c r="I769" s="243"/>
      <c r="J769" s="239"/>
      <c r="K769" s="239"/>
      <c r="L769" s="244"/>
      <c r="M769" s="245"/>
      <c r="N769" s="246"/>
      <c r="O769" s="246"/>
      <c r="P769" s="246"/>
      <c r="Q769" s="246"/>
      <c r="R769" s="246"/>
      <c r="S769" s="246"/>
      <c r="T769" s="247"/>
      <c r="U769" s="14"/>
      <c r="V769" s="14"/>
      <c r="W769" s="14"/>
      <c r="X769" s="14"/>
      <c r="Y769" s="14"/>
      <c r="Z769" s="14"/>
      <c r="AA769" s="14"/>
      <c r="AB769" s="14"/>
      <c r="AC769" s="14"/>
      <c r="AD769" s="14"/>
      <c r="AE769" s="14"/>
      <c r="AT769" s="248" t="s">
        <v>167</v>
      </c>
      <c r="AU769" s="248" t="s">
        <v>87</v>
      </c>
      <c r="AV769" s="14" t="s">
        <v>87</v>
      </c>
      <c r="AW769" s="14" t="s">
        <v>33</v>
      </c>
      <c r="AX769" s="14" t="s">
        <v>78</v>
      </c>
      <c r="AY769" s="248" t="s">
        <v>157</v>
      </c>
    </row>
    <row r="770" s="15" customFormat="1">
      <c r="A770" s="15"/>
      <c r="B770" s="249"/>
      <c r="C770" s="250"/>
      <c r="D770" s="229" t="s">
        <v>167</v>
      </c>
      <c r="E770" s="251" t="s">
        <v>1</v>
      </c>
      <c r="F770" s="252" t="s">
        <v>171</v>
      </c>
      <c r="G770" s="250"/>
      <c r="H770" s="253">
        <v>38.210000000000001</v>
      </c>
      <c r="I770" s="254"/>
      <c r="J770" s="250"/>
      <c r="K770" s="250"/>
      <c r="L770" s="255"/>
      <c r="M770" s="256"/>
      <c r="N770" s="257"/>
      <c r="O770" s="257"/>
      <c r="P770" s="257"/>
      <c r="Q770" s="257"/>
      <c r="R770" s="257"/>
      <c r="S770" s="257"/>
      <c r="T770" s="258"/>
      <c r="U770" s="15"/>
      <c r="V770" s="15"/>
      <c r="W770" s="15"/>
      <c r="X770" s="15"/>
      <c r="Y770" s="15"/>
      <c r="Z770" s="15"/>
      <c r="AA770" s="15"/>
      <c r="AB770" s="15"/>
      <c r="AC770" s="15"/>
      <c r="AD770" s="15"/>
      <c r="AE770" s="15"/>
      <c r="AT770" s="259" t="s">
        <v>167</v>
      </c>
      <c r="AU770" s="259" t="s">
        <v>87</v>
      </c>
      <c r="AV770" s="15" t="s">
        <v>165</v>
      </c>
      <c r="AW770" s="15" t="s">
        <v>33</v>
      </c>
      <c r="AX770" s="15" t="s">
        <v>85</v>
      </c>
      <c r="AY770" s="259" t="s">
        <v>157</v>
      </c>
    </row>
    <row r="771" s="2" customFormat="1" ht="33" customHeight="1">
      <c r="A771" s="38"/>
      <c r="B771" s="39"/>
      <c r="C771" s="214" t="s">
        <v>1101</v>
      </c>
      <c r="D771" s="214" t="s">
        <v>160</v>
      </c>
      <c r="E771" s="215" t="s">
        <v>1102</v>
      </c>
      <c r="F771" s="216" t="s">
        <v>1103</v>
      </c>
      <c r="G771" s="217" t="s">
        <v>202</v>
      </c>
      <c r="H771" s="218">
        <v>46.07</v>
      </c>
      <c r="I771" s="219"/>
      <c r="J771" s="220">
        <f>ROUND(I771*H771,2)</f>
        <v>0</v>
      </c>
      <c r="K771" s="216" t="s">
        <v>164</v>
      </c>
      <c r="L771" s="44"/>
      <c r="M771" s="221" t="s">
        <v>1</v>
      </c>
      <c r="N771" s="222" t="s">
        <v>43</v>
      </c>
      <c r="O771" s="91"/>
      <c r="P771" s="223">
        <f>O771*H771</f>
        <v>0</v>
      </c>
      <c r="Q771" s="223">
        <v>0.0026199999999999999</v>
      </c>
      <c r="R771" s="223">
        <f>Q771*H771</f>
        <v>0.1207034</v>
      </c>
      <c r="S771" s="223">
        <v>0</v>
      </c>
      <c r="T771" s="224">
        <f>S771*H771</f>
        <v>0</v>
      </c>
      <c r="U771" s="38"/>
      <c r="V771" s="38"/>
      <c r="W771" s="38"/>
      <c r="X771" s="38"/>
      <c r="Y771" s="38"/>
      <c r="Z771" s="38"/>
      <c r="AA771" s="38"/>
      <c r="AB771" s="38"/>
      <c r="AC771" s="38"/>
      <c r="AD771" s="38"/>
      <c r="AE771" s="38"/>
      <c r="AR771" s="225" t="s">
        <v>254</v>
      </c>
      <c r="AT771" s="225" t="s">
        <v>160</v>
      </c>
      <c r="AU771" s="225" t="s">
        <v>87</v>
      </c>
      <c r="AY771" s="17" t="s">
        <v>157</v>
      </c>
      <c r="BE771" s="226">
        <f>IF(N771="základní",J771,0)</f>
        <v>0</v>
      </c>
      <c r="BF771" s="226">
        <f>IF(N771="snížená",J771,0)</f>
        <v>0</v>
      </c>
      <c r="BG771" s="226">
        <f>IF(N771="zákl. přenesená",J771,0)</f>
        <v>0</v>
      </c>
      <c r="BH771" s="226">
        <f>IF(N771="sníž. přenesená",J771,0)</f>
        <v>0</v>
      </c>
      <c r="BI771" s="226">
        <f>IF(N771="nulová",J771,0)</f>
        <v>0</v>
      </c>
      <c r="BJ771" s="17" t="s">
        <v>85</v>
      </c>
      <c r="BK771" s="226">
        <f>ROUND(I771*H771,2)</f>
        <v>0</v>
      </c>
      <c r="BL771" s="17" t="s">
        <v>254</v>
      </c>
      <c r="BM771" s="225" t="s">
        <v>1104</v>
      </c>
    </row>
    <row r="772" s="14" customFormat="1">
      <c r="A772" s="14"/>
      <c r="B772" s="238"/>
      <c r="C772" s="239"/>
      <c r="D772" s="229" t="s">
        <v>167</v>
      </c>
      <c r="E772" s="240" t="s">
        <v>1</v>
      </c>
      <c r="F772" s="241" t="s">
        <v>1105</v>
      </c>
      <c r="G772" s="239"/>
      <c r="H772" s="242">
        <v>7.2300000000000004</v>
      </c>
      <c r="I772" s="243"/>
      <c r="J772" s="239"/>
      <c r="K772" s="239"/>
      <c r="L772" s="244"/>
      <c r="M772" s="245"/>
      <c r="N772" s="246"/>
      <c r="O772" s="246"/>
      <c r="P772" s="246"/>
      <c r="Q772" s="246"/>
      <c r="R772" s="246"/>
      <c r="S772" s="246"/>
      <c r="T772" s="247"/>
      <c r="U772" s="14"/>
      <c r="V772" s="14"/>
      <c r="W772" s="14"/>
      <c r="X772" s="14"/>
      <c r="Y772" s="14"/>
      <c r="Z772" s="14"/>
      <c r="AA772" s="14"/>
      <c r="AB772" s="14"/>
      <c r="AC772" s="14"/>
      <c r="AD772" s="14"/>
      <c r="AE772" s="14"/>
      <c r="AT772" s="248" t="s">
        <v>167</v>
      </c>
      <c r="AU772" s="248" t="s">
        <v>87</v>
      </c>
      <c r="AV772" s="14" t="s">
        <v>87</v>
      </c>
      <c r="AW772" s="14" t="s">
        <v>33</v>
      </c>
      <c r="AX772" s="14" t="s">
        <v>78</v>
      </c>
      <c r="AY772" s="248" t="s">
        <v>157</v>
      </c>
    </row>
    <row r="773" s="14" customFormat="1">
      <c r="A773" s="14"/>
      <c r="B773" s="238"/>
      <c r="C773" s="239"/>
      <c r="D773" s="229" t="s">
        <v>167</v>
      </c>
      <c r="E773" s="240" t="s">
        <v>1</v>
      </c>
      <c r="F773" s="241" t="s">
        <v>1106</v>
      </c>
      <c r="G773" s="239"/>
      <c r="H773" s="242">
        <v>19.5</v>
      </c>
      <c r="I773" s="243"/>
      <c r="J773" s="239"/>
      <c r="K773" s="239"/>
      <c r="L773" s="244"/>
      <c r="M773" s="245"/>
      <c r="N773" s="246"/>
      <c r="O773" s="246"/>
      <c r="P773" s="246"/>
      <c r="Q773" s="246"/>
      <c r="R773" s="246"/>
      <c r="S773" s="246"/>
      <c r="T773" s="247"/>
      <c r="U773" s="14"/>
      <c r="V773" s="14"/>
      <c r="W773" s="14"/>
      <c r="X773" s="14"/>
      <c r="Y773" s="14"/>
      <c r="Z773" s="14"/>
      <c r="AA773" s="14"/>
      <c r="AB773" s="14"/>
      <c r="AC773" s="14"/>
      <c r="AD773" s="14"/>
      <c r="AE773" s="14"/>
      <c r="AT773" s="248" t="s">
        <v>167</v>
      </c>
      <c r="AU773" s="248" t="s">
        <v>87</v>
      </c>
      <c r="AV773" s="14" t="s">
        <v>87</v>
      </c>
      <c r="AW773" s="14" t="s">
        <v>33</v>
      </c>
      <c r="AX773" s="14" t="s">
        <v>78</v>
      </c>
      <c r="AY773" s="248" t="s">
        <v>157</v>
      </c>
    </row>
    <row r="774" s="14" customFormat="1">
      <c r="A774" s="14"/>
      <c r="B774" s="238"/>
      <c r="C774" s="239"/>
      <c r="D774" s="229" t="s">
        <v>167</v>
      </c>
      <c r="E774" s="240" t="s">
        <v>1</v>
      </c>
      <c r="F774" s="241" t="s">
        <v>1107</v>
      </c>
      <c r="G774" s="239"/>
      <c r="H774" s="242">
        <v>19.34</v>
      </c>
      <c r="I774" s="243"/>
      <c r="J774" s="239"/>
      <c r="K774" s="239"/>
      <c r="L774" s="244"/>
      <c r="M774" s="245"/>
      <c r="N774" s="246"/>
      <c r="O774" s="246"/>
      <c r="P774" s="246"/>
      <c r="Q774" s="246"/>
      <c r="R774" s="246"/>
      <c r="S774" s="246"/>
      <c r="T774" s="247"/>
      <c r="U774" s="14"/>
      <c r="V774" s="14"/>
      <c r="W774" s="14"/>
      <c r="X774" s="14"/>
      <c r="Y774" s="14"/>
      <c r="Z774" s="14"/>
      <c r="AA774" s="14"/>
      <c r="AB774" s="14"/>
      <c r="AC774" s="14"/>
      <c r="AD774" s="14"/>
      <c r="AE774" s="14"/>
      <c r="AT774" s="248" t="s">
        <v>167</v>
      </c>
      <c r="AU774" s="248" t="s">
        <v>87</v>
      </c>
      <c r="AV774" s="14" t="s">
        <v>87</v>
      </c>
      <c r="AW774" s="14" t="s">
        <v>33</v>
      </c>
      <c r="AX774" s="14" t="s">
        <v>78</v>
      </c>
      <c r="AY774" s="248" t="s">
        <v>157</v>
      </c>
    </row>
    <row r="775" s="15" customFormat="1">
      <c r="A775" s="15"/>
      <c r="B775" s="249"/>
      <c r="C775" s="250"/>
      <c r="D775" s="229" t="s">
        <v>167</v>
      </c>
      <c r="E775" s="251" t="s">
        <v>1</v>
      </c>
      <c r="F775" s="252" t="s">
        <v>171</v>
      </c>
      <c r="G775" s="250"/>
      <c r="H775" s="253">
        <v>46.07</v>
      </c>
      <c r="I775" s="254"/>
      <c r="J775" s="250"/>
      <c r="K775" s="250"/>
      <c r="L775" s="255"/>
      <c r="M775" s="256"/>
      <c r="N775" s="257"/>
      <c r="O775" s="257"/>
      <c r="P775" s="257"/>
      <c r="Q775" s="257"/>
      <c r="R775" s="257"/>
      <c r="S775" s="257"/>
      <c r="T775" s="258"/>
      <c r="U775" s="15"/>
      <c r="V775" s="15"/>
      <c r="W775" s="15"/>
      <c r="X775" s="15"/>
      <c r="Y775" s="15"/>
      <c r="Z775" s="15"/>
      <c r="AA775" s="15"/>
      <c r="AB775" s="15"/>
      <c r="AC775" s="15"/>
      <c r="AD775" s="15"/>
      <c r="AE775" s="15"/>
      <c r="AT775" s="259" t="s">
        <v>167</v>
      </c>
      <c r="AU775" s="259" t="s">
        <v>87</v>
      </c>
      <c r="AV775" s="15" t="s">
        <v>165</v>
      </c>
      <c r="AW775" s="15" t="s">
        <v>33</v>
      </c>
      <c r="AX775" s="15" t="s">
        <v>85</v>
      </c>
      <c r="AY775" s="259" t="s">
        <v>157</v>
      </c>
    </row>
    <row r="776" s="2" customFormat="1" ht="33" customHeight="1">
      <c r="A776" s="38"/>
      <c r="B776" s="39"/>
      <c r="C776" s="214" t="s">
        <v>1108</v>
      </c>
      <c r="D776" s="214" t="s">
        <v>160</v>
      </c>
      <c r="E776" s="215" t="s">
        <v>1109</v>
      </c>
      <c r="F776" s="216" t="s">
        <v>1110</v>
      </c>
      <c r="G776" s="217" t="s">
        <v>202</v>
      </c>
      <c r="H776" s="218">
        <v>10.880000000000001</v>
      </c>
      <c r="I776" s="219"/>
      <c r="J776" s="220">
        <f>ROUND(I776*H776,2)</f>
        <v>0</v>
      </c>
      <c r="K776" s="216" t="s">
        <v>164</v>
      </c>
      <c r="L776" s="44"/>
      <c r="M776" s="221" t="s">
        <v>1</v>
      </c>
      <c r="N776" s="222" t="s">
        <v>43</v>
      </c>
      <c r="O776" s="91"/>
      <c r="P776" s="223">
        <f>O776*H776</f>
        <v>0</v>
      </c>
      <c r="Q776" s="223">
        <v>0.0037299999999999998</v>
      </c>
      <c r="R776" s="223">
        <f>Q776*H776</f>
        <v>0.040582399999999998</v>
      </c>
      <c r="S776" s="223">
        <v>0</v>
      </c>
      <c r="T776" s="224">
        <f>S776*H776</f>
        <v>0</v>
      </c>
      <c r="U776" s="38"/>
      <c r="V776" s="38"/>
      <c r="W776" s="38"/>
      <c r="X776" s="38"/>
      <c r="Y776" s="38"/>
      <c r="Z776" s="38"/>
      <c r="AA776" s="38"/>
      <c r="AB776" s="38"/>
      <c r="AC776" s="38"/>
      <c r="AD776" s="38"/>
      <c r="AE776" s="38"/>
      <c r="AR776" s="225" t="s">
        <v>254</v>
      </c>
      <c r="AT776" s="225" t="s">
        <v>160</v>
      </c>
      <c r="AU776" s="225" t="s">
        <v>87</v>
      </c>
      <c r="AY776" s="17" t="s">
        <v>157</v>
      </c>
      <c r="BE776" s="226">
        <f>IF(N776="základní",J776,0)</f>
        <v>0</v>
      </c>
      <c r="BF776" s="226">
        <f>IF(N776="snížená",J776,0)</f>
        <v>0</v>
      </c>
      <c r="BG776" s="226">
        <f>IF(N776="zákl. přenesená",J776,0)</f>
        <v>0</v>
      </c>
      <c r="BH776" s="226">
        <f>IF(N776="sníž. přenesená",J776,0)</f>
        <v>0</v>
      </c>
      <c r="BI776" s="226">
        <f>IF(N776="nulová",J776,0)</f>
        <v>0</v>
      </c>
      <c r="BJ776" s="17" t="s">
        <v>85</v>
      </c>
      <c r="BK776" s="226">
        <f>ROUND(I776*H776,2)</f>
        <v>0</v>
      </c>
      <c r="BL776" s="17" t="s">
        <v>254</v>
      </c>
      <c r="BM776" s="225" t="s">
        <v>1111</v>
      </c>
    </row>
    <row r="777" s="14" customFormat="1">
      <c r="A777" s="14"/>
      <c r="B777" s="238"/>
      <c r="C777" s="239"/>
      <c r="D777" s="229" t="s">
        <v>167</v>
      </c>
      <c r="E777" s="240" t="s">
        <v>1</v>
      </c>
      <c r="F777" s="241" t="s">
        <v>1112</v>
      </c>
      <c r="G777" s="239"/>
      <c r="H777" s="242">
        <v>5.2999999999999998</v>
      </c>
      <c r="I777" s="243"/>
      <c r="J777" s="239"/>
      <c r="K777" s="239"/>
      <c r="L777" s="244"/>
      <c r="M777" s="245"/>
      <c r="N777" s="246"/>
      <c r="O777" s="246"/>
      <c r="P777" s="246"/>
      <c r="Q777" s="246"/>
      <c r="R777" s="246"/>
      <c r="S777" s="246"/>
      <c r="T777" s="247"/>
      <c r="U777" s="14"/>
      <c r="V777" s="14"/>
      <c r="W777" s="14"/>
      <c r="X777" s="14"/>
      <c r="Y777" s="14"/>
      <c r="Z777" s="14"/>
      <c r="AA777" s="14"/>
      <c r="AB777" s="14"/>
      <c r="AC777" s="14"/>
      <c r="AD777" s="14"/>
      <c r="AE777" s="14"/>
      <c r="AT777" s="248" t="s">
        <v>167</v>
      </c>
      <c r="AU777" s="248" t="s">
        <v>87</v>
      </c>
      <c r="AV777" s="14" t="s">
        <v>87</v>
      </c>
      <c r="AW777" s="14" t="s">
        <v>33</v>
      </c>
      <c r="AX777" s="14" t="s">
        <v>78</v>
      </c>
      <c r="AY777" s="248" t="s">
        <v>157</v>
      </c>
    </row>
    <row r="778" s="14" customFormat="1">
      <c r="A778" s="14"/>
      <c r="B778" s="238"/>
      <c r="C778" s="239"/>
      <c r="D778" s="229" t="s">
        <v>167</v>
      </c>
      <c r="E778" s="240" t="s">
        <v>1</v>
      </c>
      <c r="F778" s="241" t="s">
        <v>1113</v>
      </c>
      <c r="G778" s="239"/>
      <c r="H778" s="242">
        <v>5.5800000000000001</v>
      </c>
      <c r="I778" s="243"/>
      <c r="J778" s="239"/>
      <c r="K778" s="239"/>
      <c r="L778" s="244"/>
      <c r="M778" s="245"/>
      <c r="N778" s="246"/>
      <c r="O778" s="246"/>
      <c r="P778" s="246"/>
      <c r="Q778" s="246"/>
      <c r="R778" s="246"/>
      <c r="S778" s="246"/>
      <c r="T778" s="247"/>
      <c r="U778" s="14"/>
      <c r="V778" s="14"/>
      <c r="W778" s="14"/>
      <c r="X778" s="14"/>
      <c r="Y778" s="14"/>
      <c r="Z778" s="14"/>
      <c r="AA778" s="14"/>
      <c r="AB778" s="14"/>
      <c r="AC778" s="14"/>
      <c r="AD778" s="14"/>
      <c r="AE778" s="14"/>
      <c r="AT778" s="248" t="s">
        <v>167</v>
      </c>
      <c r="AU778" s="248" t="s">
        <v>87</v>
      </c>
      <c r="AV778" s="14" t="s">
        <v>87</v>
      </c>
      <c r="AW778" s="14" t="s">
        <v>33</v>
      </c>
      <c r="AX778" s="14" t="s">
        <v>78</v>
      </c>
      <c r="AY778" s="248" t="s">
        <v>157</v>
      </c>
    </row>
    <row r="779" s="15" customFormat="1">
      <c r="A779" s="15"/>
      <c r="B779" s="249"/>
      <c r="C779" s="250"/>
      <c r="D779" s="229" t="s">
        <v>167</v>
      </c>
      <c r="E779" s="251" t="s">
        <v>1</v>
      </c>
      <c r="F779" s="252" t="s">
        <v>171</v>
      </c>
      <c r="G779" s="250"/>
      <c r="H779" s="253">
        <v>10.879999999999999</v>
      </c>
      <c r="I779" s="254"/>
      <c r="J779" s="250"/>
      <c r="K779" s="250"/>
      <c r="L779" s="255"/>
      <c r="M779" s="256"/>
      <c r="N779" s="257"/>
      <c r="O779" s="257"/>
      <c r="P779" s="257"/>
      <c r="Q779" s="257"/>
      <c r="R779" s="257"/>
      <c r="S779" s="257"/>
      <c r="T779" s="258"/>
      <c r="U779" s="15"/>
      <c r="V779" s="15"/>
      <c r="W779" s="15"/>
      <c r="X779" s="15"/>
      <c r="Y779" s="15"/>
      <c r="Z779" s="15"/>
      <c r="AA779" s="15"/>
      <c r="AB779" s="15"/>
      <c r="AC779" s="15"/>
      <c r="AD779" s="15"/>
      <c r="AE779" s="15"/>
      <c r="AT779" s="259" t="s">
        <v>167</v>
      </c>
      <c r="AU779" s="259" t="s">
        <v>87</v>
      </c>
      <c r="AV779" s="15" t="s">
        <v>165</v>
      </c>
      <c r="AW779" s="15" t="s">
        <v>33</v>
      </c>
      <c r="AX779" s="15" t="s">
        <v>85</v>
      </c>
      <c r="AY779" s="259" t="s">
        <v>157</v>
      </c>
    </row>
    <row r="780" s="2" customFormat="1" ht="33" customHeight="1">
      <c r="A780" s="38"/>
      <c r="B780" s="39"/>
      <c r="C780" s="214" t="s">
        <v>1114</v>
      </c>
      <c r="D780" s="214" t="s">
        <v>160</v>
      </c>
      <c r="E780" s="215" t="s">
        <v>1115</v>
      </c>
      <c r="F780" s="216" t="s">
        <v>1110</v>
      </c>
      <c r="G780" s="217" t="s">
        <v>202</v>
      </c>
      <c r="H780" s="218">
        <v>4.0300000000000002</v>
      </c>
      <c r="I780" s="219"/>
      <c r="J780" s="220">
        <f>ROUND(I780*H780,2)</f>
        <v>0</v>
      </c>
      <c r="K780" s="216" t="s">
        <v>1</v>
      </c>
      <c r="L780" s="44"/>
      <c r="M780" s="221" t="s">
        <v>1</v>
      </c>
      <c r="N780" s="222" t="s">
        <v>43</v>
      </c>
      <c r="O780" s="91"/>
      <c r="P780" s="223">
        <f>O780*H780</f>
        <v>0</v>
      </c>
      <c r="Q780" s="223">
        <v>0.0037299999999999998</v>
      </c>
      <c r="R780" s="223">
        <f>Q780*H780</f>
        <v>0.015031900000000001</v>
      </c>
      <c r="S780" s="223">
        <v>0</v>
      </c>
      <c r="T780" s="224">
        <f>S780*H780</f>
        <v>0</v>
      </c>
      <c r="U780" s="38"/>
      <c r="V780" s="38"/>
      <c r="W780" s="38"/>
      <c r="X780" s="38"/>
      <c r="Y780" s="38"/>
      <c r="Z780" s="38"/>
      <c r="AA780" s="38"/>
      <c r="AB780" s="38"/>
      <c r="AC780" s="38"/>
      <c r="AD780" s="38"/>
      <c r="AE780" s="38"/>
      <c r="AR780" s="225" t="s">
        <v>254</v>
      </c>
      <c r="AT780" s="225" t="s">
        <v>160</v>
      </c>
      <c r="AU780" s="225" t="s">
        <v>87</v>
      </c>
      <c r="AY780" s="17" t="s">
        <v>157</v>
      </c>
      <c r="BE780" s="226">
        <f>IF(N780="základní",J780,0)</f>
        <v>0</v>
      </c>
      <c r="BF780" s="226">
        <f>IF(N780="snížená",J780,0)</f>
        <v>0</v>
      </c>
      <c r="BG780" s="226">
        <f>IF(N780="zákl. přenesená",J780,0)</f>
        <v>0</v>
      </c>
      <c r="BH780" s="226">
        <f>IF(N780="sníž. přenesená",J780,0)</f>
        <v>0</v>
      </c>
      <c r="BI780" s="226">
        <f>IF(N780="nulová",J780,0)</f>
        <v>0</v>
      </c>
      <c r="BJ780" s="17" t="s">
        <v>85</v>
      </c>
      <c r="BK780" s="226">
        <f>ROUND(I780*H780,2)</f>
        <v>0</v>
      </c>
      <c r="BL780" s="17" t="s">
        <v>254</v>
      </c>
      <c r="BM780" s="225" t="s">
        <v>1116</v>
      </c>
    </row>
    <row r="781" s="14" customFormat="1">
      <c r="A781" s="14"/>
      <c r="B781" s="238"/>
      <c r="C781" s="239"/>
      <c r="D781" s="229" t="s">
        <v>167</v>
      </c>
      <c r="E781" s="240" t="s">
        <v>1</v>
      </c>
      <c r="F781" s="241" t="s">
        <v>1117</v>
      </c>
      <c r="G781" s="239"/>
      <c r="H781" s="242">
        <v>4.0300000000000002</v>
      </c>
      <c r="I781" s="243"/>
      <c r="J781" s="239"/>
      <c r="K781" s="239"/>
      <c r="L781" s="244"/>
      <c r="M781" s="245"/>
      <c r="N781" s="246"/>
      <c r="O781" s="246"/>
      <c r="P781" s="246"/>
      <c r="Q781" s="246"/>
      <c r="R781" s="246"/>
      <c r="S781" s="246"/>
      <c r="T781" s="247"/>
      <c r="U781" s="14"/>
      <c r="V781" s="14"/>
      <c r="W781" s="14"/>
      <c r="X781" s="14"/>
      <c r="Y781" s="14"/>
      <c r="Z781" s="14"/>
      <c r="AA781" s="14"/>
      <c r="AB781" s="14"/>
      <c r="AC781" s="14"/>
      <c r="AD781" s="14"/>
      <c r="AE781" s="14"/>
      <c r="AT781" s="248" t="s">
        <v>167</v>
      </c>
      <c r="AU781" s="248" t="s">
        <v>87</v>
      </c>
      <c r="AV781" s="14" t="s">
        <v>87</v>
      </c>
      <c r="AW781" s="14" t="s">
        <v>33</v>
      </c>
      <c r="AX781" s="14" t="s">
        <v>78</v>
      </c>
      <c r="AY781" s="248" t="s">
        <v>157</v>
      </c>
    </row>
    <row r="782" s="15" customFormat="1">
      <c r="A782" s="15"/>
      <c r="B782" s="249"/>
      <c r="C782" s="250"/>
      <c r="D782" s="229" t="s">
        <v>167</v>
      </c>
      <c r="E782" s="251" t="s">
        <v>1</v>
      </c>
      <c r="F782" s="252" t="s">
        <v>171</v>
      </c>
      <c r="G782" s="250"/>
      <c r="H782" s="253">
        <v>4.0300000000000002</v>
      </c>
      <c r="I782" s="254"/>
      <c r="J782" s="250"/>
      <c r="K782" s="250"/>
      <c r="L782" s="255"/>
      <c r="M782" s="256"/>
      <c r="N782" s="257"/>
      <c r="O782" s="257"/>
      <c r="P782" s="257"/>
      <c r="Q782" s="257"/>
      <c r="R782" s="257"/>
      <c r="S782" s="257"/>
      <c r="T782" s="258"/>
      <c r="U782" s="15"/>
      <c r="V782" s="15"/>
      <c r="W782" s="15"/>
      <c r="X782" s="15"/>
      <c r="Y782" s="15"/>
      <c r="Z782" s="15"/>
      <c r="AA782" s="15"/>
      <c r="AB782" s="15"/>
      <c r="AC782" s="15"/>
      <c r="AD782" s="15"/>
      <c r="AE782" s="15"/>
      <c r="AT782" s="259" t="s">
        <v>167</v>
      </c>
      <c r="AU782" s="259" t="s">
        <v>87</v>
      </c>
      <c r="AV782" s="15" t="s">
        <v>165</v>
      </c>
      <c r="AW782" s="15" t="s">
        <v>33</v>
      </c>
      <c r="AX782" s="15" t="s">
        <v>85</v>
      </c>
      <c r="AY782" s="259" t="s">
        <v>157</v>
      </c>
    </row>
    <row r="783" s="2" customFormat="1" ht="24.15" customHeight="1">
      <c r="A783" s="38"/>
      <c r="B783" s="39"/>
      <c r="C783" s="214" t="s">
        <v>1118</v>
      </c>
      <c r="D783" s="214" t="s">
        <v>160</v>
      </c>
      <c r="E783" s="215" t="s">
        <v>1119</v>
      </c>
      <c r="F783" s="216" t="s">
        <v>1120</v>
      </c>
      <c r="G783" s="217" t="s">
        <v>1121</v>
      </c>
      <c r="H783" s="218">
        <v>10</v>
      </c>
      <c r="I783" s="219"/>
      <c r="J783" s="220">
        <f>ROUND(I783*H783,2)</f>
        <v>0</v>
      </c>
      <c r="K783" s="216" t="s">
        <v>164</v>
      </c>
      <c r="L783" s="44"/>
      <c r="M783" s="221" t="s">
        <v>1</v>
      </c>
      <c r="N783" s="222" t="s">
        <v>43</v>
      </c>
      <c r="O783" s="91"/>
      <c r="P783" s="223">
        <f>O783*H783</f>
        <v>0</v>
      </c>
      <c r="Q783" s="223">
        <v>0</v>
      </c>
      <c r="R783" s="223">
        <f>Q783*H783</f>
        <v>0</v>
      </c>
      <c r="S783" s="223">
        <v>0</v>
      </c>
      <c r="T783" s="224">
        <f>S783*H783</f>
        <v>0</v>
      </c>
      <c r="U783" s="38"/>
      <c r="V783" s="38"/>
      <c r="W783" s="38"/>
      <c r="X783" s="38"/>
      <c r="Y783" s="38"/>
      <c r="Z783" s="38"/>
      <c r="AA783" s="38"/>
      <c r="AB783" s="38"/>
      <c r="AC783" s="38"/>
      <c r="AD783" s="38"/>
      <c r="AE783" s="38"/>
      <c r="AR783" s="225" t="s">
        <v>254</v>
      </c>
      <c r="AT783" s="225" t="s">
        <v>160</v>
      </c>
      <c r="AU783" s="225" t="s">
        <v>87</v>
      </c>
      <c r="AY783" s="17" t="s">
        <v>157</v>
      </c>
      <c r="BE783" s="226">
        <f>IF(N783="základní",J783,0)</f>
        <v>0</v>
      </c>
      <c r="BF783" s="226">
        <f>IF(N783="snížená",J783,0)</f>
        <v>0</v>
      </c>
      <c r="BG783" s="226">
        <f>IF(N783="zákl. přenesená",J783,0)</f>
        <v>0</v>
      </c>
      <c r="BH783" s="226">
        <f>IF(N783="sníž. přenesená",J783,0)</f>
        <v>0</v>
      </c>
      <c r="BI783" s="226">
        <f>IF(N783="nulová",J783,0)</f>
        <v>0</v>
      </c>
      <c r="BJ783" s="17" t="s">
        <v>85</v>
      </c>
      <c r="BK783" s="226">
        <f>ROUND(I783*H783,2)</f>
        <v>0</v>
      </c>
      <c r="BL783" s="17" t="s">
        <v>254</v>
      </c>
      <c r="BM783" s="225" t="s">
        <v>1122</v>
      </c>
    </row>
    <row r="784" s="2" customFormat="1" ht="21.75" customHeight="1">
      <c r="A784" s="38"/>
      <c r="B784" s="39"/>
      <c r="C784" s="214" t="s">
        <v>1123</v>
      </c>
      <c r="D784" s="214" t="s">
        <v>160</v>
      </c>
      <c r="E784" s="215" t="s">
        <v>1124</v>
      </c>
      <c r="F784" s="216" t="s">
        <v>1125</v>
      </c>
      <c r="G784" s="217" t="s">
        <v>202</v>
      </c>
      <c r="H784" s="218">
        <v>15.5</v>
      </c>
      <c r="I784" s="219"/>
      <c r="J784" s="220">
        <f>ROUND(I784*H784,2)</f>
        <v>0</v>
      </c>
      <c r="K784" s="216" t="s">
        <v>164</v>
      </c>
      <c r="L784" s="44"/>
      <c r="M784" s="221" t="s">
        <v>1</v>
      </c>
      <c r="N784" s="222" t="s">
        <v>43</v>
      </c>
      <c r="O784" s="91"/>
      <c r="P784" s="223">
        <f>O784*H784</f>
        <v>0</v>
      </c>
      <c r="Q784" s="223">
        <v>0.00029</v>
      </c>
      <c r="R784" s="223">
        <f>Q784*H784</f>
        <v>0.0044949999999999999</v>
      </c>
      <c r="S784" s="223">
        <v>0</v>
      </c>
      <c r="T784" s="224">
        <f>S784*H784</f>
        <v>0</v>
      </c>
      <c r="U784" s="38"/>
      <c r="V784" s="38"/>
      <c r="W784" s="38"/>
      <c r="X784" s="38"/>
      <c r="Y784" s="38"/>
      <c r="Z784" s="38"/>
      <c r="AA784" s="38"/>
      <c r="AB784" s="38"/>
      <c r="AC784" s="38"/>
      <c r="AD784" s="38"/>
      <c r="AE784" s="38"/>
      <c r="AR784" s="225" t="s">
        <v>254</v>
      </c>
      <c r="AT784" s="225" t="s">
        <v>160</v>
      </c>
      <c r="AU784" s="225" t="s">
        <v>87</v>
      </c>
      <c r="AY784" s="17" t="s">
        <v>157</v>
      </c>
      <c r="BE784" s="226">
        <f>IF(N784="základní",J784,0)</f>
        <v>0</v>
      </c>
      <c r="BF784" s="226">
        <f>IF(N784="snížená",J784,0)</f>
        <v>0</v>
      </c>
      <c r="BG784" s="226">
        <f>IF(N784="zákl. přenesená",J784,0)</f>
        <v>0</v>
      </c>
      <c r="BH784" s="226">
        <f>IF(N784="sníž. přenesená",J784,0)</f>
        <v>0</v>
      </c>
      <c r="BI784" s="226">
        <f>IF(N784="nulová",J784,0)</f>
        <v>0</v>
      </c>
      <c r="BJ784" s="17" t="s">
        <v>85</v>
      </c>
      <c r="BK784" s="226">
        <f>ROUND(I784*H784,2)</f>
        <v>0</v>
      </c>
      <c r="BL784" s="17" t="s">
        <v>254</v>
      </c>
      <c r="BM784" s="225" t="s">
        <v>1126</v>
      </c>
    </row>
    <row r="785" s="2" customFormat="1" ht="55.5" customHeight="1">
      <c r="A785" s="38"/>
      <c r="B785" s="39"/>
      <c r="C785" s="214" t="s">
        <v>1127</v>
      </c>
      <c r="D785" s="214" t="s">
        <v>160</v>
      </c>
      <c r="E785" s="215" t="s">
        <v>1128</v>
      </c>
      <c r="F785" s="216" t="s">
        <v>1129</v>
      </c>
      <c r="G785" s="217" t="s">
        <v>202</v>
      </c>
      <c r="H785" s="218">
        <v>298.44999999999999</v>
      </c>
      <c r="I785" s="219"/>
      <c r="J785" s="220">
        <f>ROUND(I785*H785,2)</f>
        <v>0</v>
      </c>
      <c r="K785" s="216" t="s">
        <v>164</v>
      </c>
      <c r="L785" s="44"/>
      <c r="M785" s="221" t="s">
        <v>1</v>
      </c>
      <c r="N785" s="222" t="s">
        <v>43</v>
      </c>
      <c r="O785" s="91"/>
      <c r="P785" s="223">
        <f>O785*H785</f>
        <v>0</v>
      </c>
      <c r="Q785" s="223">
        <v>0.00011</v>
      </c>
      <c r="R785" s="223">
        <f>Q785*H785</f>
        <v>0.032829499999999998</v>
      </c>
      <c r="S785" s="223">
        <v>0</v>
      </c>
      <c r="T785" s="224">
        <f>S785*H785</f>
        <v>0</v>
      </c>
      <c r="U785" s="38"/>
      <c r="V785" s="38"/>
      <c r="W785" s="38"/>
      <c r="X785" s="38"/>
      <c r="Y785" s="38"/>
      <c r="Z785" s="38"/>
      <c r="AA785" s="38"/>
      <c r="AB785" s="38"/>
      <c r="AC785" s="38"/>
      <c r="AD785" s="38"/>
      <c r="AE785" s="38"/>
      <c r="AR785" s="225" t="s">
        <v>254</v>
      </c>
      <c r="AT785" s="225" t="s">
        <v>160</v>
      </c>
      <c r="AU785" s="225" t="s">
        <v>87</v>
      </c>
      <c r="AY785" s="17" t="s">
        <v>157</v>
      </c>
      <c r="BE785" s="226">
        <f>IF(N785="základní",J785,0)</f>
        <v>0</v>
      </c>
      <c r="BF785" s="226">
        <f>IF(N785="snížená",J785,0)</f>
        <v>0</v>
      </c>
      <c r="BG785" s="226">
        <f>IF(N785="zákl. přenesená",J785,0)</f>
        <v>0</v>
      </c>
      <c r="BH785" s="226">
        <f>IF(N785="sníž. přenesená",J785,0)</f>
        <v>0</v>
      </c>
      <c r="BI785" s="226">
        <f>IF(N785="nulová",J785,0)</f>
        <v>0</v>
      </c>
      <c r="BJ785" s="17" t="s">
        <v>85</v>
      </c>
      <c r="BK785" s="226">
        <f>ROUND(I785*H785,2)</f>
        <v>0</v>
      </c>
      <c r="BL785" s="17" t="s">
        <v>254</v>
      </c>
      <c r="BM785" s="225" t="s">
        <v>1130</v>
      </c>
    </row>
    <row r="786" s="14" customFormat="1">
      <c r="A786" s="14"/>
      <c r="B786" s="238"/>
      <c r="C786" s="239"/>
      <c r="D786" s="229" t="s">
        <v>167</v>
      </c>
      <c r="E786" s="240" t="s">
        <v>1</v>
      </c>
      <c r="F786" s="241" t="s">
        <v>1131</v>
      </c>
      <c r="G786" s="239"/>
      <c r="H786" s="242">
        <v>298.44999999999999</v>
      </c>
      <c r="I786" s="243"/>
      <c r="J786" s="239"/>
      <c r="K786" s="239"/>
      <c r="L786" s="244"/>
      <c r="M786" s="245"/>
      <c r="N786" s="246"/>
      <c r="O786" s="246"/>
      <c r="P786" s="246"/>
      <c r="Q786" s="246"/>
      <c r="R786" s="246"/>
      <c r="S786" s="246"/>
      <c r="T786" s="247"/>
      <c r="U786" s="14"/>
      <c r="V786" s="14"/>
      <c r="W786" s="14"/>
      <c r="X786" s="14"/>
      <c r="Y786" s="14"/>
      <c r="Z786" s="14"/>
      <c r="AA786" s="14"/>
      <c r="AB786" s="14"/>
      <c r="AC786" s="14"/>
      <c r="AD786" s="14"/>
      <c r="AE786" s="14"/>
      <c r="AT786" s="248" t="s">
        <v>167</v>
      </c>
      <c r="AU786" s="248" t="s">
        <v>87</v>
      </c>
      <c r="AV786" s="14" t="s">
        <v>87</v>
      </c>
      <c r="AW786" s="14" t="s">
        <v>33</v>
      </c>
      <c r="AX786" s="14" t="s">
        <v>85</v>
      </c>
      <c r="AY786" s="248" t="s">
        <v>157</v>
      </c>
    </row>
    <row r="787" s="2" customFormat="1" ht="55.5" customHeight="1">
      <c r="A787" s="38"/>
      <c r="B787" s="39"/>
      <c r="C787" s="214" t="s">
        <v>1132</v>
      </c>
      <c r="D787" s="214" t="s">
        <v>160</v>
      </c>
      <c r="E787" s="215" t="s">
        <v>1133</v>
      </c>
      <c r="F787" s="216" t="s">
        <v>1134</v>
      </c>
      <c r="G787" s="217" t="s">
        <v>202</v>
      </c>
      <c r="H787" s="218">
        <v>208.55000000000001</v>
      </c>
      <c r="I787" s="219"/>
      <c r="J787" s="220">
        <f>ROUND(I787*H787,2)</f>
        <v>0</v>
      </c>
      <c r="K787" s="216" t="s">
        <v>164</v>
      </c>
      <c r="L787" s="44"/>
      <c r="M787" s="221" t="s">
        <v>1</v>
      </c>
      <c r="N787" s="222" t="s">
        <v>43</v>
      </c>
      <c r="O787" s="91"/>
      <c r="P787" s="223">
        <f>O787*H787</f>
        <v>0</v>
      </c>
      <c r="Q787" s="223">
        <v>0.00016000000000000001</v>
      </c>
      <c r="R787" s="223">
        <f>Q787*H787</f>
        <v>0.033368000000000002</v>
      </c>
      <c r="S787" s="223">
        <v>0</v>
      </c>
      <c r="T787" s="224">
        <f>S787*H787</f>
        <v>0</v>
      </c>
      <c r="U787" s="38"/>
      <c r="V787" s="38"/>
      <c r="W787" s="38"/>
      <c r="X787" s="38"/>
      <c r="Y787" s="38"/>
      <c r="Z787" s="38"/>
      <c r="AA787" s="38"/>
      <c r="AB787" s="38"/>
      <c r="AC787" s="38"/>
      <c r="AD787" s="38"/>
      <c r="AE787" s="38"/>
      <c r="AR787" s="225" t="s">
        <v>254</v>
      </c>
      <c r="AT787" s="225" t="s">
        <v>160</v>
      </c>
      <c r="AU787" s="225" t="s">
        <v>87</v>
      </c>
      <c r="AY787" s="17" t="s">
        <v>157</v>
      </c>
      <c r="BE787" s="226">
        <f>IF(N787="základní",J787,0)</f>
        <v>0</v>
      </c>
      <c r="BF787" s="226">
        <f>IF(N787="snížená",J787,0)</f>
        <v>0</v>
      </c>
      <c r="BG787" s="226">
        <f>IF(N787="zákl. přenesená",J787,0)</f>
        <v>0</v>
      </c>
      <c r="BH787" s="226">
        <f>IF(N787="sníž. přenesená",J787,0)</f>
        <v>0</v>
      </c>
      <c r="BI787" s="226">
        <f>IF(N787="nulová",J787,0)</f>
        <v>0</v>
      </c>
      <c r="BJ787" s="17" t="s">
        <v>85</v>
      </c>
      <c r="BK787" s="226">
        <f>ROUND(I787*H787,2)</f>
        <v>0</v>
      </c>
      <c r="BL787" s="17" t="s">
        <v>254</v>
      </c>
      <c r="BM787" s="225" t="s">
        <v>1135</v>
      </c>
    </row>
    <row r="788" s="14" customFormat="1">
      <c r="A788" s="14"/>
      <c r="B788" s="238"/>
      <c r="C788" s="239"/>
      <c r="D788" s="229" t="s">
        <v>167</v>
      </c>
      <c r="E788" s="240" t="s">
        <v>1</v>
      </c>
      <c r="F788" s="241" t="s">
        <v>1136</v>
      </c>
      <c r="G788" s="239"/>
      <c r="H788" s="242">
        <v>208.55000000000001</v>
      </c>
      <c r="I788" s="243"/>
      <c r="J788" s="239"/>
      <c r="K788" s="239"/>
      <c r="L788" s="244"/>
      <c r="M788" s="245"/>
      <c r="N788" s="246"/>
      <c r="O788" s="246"/>
      <c r="P788" s="246"/>
      <c r="Q788" s="246"/>
      <c r="R788" s="246"/>
      <c r="S788" s="246"/>
      <c r="T788" s="247"/>
      <c r="U788" s="14"/>
      <c r="V788" s="14"/>
      <c r="W788" s="14"/>
      <c r="X788" s="14"/>
      <c r="Y788" s="14"/>
      <c r="Z788" s="14"/>
      <c r="AA788" s="14"/>
      <c r="AB788" s="14"/>
      <c r="AC788" s="14"/>
      <c r="AD788" s="14"/>
      <c r="AE788" s="14"/>
      <c r="AT788" s="248" t="s">
        <v>167</v>
      </c>
      <c r="AU788" s="248" t="s">
        <v>87</v>
      </c>
      <c r="AV788" s="14" t="s">
        <v>87</v>
      </c>
      <c r="AW788" s="14" t="s">
        <v>33</v>
      </c>
      <c r="AX788" s="14" t="s">
        <v>85</v>
      </c>
      <c r="AY788" s="248" t="s">
        <v>157</v>
      </c>
    </row>
    <row r="789" s="2" customFormat="1" ht="55.5" customHeight="1">
      <c r="A789" s="38"/>
      <c r="B789" s="39"/>
      <c r="C789" s="214" t="s">
        <v>1137</v>
      </c>
      <c r="D789" s="214" t="s">
        <v>160</v>
      </c>
      <c r="E789" s="215" t="s">
        <v>1138</v>
      </c>
      <c r="F789" s="216" t="s">
        <v>1139</v>
      </c>
      <c r="G789" s="217" t="s">
        <v>202</v>
      </c>
      <c r="H789" s="218">
        <v>14.91</v>
      </c>
      <c r="I789" s="219"/>
      <c r="J789" s="220">
        <f>ROUND(I789*H789,2)</f>
        <v>0</v>
      </c>
      <c r="K789" s="216" t="s">
        <v>164</v>
      </c>
      <c r="L789" s="44"/>
      <c r="M789" s="221" t="s">
        <v>1</v>
      </c>
      <c r="N789" s="222" t="s">
        <v>43</v>
      </c>
      <c r="O789" s="91"/>
      <c r="P789" s="223">
        <f>O789*H789</f>
        <v>0</v>
      </c>
      <c r="Q789" s="223">
        <v>0.00021000000000000001</v>
      </c>
      <c r="R789" s="223">
        <f>Q789*H789</f>
        <v>0.0031311000000000004</v>
      </c>
      <c r="S789" s="223">
        <v>0</v>
      </c>
      <c r="T789" s="224">
        <f>S789*H789</f>
        <v>0</v>
      </c>
      <c r="U789" s="38"/>
      <c r="V789" s="38"/>
      <c r="W789" s="38"/>
      <c r="X789" s="38"/>
      <c r="Y789" s="38"/>
      <c r="Z789" s="38"/>
      <c r="AA789" s="38"/>
      <c r="AB789" s="38"/>
      <c r="AC789" s="38"/>
      <c r="AD789" s="38"/>
      <c r="AE789" s="38"/>
      <c r="AR789" s="225" t="s">
        <v>254</v>
      </c>
      <c r="AT789" s="225" t="s">
        <v>160</v>
      </c>
      <c r="AU789" s="225" t="s">
        <v>87</v>
      </c>
      <c r="AY789" s="17" t="s">
        <v>157</v>
      </c>
      <c r="BE789" s="226">
        <f>IF(N789="základní",J789,0)</f>
        <v>0</v>
      </c>
      <c r="BF789" s="226">
        <f>IF(N789="snížená",J789,0)</f>
        <v>0</v>
      </c>
      <c r="BG789" s="226">
        <f>IF(N789="zákl. přenesená",J789,0)</f>
        <v>0</v>
      </c>
      <c r="BH789" s="226">
        <f>IF(N789="sníž. přenesená",J789,0)</f>
        <v>0</v>
      </c>
      <c r="BI789" s="226">
        <f>IF(N789="nulová",J789,0)</f>
        <v>0</v>
      </c>
      <c r="BJ789" s="17" t="s">
        <v>85</v>
      </c>
      <c r="BK789" s="226">
        <f>ROUND(I789*H789,2)</f>
        <v>0</v>
      </c>
      <c r="BL789" s="17" t="s">
        <v>254</v>
      </c>
      <c r="BM789" s="225" t="s">
        <v>1140</v>
      </c>
    </row>
    <row r="790" s="14" customFormat="1">
      <c r="A790" s="14"/>
      <c r="B790" s="238"/>
      <c r="C790" s="239"/>
      <c r="D790" s="229" t="s">
        <v>167</v>
      </c>
      <c r="E790" s="240" t="s">
        <v>1</v>
      </c>
      <c r="F790" s="241" t="s">
        <v>1141</v>
      </c>
      <c r="G790" s="239"/>
      <c r="H790" s="242">
        <v>14.91</v>
      </c>
      <c r="I790" s="243"/>
      <c r="J790" s="239"/>
      <c r="K790" s="239"/>
      <c r="L790" s="244"/>
      <c r="M790" s="245"/>
      <c r="N790" s="246"/>
      <c r="O790" s="246"/>
      <c r="P790" s="246"/>
      <c r="Q790" s="246"/>
      <c r="R790" s="246"/>
      <c r="S790" s="246"/>
      <c r="T790" s="247"/>
      <c r="U790" s="14"/>
      <c r="V790" s="14"/>
      <c r="W790" s="14"/>
      <c r="X790" s="14"/>
      <c r="Y790" s="14"/>
      <c r="Z790" s="14"/>
      <c r="AA790" s="14"/>
      <c r="AB790" s="14"/>
      <c r="AC790" s="14"/>
      <c r="AD790" s="14"/>
      <c r="AE790" s="14"/>
      <c r="AT790" s="248" t="s">
        <v>167</v>
      </c>
      <c r="AU790" s="248" t="s">
        <v>87</v>
      </c>
      <c r="AV790" s="14" t="s">
        <v>87</v>
      </c>
      <c r="AW790" s="14" t="s">
        <v>33</v>
      </c>
      <c r="AX790" s="14" t="s">
        <v>85</v>
      </c>
      <c r="AY790" s="248" t="s">
        <v>157</v>
      </c>
    </row>
    <row r="791" s="2" customFormat="1" ht="16.5" customHeight="1">
      <c r="A791" s="38"/>
      <c r="B791" s="39"/>
      <c r="C791" s="214" t="s">
        <v>1142</v>
      </c>
      <c r="D791" s="214" t="s">
        <v>160</v>
      </c>
      <c r="E791" s="215" t="s">
        <v>1143</v>
      </c>
      <c r="F791" s="216" t="s">
        <v>1144</v>
      </c>
      <c r="G791" s="217" t="s">
        <v>202</v>
      </c>
      <c r="H791" s="218">
        <v>60</v>
      </c>
      <c r="I791" s="219"/>
      <c r="J791" s="220">
        <f>ROUND(I791*H791,2)</f>
        <v>0</v>
      </c>
      <c r="K791" s="216" t="s">
        <v>164</v>
      </c>
      <c r="L791" s="44"/>
      <c r="M791" s="221" t="s">
        <v>1</v>
      </c>
      <c r="N791" s="222" t="s">
        <v>43</v>
      </c>
      <c r="O791" s="91"/>
      <c r="P791" s="223">
        <f>O791*H791</f>
        <v>0</v>
      </c>
      <c r="Q791" s="223">
        <v>0.00019000000000000001</v>
      </c>
      <c r="R791" s="223">
        <f>Q791*H791</f>
        <v>0.0114</v>
      </c>
      <c r="S791" s="223">
        <v>0</v>
      </c>
      <c r="T791" s="224">
        <f>S791*H791</f>
        <v>0</v>
      </c>
      <c r="U791" s="38"/>
      <c r="V791" s="38"/>
      <c r="W791" s="38"/>
      <c r="X791" s="38"/>
      <c r="Y791" s="38"/>
      <c r="Z791" s="38"/>
      <c r="AA791" s="38"/>
      <c r="AB791" s="38"/>
      <c r="AC791" s="38"/>
      <c r="AD791" s="38"/>
      <c r="AE791" s="38"/>
      <c r="AR791" s="225" t="s">
        <v>254</v>
      </c>
      <c r="AT791" s="225" t="s">
        <v>160</v>
      </c>
      <c r="AU791" s="225" t="s">
        <v>87</v>
      </c>
      <c r="AY791" s="17" t="s">
        <v>157</v>
      </c>
      <c r="BE791" s="226">
        <f>IF(N791="základní",J791,0)</f>
        <v>0</v>
      </c>
      <c r="BF791" s="226">
        <f>IF(N791="snížená",J791,0)</f>
        <v>0</v>
      </c>
      <c r="BG791" s="226">
        <f>IF(N791="zákl. přenesená",J791,0)</f>
        <v>0</v>
      </c>
      <c r="BH791" s="226">
        <f>IF(N791="sníž. přenesená",J791,0)</f>
        <v>0</v>
      </c>
      <c r="BI791" s="226">
        <f>IF(N791="nulová",J791,0)</f>
        <v>0</v>
      </c>
      <c r="BJ791" s="17" t="s">
        <v>85</v>
      </c>
      <c r="BK791" s="226">
        <f>ROUND(I791*H791,2)</f>
        <v>0</v>
      </c>
      <c r="BL791" s="17" t="s">
        <v>254</v>
      </c>
      <c r="BM791" s="225" t="s">
        <v>1145</v>
      </c>
    </row>
    <row r="792" s="14" customFormat="1">
      <c r="A792" s="14"/>
      <c r="B792" s="238"/>
      <c r="C792" s="239"/>
      <c r="D792" s="229" t="s">
        <v>167</v>
      </c>
      <c r="E792" s="240" t="s">
        <v>1</v>
      </c>
      <c r="F792" s="241" t="s">
        <v>525</v>
      </c>
      <c r="G792" s="239"/>
      <c r="H792" s="242">
        <v>60</v>
      </c>
      <c r="I792" s="243"/>
      <c r="J792" s="239"/>
      <c r="K792" s="239"/>
      <c r="L792" s="244"/>
      <c r="M792" s="245"/>
      <c r="N792" s="246"/>
      <c r="O792" s="246"/>
      <c r="P792" s="246"/>
      <c r="Q792" s="246"/>
      <c r="R792" s="246"/>
      <c r="S792" s="246"/>
      <c r="T792" s="247"/>
      <c r="U792" s="14"/>
      <c r="V792" s="14"/>
      <c r="W792" s="14"/>
      <c r="X792" s="14"/>
      <c r="Y792" s="14"/>
      <c r="Z792" s="14"/>
      <c r="AA792" s="14"/>
      <c r="AB792" s="14"/>
      <c r="AC792" s="14"/>
      <c r="AD792" s="14"/>
      <c r="AE792" s="14"/>
      <c r="AT792" s="248" t="s">
        <v>167</v>
      </c>
      <c r="AU792" s="248" t="s">
        <v>87</v>
      </c>
      <c r="AV792" s="14" t="s">
        <v>87</v>
      </c>
      <c r="AW792" s="14" t="s">
        <v>33</v>
      </c>
      <c r="AX792" s="14" t="s">
        <v>85</v>
      </c>
      <c r="AY792" s="248" t="s">
        <v>157</v>
      </c>
    </row>
    <row r="793" s="2" customFormat="1" ht="16.5" customHeight="1">
      <c r="A793" s="38"/>
      <c r="B793" s="39"/>
      <c r="C793" s="214" t="s">
        <v>1146</v>
      </c>
      <c r="D793" s="214" t="s">
        <v>160</v>
      </c>
      <c r="E793" s="215" t="s">
        <v>1147</v>
      </c>
      <c r="F793" s="216" t="s">
        <v>1148</v>
      </c>
      <c r="G793" s="217" t="s">
        <v>202</v>
      </c>
      <c r="H793" s="218">
        <v>70</v>
      </c>
      <c r="I793" s="219"/>
      <c r="J793" s="220">
        <f>ROUND(I793*H793,2)</f>
        <v>0</v>
      </c>
      <c r="K793" s="216" t="s">
        <v>164</v>
      </c>
      <c r="L793" s="44"/>
      <c r="M793" s="221" t="s">
        <v>1</v>
      </c>
      <c r="N793" s="222" t="s">
        <v>43</v>
      </c>
      <c r="O793" s="91"/>
      <c r="P793" s="223">
        <f>O793*H793</f>
        <v>0</v>
      </c>
      <c r="Q793" s="223">
        <v>0.00025000000000000001</v>
      </c>
      <c r="R793" s="223">
        <f>Q793*H793</f>
        <v>0.017500000000000002</v>
      </c>
      <c r="S793" s="223">
        <v>0</v>
      </c>
      <c r="T793" s="224">
        <f>S793*H793</f>
        <v>0</v>
      </c>
      <c r="U793" s="38"/>
      <c r="V793" s="38"/>
      <c r="W793" s="38"/>
      <c r="X793" s="38"/>
      <c r="Y793" s="38"/>
      <c r="Z793" s="38"/>
      <c r="AA793" s="38"/>
      <c r="AB793" s="38"/>
      <c r="AC793" s="38"/>
      <c r="AD793" s="38"/>
      <c r="AE793" s="38"/>
      <c r="AR793" s="225" t="s">
        <v>254</v>
      </c>
      <c r="AT793" s="225" t="s">
        <v>160</v>
      </c>
      <c r="AU793" s="225" t="s">
        <v>87</v>
      </c>
      <c r="AY793" s="17" t="s">
        <v>157</v>
      </c>
      <c r="BE793" s="226">
        <f>IF(N793="základní",J793,0)</f>
        <v>0</v>
      </c>
      <c r="BF793" s="226">
        <f>IF(N793="snížená",J793,0)</f>
        <v>0</v>
      </c>
      <c r="BG793" s="226">
        <f>IF(N793="zákl. přenesená",J793,0)</f>
        <v>0</v>
      </c>
      <c r="BH793" s="226">
        <f>IF(N793="sníž. přenesená",J793,0)</f>
        <v>0</v>
      </c>
      <c r="BI793" s="226">
        <f>IF(N793="nulová",J793,0)</f>
        <v>0</v>
      </c>
      <c r="BJ793" s="17" t="s">
        <v>85</v>
      </c>
      <c r="BK793" s="226">
        <f>ROUND(I793*H793,2)</f>
        <v>0</v>
      </c>
      <c r="BL793" s="17" t="s">
        <v>254</v>
      </c>
      <c r="BM793" s="225" t="s">
        <v>1149</v>
      </c>
    </row>
    <row r="794" s="14" customFormat="1">
      <c r="A794" s="14"/>
      <c r="B794" s="238"/>
      <c r="C794" s="239"/>
      <c r="D794" s="229" t="s">
        <v>167</v>
      </c>
      <c r="E794" s="240" t="s">
        <v>1</v>
      </c>
      <c r="F794" s="241" t="s">
        <v>582</v>
      </c>
      <c r="G794" s="239"/>
      <c r="H794" s="242">
        <v>70</v>
      </c>
      <c r="I794" s="243"/>
      <c r="J794" s="239"/>
      <c r="K794" s="239"/>
      <c r="L794" s="244"/>
      <c r="M794" s="245"/>
      <c r="N794" s="246"/>
      <c r="O794" s="246"/>
      <c r="P794" s="246"/>
      <c r="Q794" s="246"/>
      <c r="R794" s="246"/>
      <c r="S794" s="246"/>
      <c r="T794" s="247"/>
      <c r="U794" s="14"/>
      <c r="V794" s="14"/>
      <c r="W794" s="14"/>
      <c r="X794" s="14"/>
      <c r="Y794" s="14"/>
      <c r="Z794" s="14"/>
      <c r="AA794" s="14"/>
      <c r="AB794" s="14"/>
      <c r="AC794" s="14"/>
      <c r="AD794" s="14"/>
      <c r="AE794" s="14"/>
      <c r="AT794" s="248" t="s">
        <v>167</v>
      </c>
      <c r="AU794" s="248" t="s">
        <v>87</v>
      </c>
      <c r="AV794" s="14" t="s">
        <v>87</v>
      </c>
      <c r="AW794" s="14" t="s">
        <v>33</v>
      </c>
      <c r="AX794" s="14" t="s">
        <v>85</v>
      </c>
      <c r="AY794" s="248" t="s">
        <v>157</v>
      </c>
    </row>
    <row r="795" s="2" customFormat="1" ht="16.5" customHeight="1">
      <c r="A795" s="38"/>
      <c r="B795" s="39"/>
      <c r="C795" s="214" t="s">
        <v>1150</v>
      </c>
      <c r="D795" s="214" t="s">
        <v>160</v>
      </c>
      <c r="E795" s="215" t="s">
        <v>1151</v>
      </c>
      <c r="F795" s="216" t="s">
        <v>1152</v>
      </c>
      <c r="G795" s="217" t="s">
        <v>202</v>
      </c>
      <c r="H795" s="218">
        <v>25</v>
      </c>
      <c r="I795" s="219"/>
      <c r="J795" s="220">
        <f>ROUND(I795*H795,2)</f>
        <v>0</v>
      </c>
      <c r="K795" s="216" t="s">
        <v>164</v>
      </c>
      <c r="L795" s="44"/>
      <c r="M795" s="221" t="s">
        <v>1</v>
      </c>
      <c r="N795" s="222" t="s">
        <v>43</v>
      </c>
      <c r="O795" s="91"/>
      <c r="P795" s="223">
        <f>O795*H795</f>
        <v>0</v>
      </c>
      <c r="Q795" s="223">
        <v>0.00025999999999999998</v>
      </c>
      <c r="R795" s="223">
        <f>Q795*H795</f>
        <v>0.0064999999999999997</v>
      </c>
      <c r="S795" s="223">
        <v>0</v>
      </c>
      <c r="T795" s="224">
        <f>S795*H795</f>
        <v>0</v>
      </c>
      <c r="U795" s="38"/>
      <c r="V795" s="38"/>
      <c r="W795" s="38"/>
      <c r="X795" s="38"/>
      <c r="Y795" s="38"/>
      <c r="Z795" s="38"/>
      <c r="AA795" s="38"/>
      <c r="AB795" s="38"/>
      <c r="AC795" s="38"/>
      <c r="AD795" s="38"/>
      <c r="AE795" s="38"/>
      <c r="AR795" s="225" t="s">
        <v>254</v>
      </c>
      <c r="AT795" s="225" t="s">
        <v>160</v>
      </c>
      <c r="AU795" s="225" t="s">
        <v>87</v>
      </c>
      <c r="AY795" s="17" t="s">
        <v>157</v>
      </c>
      <c r="BE795" s="226">
        <f>IF(N795="základní",J795,0)</f>
        <v>0</v>
      </c>
      <c r="BF795" s="226">
        <f>IF(N795="snížená",J795,0)</f>
        <v>0</v>
      </c>
      <c r="BG795" s="226">
        <f>IF(N795="zákl. přenesená",J795,0)</f>
        <v>0</v>
      </c>
      <c r="BH795" s="226">
        <f>IF(N795="sníž. přenesená",J795,0)</f>
        <v>0</v>
      </c>
      <c r="BI795" s="226">
        <f>IF(N795="nulová",J795,0)</f>
        <v>0</v>
      </c>
      <c r="BJ795" s="17" t="s">
        <v>85</v>
      </c>
      <c r="BK795" s="226">
        <f>ROUND(I795*H795,2)</f>
        <v>0</v>
      </c>
      <c r="BL795" s="17" t="s">
        <v>254</v>
      </c>
      <c r="BM795" s="225" t="s">
        <v>1153</v>
      </c>
    </row>
    <row r="796" s="14" customFormat="1">
      <c r="A796" s="14"/>
      <c r="B796" s="238"/>
      <c r="C796" s="239"/>
      <c r="D796" s="229" t="s">
        <v>167</v>
      </c>
      <c r="E796" s="240" t="s">
        <v>1</v>
      </c>
      <c r="F796" s="241" t="s">
        <v>299</v>
      </c>
      <c r="G796" s="239"/>
      <c r="H796" s="242">
        <v>25</v>
      </c>
      <c r="I796" s="243"/>
      <c r="J796" s="239"/>
      <c r="K796" s="239"/>
      <c r="L796" s="244"/>
      <c r="M796" s="245"/>
      <c r="N796" s="246"/>
      <c r="O796" s="246"/>
      <c r="P796" s="246"/>
      <c r="Q796" s="246"/>
      <c r="R796" s="246"/>
      <c r="S796" s="246"/>
      <c r="T796" s="247"/>
      <c r="U796" s="14"/>
      <c r="V796" s="14"/>
      <c r="W796" s="14"/>
      <c r="X796" s="14"/>
      <c r="Y796" s="14"/>
      <c r="Z796" s="14"/>
      <c r="AA796" s="14"/>
      <c r="AB796" s="14"/>
      <c r="AC796" s="14"/>
      <c r="AD796" s="14"/>
      <c r="AE796" s="14"/>
      <c r="AT796" s="248" t="s">
        <v>167</v>
      </c>
      <c r="AU796" s="248" t="s">
        <v>87</v>
      </c>
      <c r="AV796" s="14" t="s">
        <v>87</v>
      </c>
      <c r="AW796" s="14" t="s">
        <v>33</v>
      </c>
      <c r="AX796" s="14" t="s">
        <v>85</v>
      </c>
      <c r="AY796" s="248" t="s">
        <v>157</v>
      </c>
    </row>
    <row r="797" s="2" customFormat="1" ht="16.5" customHeight="1">
      <c r="A797" s="38"/>
      <c r="B797" s="39"/>
      <c r="C797" s="214" t="s">
        <v>1154</v>
      </c>
      <c r="D797" s="214" t="s">
        <v>160</v>
      </c>
      <c r="E797" s="215" t="s">
        <v>1155</v>
      </c>
      <c r="F797" s="216" t="s">
        <v>1156</v>
      </c>
      <c r="G797" s="217" t="s">
        <v>202</v>
      </c>
      <c r="H797" s="218">
        <v>40</v>
      </c>
      <c r="I797" s="219"/>
      <c r="J797" s="220">
        <f>ROUND(I797*H797,2)</f>
        <v>0</v>
      </c>
      <c r="K797" s="216" t="s">
        <v>164</v>
      </c>
      <c r="L797" s="44"/>
      <c r="M797" s="221" t="s">
        <v>1</v>
      </c>
      <c r="N797" s="222" t="s">
        <v>43</v>
      </c>
      <c r="O797" s="91"/>
      <c r="P797" s="223">
        <f>O797*H797</f>
        <v>0</v>
      </c>
      <c r="Q797" s="223">
        <v>0.00027</v>
      </c>
      <c r="R797" s="223">
        <f>Q797*H797</f>
        <v>0.010800000000000001</v>
      </c>
      <c r="S797" s="223">
        <v>0</v>
      </c>
      <c r="T797" s="224">
        <f>S797*H797</f>
        <v>0</v>
      </c>
      <c r="U797" s="38"/>
      <c r="V797" s="38"/>
      <c r="W797" s="38"/>
      <c r="X797" s="38"/>
      <c r="Y797" s="38"/>
      <c r="Z797" s="38"/>
      <c r="AA797" s="38"/>
      <c r="AB797" s="38"/>
      <c r="AC797" s="38"/>
      <c r="AD797" s="38"/>
      <c r="AE797" s="38"/>
      <c r="AR797" s="225" t="s">
        <v>254</v>
      </c>
      <c r="AT797" s="225" t="s">
        <v>160</v>
      </c>
      <c r="AU797" s="225" t="s">
        <v>87</v>
      </c>
      <c r="AY797" s="17" t="s">
        <v>157</v>
      </c>
      <c r="BE797" s="226">
        <f>IF(N797="základní",J797,0)</f>
        <v>0</v>
      </c>
      <c r="BF797" s="226">
        <f>IF(N797="snížená",J797,0)</f>
        <v>0</v>
      </c>
      <c r="BG797" s="226">
        <f>IF(N797="zákl. přenesená",J797,0)</f>
        <v>0</v>
      </c>
      <c r="BH797" s="226">
        <f>IF(N797="sníž. přenesená",J797,0)</f>
        <v>0</v>
      </c>
      <c r="BI797" s="226">
        <f>IF(N797="nulová",J797,0)</f>
        <v>0</v>
      </c>
      <c r="BJ797" s="17" t="s">
        <v>85</v>
      </c>
      <c r="BK797" s="226">
        <f>ROUND(I797*H797,2)</f>
        <v>0</v>
      </c>
      <c r="BL797" s="17" t="s">
        <v>254</v>
      </c>
      <c r="BM797" s="225" t="s">
        <v>1157</v>
      </c>
    </row>
    <row r="798" s="14" customFormat="1">
      <c r="A798" s="14"/>
      <c r="B798" s="238"/>
      <c r="C798" s="239"/>
      <c r="D798" s="229" t="s">
        <v>167</v>
      </c>
      <c r="E798" s="240" t="s">
        <v>1</v>
      </c>
      <c r="F798" s="241" t="s">
        <v>400</v>
      </c>
      <c r="G798" s="239"/>
      <c r="H798" s="242">
        <v>40</v>
      </c>
      <c r="I798" s="243"/>
      <c r="J798" s="239"/>
      <c r="K798" s="239"/>
      <c r="L798" s="244"/>
      <c r="M798" s="245"/>
      <c r="N798" s="246"/>
      <c r="O798" s="246"/>
      <c r="P798" s="246"/>
      <c r="Q798" s="246"/>
      <c r="R798" s="246"/>
      <c r="S798" s="246"/>
      <c r="T798" s="247"/>
      <c r="U798" s="14"/>
      <c r="V798" s="14"/>
      <c r="W798" s="14"/>
      <c r="X798" s="14"/>
      <c r="Y798" s="14"/>
      <c r="Z798" s="14"/>
      <c r="AA798" s="14"/>
      <c r="AB798" s="14"/>
      <c r="AC798" s="14"/>
      <c r="AD798" s="14"/>
      <c r="AE798" s="14"/>
      <c r="AT798" s="248" t="s">
        <v>167</v>
      </c>
      <c r="AU798" s="248" t="s">
        <v>87</v>
      </c>
      <c r="AV798" s="14" t="s">
        <v>87</v>
      </c>
      <c r="AW798" s="14" t="s">
        <v>33</v>
      </c>
      <c r="AX798" s="14" t="s">
        <v>85</v>
      </c>
      <c r="AY798" s="248" t="s">
        <v>157</v>
      </c>
    </row>
    <row r="799" s="2" customFormat="1" ht="16.5" customHeight="1">
      <c r="A799" s="38"/>
      <c r="B799" s="39"/>
      <c r="C799" s="214" t="s">
        <v>1158</v>
      </c>
      <c r="D799" s="214" t="s">
        <v>160</v>
      </c>
      <c r="E799" s="215" t="s">
        <v>1159</v>
      </c>
      <c r="F799" s="216" t="s">
        <v>1160</v>
      </c>
      <c r="G799" s="217" t="s">
        <v>202</v>
      </c>
      <c r="H799" s="218">
        <v>10</v>
      </c>
      <c r="I799" s="219"/>
      <c r="J799" s="220">
        <f>ROUND(I799*H799,2)</f>
        <v>0</v>
      </c>
      <c r="K799" s="216" t="s">
        <v>164</v>
      </c>
      <c r="L799" s="44"/>
      <c r="M799" s="221" t="s">
        <v>1</v>
      </c>
      <c r="N799" s="222" t="s">
        <v>43</v>
      </c>
      <c r="O799" s="91"/>
      <c r="P799" s="223">
        <f>O799*H799</f>
        <v>0</v>
      </c>
      <c r="Q799" s="223">
        <v>0.00029999999999999997</v>
      </c>
      <c r="R799" s="223">
        <f>Q799*H799</f>
        <v>0.0029999999999999996</v>
      </c>
      <c r="S799" s="223">
        <v>0</v>
      </c>
      <c r="T799" s="224">
        <f>S799*H799</f>
        <v>0</v>
      </c>
      <c r="U799" s="38"/>
      <c r="V799" s="38"/>
      <c r="W799" s="38"/>
      <c r="X799" s="38"/>
      <c r="Y799" s="38"/>
      <c r="Z799" s="38"/>
      <c r="AA799" s="38"/>
      <c r="AB799" s="38"/>
      <c r="AC799" s="38"/>
      <c r="AD799" s="38"/>
      <c r="AE799" s="38"/>
      <c r="AR799" s="225" t="s">
        <v>254</v>
      </c>
      <c r="AT799" s="225" t="s">
        <v>160</v>
      </c>
      <c r="AU799" s="225" t="s">
        <v>87</v>
      </c>
      <c r="AY799" s="17" t="s">
        <v>157</v>
      </c>
      <c r="BE799" s="226">
        <f>IF(N799="základní",J799,0)</f>
        <v>0</v>
      </c>
      <c r="BF799" s="226">
        <f>IF(N799="snížená",J799,0)</f>
        <v>0</v>
      </c>
      <c r="BG799" s="226">
        <f>IF(N799="zákl. přenesená",J799,0)</f>
        <v>0</v>
      </c>
      <c r="BH799" s="226">
        <f>IF(N799="sníž. přenesená",J799,0)</f>
        <v>0</v>
      </c>
      <c r="BI799" s="226">
        <f>IF(N799="nulová",J799,0)</f>
        <v>0</v>
      </c>
      <c r="BJ799" s="17" t="s">
        <v>85</v>
      </c>
      <c r="BK799" s="226">
        <f>ROUND(I799*H799,2)</f>
        <v>0</v>
      </c>
      <c r="BL799" s="17" t="s">
        <v>254</v>
      </c>
      <c r="BM799" s="225" t="s">
        <v>1161</v>
      </c>
    </row>
    <row r="800" s="14" customFormat="1">
      <c r="A800" s="14"/>
      <c r="B800" s="238"/>
      <c r="C800" s="239"/>
      <c r="D800" s="229" t="s">
        <v>167</v>
      </c>
      <c r="E800" s="240" t="s">
        <v>1</v>
      </c>
      <c r="F800" s="241" t="s">
        <v>226</v>
      </c>
      <c r="G800" s="239"/>
      <c r="H800" s="242">
        <v>10</v>
      </c>
      <c r="I800" s="243"/>
      <c r="J800" s="239"/>
      <c r="K800" s="239"/>
      <c r="L800" s="244"/>
      <c r="M800" s="245"/>
      <c r="N800" s="246"/>
      <c r="O800" s="246"/>
      <c r="P800" s="246"/>
      <c r="Q800" s="246"/>
      <c r="R800" s="246"/>
      <c r="S800" s="246"/>
      <c r="T800" s="247"/>
      <c r="U800" s="14"/>
      <c r="V800" s="14"/>
      <c r="W800" s="14"/>
      <c r="X800" s="14"/>
      <c r="Y800" s="14"/>
      <c r="Z800" s="14"/>
      <c r="AA800" s="14"/>
      <c r="AB800" s="14"/>
      <c r="AC800" s="14"/>
      <c r="AD800" s="14"/>
      <c r="AE800" s="14"/>
      <c r="AT800" s="248" t="s">
        <v>167</v>
      </c>
      <c r="AU800" s="248" t="s">
        <v>87</v>
      </c>
      <c r="AV800" s="14" t="s">
        <v>87</v>
      </c>
      <c r="AW800" s="14" t="s">
        <v>33</v>
      </c>
      <c r="AX800" s="14" t="s">
        <v>85</v>
      </c>
      <c r="AY800" s="248" t="s">
        <v>157</v>
      </c>
    </row>
    <row r="801" s="2" customFormat="1" ht="24.15" customHeight="1">
      <c r="A801" s="38"/>
      <c r="B801" s="39"/>
      <c r="C801" s="214" t="s">
        <v>1162</v>
      </c>
      <c r="D801" s="214" t="s">
        <v>160</v>
      </c>
      <c r="E801" s="215" t="s">
        <v>1163</v>
      </c>
      <c r="F801" s="216" t="s">
        <v>1164</v>
      </c>
      <c r="G801" s="217" t="s">
        <v>352</v>
      </c>
      <c r="H801" s="218">
        <v>116</v>
      </c>
      <c r="I801" s="219"/>
      <c r="J801" s="220">
        <f>ROUND(I801*H801,2)</f>
        <v>0</v>
      </c>
      <c r="K801" s="216" t="s">
        <v>164</v>
      </c>
      <c r="L801" s="44"/>
      <c r="M801" s="221" t="s">
        <v>1</v>
      </c>
      <c r="N801" s="222" t="s">
        <v>43</v>
      </c>
      <c r="O801" s="91"/>
      <c r="P801" s="223">
        <f>O801*H801</f>
        <v>0</v>
      </c>
      <c r="Q801" s="223">
        <v>0</v>
      </c>
      <c r="R801" s="223">
        <f>Q801*H801</f>
        <v>0</v>
      </c>
      <c r="S801" s="223">
        <v>0</v>
      </c>
      <c r="T801" s="224">
        <f>S801*H801</f>
        <v>0</v>
      </c>
      <c r="U801" s="38"/>
      <c r="V801" s="38"/>
      <c r="W801" s="38"/>
      <c r="X801" s="38"/>
      <c r="Y801" s="38"/>
      <c r="Z801" s="38"/>
      <c r="AA801" s="38"/>
      <c r="AB801" s="38"/>
      <c r="AC801" s="38"/>
      <c r="AD801" s="38"/>
      <c r="AE801" s="38"/>
      <c r="AR801" s="225" t="s">
        <v>254</v>
      </c>
      <c r="AT801" s="225" t="s">
        <v>160</v>
      </c>
      <c r="AU801" s="225" t="s">
        <v>87</v>
      </c>
      <c r="AY801" s="17" t="s">
        <v>157</v>
      </c>
      <c r="BE801" s="226">
        <f>IF(N801="základní",J801,0)</f>
        <v>0</v>
      </c>
      <c r="BF801" s="226">
        <f>IF(N801="snížená",J801,0)</f>
        <v>0</v>
      </c>
      <c r="BG801" s="226">
        <f>IF(N801="zákl. přenesená",J801,0)</f>
        <v>0</v>
      </c>
      <c r="BH801" s="226">
        <f>IF(N801="sníž. přenesená",J801,0)</f>
        <v>0</v>
      </c>
      <c r="BI801" s="226">
        <f>IF(N801="nulová",J801,0)</f>
        <v>0</v>
      </c>
      <c r="BJ801" s="17" t="s">
        <v>85</v>
      </c>
      <c r="BK801" s="226">
        <f>ROUND(I801*H801,2)</f>
        <v>0</v>
      </c>
      <c r="BL801" s="17" t="s">
        <v>254</v>
      </c>
      <c r="BM801" s="225" t="s">
        <v>1165</v>
      </c>
    </row>
    <row r="802" s="14" customFormat="1">
      <c r="A802" s="14"/>
      <c r="B802" s="238"/>
      <c r="C802" s="239"/>
      <c r="D802" s="229" t="s">
        <v>167</v>
      </c>
      <c r="E802" s="240" t="s">
        <v>1</v>
      </c>
      <c r="F802" s="241" t="s">
        <v>1166</v>
      </c>
      <c r="G802" s="239"/>
      <c r="H802" s="242">
        <v>116</v>
      </c>
      <c r="I802" s="243"/>
      <c r="J802" s="239"/>
      <c r="K802" s="239"/>
      <c r="L802" s="244"/>
      <c r="M802" s="245"/>
      <c r="N802" s="246"/>
      <c r="O802" s="246"/>
      <c r="P802" s="246"/>
      <c r="Q802" s="246"/>
      <c r="R802" s="246"/>
      <c r="S802" s="246"/>
      <c r="T802" s="247"/>
      <c r="U802" s="14"/>
      <c r="V802" s="14"/>
      <c r="W802" s="14"/>
      <c r="X802" s="14"/>
      <c r="Y802" s="14"/>
      <c r="Z802" s="14"/>
      <c r="AA802" s="14"/>
      <c r="AB802" s="14"/>
      <c r="AC802" s="14"/>
      <c r="AD802" s="14"/>
      <c r="AE802" s="14"/>
      <c r="AT802" s="248" t="s">
        <v>167</v>
      </c>
      <c r="AU802" s="248" t="s">
        <v>87</v>
      </c>
      <c r="AV802" s="14" t="s">
        <v>87</v>
      </c>
      <c r="AW802" s="14" t="s">
        <v>33</v>
      </c>
      <c r="AX802" s="14" t="s">
        <v>85</v>
      </c>
      <c r="AY802" s="248" t="s">
        <v>157</v>
      </c>
    </row>
    <row r="803" s="2" customFormat="1" ht="16.5" customHeight="1">
      <c r="A803" s="38"/>
      <c r="B803" s="39"/>
      <c r="C803" s="214" t="s">
        <v>1167</v>
      </c>
      <c r="D803" s="214" t="s">
        <v>160</v>
      </c>
      <c r="E803" s="215" t="s">
        <v>1168</v>
      </c>
      <c r="F803" s="216" t="s">
        <v>1169</v>
      </c>
      <c r="G803" s="217" t="s">
        <v>352</v>
      </c>
      <c r="H803" s="218">
        <v>17</v>
      </c>
      <c r="I803" s="219"/>
      <c r="J803" s="220">
        <f>ROUND(I803*H803,2)</f>
        <v>0</v>
      </c>
      <c r="K803" s="216" t="s">
        <v>164</v>
      </c>
      <c r="L803" s="44"/>
      <c r="M803" s="221" t="s">
        <v>1</v>
      </c>
      <c r="N803" s="222" t="s">
        <v>43</v>
      </c>
      <c r="O803" s="91"/>
      <c r="P803" s="223">
        <f>O803*H803</f>
        <v>0</v>
      </c>
      <c r="Q803" s="223">
        <v>0.00035</v>
      </c>
      <c r="R803" s="223">
        <f>Q803*H803</f>
        <v>0.0059499999999999996</v>
      </c>
      <c r="S803" s="223">
        <v>0</v>
      </c>
      <c r="T803" s="224">
        <f>S803*H803</f>
        <v>0</v>
      </c>
      <c r="U803" s="38"/>
      <c r="V803" s="38"/>
      <c r="W803" s="38"/>
      <c r="X803" s="38"/>
      <c r="Y803" s="38"/>
      <c r="Z803" s="38"/>
      <c r="AA803" s="38"/>
      <c r="AB803" s="38"/>
      <c r="AC803" s="38"/>
      <c r="AD803" s="38"/>
      <c r="AE803" s="38"/>
      <c r="AR803" s="225" t="s">
        <v>254</v>
      </c>
      <c r="AT803" s="225" t="s">
        <v>160</v>
      </c>
      <c r="AU803" s="225" t="s">
        <v>87</v>
      </c>
      <c r="AY803" s="17" t="s">
        <v>157</v>
      </c>
      <c r="BE803" s="226">
        <f>IF(N803="základní",J803,0)</f>
        <v>0</v>
      </c>
      <c r="BF803" s="226">
        <f>IF(N803="snížená",J803,0)</f>
        <v>0</v>
      </c>
      <c r="BG803" s="226">
        <f>IF(N803="zákl. přenesená",J803,0)</f>
        <v>0</v>
      </c>
      <c r="BH803" s="226">
        <f>IF(N803="sníž. přenesená",J803,0)</f>
        <v>0</v>
      </c>
      <c r="BI803" s="226">
        <f>IF(N803="nulová",J803,0)</f>
        <v>0</v>
      </c>
      <c r="BJ803" s="17" t="s">
        <v>85</v>
      </c>
      <c r="BK803" s="226">
        <f>ROUND(I803*H803,2)</f>
        <v>0</v>
      </c>
      <c r="BL803" s="17" t="s">
        <v>254</v>
      </c>
      <c r="BM803" s="225" t="s">
        <v>1170</v>
      </c>
    </row>
    <row r="804" s="14" customFormat="1">
      <c r="A804" s="14"/>
      <c r="B804" s="238"/>
      <c r="C804" s="239"/>
      <c r="D804" s="229" t="s">
        <v>167</v>
      </c>
      <c r="E804" s="240" t="s">
        <v>1</v>
      </c>
      <c r="F804" s="241" t="s">
        <v>257</v>
      </c>
      <c r="G804" s="239"/>
      <c r="H804" s="242">
        <v>17</v>
      </c>
      <c r="I804" s="243"/>
      <c r="J804" s="239"/>
      <c r="K804" s="239"/>
      <c r="L804" s="244"/>
      <c r="M804" s="245"/>
      <c r="N804" s="246"/>
      <c r="O804" s="246"/>
      <c r="P804" s="246"/>
      <c r="Q804" s="246"/>
      <c r="R804" s="246"/>
      <c r="S804" s="246"/>
      <c r="T804" s="247"/>
      <c r="U804" s="14"/>
      <c r="V804" s="14"/>
      <c r="W804" s="14"/>
      <c r="X804" s="14"/>
      <c r="Y804" s="14"/>
      <c r="Z804" s="14"/>
      <c r="AA804" s="14"/>
      <c r="AB804" s="14"/>
      <c r="AC804" s="14"/>
      <c r="AD804" s="14"/>
      <c r="AE804" s="14"/>
      <c r="AT804" s="248" t="s">
        <v>167</v>
      </c>
      <c r="AU804" s="248" t="s">
        <v>87</v>
      </c>
      <c r="AV804" s="14" t="s">
        <v>87</v>
      </c>
      <c r="AW804" s="14" t="s">
        <v>33</v>
      </c>
      <c r="AX804" s="14" t="s">
        <v>85</v>
      </c>
      <c r="AY804" s="248" t="s">
        <v>157</v>
      </c>
    </row>
    <row r="805" s="2" customFormat="1" ht="16.5" customHeight="1">
      <c r="A805" s="38"/>
      <c r="B805" s="39"/>
      <c r="C805" s="214" t="s">
        <v>1171</v>
      </c>
      <c r="D805" s="214" t="s">
        <v>160</v>
      </c>
      <c r="E805" s="215" t="s">
        <v>1172</v>
      </c>
      <c r="F805" s="216" t="s">
        <v>1173</v>
      </c>
      <c r="G805" s="217" t="s">
        <v>352</v>
      </c>
      <c r="H805" s="218">
        <v>13</v>
      </c>
      <c r="I805" s="219"/>
      <c r="J805" s="220">
        <f>ROUND(I805*H805,2)</f>
        <v>0</v>
      </c>
      <c r="K805" s="216" t="s">
        <v>164</v>
      </c>
      <c r="L805" s="44"/>
      <c r="M805" s="221" t="s">
        <v>1</v>
      </c>
      <c r="N805" s="222" t="s">
        <v>43</v>
      </c>
      <c r="O805" s="91"/>
      <c r="P805" s="223">
        <f>O805*H805</f>
        <v>0</v>
      </c>
      <c r="Q805" s="223">
        <v>0.00056999999999999998</v>
      </c>
      <c r="R805" s="223">
        <f>Q805*H805</f>
        <v>0.0074099999999999999</v>
      </c>
      <c r="S805" s="223">
        <v>0</v>
      </c>
      <c r="T805" s="224">
        <f>S805*H805</f>
        <v>0</v>
      </c>
      <c r="U805" s="38"/>
      <c r="V805" s="38"/>
      <c r="W805" s="38"/>
      <c r="X805" s="38"/>
      <c r="Y805" s="38"/>
      <c r="Z805" s="38"/>
      <c r="AA805" s="38"/>
      <c r="AB805" s="38"/>
      <c r="AC805" s="38"/>
      <c r="AD805" s="38"/>
      <c r="AE805" s="38"/>
      <c r="AR805" s="225" t="s">
        <v>254</v>
      </c>
      <c r="AT805" s="225" t="s">
        <v>160</v>
      </c>
      <c r="AU805" s="225" t="s">
        <v>87</v>
      </c>
      <c r="AY805" s="17" t="s">
        <v>157</v>
      </c>
      <c r="BE805" s="226">
        <f>IF(N805="základní",J805,0)</f>
        <v>0</v>
      </c>
      <c r="BF805" s="226">
        <f>IF(N805="snížená",J805,0)</f>
        <v>0</v>
      </c>
      <c r="BG805" s="226">
        <f>IF(N805="zákl. přenesená",J805,0)</f>
        <v>0</v>
      </c>
      <c r="BH805" s="226">
        <f>IF(N805="sníž. přenesená",J805,0)</f>
        <v>0</v>
      </c>
      <c r="BI805" s="226">
        <f>IF(N805="nulová",J805,0)</f>
        <v>0</v>
      </c>
      <c r="BJ805" s="17" t="s">
        <v>85</v>
      </c>
      <c r="BK805" s="226">
        <f>ROUND(I805*H805,2)</f>
        <v>0</v>
      </c>
      <c r="BL805" s="17" t="s">
        <v>254</v>
      </c>
      <c r="BM805" s="225" t="s">
        <v>1174</v>
      </c>
    </row>
    <row r="806" s="14" customFormat="1">
      <c r="A806" s="14"/>
      <c r="B806" s="238"/>
      <c r="C806" s="239"/>
      <c r="D806" s="229" t="s">
        <v>167</v>
      </c>
      <c r="E806" s="240" t="s">
        <v>1</v>
      </c>
      <c r="F806" s="241" t="s">
        <v>239</v>
      </c>
      <c r="G806" s="239"/>
      <c r="H806" s="242">
        <v>13</v>
      </c>
      <c r="I806" s="243"/>
      <c r="J806" s="239"/>
      <c r="K806" s="239"/>
      <c r="L806" s="244"/>
      <c r="M806" s="245"/>
      <c r="N806" s="246"/>
      <c r="O806" s="246"/>
      <c r="P806" s="246"/>
      <c r="Q806" s="246"/>
      <c r="R806" s="246"/>
      <c r="S806" s="246"/>
      <c r="T806" s="247"/>
      <c r="U806" s="14"/>
      <c r="V806" s="14"/>
      <c r="W806" s="14"/>
      <c r="X806" s="14"/>
      <c r="Y806" s="14"/>
      <c r="Z806" s="14"/>
      <c r="AA806" s="14"/>
      <c r="AB806" s="14"/>
      <c r="AC806" s="14"/>
      <c r="AD806" s="14"/>
      <c r="AE806" s="14"/>
      <c r="AT806" s="248" t="s">
        <v>167</v>
      </c>
      <c r="AU806" s="248" t="s">
        <v>87</v>
      </c>
      <c r="AV806" s="14" t="s">
        <v>87</v>
      </c>
      <c r="AW806" s="14" t="s">
        <v>33</v>
      </c>
      <c r="AX806" s="14" t="s">
        <v>85</v>
      </c>
      <c r="AY806" s="248" t="s">
        <v>157</v>
      </c>
    </row>
    <row r="807" s="2" customFormat="1" ht="16.5" customHeight="1">
      <c r="A807" s="38"/>
      <c r="B807" s="39"/>
      <c r="C807" s="214" t="s">
        <v>1175</v>
      </c>
      <c r="D807" s="214" t="s">
        <v>160</v>
      </c>
      <c r="E807" s="215" t="s">
        <v>1176</v>
      </c>
      <c r="F807" s="216" t="s">
        <v>1177</v>
      </c>
      <c r="G807" s="217" t="s">
        <v>352</v>
      </c>
      <c r="H807" s="218">
        <v>9</v>
      </c>
      <c r="I807" s="219"/>
      <c r="J807" s="220">
        <f>ROUND(I807*H807,2)</f>
        <v>0</v>
      </c>
      <c r="K807" s="216" t="s">
        <v>164</v>
      </c>
      <c r="L807" s="44"/>
      <c r="M807" s="221" t="s">
        <v>1</v>
      </c>
      <c r="N807" s="222" t="s">
        <v>43</v>
      </c>
      <c r="O807" s="91"/>
      <c r="P807" s="223">
        <f>O807*H807</f>
        <v>0</v>
      </c>
      <c r="Q807" s="223">
        <v>0.00072000000000000005</v>
      </c>
      <c r="R807" s="223">
        <f>Q807*H807</f>
        <v>0.0064800000000000005</v>
      </c>
      <c r="S807" s="223">
        <v>0</v>
      </c>
      <c r="T807" s="224">
        <f>S807*H807</f>
        <v>0</v>
      </c>
      <c r="U807" s="38"/>
      <c r="V807" s="38"/>
      <c r="W807" s="38"/>
      <c r="X807" s="38"/>
      <c r="Y807" s="38"/>
      <c r="Z807" s="38"/>
      <c r="AA807" s="38"/>
      <c r="AB807" s="38"/>
      <c r="AC807" s="38"/>
      <c r="AD807" s="38"/>
      <c r="AE807" s="38"/>
      <c r="AR807" s="225" t="s">
        <v>254</v>
      </c>
      <c r="AT807" s="225" t="s">
        <v>160</v>
      </c>
      <c r="AU807" s="225" t="s">
        <v>87</v>
      </c>
      <c r="AY807" s="17" t="s">
        <v>157</v>
      </c>
      <c r="BE807" s="226">
        <f>IF(N807="základní",J807,0)</f>
        <v>0</v>
      </c>
      <c r="BF807" s="226">
        <f>IF(N807="snížená",J807,0)</f>
        <v>0</v>
      </c>
      <c r="BG807" s="226">
        <f>IF(N807="zákl. přenesená",J807,0)</f>
        <v>0</v>
      </c>
      <c r="BH807" s="226">
        <f>IF(N807="sníž. přenesená",J807,0)</f>
        <v>0</v>
      </c>
      <c r="BI807" s="226">
        <f>IF(N807="nulová",J807,0)</f>
        <v>0</v>
      </c>
      <c r="BJ807" s="17" t="s">
        <v>85</v>
      </c>
      <c r="BK807" s="226">
        <f>ROUND(I807*H807,2)</f>
        <v>0</v>
      </c>
      <c r="BL807" s="17" t="s">
        <v>254</v>
      </c>
      <c r="BM807" s="225" t="s">
        <v>1178</v>
      </c>
    </row>
    <row r="808" s="14" customFormat="1">
      <c r="A808" s="14"/>
      <c r="B808" s="238"/>
      <c r="C808" s="239"/>
      <c r="D808" s="229" t="s">
        <v>167</v>
      </c>
      <c r="E808" s="240" t="s">
        <v>1</v>
      </c>
      <c r="F808" s="241" t="s">
        <v>222</v>
      </c>
      <c r="G808" s="239"/>
      <c r="H808" s="242">
        <v>9</v>
      </c>
      <c r="I808" s="243"/>
      <c r="J808" s="239"/>
      <c r="K808" s="239"/>
      <c r="L808" s="244"/>
      <c r="M808" s="245"/>
      <c r="N808" s="246"/>
      <c r="O808" s="246"/>
      <c r="P808" s="246"/>
      <c r="Q808" s="246"/>
      <c r="R808" s="246"/>
      <c r="S808" s="246"/>
      <c r="T808" s="247"/>
      <c r="U808" s="14"/>
      <c r="V808" s="14"/>
      <c r="W808" s="14"/>
      <c r="X808" s="14"/>
      <c r="Y808" s="14"/>
      <c r="Z808" s="14"/>
      <c r="AA808" s="14"/>
      <c r="AB808" s="14"/>
      <c r="AC808" s="14"/>
      <c r="AD808" s="14"/>
      <c r="AE808" s="14"/>
      <c r="AT808" s="248" t="s">
        <v>167</v>
      </c>
      <c r="AU808" s="248" t="s">
        <v>87</v>
      </c>
      <c r="AV808" s="14" t="s">
        <v>87</v>
      </c>
      <c r="AW808" s="14" t="s">
        <v>33</v>
      </c>
      <c r="AX808" s="14" t="s">
        <v>85</v>
      </c>
      <c r="AY808" s="248" t="s">
        <v>157</v>
      </c>
    </row>
    <row r="809" s="2" customFormat="1" ht="16.5" customHeight="1">
      <c r="A809" s="38"/>
      <c r="B809" s="39"/>
      <c r="C809" s="214" t="s">
        <v>1179</v>
      </c>
      <c r="D809" s="214" t="s">
        <v>160</v>
      </c>
      <c r="E809" s="215" t="s">
        <v>1180</v>
      </c>
      <c r="F809" s="216" t="s">
        <v>1181</v>
      </c>
      <c r="G809" s="217" t="s">
        <v>352</v>
      </c>
      <c r="H809" s="218">
        <v>14</v>
      </c>
      <c r="I809" s="219"/>
      <c r="J809" s="220">
        <f>ROUND(I809*H809,2)</f>
        <v>0</v>
      </c>
      <c r="K809" s="216" t="s">
        <v>164</v>
      </c>
      <c r="L809" s="44"/>
      <c r="M809" s="221" t="s">
        <v>1</v>
      </c>
      <c r="N809" s="222" t="s">
        <v>43</v>
      </c>
      <c r="O809" s="91"/>
      <c r="P809" s="223">
        <f>O809*H809</f>
        <v>0</v>
      </c>
      <c r="Q809" s="223">
        <v>0.00132</v>
      </c>
      <c r="R809" s="223">
        <f>Q809*H809</f>
        <v>0.01848</v>
      </c>
      <c r="S809" s="223">
        <v>0</v>
      </c>
      <c r="T809" s="224">
        <f>S809*H809</f>
        <v>0</v>
      </c>
      <c r="U809" s="38"/>
      <c r="V809" s="38"/>
      <c r="W809" s="38"/>
      <c r="X809" s="38"/>
      <c r="Y809" s="38"/>
      <c r="Z809" s="38"/>
      <c r="AA809" s="38"/>
      <c r="AB809" s="38"/>
      <c r="AC809" s="38"/>
      <c r="AD809" s="38"/>
      <c r="AE809" s="38"/>
      <c r="AR809" s="225" t="s">
        <v>254</v>
      </c>
      <c r="AT809" s="225" t="s">
        <v>160</v>
      </c>
      <c r="AU809" s="225" t="s">
        <v>87</v>
      </c>
      <c r="AY809" s="17" t="s">
        <v>157</v>
      </c>
      <c r="BE809" s="226">
        <f>IF(N809="základní",J809,0)</f>
        <v>0</v>
      </c>
      <c r="BF809" s="226">
        <f>IF(N809="snížená",J809,0)</f>
        <v>0</v>
      </c>
      <c r="BG809" s="226">
        <f>IF(N809="zákl. přenesená",J809,0)</f>
        <v>0</v>
      </c>
      <c r="BH809" s="226">
        <f>IF(N809="sníž. přenesená",J809,0)</f>
        <v>0</v>
      </c>
      <c r="BI809" s="226">
        <f>IF(N809="nulová",J809,0)</f>
        <v>0</v>
      </c>
      <c r="BJ809" s="17" t="s">
        <v>85</v>
      </c>
      <c r="BK809" s="226">
        <f>ROUND(I809*H809,2)</f>
        <v>0</v>
      </c>
      <c r="BL809" s="17" t="s">
        <v>254</v>
      </c>
      <c r="BM809" s="225" t="s">
        <v>1182</v>
      </c>
    </row>
    <row r="810" s="14" customFormat="1">
      <c r="A810" s="14"/>
      <c r="B810" s="238"/>
      <c r="C810" s="239"/>
      <c r="D810" s="229" t="s">
        <v>167</v>
      </c>
      <c r="E810" s="240" t="s">
        <v>1</v>
      </c>
      <c r="F810" s="241" t="s">
        <v>245</v>
      </c>
      <c r="G810" s="239"/>
      <c r="H810" s="242">
        <v>14</v>
      </c>
      <c r="I810" s="243"/>
      <c r="J810" s="239"/>
      <c r="K810" s="239"/>
      <c r="L810" s="244"/>
      <c r="M810" s="245"/>
      <c r="N810" s="246"/>
      <c r="O810" s="246"/>
      <c r="P810" s="246"/>
      <c r="Q810" s="246"/>
      <c r="R810" s="246"/>
      <c r="S810" s="246"/>
      <c r="T810" s="247"/>
      <c r="U810" s="14"/>
      <c r="V810" s="14"/>
      <c r="W810" s="14"/>
      <c r="X810" s="14"/>
      <c r="Y810" s="14"/>
      <c r="Z810" s="14"/>
      <c r="AA810" s="14"/>
      <c r="AB810" s="14"/>
      <c r="AC810" s="14"/>
      <c r="AD810" s="14"/>
      <c r="AE810" s="14"/>
      <c r="AT810" s="248" t="s">
        <v>167</v>
      </c>
      <c r="AU810" s="248" t="s">
        <v>87</v>
      </c>
      <c r="AV810" s="14" t="s">
        <v>87</v>
      </c>
      <c r="AW810" s="14" t="s">
        <v>33</v>
      </c>
      <c r="AX810" s="14" t="s">
        <v>85</v>
      </c>
      <c r="AY810" s="248" t="s">
        <v>157</v>
      </c>
    </row>
    <row r="811" s="2" customFormat="1" ht="16.5" customHeight="1">
      <c r="A811" s="38"/>
      <c r="B811" s="39"/>
      <c r="C811" s="214" t="s">
        <v>1183</v>
      </c>
      <c r="D811" s="214" t="s">
        <v>160</v>
      </c>
      <c r="E811" s="215" t="s">
        <v>1184</v>
      </c>
      <c r="F811" s="216" t="s">
        <v>1185</v>
      </c>
      <c r="G811" s="217" t="s">
        <v>352</v>
      </c>
      <c r="H811" s="218">
        <v>2</v>
      </c>
      <c r="I811" s="219"/>
      <c r="J811" s="220">
        <f>ROUND(I811*H811,2)</f>
        <v>0</v>
      </c>
      <c r="K811" s="216" t="s">
        <v>164</v>
      </c>
      <c r="L811" s="44"/>
      <c r="M811" s="221" t="s">
        <v>1</v>
      </c>
      <c r="N811" s="222" t="s">
        <v>43</v>
      </c>
      <c r="O811" s="91"/>
      <c r="P811" s="223">
        <f>O811*H811</f>
        <v>0</v>
      </c>
      <c r="Q811" s="223">
        <v>0.0015200000000000001</v>
      </c>
      <c r="R811" s="223">
        <f>Q811*H811</f>
        <v>0.0030400000000000002</v>
      </c>
      <c r="S811" s="223">
        <v>0</v>
      </c>
      <c r="T811" s="224">
        <f>S811*H811</f>
        <v>0</v>
      </c>
      <c r="U811" s="38"/>
      <c r="V811" s="38"/>
      <c r="W811" s="38"/>
      <c r="X811" s="38"/>
      <c r="Y811" s="38"/>
      <c r="Z811" s="38"/>
      <c r="AA811" s="38"/>
      <c r="AB811" s="38"/>
      <c r="AC811" s="38"/>
      <c r="AD811" s="38"/>
      <c r="AE811" s="38"/>
      <c r="AR811" s="225" t="s">
        <v>254</v>
      </c>
      <c r="AT811" s="225" t="s">
        <v>160</v>
      </c>
      <c r="AU811" s="225" t="s">
        <v>87</v>
      </c>
      <c r="AY811" s="17" t="s">
        <v>157</v>
      </c>
      <c r="BE811" s="226">
        <f>IF(N811="základní",J811,0)</f>
        <v>0</v>
      </c>
      <c r="BF811" s="226">
        <f>IF(N811="snížená",J811,0)</f>
        <v>0</v>
      </c>
      <c r="BG811" s="226">
        <f>IF(N811="zákl. přenesená",J811,0)</f>
        <v>0</v>
      </c>
      <c r="BH811" s="226">
        <f>IF(N811="sníž. přenesená",J811,0)</f>
        <v>0</v>
      </c>
      <c r="BI811" s="226">
        <f>IF(N811="nulová",J811,0)</f>
        <v>0</v>
      </c>
      <c r="BJ811" s="17" t="s">
        <v>85</v>
      </c>
      <c r="BK811" s="226">
        <f>ROUND(I811*H811,2)</f>
        <v>0</v>
      </c>
      <c r="BL811" s="17" t="s">
        <v>254</v>
      </c>
      <c r="BM811" s="225" t="s">
        <v>1186</v>
      </c>
    </row>
    <row r="812" s="14" customFormat="1">
      <c r="A812" s="14"/>
      <c r="B812" s="238"/>
      <c r="C812" s="239"/>
      <c r="D812" s="229" t="s">
        <v>167</v>
      </c>
      <c r="E812" s="240" t="s">
        <v>1</v>
      </c>
      <c r="F812" s="241" t="s">
        <v>87</v>
      </c>
      <c r="G812" s="239"/>
      <c r="H812" s="242">
        <v>2</v>
      </c>
      <c r="I812" s="243"/>
      <c r="J812" s="239"/>
      <c r="K812" s="239"/>
      <c r="L812" s="244"/>
      <c r="M812" s="245"/>
      <c r="N812" s="246"/>
      <c r="O812" s="246"/>
      <c r="P812" s="246"/>
      <c r="Q812" s="246"/>
      <c r="R812" s="246"/>
      <c r="S812" s="246"/>
      <c r="T812" s="247"/>
      <c r="U812" s="14"/>
      <c r="V812" s="14"/>
      <c r="W812" s="14"/>
      <c r="X812" s="14"/>
      <c r="Y812" s="14"/>
      <c r="Z812" s="14"/>
      <c r="AA812" s="14"/>
      <c r="AB812" s="14"/>
      <c r="AC812" s="14"/>
      <c r="AD812" s="14"/>
      <c r="AE812" s="14"/>
      <c r="AT812" s="248" t="s">
        <v>167</v>
      </c>
      <c r="AU812" s="248" t="s">
        <v>87</v>
      </c>
      <c r="AV812" s="14" t="s">
        <v>87</v>
      </c>
      <c r="AW812" s="14" t="s">
        <v>33</v>
      </c>
      <c r="AX812" s="14" t="s">
        <v>85</v>
      </c>
      <c r="AY812" s="248" t="s">
        <v>157</v>
      </c>
    </row>
    <row r="813" s="2" customFormat="1" ht="24.15" customHeight="1">
      <c r="A813" s="38"/>
      <c r="B813" s="39"/>
      <c r="C813" s="214" t="s">
        <v>1187</v>
      </c>
      <c r="D813" s="214" t="s">
        <v>160</v>
      </c>
      <c r="E813" s="215" t="s">
        <v>1188</v>
      </c>
      <c r="F813" s="216" t="s">
        <v>1189</v>
      </c>
      <c r="G813" s="217" t="s">
        <v>352</v>
      </c>
      <c r="H813" s="218">
        <v>17</v>
      </c>
      <c r="I813" s="219"/>
      <c r="J813" s="220">
        <f>ROUND(I813*H813,2)</f>
        <v>0</v>
      </c>
      <c r="K813" s="216" t="s">
        <v>164</v>
      </c>
      <c r="L813" s="44"/>
      <c r="M813" s="221" t="s">
        <v>1</v>
      </c>
      <c r="N813" s="222" t="s">
        <v>43</v>
      </c>
      <c r="O813" s="91"/>
      <c r="P813" s="223">
        <f>O813*H813</f>
        <v>0</v>
      </c>
      <c r="Q813" s="223">
        <v>0.00035</v>
      </c>
      <c r="R813" s="223">
        <f>Q813*H813</f>
        <v>0.0059499999999999996</v>
      </c>
      <c r="S813" s="223">
        <v>0</v>
      </c>
      <c r="T813" s="224">
        <f>S813*H813</f>
        <v>0</v>
      </c>
      <c r="U813" s="38"/>
      <c r="V813" s="38"/>
      <c r="W813" s="38"/>
      <c r="X813" s="38"/>
      <c r="Y813" s="38"/>
      <c r="Z813" s="38"/>
      <c r="AA813" s="38"/>
      <c r="AB813" s="38"/>
      <c r="AC813" s="38"/>
      <c r="AD813" s="38"/>
      <c r="AE813" s="38"/>
      <c r="AR813" s="225" t="s">
        <v>254</v>
      </c>
      <c r="AT813" s="225" t="s">
        <v>160</v>
      </c>
      <c r="AU813" s="225" t="s">
        <v>87</v>
      </c>
      <c r="AY813" s="17" t="s">
        <v>157</v>
      </c>
      <c r="BE813" s="226">
        <f>IF(N813="základní",J813,0)</f>
        <v>0</v>
      </c>
      <c r="BF813" s="226">
        <f>IF(N813="snížená",J813,0)</f>
        <v>0</v>
      </c>
      <c r="BG813" s="226">
        <f>IF(N813="zákl. přenesená",J813,0)</f>
        <v>0</v>
      </c>
      <c r="BH813" s="226">
        <f>IF(N813="sníž. přenesená",J813,0)</f>
        <v>0</v>
      </c>
      <c r="BI813" s="226">
        <f>IF(N813="nulová",J813,0)</f>
        <v>0</v>
      </c>
      <c r="BJ813" s="17" t="s">
        <v>85</v>
      </c>
      <c r="BK813" s="226">
        <f>ROUND(I813*H813,2)</f>
        <v>0</v>
      </c>
      <c r="BL813" s="17" t="s">
        <v>254</v>
      </c>
      <c r="BM813" s="225" t="s">
        <v>1190</v>
      </c>
    </row>
    <row r="814" s="14" customFormat="1">
      <c r="A814" s="14"/>
      <c r="B814" s="238"/>
      <c r="C814" s="239"/>
      <c r="D814" s="229" t="s">
        <v>167</v>
      </c>
      <c r="E814" s="240" t="s">
        <v>1</v>
      </c>
      <c r="F814" s="241" t="s">
        <v>257</v>
      </c>
      <c r="G814" s="239"/>
      <c r="H814" s="242">
        <v>17</v>
      </c>
      <c r="I814" s="243"/>
      <c r="J814" s="239"/>
      <c r="K814" s="239"/>
      <c r="L814" s="244"/>
      <c r="M814" s="245"/>
      <c r="N814" s="246"/>
      <c r="O814" s="246"/>
      <c r="P814" s="246"/>
      <c r="Q814" s="246"/>
      <c r="R814" s="246"/>
      <c r="S814" s="246"/>
      <c r="T814" s="247"/>
      <c r="U814" s="14"/>
      <c r="V814" s="14"/>
      <c r="W814" s="14"/>
      <c r="X814" s="14"/>
      <c r="Y814" s="14"/>
      <c r="Z814" s="14"/>
      <c r="AA814" s="14"/>
      <c r="AB814" s="14"/>
      <c r="AC814" s="14"/>
      <c r="AD814" s="14"/>
      <c r="AE814" s="14"/>
      <c r="AT814" s="248" t="s">
        <v>167</v>
      </c>
      <c r="AU814" s="248" t="s">
        <v>87</v>
      </c>
      <c r="AV814" s="14" t="s">
        <v>87</v>
      </c>
      <c r="AW814" s="14" t="s">
        <v>33</v>
      </c>
      <c r="AX814" s="14" t="s">
        <v>85</v>
      </c>
      <c r="AY814" s="248" t="s">
        <v>157</v>
      </c>
    </row>
    <row r="815" s="2" customFormat="1" ht="24.15" customHeight="1">
      <c r="A815" s="38"/>
      <c r="B815" s="39"/>
      <c r="C815" s="214" t="s">
        <v>1191</v>
      </c>
      <c r="D815" s="214" t="s">
        <v>160</v>
      </c>
      <c r="E815" s="215" t="s">
        <v>1192</v>
      </c>
      <c r="F815" s="216" t="s">
        <v>1193</v>
      </c>
      <c r="G815" s="217" t="s">
        <v>352</v>
      </c>
      <c r="H815" s="218">
        <v>12</v>
      </c>
      <c r="I815" s="219"/>
      <c r="J815" s="220">
        <f>ROUND(I815*H815,2)</f>
        <v>0</v>
      </c>
      <c r="K815" s="216" t="s">
        <v>164</v>
      </c>
      <c r="L815" s="44"/>
      <c r="M815" s="221" t="s">
        <v>1</v>
      </c>
      <c r="N815" s="222" t="s">
        <v>43</v>
      </c>
      <c r="O815" s="91"/>
      <c r="P815" s="223">
        <f>O815*H815</f>
        <v>0</v>
      </c>
      <c r="Q815" s="223">
        <v>0.00056999999999999998</v>
      </c>
      <c r="R815" s="223">
        <f>Q815*H815</f>
        <v>0.0068399999999999997</v>
      </c>
      <c r="S815" s="223">
        <v>0</v>
      </c>
      <c r="T815" s="224">
        <f>S815*H815</f>
        <v>0</v>
      </c>
      <c r="U815" s="38"/>
      <c r="V815" s="38"/>
      <c r="W815" s="38"/>
      <c r="X815" s="38"/>
      <c r="Y815" s="38"/>
      <c r="Z815" s="38"/>
      <c r="AA815" s="38"/>
      <c r="AB815" s="38"/>
      <c r="AC815" s="38"/>
      <c r="AD815" s="38"/>
      <c r="AE815" s="38"/>
      <c r="AR815" s="225" t="s">
        <v>254</v>
      </c>
      <c r="AT815" s="225" t="s">
        <v>160</v>
      </c>
      <c r="AU815" s="225" t="s">
        <v>87</v>
      </c>
      <c r="AY815" s="17" t="s">
        <v>157</v>
      </c>
      <c r="BE815" s="226">
        <f>IF(N815="základní",J815,0)</f>
        <v>0</v>
      </c>
      <c r="BF815" s="226">
        <f>IF(N815="snížená",J815,0)</f>
        <v>0</v>
      </c>
      <c r="BG815" s="226">
        <f>IF(N815="zákl. přenesená",J815,0)</f>
        <v>0</v>
      </c>
      <c r="BH815" s="226">
        <f>IF(N815="sníž. přenesená",J815,0)</f>
        <v>0</v>
      </c>
      <c r="BI815" s="226">
        <f>IF(N815="nulová",J815,0)</f>
        <v>0</v>
      </c>
      <c r="BJ815" s="17" t="s">
        <v>85</v>
      </c>
      <c r="BK815" s="226">
        <f>ROUND(I815*H815,2)</f>
        <v>0</v>
      </c>
      <c r="BL815" s="17" t="s">
        <v>254</v>
      </c>
      <c r="BM815" s="225" t="s">
        <v>1194</v>
      </c>
    </row>
    <row r="816" s="14" customFormat="1">
      <c r="A816" s="14"/>
      <c r="B816" s="238"/>
      <c r="C816" s="239"/>
      <c r="D816" s="229" t="s">
        <v>167</v>
      </c>
      <c r="E816" s="240" t="s">
        <v>1</v>
      </c>
      <c r="F816" s="241" t="s">
        <v>8</v>
      </c>
      <c r="G816" s="239"/>
      <c r="H816" s="242">
        <v>12</v>
      </c>
      <c r="I816" s="243"/>
      <c r="J816" s="239"/>
      <c r="K816" s="239"/>
      <c r="L816" s="244"/>
      <c r="M816" s="245"/>
      <c r="N816" s="246"/>
      <c r="O816" s="246"/>
      <c r="P816" s="246"/>
      <c r="Q816" s="246"/>
      <c r="R816" s="246"/>
      <c r="S816" s="246"/>
      <c r="T816" s="247"/>
      <c r="U816" s="14"/>
      <c r="V816" s="14"/>
      <c r="W816" s="14"/>
      <c r="X816" s="14"/>
      <c r="Y816" s="14"/>
      <c r="Z816" s="14"/>
      <c r="AA816" s="14"/>
      <c r="AB816" s="14"/>
      <c r="AC816" s="14"/>
      <c r="AD816" s="14"/>
      <c r="AE816" s="14"/>
      <c r="AT816" s="248" t="s">
        <v>167</v>
      </c>
      <c r="AU816" s="248" t="s">
        <v>87</v>
      </c>
      <c r="AV816" s="14" t="s">
        <v>87</v>
      </c>
      <c r="AW816" s="14" t="s">
        <v>33</v>
      </c>
      <c r="AX816" s="14" t="s">
        <v>85</v>
      </c>
      <c r="AY816" s="248" t="s">
        <v>157</v>
      </c>
    </row>
    <row r="817" s="2" customFormat="1" ht="24.15" customHeight="1">
      <c r="A817" s="38"/>
      <c r="B817" s="39"/>
      <c r="C817" s="214" t="s">
        <v>1195</v>
      </c>
      <c r="D817" s="214" t="s">
        <v>160</v>
      </c>
      <c r="E817" s="215" t="s">
        <v>1196</v>
      </c>
      <c r="F817" s="216" t="s">
        <v>1197</v>
      </c>
      <c r="G817" s="217" t="s">
        <v>352</v>
      </c>
      <c r="H817" s="218">
        <v>9</v>
      </c>
      <c r="I817" s="219"/>
      <c r="J817" s="220">
        <f>ROUND(I817*H817,2)</f>
        <v>0</v>
      </c>
      <c r="K817" s="216" t="s">
        <v>164</v>
      </c>
      <c r="L817" s="44"/>
      <c r="M817" s="221" t="s">
        <v>1</v>
      </c>
      <c r="N817" s="222" t="s">
        <v>43</v>
      </c>
      <c r="O817" s="91"/>
      <c r="P817" s="223">
        <f>O817*H817</f>
        <v>0</v>
      </c>
      <c r="Q817" s="223">
        <v>0.00072000000000000005</v>
      </c>
      <c r="R817" s="223">
        <f>Q817*H817</f>
        <v>0.0064800000000000005</v>
      </c>
      <c r="S817" s="223">
        <v>0</v>
      </c>
      <c r="T817" s="224">
        <f>S817*H817</f>
        <v>0</v>
      </c>
      <c r="U817" s="38"/>
      <c r="V817" s="38"/>
      <c r="W817" s="38"/>
      <c r="X817" s="38"/>
      <c r="Y817" s="38"/>
      <c r="Z817" s="38"/>
      <c r="AA817" s="38"/>
      <c r="AB817" s="38"/>
      <c r="AC817" s="38"/>
      <c r="AD817" s="38"/>
      <c r="AE817" s="38"/>
      <c r="AR817" s="225" t="s">
        <v>254</v>
      </c>
      <c r="AT817" s="225" t="s">
        <v>160</v>
      </c>
      <c r="AU817" s="225" t="s">
        <v>87</v>
      </c>
      <c r="AY817" s="17" t="s">
        <v>157</v>
      </c>
      <c r="BE817" s="226">
        <f>IF(N817="základní",J817,0)</f>
        <v>0</v>
      </c>
      <c r="BF817" s="226">
        <f>IF(N817="snížená",J817,0)</f>
        <v>0</v>
      </c>
      <c r="BG817" s="226">
        <f>IF(N817="zákl. přenesená",J817,0)</f>
        <v>0</v>
      </c>
      <c r="BH817" s="226">
        <f>IF(N817="sníž. přenesená",J817,0)</f>
        <v>0</v>
      </c>
      <c r="BI817" s="226">
        <f>IF(N817="nulová",J817,0)</f>
        <v>0</v>
      </c>
      <c r="BJ817" s="17" t="s">
        <v>85</v>
      </c>
      <c r="BK817" s="226">
        <f>ROUND(I817*H817,2)</f>
        <v>0</v>
      </c>
      <c r="BL817" s="17" t="s">
        <v>254</v>
      </c>
      <c r="BM817" s="225" t="s">
        <v>1198</v>
      </c>
    </row>
    <row r="818" s="14" customFormat="1">
      <c r="A818" s="14"/>
      <c r="B818" s="238"/>
      <c r="C818" s="239"/>
      <c r="D818" s="229" t="s">
        <v>167</v>
      </c>
      <c r="E818" s="240" t="s">
        <v>1</v>
      </c>
      <c r="F818" s="241" t="s">
        <v>222</v>
      </c>
      <c r="G818" s="239"/>
      <c r="H818" s="242">
        <v>9</v>
      </c>
      <c r="I818" s="243"/>
      <c r="J818" s="239"/>
      <c r="K818" s="239"/>
      <c r="L818" s="244"/>
      <c r="M818" s="245"/>
      <c r="N818" s="246"/>
      <c r="O818" s="246"/>
      <c r="P818" s="246"/>
      <c r="Q818" s="246"/>
      <c r="R818" s="246"/>
      <c r="S818" s="246"/>
      <c r="T818" s="247"/>
      <c r="U818" s="14"/>
      <c r="V818" s="14"/>
      <c r="W818" s="14"/>
      <c r="X818" s="14"/>
      <c r="Y818" s="14"/>
      <c r="Z818" s="14"/>
      <c r="AA818" s="14"/>
      <c r="AB818" s="14"/>
      <c r="AC818" s="14"/>
      <c r="AD818" s="14"/>
      <c r="AE818" s="14"/>
      <c r="AT818" s="248" t="s">
        <v>167</v>
      </c>
      <c r="AU818" s="248" t="s">
        <v>87</v>
      </c>
      <c r="AV818" s="14" t="s">
        <v>87</v>
      </c>
      <c r="AW818" s="14" t="s">
        <v>33</v>
      </c>
      <c r="AX818" s="14" t="s">
        <v>85</v>
      </c>
      <c r="AY818" s="248" t="s">
        <v>157</v>
      </c>
    </row>
    <row r="819" s="2" customFormat="1" ht="24.15" customHeight="1">
      <c r="A819" s="38"/>
      <c r="B819" s="39"/>
      <c r="C819" s="214" t="s">
        <v>1199</v>
      </c>
      <c r="D819" s="214" t="s">
        <v>160</v>
      </c>
      <c r="E819" s="215" t="s">
        <v>1200</v>
      </c>
      <c r="F819" s="216" t="s">
        <v>1201</v>
      </c>
      <c r="G819" s="217" t="s">
        <v>352</v>
      </c>
      <c r="H819" s="218">
        <v>13</v>
      </c>
      <c r="I819" s="219"/>
      <c r="J819" s="220">
        <f>ROUND(I819*H819,2)</f>
        <v>0</v>
      </c>
      <c r="K819" s="216" t="s">
        <v>164</v>
      </c>
      <c r="L819" s="44"/>
      <c r="M819" s="221" t="s">
        <v>1</v>
      </c>
      <c r="N819" s="222" t="s">
        <v>43</v>
      </c>
      <c r="O819" s="91"/>
      <c r="P819" s="223">
        <f>O819*H819</f>
        <v>0</v>
      </c>
      <c r="Q819" s="223">
        <v>0.00132</v>
      </c>
      <c r="R819" s="223">
        <f>Q819*H819</f>
        <v>0.017160000000000002</v>
      </c>
      <c r="S819" s="223">
        <v>0</v>
      </c>
      <c r="T819" s="224">
        <f>S819*H819</f>
        <v>0</v>
      </c>
      <c r="U819" s="38"/>
      <c r="V819" s="38"/>
      <c r="W819" s="38"/>
      <c r="X819" s="38"/>
      <c r="Y819" s="38"/>
      <c r="Z819" s="38"/>
      <c r="AA819" s="38"/>
      <c r="AB819" s="38"/>
      <c r="AC819" s="38"/>
      <c r="AD819" s="38"/>
      <c r="AE819" s="38"/>
      <c r="AR819" s="225" t="s">
        <v>254</v>
      </c>
      <c r="AT819" s="225" t="s">
        <v>160</v>
      </c>
      <c r="AU819" s="225" t="s">
        <v>87</v>
      </c>
      <c r="AY819" s="17" t="s">
        <v>157</v>
      </c>
      <c r="BE819" s="226">
        <f>IF(N819="základní",J819,0)</f>
        <v>0</v>
      </c>
      <c r="BF819" s="226">
        <f>IF(N819="snížená",J819,0)</f>
        <v>0</v>
      </c>
      <c r="BG819" s="226">
        <f>IF(N819="zákl. přenesená",J819,0)</f>
        <v>0</v>
      </c>
      <c r="BH819" s="226">
        <f>IF(N819="sníž. přenesená",J819,0)</f>
        <v>0</v>
      </c>
      <c r="BI819" s="226">
        <f>IF(N819="nulová",J819,0)</f>
        <v>0</v>
      </c>
      <c r="BJ819" s="17" t="s">
        <v>85</v>
      </c>
      <c r="BK819" s="226">
        <f>ROUND(I819*H819,2)</f>
        <v>0</v>
      </c>
      <c r="BL819" s="17" t="s">
        <v>254</v>
      </c>
      <c r="BM819" s="225" t="s">
        <v>1202</v>
      </c>
    </row>
    <row r="820" s="14" customFormat="1">
      <c r="A820" s="14"/>
      <c r="B820" s="238"/>
      <c r="C820" s="239"/>
      <c r="D820" s="229" t="s">
        <v>167</v>
      </c>
      <c r="E820" s="240" t="s">
        <v>1</v>
      </c>
      <c r="F820" s="241" t="s">
        <v>239</v>
      </c>
      <c r="G820" s="239"/>
      <c r="H820" s="242">
        <v>13</v>
      </c>
      <c r="I820" s="243"/>
      <c r="J820" s="239"/>
      <c r="K820" s="239"/>
      <c r="L820" s="244"/>
      <c r="M820" s="245"/>
      <c r="N820" s="246"/>
      <c r="O820" s="246"/>
      <c r="P820" s="246"/>
      <c r="Q820" s="246"/>
      <c r="R820" s="246"/>
      <c r="S820" s="246"/>
      <c r="T820" s="247"/>
      <c r="U820" s="14"/>
      <c r="V820" s="14"/>
      <c r="W820" s="14"/>
      <c r="X820" s="14"/>
      <c r="Y820" s="14"/>
      <c r="Z820" s="14"/>
      <c r="AA820" s="14"/>
      <c r="AB820" s="14"/>
      <c r="AC820" s="14"/>
      <c r="AD820" s="14"/>
      <c r="AE820" s="14"/>
      <c r="AT820" s="248" t="s">
        <v>167</v>
      </c>
      <c r="AU820" s="248" t="s">
        <v>87</v>
      </c>
      <c r="AV820" s="14" t="s">
        <v>87</v>
      </c>
      <c r="AW820" s="14" t="s">
        <v>33</v>
      </c>
      <c r="AX820" s="14" t="s">
        <v>85</v>
      </c>
      <c r="AY820" s="248" t="s">
        <v>157</v>
      </c>
    </row>
    <row r="821" s="2" customFormat="1" ht="24.15" customHeight="1">
      <c r="A821" s="38"/>
      <c r="B821" s="39"/>
      <c r="C821" s="214" t="s">
        <v>1203</v>
      </c>
      <c r="D821" s="214" t="s">
        <v>160</v>
      </c>
      <c r="E821" s="215" t="s">
        <v>1204</v>
      </c>
      <c r="F821" s="216" t="s">
        <v>1205</v>
      </c>
      <c r="G821" s="217" t="s">
        <v>352</v>
      </c>
      <c r="H821" s="218">
        <v>2</v>
      </c>
      <c r="I821" s="219"/>
      <c r="J821" s="220">
        <f>ROUND(I821*H821,2)</f>
        <v>0</v>
      </c>
      <c r="K821" s="216" t="s">
        <v>164</v>
      </c>
      <c r="L821" s="44"/>
      <c r="M821" s="221" t="s">
        <v>1</v>
      </c>
      <c r="N821" s="222" t="s">
        <v>43</v>
      </c>
      <c r="O821" s="91"/>
      <c r="P821" s="223">
        <f>O821*H821</f>
        <v>0</v>
      </c>
      <c r="Q821" s="223">
        <v>0.0015200000000000001</v>
      </c>
      <c r="R821" s="223">
        <f>Q821*H821</f>
        <v>0.0030400000000000002</v>
      </c>
      <c r="S821" s="223">
        <v>0</v>
      </c>
      <c r="T821" s="224">
        <f>S821*H821</f>
        <v>0</v>
      </c>
      <c r="U821" s="38"/>
      <c r="V821" s="38"/>
      <c r="W821" s="38"/>
      <c r="X821" s="38"/>
      <c r="Y821" s="38"/>
      <c r="Z821" s="38"/>
      <c r="AA821" s="38"/>
      <c r="AB821" s="38"/>
      <c r="AC821" s="38"/>
      <c r="AD821" s="38"/>
      <c r="AE821" s="38"/>
      <c r="AR821" s="225" t="s">
        <v>254</v>
      </c>
      <c r="AT821" s="225" t="s">
        <v>160</v>
      </c>
      <c r="AU821" s="225" t="s">
        <v>87</v>
      </c>
      <c r="AY821" s="17" t="s">
        <v>157</v>
      </c>
      <c r="BE821" s="226">
        <f>IF(N821="základní",J821,0)</f>
        <v>0</v>
      </c>
      <c r="BF821" s="226">
        <f>IF(N821="snížená",J821,0)</f>
        <v>0</v>
      </c>
      <c r="BG821" s="226">
        <f>IF(N821="zákl. přenesená",J821,0)</f>
        <v>0</v>
      </c>
      <c r="BH821" s="226">
        <f>IF(N821="sníž. přenesená",J821,0)</f>
        <v>0</v>
      </c>
      <c r="BI821" s="226">
        <f>IF(N821="nulová",J821,0)</f>
        <v>0</v>
      </c>
      <c r="BJ821" s="17" t="s">
        <v>85</v>
      </c>
      <c r="BK821" s="226">
        <f>ROUND(I821*H821,2)</f>
        <v>0</v>
      </c>
      <c r="BL821" s="17" t="s">
        <v>254</v>
      </c>
      <c r="BM821" s="225" t="s">
        <v>1206</v>
      </c>
    </row>
    <row r="822" s="14" customFormat="1">
      <c r="A822" s="14"/>
      <c r="B822" s="238"/>
      <c r="C822" s="239"/>
      <c r="D822" s="229" t="s">
        <v>167</v>
      </c>
      <c r="E822" s="240" t="s">
        <v>1</v>
      </c>
      <c r="F822" s="241" t="s">
        <v>87</v>
      </c>
      <c r="G822" s="239"/>
      <c r="H822" s="242">
        <v>2</v>
      </c>
      <c r="I822" s="243"/>
      <c r="J822" s="239"/>
      <c r="K822" s="239"/>
      <c r="L822" s="244"/>
      <c r="M822" s="245"/>
      <c r="N822" s="246"/>
      <c r="O822" s="246"/>
      <c r="P822" s="246"/>
      <c r="Q822" s="246"/>
      <c r="R822" s="246"/>
      <c r="S822" s="246"/>
      <c r="T822" s="247"/>
      <c r="U822" s="14"/>
      <c r="V822" s="14"/>
      <c r="W822" s="14"/>
      <c r="X822" s="14"/>
      <c r="Y822" s="14"/>
      <c r="Z822" s="14"/>
      <c r="AA822" s="14"/>
      <c r="AB822" s="14"/>
      <c r="AC822" s="14"/>
      <c r="AD822" s="14"/>
      <c r="AE822" s="14"/>
      <c r="AT822" s="248" t="s">
        <v>167</v>
      </c>
      <c r="AU822" s="248" t="s">
        <v>87</v>
      </c>
      <c r="AV822" s="14" t="s">
        <v>87</v>
      </c>
      <c r="AW822" s="14" t="s">
        <v>33</v>
      </c>
      <c r="AX822" s="14" t="s">
        <v>85</v>
      </c>
      <c r="AY822" s="248" t="s">
        <v>157</v>
      </c>
    </row>
    <row r="823" s="2" customFormat="1" ht="24.15" customHeight="1">
      <c r="A823" s="38"/>
      <c r="B823" s="39"/>
      <c r="C823" s="214" t="s">
        <v>1207</v>
      </c>
      <c r="D823" s="214" t="s">
        <v>160</v>
      </c>
      <c r="E823" s="215" t="s">
        <v>1208</v>
      </c>
      <c r="F823" s="216" t="s">
        <v>1209</v>
      </c>
      <c r="G823" s="217" t="s">
        <v>352</v>
      </c>
      <c r="H823" s="218">
        <v>6</v>
      </c>
      <c r="I823" s="219"/>
      <c r="J823" s="220">
        <f>ROUND(I823*H823,2)</f>
        <v>0</v>
      </c>
      <c r="K823" s="216" t="s">
        <v>164</v>
      </c>
      <c r="L823" s="44"/>
      <c r="M823" s="221" t="s">
        <v>1</v>
      </c>
      <c r="N823" s="222" t="s">
        <v>43</v>
      </c>
      <c r="O823" s="91"/>
      <c r="P823" s="223">
        <f>O823*H823</f>
        <v>0</v>
      </c>
      <c r="Q823" s="223">
        <v>0.00021000000000000001</v>
      </c>
      <c r="R823" s="223">
        <f>Q823*H823</f>
        <v>0.0012600000000000001</v>
      </c>
      <c r="S823" s="223">
        <v>0</v>
      </c>
      <c r="T823" s="224">
        <f>S823*H823</f>
        <v>0</v>
      </c>
      <c r="U823" s="38"/>
      <c r="V823" s="38"/>
      <c r="W823" s="38"/>
      <c r="X823" s="38"/>
      <c r="Y823" s="38"/>
      <c r="Z823" s="38"/>
      <c r="AA823" s="38"/>
      <c r="AB823" s="38"/>
      <c r="AC823" s="38"/>
      <c r="AD823" s="38"/>
      <c r="AE823" s="38"/>
      <c r="AR823" s="225" t="s">
        <v>254</v>
      </c>
      <c r="AT823" s="225" t="s">
        <v>160</v>
      </c>
      <c r="AU823" s="225" t="s">
        <v>87</v>
      </c>
      <c r="AY823" s="17" t="s">
        <v>157</v>
      </c>
      <c r="BE823" s="226">
        <f>IF(N823="základní",J823,0)</f>
        <v>0</v>
      </c>
      <c r="BF823" s="226">
        <f>IF(N823="snížená",J823,0)</f>
        <v>0</v>
      </c>
      <c r="BG823" s="226">
        <f>IF(N823="zákl. přenesená",J823,0)</f>
        <v>0</v>
      </c>
      <c r="BH823" s="226">
        <f>IF(N823="sníž. přenesená",J823,0)</f>
        <v>0</v>
      </c>
      <c r="BI823" s="226">
        <f>IF(N823="nulová",J823,0)</f>
        <v>0</v>
      </c>
      <c r="BJ823" s="17" t="s">
        <v>85</v>
      </c>
      <c r="BK823" s="226">
        <f>ROUND(I823*H823,2)</f>
        <v>0</v>
      </c>
      <c r="BL823" s="17" t="s">
        <v>254</v>
      </c>
      <c r="BM823" s="225" t="s">
        <v>1210</v>
      </c>
    </row>
    <row r="824" s="14" customFormat="1">
      <c r="A824" s="14"/>
      <c r="B824" s="238"/>
      <c r="C824" s="239"/>
      <c r="D824" s="229" t="s">
        <v>167</v>
      </c>
      <c r="E824" s="240" t="s">
        <v>1</v>
      </c>
      <c r="F824" s="241" t="s">
        <v>208</v>
      </c>
      <c r="G824" s="239"/>
      <c r="H824" s="242">
        <v>6</v>
      </c>
      <c r="I824" s="243"/>
      <c r="J824" s="239"/>
      <c r="K824" s="239"/>
      <c r="L824" s="244"/>
      <c r="M824" s="245"/>
      <c r="N824" s="246"/>
      <c r="O824" s="246"/>
      <c r="P824" s="246"/>
      <c r="Q824" s="246"/>
      <c r="R824" s="246"/>
      <c r="S824" s="246"/>
      <c r="T824" s="247"/>
      <c r="U824" s="14"/>
      <c r="V824" s="14"/>
      <c r="W824" s="14"/>
      <c r="X824" s="14"/>
      <c r="Y824" s="14"/>
      <c r="Z824" s="14"/>
      <c r="AA824" s="14"/>
      <c r="AB824" s="14"/>
      <c r="AC824" s="14"/>
      <c r="AD824" s="14"/>
      <c r="AE824" s="14"/>
      <c r="AT824" s="248" t="s">
        <v>167</v>
      </c>
      <c r="AU824" s="248" t="s">
        <v>87</v>
      </c>
      <c r="AV824" s="14" t="s">
        <v>87</v>
      </c>
      <c r="AW824" s="14" t="s">
        <v>33</v>
      </c>
      <c r="AX824" s="14" t="s">
        <v>85</v>
      </c>
      <c r="AY824" s="248" t="s">
        <v>157</v>
      </c>
    </row>
    <row r="825" s="2" customFormat="1" ht="24.15" customHeight="1">
      <c r="A825" s="38"/>
      <c r="B825" s="39"/>
      <c r="C825" s="214" t="s">
        <v>1211</v>
      </c>
      <c r="D825" s="214" t="s">
        <v>160</v>
      </c>
      <c r="E825" s="215" t="s">
        <v>1212</v>
      </c>
      <c r="F825" s="216" t="s">
        <v>1213</v>
      </c>
      <c r="G825" s="217" t="s">
        <v>352</v>
      </c>
      <c r="H825" s="218">
        <v>2</v>
      </c>
      <c r="I825" s="219"/>
      <c r="J825" s="220">
        <f>ROUND(I825*H825,2)</f>
        <v>0</v>
      </c>
      <c r="K825" s="216" t="s">
        <v>164</v>
      </c>
      <c r="L825" s="44"/>
      <c r="M825" s="221" t="s">
        <v>1</v>
      </c>
      <c r="N825" s="222" t="s">
        <v>43</v>
      </c>
      <c r="O825" s="91"/>
      <c r="P825" s="223">
        <f>O825*H825</f>
        <v>0</v>
      </c>
      <c r="Q825" s="223">
        <v>0.00035</v>
      </c>
      <c r="R825" s="223">
        <f>Q825*H825</f>
        <v>0.00069999999999999999</v>
      </c>
      <c r="S825" s="223">
        <v>0</v>
      </c>
      <c r="T825" s="224">
        <f>S825*H825</f>
        <v>0</v>
      </c>
      <c r="U825" s="38"/>
      <c r="V825" s="38"/>
      <c r="W825" s="38"/>
      <c r="X825" s="38"/>
      <c r="Y825" s="38"/>
      <c r="Z825" s="38"/>
      <c r="AA825" s="38"/>
      <c r="AB825" s="38"/>
      <c r="AC825" s="38"/>
      <c r="AD825" s="38"/>
      <c r="AE825" s="38"/>
      <c r="AR825" s="225" t="s">
        <v>254</v>
      </c>
      <c r="AT825" s="225" t="s">
        <v>160</v>
      </c>
      <c r="AU825" s="225" t="s">
        <v>87</v>
      </c>
      <c r="AY825" s="17" t="s">
        <v>157</v>
      </c>
      <c r="BE825" s="226">
        <f>IF(N825="základní",J825,0)</f>
        <v>0</v>
      </c>
      <c r="BF825" s="226">
        <f>IF(N825="snížená",J825,0)</f>
        <v>0</v>
      </c>
      <c r="BG825" s="226">
        <f>IF(N825="zákl. přenesená",J825,0)</f>
        <v>0</v>
      </c>
      <c r="BH825" s="226">
        <f>IF(N825="sníž. přenesená",J825,0)</f>
        <v>0</v>
      </c>
      <c r="BI825" s="226">
        <f>IF(N825="nulová",J825,0)</f>
        <v>0</v>
      </c>
      <c r="BJ825" s="17" t="s">
        <v>85</v>
      </c>
      <c r="BK825" s="226">
        <f>ROUND(I825*H825,2)</f>
        <v>0</v>
      </c>
      <c r="BL825" s="17" t="s">
        <v>254</v>
      </c>
      <c r="BM825" s="225" t="s">
        <v>1214</v>
      </c>
    </row>
    <row r="826" s="14" customFormat="1">
      <c r="A826" s="14"/>
      <c r="B826" s="238"/>
      <c r="C826" s="239"/>
      <c r="D826" s="229" t="s">
        <v>167</v>
      </c>
      <c r="E826" s="240" t="s">
        <v>1</v>
      </c>
      <c r="F826" s="241" t="s">
        <v>87</v>
      </c>
      <c r="G826" s="239"/>
      <c r="H826" s="242">
        <v>2</v>
      </c>
      <c r="I826" s="243"/>
      <c r="J826" s="239"/>
      <c r="K826" s="239"/>
      <c r="L826" s="244"/>
      <c r="M826" s="245"/>
      <c r="N826" s="246"/>
      <c r="O826" s="246"/>
      <c r="P826" s="246"/>
      <c r="Q826" s="246"/>
      <c r="R826" s="246"/>
      <c r="S826" s="246"/>
      <c r="T826" s="247"/>
      <c r="U826" s="14"/>
      <c r="V826" s="14"/>
      <c r="W826" s="14"/>
      <c r="X826" s="14"/>
      <c r="Y826" s="14"/>
      <c r="Z826" s="14"/>
      <c r="AA826" s="14"/>
      <c r="AB826" s="14"/>
      <c r="AC826" s="14"/>
      <c r="AD826" s="14"/>
      <c r="AE826" s="14"/>
      <c r="AT826" s="248" t="s">
        <v>167</v>
      </c>
      <c r="AU826" s="248" t="s">
        <v>87</v>
      </c>
      <c r="AV826" s="14" t="s">
        <v>87</v>
      </c>
      <c r="AW826" s="14" t="s">
        <v>33</v>
      </c>
      <c r="AX826" s="14" t="s">
        <v>85</v>
      </c>
      <c r="AY826" s="248" t="s">
        <v>157</v>
      </c>
    </row>
    <row r="827" s="2" customFormat="1" ht="24.15" customHeight="1">
      <c r="A827" s="38"/>
      <c r="B827" s="39"/>
      <c r="C827" s="214" t="s">
        <v>1215</v>
      </c>
      <c r="D827" s="214" t="s">
        <v>160</v>
      </c>
      <c r="E827" s="215" t="s">
        <v>1216</v>
      </c>
      <c r="F827" s="216" t="s">
        <v>1217</v>
      </c>
      <c r="G827" s="217" t="s">
        <v>352</v>
      </c>
      <c r="H827" s="218">
        <v>1</v>
      </c>
      <c r="I827" s="219"/>
      <c r="J827" s="220">
        <f>ROUND(I827*H827,2)</f>
        <v>0</v>
      </c>
      <c r="K827" s="216" t="s">
        <v>164</v>
      </c>
      <c r="L827" s="44"/>
      <c r="M827" s="221" t="s">
        <v>1</v>
      </c>
      <c r="N827" s="222" t="s">
        <v>43</v>
      </c>
      <c r="O827" s="91"/>
      <c r="P827" s="223">
        <f>O827*H827</f>
        <v>0</v>
      </c>
      <c r="Q827" s="223">
        <v>0.00055999999999999995</v>
      </c>
      <c r="R827" s="223">
        <f>Q827*H827</f>
        <v>0.00055999999999999995</v>
      </c>
      <c r="S827" s="223">
        <v>0</v>
      </c>
      <c r="T827" s="224">
        <f>S827*H827</f>
        <v>0</v>
      </c>
      <c r="U827" s="38"/>
      <c r="V827" s="38"/>
      <c r="W827" s="38"/>
      <c r="X827" s="38"/>
      <c r="Y827" s="38"/>
      <c r="Z827" s="38"/>
      <c r="AA827" s="38"/>
      <c r="AB827" s="38"/>
      <c r="AC827" s="38"/>
      <c r="AD827" s="38"/>
      <c r="AE827" s="38"/>
      <c r="AR827" s="225" t="s">
        <v>254</v>
      </c>
      <c r="AT827" s="225" t="s">
        <v>160</v>
      </c>
      <c r="AU827" s="225" t="s">
        <v>87</v>
      </c>
      <c r="AY827" s="17" t="s">
        <v>157</v>
      </c>
      <c r="BE827" s="226">
        <f>IF(N827="základní",J827,0)</f>
        <v>0</v>
      </c>
      <c r="BF827" s="226">
        <f>IF(N827="snížená",J827,0)</f>
        <v>0</v>
      </c>
      <c r="BG827" s="226">
        <f>IF(N827="zákl. přenesená",J827,0)</f>
        <v>0</v>
      </c>
      <c r="BH827" s="226">
        <f>IF(N827="sníž. přenesená",J827,0)</f>
        <v>0</v>
      </c>
      <c r="BI827" s="226">
        <f>IF(N827="nulová",J827,0)</f>
        <v>0</v>
      </c>
      <c r="BJ827" s="17" t="s">
        <v>85</v>
      </c>
      <c r="BK827" s="226">
        <f>ROUND(I827*H827,2)</f>
        <v>0</v>
      </c>
      <c r="BL827" s="17" t="s">
        <v>254</v>
      </c>
      <c r="BM827" s="225" t="s">
        <v>1218</v>
      </c>
    </row>
    <row r="828" s="14" customFormat="1">
      <c r="A828" s="14"/>
      <c r="B828" s="238"/>
      <c r="C828" s="239"/>
      <c r="D828" s="229" t="s">
        <v>167</v>
      </c>
      <c r="E828" s="240" t="s">
        <v>1</v>
      </c>
      <c r="F828" s="241" t="s">
        <v>85</v>
      </c>
      <c r="G828" s="239"/>
      <c r="H828" s="242">
        <v>1</v>
      </c>
      <c r="I828" s="243"/>
      <c r="J828" s="239"/>
      <c r="K828" s="239"/>
      <c r="L828" s="244"/>
      <c r="M828" s="245"/>
      <c r="N828" s="246"/>
      <c r="O828" s="246"/>
      <c r="P828" s="246"/>
      <c r="Q828" s="246"/>
      <c r="R828" s="246"/>
      <c r="S828" s="246"/>
      <c r="T828" s="247"/>
      <c r="U828" s="14"/>
      <c r="V828" s="14"/>
      <c r="W828" s="14"/>
      <c r="X828" s="14"/>
      <c r="Y828" s="14"/>
      <c r="Z828" s="14"/>
      <c r="AA828" s="14"/>
      <c r="AB828" s="14"/>
      <c r="AC828" s="14"/>
      <c r="AD828" s="14"/>
      <c r="AE828" s="14"/>
      <c r="AT828" s="248" t="s">
        <v>167</v>
      </c>
      <c r="AU828" s="248" t="s">
        <v>87</v>
      </c>
      <c r="AV828" s="14" t="s">
        <v>87</v>
      </c>
      <c r="AW828" s="14" t="s">
        <v>33</v>
      </c>
      <c r="AX828" s="14" t="s">
        <v>85</v>
      </c>
      <c r="AY828" s="248" t="s">
        <v>157</v>
      </c>
    </row>
    <row r="829" s="2" customFormat="1" ht="21.75" customHeight="1">
      <c r="A829" s="38"/>
      <c r="B829" s="39"/>
      <c r="C829" s="214" t="s">
        <v>1219</v>
      </c>
      <c r="D829" s="214" t="s">
        <v>160</v>
      </c>
      <c r="E829" s="215" t="s">
        <v>1220</v>
      </c>
      <c r="F829" s="216" t="s">
        <v>1221</v>
      </c>
      <c r="G829" s="217" t="s">
        <v>352</v>
      </c>
      <c r="H829" s="218">
        <v>2</v>
      </c>
      <c r="I829" s="219"/>
      <c r="J829" s="220">
        <f>ROUND(I829*H829,2)</f>
        <v>0</v>
      </c>
      <c r="K829" s="216" t="s">
        <v>164</v>
      </c>
      <c r="L829" s="44"/>
      <c r="M829" s="221" t="s">
        <v>1</v>
      </c>
      <c r="N829" s="222" t="s">
        <v>43</v>
      </c>
      <c r="O829" s="91"/>
      <c r="P829" s="223">
        <f>O829*H829</f>
        <v>0</v>
      </c>
      <c r="Q829" s="223">
        <v>0.0010399999999999999</v>
      </c>
      <c r="R829" s="223">
        <f>Q829*H829</f>
        <v>0.0020799999999999998</v>
      </c>
      <c r="S829" s="223">
        <v>0</v>
      </c>
      <c r="T829" s="224">
        <f>S829*H829</f>
        <v>0</v>
      </c>
      <c r="U829" s="38"/>
      <c r="V829" s="38"/>
      <c r="W829" s="38"/>
      <c r="X829" s="38"/>
      <c r="Y829" s="38"/>
      <c r="Z829" s="38"/>
      <c r="AA829" s="38"/>
      <c r="AB829" s="38"/>
      <c r="AC829" s="38"/>
      <c r="AD829" s="38"/>
      <c r="AE829" s="38"/>
      <c r="AR829" s="225" t="s">
        <v>254</v>
      </c>
      <c r="AT829" s="225" t="s">
        <v>160</v>
      </c>
      <c r="AU829" s="225" t="s">
        <v>87</v>
      </c>
      <c r="AY829" s="17" t="s">
        <v>157</v>
      </c>
      <c r="BE829" s="226">
        <f>IF(N829="základní",J829,0)</f>
        <v>0</v>
      </c>
      <c r="BF829" s="226">
        <f>IF(N829="snížená",J829,0)</f>
        <v>0</v>
      </c>
      <c r="BG829" s="226">
        <f>IF(N829="zákl. přenesená",J829,0)</f>
        <v>0</v>
      </c>
      <c r="BH829" s="226">
        <f>IF(N829="sníž. přenesená",J829,0)</f>
        <v>0</v>
      </c>
      <c r="BI829" s="226">
        <f>IF(N829="nulová",J829,0)</f>
        <v>0</v>
      </c>
      <c r="BJ829" s="17" t="s">
        <v>85</v>
      </c>
      <c r="BK829" s="226">
        <f>ROUND(I829*H829,2)</f>
        <v>0</v>
      </c>
      <c r="BL829" s="17" t="s">
        <v>254</v>
      </c>
      <c r="BM829" s="225" t="s">
        <v>1222</v>
      </c>
    </row>
    <row r="830" s="2" customFormat="1" ht="24.15" customHeight="1">
      <c r="A830" s="38"/>
      <c r="B830" s="39"/>
      <c r="C830" s="214" t="s">
        <v>1223</v>
      </c>
      <c r="D830" s="214" t="s">
        <v>160</v>
      </c>
      <c r="E830" s="215" t="s">
        <v>1224</v>
      </c>
      <c r="F830" s="216" t="s">
        <v>1225</v>
      </c>
      <c r="G830" s="217" t="s">
        <v>352</v>
      </c>
      <c r="H830" s="218">
        <v>6</v>
      </c>
      <c r="I830" s="219"/>
      <c r="J830" s="220">
        <f>ROUND(I830*H830,2)</f>
        <v>0</v>
      </c>
      <c r="K830" s="216" t="s">
        <v>164</v>
      </c>
      <c r="L830" s="44"/>
      <c r="M830" s="221" t="s">
        <v>1</v>
      </c>
      <c r="N830" s="222" t="s">
        <v>43</v>
      </c>
      <c r="O830" s="91"/>
      <c r="P830" s="223">
        <f>O830*H830</f>
        <v>0</v>
      </c>
      <c r="Q830" s="223">
        <v>0.00035</v>
      </c>
      <c r="R830" s="223">
        <f>Q830*H830</f>
        <v>0.0020999999999999999</v>
      </c>
      <c r="S830" s="223">
        <v>0</v>
      </c>
      <c r="T830" s="224">
        <f>S830*H830</f>
        <v>0</v>
      </c>
      <c r="U830" s="38"/>
      <c r="V830" s="38"/>
      <c r="W830" s="38"/>
      <c r="X830" s="38"/>
      <c r="Y830" s="38"/>
      <c r="Z830" s="38"/>
      <c r="AA830" s="38"/>
      <c r="AB830" s="38"/>
      <c r="AC830" s="38"/>
      <c r="AD830" s="38"/>
      <c r="AE830" s="38"/>
      <c r="AR830" s="225" t="s">
        <v>254</v>
      </c>
      <c r="AT830" s="225" t="s">
        <v>160</v>
      </c>
      <c r="AU830" s="225" t="s">
        <v>87</v>
      </c>
      <c r="AY830" s="17" t="s">
        <v>157</v>
      </c>
      <c r="BE830" s="226">
        <f>IF(N830="základní",J830,0)</f>
        <v>0</v>
      </c>
      <c r="BF830" s="226">
        <f>IF(N830="snížená",J830,0)</f>
        <v>0</v>
      </c>
      <c r="BG830" s="226">
        <f>IF(N830="zákl. přenesená",J830,0)</f>
        <v>0</v>
      </c>
      <c r="BH830" s="226">
        <f>IF(N830="sníž. přenesená",J830,0)</f>
        <v>0</v>
      </c>
      <c r="BI830" s="226">
        <f>IF(N830="nulová",J830,0)</f>
        <v>0</v>
      </c>
      <c r="BJ830" s="17" t="s">
        <v>85</v>
      </c>
      <c r="BK830" s="226">
        <f>ROUND(I830*H830,2)</f>
        <v>0</v>
      </c>
      <c r="BL830" s="17" t="s">
        <v>254</v>
      </c>
      <c r="BM830" s="225" t="s">
        <v>1226</v>
      </c>
    </row>
    <row r="831" s="13" customFormat="1">
      <c r="A831" s="13"/>
      <c r="B831" s="227"/>
      <c r="C831" s="228"/>
      <c r="D831" s="229" t="s">
        <v>167</v>
      </c>
      <c r="E831" s="230" t="s">
        <v>1</v>
      </c>
      <c r="F831" s="231" t="s">
        <v>1227</v>
      </c>
      <c r="G831" s="228"/>
      <c r="H831" s="230" t="s">
        <v>1</v>
      </c>
      <c r="I831" s="232"/>
      <c r="J831" s="228"/>
      <c r="K831" s="228"/>
      <c r="L831" s="233"/>
      <c r="M831" s="234"/>
      <c r="N831" s="235"/>
      <c r="O831" s="235"/>
      <c r="P831" s="235"/>
      <c r="Q831" s="235"/>
      <c r="R831" s="235"/>
      <c r="S831" s="235"/>
      <c r="T831" s="236"/>
      <c r="U831" s="13"/>
      <c r="V831" s="13"/>
      <c r="W831" s="13"/>
      <c r="X831" s="13"/>
      <c r="Y831" s="13"/>
      <c r="Z831" s="13"/>
      <c r="AA831" s="13"/>
      <c r="AB831" s="13"/>
      <c r="AC831" s="13"/>
      <c r="AD831" s="13"/>
      <c r="AE831" s="13"/>
      <c r="AT831" s="237" t="s">
        <v>167</v>
      </c>
      <c r="AU831" s="237" t="s">
        <v>87</v>
      </c>
      <c r="AV831" s="13" t="s">
        <v>85</v>
      </c>
      <c r="AW831" s="13" t="s">
        <v>33</v>
      </c>
      <c r="AX831" s="13" t="s">
        <v>78</v>
      </c>
      <c r="AY831" s="237" t="s">
        <v>157</v>
      </c>
    </row>
    <row r="832" s="14" customFormat="1">
      <c r="A832" s="14"/>
      <c r="B832" s="238"/>
      <c r="C832" s="239"/>
      <c r="D832" s="229" t="s">
        <v>167</v>
      </c>
      <c r="E832" s="240" t="s">
        <v>1</v>
      </c>
      <c r="F832" s="241" t="s">
        <v>208</v>
      </c>
      <c r="G832" s="239"/>
      <c r="H832" s="242">
        <v>6</v>
      </c>
      <c r="I832" s="243"/>
      <c r="J832" s="239"/>
      <c r="K832" s="239"/>
      <c r="L832" s="244"/>
      <c r="M832" s="245"/>
      <c r="N832" s="246"/>
      <c r="O832" s="246"/>
      <c r="P832" s="246"/>
      <c r="Q832" s="246"/>
      <c r="R832" s="246"/>
      <c r="S832" s="246"/>
      <c r="T832" s="247"/>
      <c r="U832" s="14"/>
      <c r="V832" s="14"/>
      <c r="W832" s="14"/>
      <c r="X832" s="14"/>
      <c r="Y832" s="14"/>
      <c r="Z832" s="14"/>
      <c r="AA832" s="14"/>
      <c r="AB832" s="14"/>
      <c r="AC832" s="14"/>
      <c r="AD832" s="14"/>
      <c r="AE832" s="14"/>
      <c r="AT832" s="248" t="s">
        <v>167</v>
      </c>
      <c r="AU832" s="248" t="s">
        <v>87</v>
      </c>
      <c r="AV832" s="14" t="s">
        <v>87</v>
      </c>
      <c r="AW832" s="14" t="s">
        <v>33</v>
      </c>
      <c r="AX832" s="14" t="s">
        <v>85</v>
      </c>
      <c r="AY832" s="248" t="s">
        <v>157</v>
      </c>
    </row>
    <row r="833" s="2" customFormat="1" ht="24.15" customHeight="1">
      <c r="A833" s="38"/>
      <c r="B833" s="39"/>
      <c r="C833" s="214" t="s">
        <v>1228</v>
      </c>
      <c r="D833" s="214" t="s">
        <v>160</v>
      </c>
      <c r="E833" s="215" t="s">
        <v>1229</v>
      </c>
      <c r="F833" s="216" t="s">
        <v>1230</v>
      </c>
      <c r="G833" s="217" t="s">
        <v>352</v>
      </c>
      <c r="H833" s="218">
        <v>2</v>
      </c>
      <c r="I833" s="219"/>
      <c r="J833" s="220">
        <f>ROUND(I833*H833,2)</f>
        <v>0</v>
      </c>
      <c r="K833" s="216" t="s">
        <v>164</v>
      </c>
      <c r="L833" s="44"/>
      <c r="M833" s="221" t="s">
        <v>1</v>
      </c>
      <c r="N833" s="222" t="s">
        <v>43</v>
      </c>
      <c r="O833" s="91"/>
      <c r="P833" s="223">
        <f>O833*H833</f>
        <v>0</v>
      </c>
      <c r="Q833" s="223">
        <v>0.00023000000000000001</v>
      </c>
      <c r="R833" s="223">
        <f>Q833*H833</f>
        <v>0.00046000000000000001</v>
      </c>
      <c r="S833" s="223">
        <v>0</v>
      </c>
      <c r="T833" s="224">
        <f>S833*H833</f>
        <v>0</v>
      </c>
      <c r="U833" s="38"/>
      <c r="V833" s="38"/>
      <c r="W833" s="38"/>
      <c r="X833" s="38"/>
      <c r="Y833" s="38"/>
      <c r="Z833" s="38"/>
      <c r="AA833" s="38"/>
      <c r="AB833" s="38"/>
      <c r="AC833" s="38"/>
      <c r="AD833" s="38"/>
      <c r="AE833" s="38"/>
      <c r="AR833" s="225" t="s">
        <v>254</v>
      </c>
      <c r="AT833" s="225" t="s">
        <v>160</v>
      </c>
      <c r="AU833" s="225" t="s">
        <v>87</v>
      </c>
      <c r="AY833" s="17" t="s">
        <v>157</v>
      </c>
      <c r="BE833" s="226">
        <f>IF(N833="základní",J833,0)</f>
        <v>0</v>
      </c>
      <c r="BF833" s="226">
        <f>IF(N833="snížená",J833,0)</f>
        <v>0</v>
      </c>
      <c r="BG833" s="226">
        <f>IF(N833="zákl. přenesená",J833,0)</f>
        <v>0</v>
      </c>
      <c r="BH833" s="226">
        <f>IF(N833="sníž. přenesená",J833,0)</f>
        <v>0</v>
      </c>
      <c r="BI833" s="226">
        <f>IF(N833="nulová",J833,0)</f>
        <v>0</v>
      </c>
      <c r="BJ833" s="17" t="s">
        <v>85</v>
      </c>
      <c r="BK833" s="226">
        <f>ROUND(I833*H833,2)</f>
        <v>0</v>
      </c>
      <c r="BL833" s="17" t="s">
        <v>254</v>
      </c>
      <c r="BM833" s="225" t="s">
        <v>1231</v>
      </c>
    </row>
    <row r="834" s="2" customFormat="1" ht="24.15" customHeight="1">
      <c r="A834" s="38"/>
      <c r="B834" s="39"/>
      <c r="C834" s="214" t="s">
        <v>1232</v>
      </c>
      <c r="D834" s="214" t="s">
        <v>160</v>
      </c>
      <c r="E834" s="215" t="s">
        <v>1233</v>
      </c>
      <c r="F834" s="216" t="s">
        <v>1234</v>
      </c>
      <c r="G834" s="217" t="s">
        <v>352</v>
      </c>
      <c r="H834" s="218">
        <v>2</v>
      </c>
      <c r="I834" s="219"/>
      <c r="J834" s="220">
        <f>ROUND(I834*H834,2)</f>
        <v>0</v>
      </c>
      <c r="K834" s="216" t="s">
        <v>164</v>
      </c>
      <c r="L834" s="44"/>
      <c r="M834" s="221" t="s">
        <v>1</v>
      </c>
      <c r="N834" s="222" t="s">
        <v>43</v>
      </c>
      <c r="O834" s="91"/>
      <c r="P834" s="223">
        <f>O834*H834</f>
        <v>0</v>
      </c>
      <c r="Q834" s="223">
        <v>0.00042999999999999999</v>
      </c>
      <c r="R834" s="223">
        <f>Q834*H834</f>
        <v>0.00085999999999999998</v>
      </c>
      <c r="S834" s="223">
        <v>0</v>
      </c>
      <c r="T834" s="224">
        <f>S834*H834</f>
        <v>0</v>
      </c>
      <c r="U834" s="38"/>
      <c r="V834" s="38"/>
      <c r="W834" s="38"/>
      <c r="X834" s="38"/>
      <c r="Y834" s="38"/>
      <c r="Z834" s="38"/>
      <c r="AA834" s="38"/>
      <c r="AB834" s="38"/>
      <c r="AC834" s="38"/>
      <c r="AD834" s="38"/>
      <c r="AE834" s="38"/>
      <c r="AR834" s="225" t="s">
        <v>254</v>
      </c>
      <c r="AT834" s="225" t="s">
        <v>160</v>
      </c>
      <c r="AU834" s="225" t="s">
        <v>87</v>
      </c>
      <c r="AY834" s="17" t="s">
        <v>157</v>
      </c>
      <c r="BE834" s="226">
        <f>IF(N834="základní",J834,0)</f>
        <v>0</v>
      </c>
      <c r="BF834" s="226">
        <f>IF(N834="snížená",J834,0)</f>
        <v>0</v>
      </c>
      <c r="BG834" s="226">
        <f>IF(N834="zákl. přenesená",J834,0)</f>
        <v>0</v>
      </c>
      <c r="BH834" s="226">
        <f>IF(N834="sníž. přenesená",J834,0)</f>
        <v>0</v>
      </c>
      <c r="BI834" s="226">
        <f>IF(N834="nulová",J834,0)</f>
        <v>0</v>
      </c>
      <c r="BJ834" s="17" t="s">
        <v>85</v>
      </c>
      <c r="BK834" s="226">
        <f>ROUND(I834*H834,2)</f>
        <v>0</v>
      </c>
      <c r="BL834" s="17" t="s">
        <v>254</v>
      </c>
      <c r="BM834" s="225" t="s">
        <v>1235</v>
      </c>
    </row>
    <row r="835" s="2" customFormat="1" ht="33" customHeight="1">
      <c r="A835" s="38"/>
      <c r="B835" s="39"/>
      <c r="C835" s="214" t="s">
        <v>1236</v>
      </c>
      <c r="D835" s="214" t="s">
        <v>160</v>
      </c>
      <c r="E835" s="215" t="s">
        <v>1237</v>
      </c>
      <c r="F835" s="216" t="s">
        <v>1238</v>
      </c>
      <c r="G835" s="217" t="s">
        <v>1121</v>
      </c>
      <c r="H835" s="218">
        <v>2</v>
      </c>
      <c r="I835" s="219"/>
      <c r="J835" s="220">
        <f>ROUND(I835*H835,2)</f>
        <v>0</v>
      </c>
      <c r="K835" s="216" t="s">
        <v>164</v>
      </c>
      <c r="L835" s="44"/>
      <c r="M835" s="221" t="s">
        <v>1</v>
      </c>
      <c r="N835" s="222" t="s">
        <v>43</v>
      </c>
      <c r="O835" s="91"/>
      <c r="P835" s="223">
        <f>O835*H835</f>
        <v>0</v>
      </c>
      <c r="Q835" s="223">
        <v>0.02913</v>
      </c>
      <c r="R835" s="223">
        <f>Q835*H835</f>
        <v>0.058259999999999999</v>
      </c>
      <c r="S835" s="223">
        <v>0</v>
      </c>
      <c r="T835" s="224">
        <f>S835*H835</f>
        <v>0</v>
      </c>
      <c r="U835" s="38"/>
      <c r="V835" s="38"/>
      <c r="W835" s="38"/>
      <c r="X835" s="38"/>
      <c r="Y835" s="38"/>
      <c r="Z835" s="38"/>
      <c r="AA835" s="38"/>
      <c r="AB835" s="38"/>
      <c r="AC835" s="38"/>
      <c r="AD835" s="38"/>
      <c r="AE835" s="38"/>
      <c r="AR835" s="225" t="s">
        <v>254</v>
      </c>
      <c r="AT835" s="225" t="s">
        <v>160</v>
      </c>
      <c r="AU835" s="225" t="s">
        <v>87</v>
      </c>
      <c r="AY835" s="17" t="s">
        <v>157</v>
      </c>
      <c r="BE835" s="226">
        <f>IF(N835="základní",J835,0)</f>
        <v>0</v>
      </c>
      <c r="BF835" s="226">
        <f>IF(N835="snížená",J835,0)</f>
        <v>0</v>
      </c>
      <c r="BG835" s="226">
        <f>IF(N835="zákl. přenesená",J835,0)</f>
        <v>0</v>
      </c>
      <c r="BH835" s="226">
        <f>IF(N835="sníž. přenesená",J835,0)</f>
        <v>0</v>
      </c>
      <c r="BI835" s="226">
        <f>IF(N835="nulová",J835,0)</f>
        <v>0</v>
      </c>
      <c r="BJ835" s="17" t="s">
        <v>85</v>
      </c>
      <c r="BK835" s="226">
        <f>ROUND(I835*H835,2)</f>
        <v>0</v>
      </c>
      <c r="BL835" s="17" t="s">
        <v>254</v>
      </c>
      <c r="BM835" s="225" t="s">
        <v>1239</v>
      </c>
    </row>
    <row r="836" s="2" customFormat="1" ht="33" customHeight="1">
      <c r="A836" s="38"/>
      <c r="B836" s="39"/>
      <c r="C836" s="214" t="s">
        <v>1240</v>
      </c>
      <c r="D836" s="214" t="s">
        <v>160</v>
      </c>
      <c r="E836" s="215" t="s">
        <v>1241</v>
      </c>
      <c r="F836" s="216" t="s">
        <v>1242</v>
      </c>
      <c r="G836" s="217" t="s">
        <v>202</v>
      </c>
      <c r="H836" s="218">
        <v>536.75</v>
      </c>
      <c r="I836" s="219"/>
      <c r="J836" s="220">
        <f>ROUND(I836*H836,2)</f>
        <v>0</v>
      </c>
      <c r="K836" s="216" t="s">
        <v>164</v>
      </c>
      <c r="L836" s="44"/>
      <c r="M836" s="221" t="s">
        <v>1</v>
      </c>
      <c r="N836" s="222" t="s">
        <v>43</v>
      </c>
      <c r="O836" s="91"/>
      <c r="P836" s="223">
        <f>O836*H836</f>
        <v>0</v>
      </c>
      <c r="Q836" s="223">
        <v>1.0000000000000001E-05</v>
      </c>
      <c r="R836" s="223">
        <f>Q836*H836</f>
        <v>0.0053675000000000007</v>
      </c>
      <c r="S836" s="223">
        <v>0</v>
      </c>
      <c r="T836" s="224">
        <f>S836*H836</f>
        <v>0</v>
      </c>
      <c r="U836" s="38"/>
      <c r="V836" s="38"/>
      <c r="W836" s="38"/>
      <c r="X836" s="38"/>
      <c r="Y836" s="38"/>
      <c r="Z836" s="38"/>
      <c r="AA836" s="38"/>
      <c r="AB836" s="38"/>
      <c r="AC836" s="38"/>
      <c r="AD836" s="38"/>
      <c r="AE836" s="38"/>
      <c r="AR836" s="225" t="s">
        <v>254</v>
      </c>
      <c r="AT836" s="225" t="s">
        <v>160</v>
      </c>
      <c r="AU836" s="225" t="s">
        <v>87</v>
      </c>
      <c r="AY836" s="17" t="s">
        <v>157</v>
      </c>
      <c r="BE836" s="226">
        <f>IF(N836="základní",J836,0)</f>
        <v>0</v>
      </c>
      <c r="BF836" s="226">
        <f>IF(N836="snížená",J836,0)</f>
        <v>0</v>
      </c>
      <c r="BG836" s="226">
        <f>IF(N836="zákl. přenesená",J836,0)</f>
        <v>0</v>
      </c>
      <c r="BH836" s="226">
        <f>IF(N836="sníž. přenesená",J836,0)</f>
        <v>0</v>
      </c>
      <c r="BI836" s="226">
        <f>IF(N836="nulová",J836,0)</f>
        <v>0</v>
      </c>
      <c r="BJ836" s="17" t="s">
        <v>85</v>
      </c>
      <c r="BK836" s="226">
        <f>ROUND(I836*H836,2)</f>
        <v>0</v>
      </c>
      <c r="BL836" s="17" t="s">
        <v>254</v>
      </c>
      <c r="BM836" s="225" t="s">
        <v>1243</v>
      </c>
    </row>
    <row r="837" s="14" customFormat="1">
      <c r="A837" s="14"/>
      <c r="B837" s="238"/>
      <c r="C837" s="239"/>
      <c r="D837" s="229" t="s">
        <v>167</v>
      </c>
      <c r="E837" s="240" t="s">
        <v>1</v>
      </c>
      <c r="F837" s="241" t="s">
        <v>1244</v>
      </c>
      <c r="G837" s="239"/>
      <c r="H837" s="242">
        <v>536.75</v>
      </c>
      <c r="I837" s="243"/>
      <c r="J837" s="239"/>
      <c r="K837" s="239"/>
      <c r="L837" s="244"/>
      <c r="M837" s="245"/>
      <c r="N837" s="246"/>
      <c r="O837" s="246"/>
      <c r="P837" s="246"/>
      <c r="Q837" s="246"/>
      <c r="R837" s="246"/>
      <c r="S837" s="246"/>
      <c r="T837" s="247"/>
      <c r="U837" s="14"/>
      <c r="V837" s="14"/>
      <c r="W837" s="14"/>
      <c r="X837" s="14"/>
      <c r="Y837" s="14"/>
      <c r="Z837" s="14"/>
      <c r="AA837" s="14"/>
      <c r="AB837" s="14"/>
      <c r="AC837" s="14"/>
      <c r="AD837" s="14"/>
      <c r="AE837" s="14"/>
      <c r="AT837" s="248" t="s">
        <v>167</v>
      </c>
      <c r="AU837" s="248" t="s">
        <v>87</v>
      </c>
      <c r="AV837" s="14" t="s">
        <v>87</v>
      </c>
      <c r="AW837" s="14" t="s">
        <v>33</v>
      </c>
      <c r="AX837" s="14" t="s">
        <v>85</v>
      </c>
      <c r="AY837" s="248" t="s">
        <v>157</v>
      </c>
    </row>
    <row r="838" s="2" customFormat="1" ht="37.8" customHeight="1">
      <c r="A838" s="38"/>
      <c r="B838" s="39"/>
      <c r="C838" s="214" t="s">
        <v>1245</v>
      </c>
      <c r="D838" s="214" t="s">
        <v>160</v>
      </c>
      <c r="E838" s="215" t="s">
        <v>1246</v>
      </c>
      <c r="F838" s="216" t="s">
        <v>1247</v>
      </c>
      <c r="G838" s="217" t="s">
        <v>202</v>
      </c>
      <c r="H838" s="218">
        <v>536.75</v>
      </c>
      <c r="I838" s="219"/>
      <c r="J838" s="220">
        <f>ROUND(I838*H838,2)</f>
        <v>0</v>
      </c>
      <c r="K838" s="216" t="s">
        <v>164</v>
      </c>
      <c r="L838" s="44"/>
      <c r="M838" s="221" t="s">
        <v>1</v>
      </c>
      <c r="N838" s="222" t="s">
        <v>43</v>
      </c>
      <c r="O838" s="91"/>
      <c r="P838" s="223">
        <f>O838*H838</f>
        <v>0</v>
      </c>
      <c r="Q838" s="223">
        <v>2.0000000000000002E-05</v>
      </c>
      <c r="R838" s="223">
        <f>Q838*H838</f>
        <v>0.010735000000000002</v>
      </c>
      <c r="S838" s="223">
        <v>0</v>
      </c>
      <c r="T838" s="224">
        <f>S838*H838</f>
        <v>0</v>
      </c>
      <c r="U838" s="38"/>
      <c r="V838" s="38"/>
      <c r="W838" s="38"/>
      <c r="X838" s="38"/>
      <c r="Y838" s="38"/>
      <c r="Z838" s="38"/>
      <c r="AA838" s="38"/>
      <c r="AB838" s="38"/>
      <c r="AC838" s="38"/>
      <c r="AD838" s="38"/>
      <c r="AE838" s="38"/>
      <c r="AR838" s="225" t="s">
        <v>254</v>
      </c>
      <c r="AT838" s="225" t="s">
        <v>160</v>
      </c>
      <c r="AU838" s="225" t="s">
        <v>87</v>
      </c>
      <c r="AY838" s="17" t="s">
        <v>157</v>
      </c>
      <c r="BE838" s="226">
        <f>IF(N838="základní",J838,0)</f>
        <v>0</v>
      </c>
      <c r="BF838" s="226">
        <f>IF(N838="snížená",J838,0)</f>
        <v>0</v>
      </c>
      <c r="BG838" s="226">
        <f>IF(N838="zákl. přenesená",J838,0)</f>
        <v>0</v>
      </c>
      <c r="BH838" s="226">
        <f>IF(N838="sníž. přenesená",J838,0)</f>
        <v>0</v>
      </c>
      <c r="BI838" s="226">
        <f>IF(N838="nulová",J838,0)</f>
        <v>0</v>
      </c>
      <c r="BJ838" s="17" t="s">
        <v>85</v>
      </c>
      <c r="BK838" s="226">
        <f>ROUND(I838*H838,2)</f>
        <v>0</v>
      </c>
      <c r="BL838" s="17" t="s">
        <v>254</v>
      </c>
      <c r="BM838" s="225" t="s">
        <v>1248</v>
      </c>
    </row>
    <row r="839" s="14" customFormat="1">
      <c r="A839" s="14"/>
      <c r="B839" s="238"/>
      <c r="C839" s="239"/>
      <c r="D839" s="229" t="s">
        <v>167</v>
      </c>
      <c r="E839" s="240" t="s">
        <v>1</v>
      </c>
      <c r="F839" s="241" t="s">
        <v>1244</v>
      </c>
      <c r="G839" s="239"/>
      <c r="H839" s="242">
        <v>536.75</v>
      </c>
      <c r="I839" s="243"/>
      <c r="J839" s="239"/>
      <c r="K839" s="239"/>
      <c r="L839" s="244"/>
      <c r="M839" s="245"/>
      <c r="N839" s="246"/>
      <c r="O839" s="246"/>
      <c r="P839" s="246"/>
      <c r="Q839" s="246"/>
      <c r="R839" s="246"/>
      <c r="S839" s="246"/>
      <c r="T839" s="247"/>
      <c r="U839" s="14"/>
      <c r="V839" s="14"/>
      <c r="W839" s="14"/>
      <c r="X839" s="14"/>
      <c r="Y839" s="14"/>
      <c r="Z839" s="14"/>
      <c r="AA839" s="14"/>
      <c r="AB839" s="14"/>
      <c r="AC839" s="14"/>
      <c r="AD839" s="14"/>
      <c r="AE839" s="14"/>
      <c r="AT839" s="248" t="s">
        <v>167</v>
      </c>
      <c r="AU839" s="248" t="s">
        <v>87</v>
      </c>
      <c r="AV839" s="14" t="s">
        <v>87</v>
      </c>
      <c r="AW839" s="14" t="s">
        <v>33</v>
      </c>
      <c r="AX839" s="14" t="s">
        <v>85</v>
      </c>
      <c r="AY839" s="248" t="s">
        <v>157</v>
      </c>
    </row>
    <row r="840" s="2" customFormat="1" ht="37.8" customHeight="1">
      <c r="A840" s="38"/>
      <c r="B840" s="39"/>
      <c r="C840" s="214" t="s">
        <v>1249</v>
      </c>
      <c r="D840" s="214" t="s">
        <v>160</v>
      </c>
      <c r="E840" s="215" t="s">
        <v>1250</v>
      </c>
      <c r="F840" s="216" t="s">
        <v>1251</v>
      </c>
      <c r="G840" s="217" t="s">
        <v>202</v>
      </c>
      <c r="H840" s="218">
        <v>536.75</v>
      </c>
      <c r="I840" s="219"/>
      <c r="J840" s="220">
        <f>ROUND(I840*H840,2)</f>
        <v>0</v>
      </c>
      <c r="K840" s="216" t="s">
        <v>164</v>
      </c>
      <c r="L840" s="44"/>
      <c r="M840" s="221" t="s">
        <v>1</v>
      </c>
      <c r="N840" s="222" t="s">
        <v>43</v>
      </c>
      <c r="O840" s="91"/>
      <c r="P840" s="223">
        <f>O840*H840</f>
        <v>0</v>
      </c>
      <c r="Q840" s="223">
        <v>6.0000000000000002E-05</v>
      </c>
      <c r="R840" s="223">
        <f>Q840*H840</f>
        <v>0.032204999999999998</v>
      </c>
      <c r="S840" s="223">
        <v>0</v>
      </c>
      <c r="T840" s="224">
        <f>S840*H840</f>
        <v>0</v>
      </c>
      <c r="U840" s="38"/>
      <c r="V840" s="38"/>
      <c r="W840" s="38"/>
      <c r="X840" s="38"/>
      <c r="Y840" s="38"/>
      <c r="Z840" s="38"/>
      <c r="AA840" s="38"/>
      <c r="AB840" s="38"/>
      <c r="AC840" s="38"/>
      <c r="AD840" s="38"/>
      <c r="AE840" s="38"/>
      <c r="AR840" s="225" t="s">
        <v>254</v>
      </c>
      <c r="AT840" s="225" t="s">
        <v>160</v>
      </c>
      <c r="AU840" s="225" t="s">
        <v>87</v>
      </c>
      <c r="AY840" s="17" t="s">
        <v>157</v>
      </c>
      <c r="BE840" s="226">
        <f>IF(N840="základní",J840,0)</f>
        <v>0</v>
      </c>
      <c r="BF840" s="226">
        <f>IF(N840="snížená",J840,0)</f>
        <v>0</v>
      </c>
      <c r="BG840" s="226">
        <f>IF(N840="zákl. přenesená",J840,0)</f>
        <v>0</v>
      </c>
      <c r="BH840" s="226">
        <f>IF(N840="sníž. přenesená",J840,0)</f>
        <v>0</v>
      </c>
      <c r="BI840" s="226">
        <f>IF(N840="nulová",J840,0)</f>
        <v>0</v>
      </c>
      <c r="BJ840" s="17" t="s">
        <v>85</v>
      </c>
      <c r="BK840" s="226">
        <f>ROUND(I840*H840,2)</f>
        <v>0</v>
      </c>
      <c r="BL840" s="17" t="s">
        <v>254</v>
      </c>
      <c r="BM840" s="225" t="s">
        <v>1252</v>
      </c>
    </row>
    <row r="841" s="14" customFormat="1">
      <c r="A841" s="14"/>
      <c r="B841" s="238"/>
      <c r="C841" s="239"/>
      <c r="D841" s="229" t="s">
        <v>167</v>
      </c>
      <c r="E841" s="240" t="s">
        <v>1</v>
      </c>
      <c r="F841" s="241" t="s">
        <v>1244</v>
      </c>
      <c r="G841" s="239"/>
      <c r="H841" s="242">
        <v>536.75</v>
      </c>
      <c r="I841" s="243"/>
      <c r="J841" s="239"/>
      <c r="K841" s="239"/>
      <c r="L841" s="244"/>
      <c r="M841" s="245"/>
      <c r="N841" s="246"/>
      <c r="O841" s="246"/>
      <c r="P841" s="246"/>
      <c r="Q841" s="246"/>
      <c r="R841" s="246"/>
      <c r="S841" s="246"/>
      <c r="T841" s="247"/>
      <c r="U841" s="14"/>
      <c r="V841" s="14"/>
      <c r="W841" s="14"/>
      <c r="X841" s="14"/>
      <c r="Y841" s="14"/>
      <c r="Z841" s="14"/>
      <c r="AA841" s="14"/>
      <c r="AB841" s="14"/>
      <c r="AC841" s="14"/>
      <c r="AD841" s="14"/>
      <c r="AE841" s="14"/>
      <c r="AT841" s="248" t="s">
        <v>167</v>
      </c>
      <c r="AU841" s="248" t="s">
        <v>87</v>
      </c>
      <c r="AV841" s="14" t="s">
        <v>87</v>
      </c>
      <c r="AW841" s="14" t="s">
        <v>33</v>
      </c>
      <c r="AX841" s="14" t="s">
        <v>85</v>
      </c>
      <c r="AY841" s="248" t="s">
        <v>157</v>
      </c>
    </row>
    <row r="842" s="2" customFormat="1" ht="49.05" customHeight="1">
      <c r="A842" s="38"/>
      <c r="B842" s="39"/>
      <c r="C842" s="214" t="s">
        <v>1253</v>
      </c>
      <c r="D842" s="214" t="s">
        <v>160</v>
      </c>
      <c r="E842" s="215" t="s">
        <v>1254</v>
      </c>
      <c r="F842" s="216" t="s">
        <v>1255</v>
      </c>
      <c r="G842" s="217" t="s">
        <v>805</v>
      </c>
      <c r="H842" s="270"/>
      <c r="I842" s="219"/>
      <c r="J842" s="220">
        <f>ROUND(I842*H842,2)</f>
        <v>0</v>
      </c>
      <c r="K842" s="216" t="s">
        <v>164</v>
      </c>
      <c r="L842" s="44"/>
      <c r="M842" s="221" t="s">
        <v>1</v>
      </c>
      <c r="N842" s="222" t="s">
        <v>43</v>
      </c>
      <c r="O842" s="91"/>
      <c r="P842" s="223">
        <f>O842*H842</f>
        <v>0</v>
      </c>
      <c r="Q842" s="223">
        <v>0</v>
      </c>
      <c r="R842" s="223">
        <f>Q842*H842</f>
        <v>0</v>
      </c>
      <c r="S842" s="223">
        <v>0</v>
      </c>
      <c r="T842" s="224">
        <f>S842*H842</f>
        <v>0</v>
      </c>
      <c r="U842" s="38"/>
      <c r="V842" s="38"/>
      <c r="W842" s="38"/>
      <c r="X842" s="38"/>
      <c r="Y842" s="38"/>
      <c r="Z842" s="38"/>
      <c r="AA842" s="38"/>
      <c r="AB842" s="38"/>
      <c r="AC842" s="38"/>
      <c r="AD842" s="38"/>
      <c r="AE842" s="38"/>
      <c r="AR842" s="225" t="s">
        <v>254</v>
      </c>
      <c r="AT842" s="225" t="s">
        <v>160</v>
      </c>
      <c r="AU842" s="225" t="s">
        <v>87</v>
      </c>
      <c r="AY842" s="17" t="s">
        <v>157</v>
      </c>
      <c r="BE842" s="226">
        <f>IF(N842="základní",J842,0)</f>
        <v>0</v>
      </c>
      <c r="BF842" s="226">
        <f>IF(N842="snížená",J842,0)</f>
        <v>0</v>
      </c>
      <c r="BG842" s="226">
        <f>IF(N842="zákl. přenesená",J842,0)</f>
        <v>0</v>
      </c>
      <c r="BH842" s="226">
        <f>IF(N842="sníž. přenesená",J842,0)</f>
        <v>0</v>
      </c>
      <c r="BI842" s="226">
        <f>IF(N842="nulová",J842,0)</f>
        <v>0</v>
      </c>
      <c r="BJ842" s="17" t="s">
        <v>85</v>
      </c>
      <c r="BK842" s="226">
        <f>ROUND(I842*H842,2)</f>
        <v>0</v>
      </c>
      <c r="BL842" s="17" t="s">
        <v>254</v>
      </c>
      <c r="BM842" s="225" t="s">
        <v>1256</v>
      </c>
    </row>
    <row r="843" s="2" customFormat="1" ht="55.5" customHeight="1">
      <c r="A843" s="38"/>
      <c r="B843" s="39"/>
      <c r="C843" s="214" t="s">
        <v>1257</v>
      </c>
      <c r="D843" s="214" t="s">
        <v>160</v>
      </c>
      <c r="E843" s="215" t="s">
        <v>1258</v>
      </c>
      <c r="F843" s="216" t="s">
        <v>1259</v>
      </c>
      <c r="G843" s="217" t="s">
        <v>805</v>
      </c>
      <c r="H843" s="270"/>
      <c r="I843" s="219"/>
      <c r="J843" s="220">
        <f>ROUND(I843*H843,2)</f>
        <v>0</v>
      </c>
      <c r="K843" s="216" t="s">
        <v>164</v>
      </c>
      <c r="L843" s="44"/>
      <c r="M843" s="221" t="s">
        <v>1</v>
      </c>
      <c r="N843" s="222" t="s">
        <v>43</v>
      </c>
      <c r="O843" s="91"/>
      <c r="P843" s="223">
        <f>O843*H843</f>
        <v>0</v>
      </c>
      <c r="Q843" s="223">
        <v>0</v>
      </c>
      <c r="R843" s="223">
        <f>Q843*H843</f>
        <v>0</v>
      </c>
      <c r="S843" s="223">
        <v>0</v>
      </c>
      <c r="T843" s="224">
        <f>S843*H843</f>
        <v>0</v>
      </c>
      <c r="U843" s="38"/>
      <c r="V843" s="38"/>
      <c r="W843" s="38"/>
      <c r="X843" s="38"/>
      <c r="Y843" s="38"/>
      <c r="Z843" s="38"/>
      <c r="AA843" s="38"/>
      <c r="AB843" s="38"/>
      <c r="AC843" s="38"/>
      <c r="AD843" s="38"/>
      <c r="AE843" s="38"/>
      <c r="AR843" s="225" t="s">
        <v>254</v>
      </c>
      <c r="AT843" s="225" t="s">
        <v>160</v>
      </c>
      <c r="AU843" s="225" t="s">
        <v>87</v>
      </c>
      <c r="AY843" s="17" t="s">
        <v>157</v>
      </c>
      <c r="BE843" s="226">
        <f>IF(N843="základní",J843,0)</f>
        <v>0</v>
      </c>
      <c r="BF843" s="226">
        <f>IF(N843="snížená",J843,0)</f>
        <v>0</v>
      </c>
      <c r="BG843" s="226">
        <f>IF(N843="zákl. přenesená",J843,0)</f>
        <v>0</v>
      </c>
      <c r="BH843" s="226">
        <f>IF(N843="sníž. přenesená",J843,0)</f>
        <v>0</v>
      </c>
      <c r="BI843" s="226">
        <f>IF(N843="nulová",J843,0)</f>
        <v>0</v>
      </c>
      <c r="BJ843" s="17" t="s">
        <v>85</v>
      </c>
      <c r="BK843" s="226">
        <f>ROUND(I843*H843,2)</f>
        <v>0</v>
      </c>
      <c r="BL843" s="17" t="s">
        <v>254</v>
      </c>
      <c r="BM843" s="225" t="s">
        <v>1260</v>
      </c>
    </row>
    <row r="844" s="12" customFormat="1" ht="22.8" customHeight="1">
      <c r="A844" s="12"/>
      <c r="B844" s="198"/>
      <c r="C844" s="199"/>
      <c r="D844" s="200" t="s">
        <v>77</v>
      </c>
      <c r="E844" s="212" t="s">
        <v>1261</v>
      </c>
      <c r="F844" s="212" t="s">
        <v>1262</v>
      </c>
      <c r="G844" s="199"/>
      <c r="H844" s="199"/>
      <c r="I844" s="202"/>
      <c r="J844" s="213">
        <f>BK844</f>
        <v>0</v>
      </c>
      <c r="K844" s="199"/>
      <c r="L844" s="204"/>
      <c r="M844" s="205"/>
      <c r="N844" s="206"/>
      <c r="O844" s="206"/>
      <c r="P844" s="207">
        <f>SUM(P845:P850)</f>
        <v>0</v>
      </c>
      <c r="Q844" s="206"/>
      <c r="R844" s="207">
        <f>SUM(R845:R850)</f>
        <v>0.0112</v>
      </c>
      <c r="S844" s="206"/>
      <c r="T844" s="208">
        <f>SUM(T845:T850)</f>
        <v>0</v>
      </c>
      <c r="U844" s="12"/>
      <c r="V844" s="12"/>
      <c r="W844" s="12"/>
      <c r="X844" s="12"/>
      <c r="Y844" s="12"/>
      <c r="Z844" s="12"/>
      <c r="AA844" s="12"/>
      <c r="AB844" s="12"/>
      <c r="AC844" s="12"/>
      <c r="AD844" s="12"/>
      <c r="AE844" s="12"/>
      <c r="AR844" s="209" t="s">
        <v>87</v>
      </c>
      <c r="AT844" s="210" t="s">
        <v>77</v>
      </c>
      <c r="AU844" s="210" t="s">
        <v>85</v>
      </c>
      <c r="AY844" s="209" t="s">
        <v>157</v>
      </c>
      <c r="BK844" s="211">
        <f>SUM(BK845:BK850)</f>
        <v>0</v>
      </c>
    </row>
    <row r="845" s="2" customFormat="1" ht="24.15" customHeight="1">
      <c r="A845" s="38"/>
      <c r="B845" s="39"/>
      <c r="C845" s="214" t="s">
        <v>1263</v>
      </c>
      <c r="D845" s="214" t="s">
        <v>160</v>
      </c>
      <c r="E845" s="215" t="s">
        <v>1264</v>
      </c>
      <c r="F845" s="216" t="s">
        <v>1265</v>
      </c>
      <c r="G845" s="217" t="s">
        <v>1121</v>
      </c>
      <c r="H845" s="218">
        <v>2</v>
      </c>
      <c r="I845" s="219"/>
      <c r="J845" s="220">
        <f>ROUND(I845*H845,2)</f>
        <v>0</v>
      </c>
      <c r="K845" s="216" t="s">
        <v>164</v>
      </c>
      <c r="L845" s="44"/>
      <c r="M845" s="221" t="s">
        <v>1</v>
      </c>
      <c r="N845" s="222" t="s">
        <v>43</v>
      </c>
      <c r="O845" s="91"/>
      <c r="P845" s="223">
        <f>O845*H845</f>
        <v>0</v>
      </c>
      <c r="Q845" s="223">
        <v>0.00025999999999999998</v>
      </c>
      <c r="R845" s="223">
        <f>Q845*H845</f>
        <v>0.00051999999999999995</v>
      </c>
      <c r="S845" s="223">
        <v>0</v>
      </c>
      <c r="T845" s="224">
        <f>S845*H845</f>
        <v>0</v>
      </c>
      <c r="U845" s="38"/>
      <c r="V845" s="38"/>
      <c r="W845" s="38"/>
      <c r="X845" s="38"/>
      <c r="Y845" s="38"/>
      <c r="Z845" s="38"/>
      <c r="AA845" s="38"/>
      <c r="AB845" s="38"/>
      <c r="AC845" s="38"/>
      <c r="AD845" s="38"/>
      <c r="AE845" s="38"/>
      <c r="AR845" s="225" t="s">
        <v>254</v>
      </c>
      <c r="AT845" s="225" t="s">
        <v>160</v>
      </c>
      <c r="AU845" s="225" t="s">
        <v>87</v>
      </c>
      <c r="AY845" s="17" t="s">
        <v>157</v>
      </c>
      <c r="BE845" s="226">
        <f>IF(N845="základní",J845,0)</f>
        <v>0</v>
      </c>
      <c r="BF845" s="226">
        <f>IF(N845="snížená",J845,0)</f>
        <v>0</v>
      </c>
      <c r="BG845" s="226">
        <f>IF(N845="zákl. přenesená",J845,0)</f>
        <v>0</v>
      </c>
      <c r="BH845" s="226">
        <f>IF(N845="sníž. přenesená",J845,0)</f>
        <v>0</v>
      </c>
      <c r="BI845" s="226">
        <f>IF(N845="nulová",J845,0)</f>
        <v>0</v>
      </c>
      <c r="BJ845" s="17" t="s">
        <v>85</v>
      </c>
      <c r="BK845" s="226">
        <f>ROUND(I845*H845,2)</f>
        <v>0</v>
      </c>
      <c r="BL845" s="17" t="s">
        <v>254</v>
      </c>
      <c r="BM845" s="225" t="s">
        <v>1266</v>
      </c>
    </row>
    <row r="846" s="2" customFormat="1" ht="24.15" customHeight="1">
      <c r="A846" s="38"/>
      <c r="B846" s="39"/>
      <c r="C846" s="214" t="s">
        <v>1267</v>
      </c>
      <c r="D846" s="214" t="s">
        <v>160</v>
      </c>
      <c r="E846" s="215" t="s">
        <v>1268</v>
      </c>
      <c r="F846" s="216" t="s">
        <v>1269</v>
      </c>
      <c r="G846" s="217" t="s">
        <v>1121</v>
      </c>
      <c r="H846" s="218">
        <v>2</v>
      </c>
      <c r="I846" s="219"/>
      <c r="J846" s="220">
        <f>ROUND(I846*H846,2)</f>
        <v>0</v>
      </c>
      <c r="K846" s="216" t="s">
        <v>164</v>
      </c>
      <c r="L846" s="44"/>
      <c r="M846" s="221" t="s">
        <v>1</v>
      </c>
      <c r="N846" s="222" t="s">
        <v>43</v>
      </c>
      <c r="O846" s="91"/>
      <c r="P846" s="223">
        <f>O846*H846</f>
        <v>0</v>
      </c>
      <c r="Q846" s="223">
        <v>0.0047800000000000004</v>
      </c>
      <c r="R846" s="223">
        <f>Q846*H846</f>
        <v>0.0095600000000000008</v>
      </c>
      <c r="S846" s="223">
        <v>0</v>
      </c>
      <c r="T846" s="224">
        <f>S846*H846</f>
        <v>0</v>
      </c>
      <c r="U846" s="38"/>
      <c r="V846" s="38"/>
      <c r="W846" s="38"/>
      <c r="X846" s="38"/>
      <c r="Y846" s="38"/>
      <c r="Z846" s="38"/>
      <c r="AA846" s="38"/>
      <c r="AB846" s="38"/>
      <c r="AC846" s="38"/>
      <c r="AD846" s="38"/>
      <c r="AE846" s="38"/>
      <c r="AR846" s="225" t="s">
        <v>254</v>
      </c>
      <c r="AT846" s="225" t="s">
        <v>160</v>
      </c>
      <c r="AU846" s="225" t="s">
        <v>87</v>
      </c>
      <c r="AY846" s="17" t="s">
        <v>157</v>
      </c>
      <c r="BE846" s="226">
        <f>IF(N846="základní",J846,0)</f>
        <v>0</v>
      </c>
      <c r="BF846" s="226">
        <f>IF(N846="snížená",J846,0)</f>
        <v>0</v>
      </c>
      <c r="BG846" s="226">
        <f>IF(N846="zákl. přenesená",J846,0)</f>
        <v>0</v>
      </c>
      <c r="BH846" s="226">
        <f>IF(N846="sníž. přenesená",J846,0)</f>
        <v>0</v>
      </c>
      <c r="BI846" s="226">
        <f>IF(N846="nulová",J846,0)</f>
        <v>0</v>
      </c>
      <c r="BJ846" s="17" t="s">
        <v>85</v>
      </c>
      <c r="BK846" s="226">
        <f>ROUND(I846*H846,2)</f>
        <v>0</v>
      </c>
      <c r="BL846" s="17" t="s">
        <v>254</v>
      </c>
      <c r="BM846" s="225" t="s">
        <v>1270</v>
      </c>
    </row>
    <row r="847" s="2" customFormat="1" ht="33" customHeight="1">
      <c r="A847" s="38"/>
      <c r="B847" s="39"/>
      <c r="C847" s="214" t="s">
        <v>1271</v>
      </c>
      <c r="D847" s="214" t="s">
        <v>160</v>
      </c>
      <c r="E847" s="215" t="s">
        <v>1272</v>
      </c>
      <c r="F847" s="216" t="s">
        <v>1273</v>
      </c>
      <c r="G847" s="217" t="s">
        <v>352</v>
      </c>
      <c r="H847" s="218">
        <v>2</v>
      </c>
      <c r="I847" s="219"/>
      <c r="J847" s="220">
        <f>ROUND(I847*H847,2)</f>
        <v>0</v>
      </c>
      <c r="K847" s="216" t="s">
        <v>164</v>
      </c>
      <c r="L847" s="44"/>
      <c r="M847" s="221" t="s">
        <v>1</v>
      </c>
      <c r="N847" s="222" t="s">
        <v>43</v>
      </c>
      <c r="O847" s="91"/>
      <c r="P847" s="223">
        <f>O847*H847</f>
        <v>0</v>
      </c>
      <c r="Q847" s="223">
        <v>0.00044999999999999999</v>
      </c>
      <c r="R847" s="223">
        <f>Q847*H847</f>
        <v>0.00089999999999999998</v>
      </c>
      <c r="S847" s="223">
        <v>0</v>
      </c>
      <c r="T847" s="224">
        <f>S847*H847</f>
        <v>0</v>
      </c>
      <c r="U847" s="38"/>
      <c r="V847" s="38"/>
      <c r="W847" s="38"/>
      <c r="X847" s="38"/>
      <c r="Y847" s="38"/>
      <c r="Z847" s="38"/>
      <c r="AA847" s="38"/>
      <c r="AB847" s="38"/>
      <c r="AC847" s="38"/>
      <c r="AD847" s="38"/>
      <c r="AE847" s="38"/>
      <c r="AR847" s="225" t="s">
        <v>254</v>
      </c>
      <c r="AT847" s="225" t="s">
        <v>160</v>
      </c>
      <c r="AU847" s="225" t="s">
        <v>87</v>
      </c>
      <c r="AY847" s="17" t="s">
        <v>157</v>
      </c>
      <c r="BE847" s="226">
        <f>IF(N847="základní",J847,0)</f>
        <v>0</v>
      </c>
      <c r="BF847" s="226">
        <f>IF(N847="snížená",J847,0)</f>
        <v>0</v>
      </c>
      <c r="BG847" s="226">
        <f>IF(N847="zákl. přenesená",J847,0)</f>
        <v>0</v>
      </c>
      <c r="BH847" s="226">
        <f>IF(N847="sníž. přenesená",J847,0)</f>
        <v>0</v>
      </c>
      <c r="BI847" s="226">
        <f>IF(N847="nulová",J847,0)</f>
        <v>0</v>
      </c>
      <c r="BJ847" s="17" t="s">
        <v>85</v>
      </c>
      <c r="BK847" s="226">
        <f>ROUND(I847*H847,2)</f>
        <v>0</v>
      </c>
      <c r="BL847" s="17" t="s">
        <v>254</v>
      </c>
      <c r="BM847" s="225" t="s">
        <v>1274</v>
      </c>
    </row>
    <row r="848" s="2" customFormat="1" ht="33" customHeight="1">
      <c r="A848" s="38"/>
      <c r="B848" s="39"/>
      <c r="C848" s="214" t="s">
        <v>1275</v>
      </c>
      <c r="D848" s="214" t="s">
        <v>160</v>
      </c>
      <c r="E848" s="215" t="s">
        <v>1276</v>
      </c>
      <c r="F848" s="216" t="s">
        <v>1277</v>
      </c>
      <c r="G848" s="217" t="s">
        <v>352</v>
      </c>
      <c r="H848" s="218">
        <v>2</v>
      </c>
      <c r="I848" s="219"/>
      <c r="J848" s="220">
        <f>ROUND(I848*H848,2)</f>
        <v>0</v>
      </c>
      <c r="K848" s="216" t="s">
        <v>164</v>
      </c>
      <c r="L848" s="44"/>
      <c r="M848" s="221" t="s">
        <v>1</v>
      </c>
      <c r="N848" s="222" t="s">
        <v>43</v>
      </c>
      <c r="O848" s="91"/>
      <c r="P848" s="223">
        <f>O848*H848</f>
        <v>0</v>
      </c>
      <c r="Q848" s="223">
        <v>0.00011</v>
      </c>
      <c r="R848" s="223">
        <f>Q848*H848</f>
        <v>0.00022000000000000001</v>
      </c>
      <c r="S848" s="223">
        <v>0</v>
      </c>
      <c r="T848" s="224">
        <f>S848*H848</f>
        <v>0</v>
      </c>
      <c r="U848" s="38"/>
      <c r="V848" s="38"/>
      <c r="W848" s="38"/>
      <c r="X848" s="38"/>
      <c r="Y848" s="38"/>
      <c r="Z848" s="38"/>
      <c r="AA848" s="38"/>
      <c r="AB848" s="38"/>
      <c r="AC848" s="38"/>
      <c r="AD848" s="38"/>
      <c r="AE848" s="38"/>
      <c r="AR848" s="225" t="s">
        <v>254</v>
      </c>
      <c r="AT848" s="225" t="s">
        <v>160</v>
      </c>
      <c r="AU848" s="225" t="s">
        <v>87</v>
      </c>
      <c r="AY848" s="17" t="s">
        <v>157</v>
      </c>
      <c r="BE848" s="226">
        <f>IF(N848="základní",J848,0)</f>
        <v>0</v>
      </c>
      <c r="BF848" s="226">
        <f>IF(N848="snížená",J848,0)</f>
        <v>0</v>
      </c>
      <c r="BG848" s="226">
        <f>IF(N848="zákl. přenesená",J848,0)</f>
        <v>0</v>
      </c>
      <c r="BH848" s="226">
        <f>IF(N848="sníž. přenesená",J848,0)</f>
        <v>0</v>
      </c>
      <c r="BI848" s="226">
        <f>IF(N848="nulová",J848,0)</f>
        <v>0</v>
      </c>
      <c r="BJ848" s="17" t="s">
        <v>85</v>
      </c>
      <c r="BK848" s="226">
        <f>ROUND(I848*H848,2)</f>
        <v>0</v>
      </c>
      <c r="BL848" s="17" t="s">
        <v>254</v>
      </c>
      <c r="BM848" s="225" t="s">
        <v>1278</v>
      </c>
    </row>
    <row r="849" s="2" customFormat="1" ht="49.05" customHeight="1">
      <c r="A849" s="38"/>
      <c r="B849" s="39"/>
      <c r="C849" s="214" t="s">
        <v>1279</v>
      </c>
      <c r="D849" s="214" t="s">
        <v>160</v>
      </c>
      <c r="E849" s="215" t="s">
        <v>1280</v>
      </c>
      <c r="F849" s="216" t="s">
        <v>1281</v>
      </c>
      <c r="G849" s="217" t="s">
        <v>805</v>
      </c>
      <c r="H849" s="270"/>
      <c r="I849" s="219"/>
      <c r="J849" s="220">
        <f>ROUND(I849*H849,2)</f>
        <v>0</v>
      </c>
      <c r="K849" s="216" t="s">
        <v>164</v>
      </c>
      <c r="L849" s="44"/>
      <c r="M849" s="221" t="s">
        <v>1</v>
      </c>
      <c r="N849" s="222" t="s">
        <v>43</v>
      </c>
      <c r="O849" s="91"/>
      <c r="P849" s="223">
        <f>O849*H849</f>
        <v>0</v>
      </c>
      <c r="Q849" s="223">
        <v>0</v>
      </c>
      <c r="R849" s="223">
        <f>Q849*H849</f>
        <v>0</v>
      </c>
      <c r="S849" s="223">
        <v>0</v>
      </c>
      <c r="T849" s="224">
        <f>S849*H849</f>
        <v>0</v>
      </c>
      <c r="U849" s="38"/>
      <c r="V849" s="38"/>
      <c r="W849" s="38"/>
      <c r="X849" s="38"/>
      <c r="Y849" s="38"/>
      <c r="Z849" s="38"/>
      <c r="AA849" s="38"/>
      <c r="AB849" s="38"/>
      <c r="AC849" s="38"/>
      <c r="AD849" s="38"/>
      <c r="AE849" s="38"/>
      <c r="AR849" s="225" t="s">
        <v>254</v>
      </c>
      <c r="AT849" s="225" t="s">
        <v>160</v>
      </c>
      <c r="AU849" s="225" t="s">
        <v>87</v>
      </c>
      <c r="AY849" s="17" t="s">
        <v>157</v>
      </c>
      <c r="BE849" s="226">
        <f>IF(N849="základní",J849,0)</f>
        <v>0</v>
      </c>
      <c r="BF849" s="226">
        <f>IF(N849="snížená",J849,0)</f>
        <v>0</v>
      </c>
      <c r="BG849" s="226">
        <f>IF(N849="zákl. přenesená",J849,0)</f>
        <v>0</v>
      </c>
      <c r="BH849" s="226">
        <f>IF(N849="sníž. přenesená",J849,0)</f>
        <v>0</v>
      </c>
      <c r="BI849" s="226">
        <f>IF(N849="nulová",J849,0)</f>
        <v>0</v>
      </c>
      <c r="BJ849" s="17" t="s">
        <v>85</v>
      </c>
      <c r="BK849" s="226">
        <f>ROUND(I849*H849,2)</f>
        <v>0</v>
      </c>
      <c r="BL849" s="17" t="s">
        <v>254</v>
      </c>
      <c r="BM849" s="225" t="s">
        <v>1282</v>
      </c>
    </row>
    <row r="850" s="2" customFormat="1" ht="55.5" customHeight="1">
      <c r="A850" s="38"/>
      <c r="B850" s="39"/>
      <c r="C850" s="214" t="s">
        <v>1283</v>
      </c>
      <c r="D850" s="214" t="s">
        <v>160</v>
      </c>
      <c r="E850" s="215" t="s">
        <v>1284</v>
      </c>
      <c r="F850" s="216" t="s">
        <v>1285</v>
      </c>
      <c r="G850" s="217" t="s">
        <v>805</v>
      </c>
      <c r="H850" s="270"/>
      <c r="I850" s="219"/>
      <c r="J850" s="220">
        <f>ROUND(I850*H850,2)</f>
        <v>0</v>
      </c>
      <c r="K850" s="216" t="s">
        <v>164</v>
      </c>
      <c r="L850" s="44"/>
      <c r="M850" s="221" t="s">
        <v>1</v>
      </c>
      <c r="N850" s="222" t="s">
        <v>43</v>
      </c>
      <c r="O850" s="91"/>
      <c r="P850" s="223">
        <f>O850*H850</f>
        <v>0</v>
      </c>
      <c r="Q850" s="223">
        <v>0</v>
      </c>
      <c r="R850" s="223">
        <f>Q850*H850</f>
        <v>0</v>
      </c>
      <c r="S850" s="223">
        <v>0</v>
      </c>
      <c r="T850" s="224">
        <f>S850*H850</f>
        <v>0</v>
      </c>
      <c r="U850" s="38"/>
      <c r="V850" s="38"/>
      <c r="W850" s="38"/>
      <c r="X850" s="38"/>
      <c r="Y850" s="38"/>
      <c r="Z850" s="38"/>
      <c r="AA850" s="38"/>
      <c r="AB850" s="38"/>
      <c r="AC850" s="38"/>
      <c r="AD850" s="38"/>
      <c r="AE850" s="38"/>
      <c r="AR850" s="225" t="s">
        <v>254</v>
      </c>
      <c r="AT850" s="225" t="s">
        <v>160</v>
      </c>
      <c r="AU850" s="225" t="s">
        <v>87</v>
      </c>
      <c r="AY850" s="17" t="s">
        <v>157</v>
      </c>
      <c r="BE850" s="226">
        <f>IF(N850="základní",J850,0)</f>
        <v>0</v>
      </c>
      <c r="BF850" s="226">
        <f>IF(N850="snížená",J850,0)</f>
        <v>0</v>
      </c>
      <c r="BG850" s="226">
        <f>IF(N850="zákl. přenesená",J850,0)</f>
        <v>0</v>
      </c>
      <c r="BH850" s="226">
        <f>IF(N850="sníž. přenesená",J850,0)</f>
        <v>0</v>
      </c>
      <c r="BI850" s="226">
        <f>IF(N850="nulová",J850,0)</f>
        <v>0</v>
      </c>
      <c r="BJ850" s="17" t="s">
        <v>85</v>
      </c>
      <c r="BK850" s="226">
        <f>ROUND(I850*H850,2)</f>
        <v>0</v>
      </c>
      <c r="BL850" s="17" t="s">
        <v>254</v>
      </c>
      <c r="BM850" s="225" t="s">
        <v>1286</v>
      </c>
    </row>
    <row r="851" s="12" customFormat="1" ht="22.8" customHeight="1">
      <c r="A851" s="12"/>
      <c r="B851" s="198"/>
      <c r="C851" s="199"/>
      <c r="D851" s="200" t="s">
        <v>77</v>
      </c>
      <c r="E851" s="212" t="s">
        <v>1287</v>
      </c>
      <c r="F851" s="212" t="s">
        <v>1288</v>
      </c>
      <c r="G851" s="199"/>
      <c r="H851" s="199"/>
      <c r="I851" s="202"/>
      <c r="J851" s="213">
        <f>BK851</f>
        <v>0</v>
      </c>
      <c r="K851" s="199"/>
      <c r="L851" s="204"/>
      <c r="M851" s="205"/>
      <c r="N851" s="206"/>
      <c r="O851" s="206"/>
      <c r="P851" s="207">
        <f>SUM(P852:P854)</f>
        <v>0</v>
      </c>
      <c r="Q851" s="206"/>
      <c r="R851" s="207">
        <f>SUM(R852:R854)</f>
        <v>0.023140000000000001</v>
      </c>
      <c r="S851" s="206"/>
      <c r="T851" s="208">
        <f>SUM(T852:T854)</f>
        <v>0</v>
      </c>
      <c r="U851" s="12"/>
      <c r="V851" s="12"/>
      <c r="W851" s="12"/>
      <c r="X851" s="12"/>
      <c r="Y851" s="12"/>
      <c r="Z851" s="12"/>
      <c r="AA851" s="12"/>
      <c r="AB851" s="12"/>
      <c r="AC851" s="12"/>
      <c r="AD851" s="12"/>
      <c r="AE851" s="12"/>
      <c r="AR851" s="209" t="s">
        <v>87</v>
      </c>
      <c r="AT851" s="210" t="s">
        <v>77</v>
      </c>
      <c r="AU851" s="210" t="s">
        <v>85</v>
      </c>
      <c r="AY851" s="209" t="s">
        <v>157</v>
      </c>
      <c r="BK851" s="211">
        <f>SUM(BK852:BK854)</f>
        <v>0</v>
      </c>
    </row>
    <row r="852" s="2" customFormat="1" ht="37.8" customHeight="1">
      <c r="A852" s="38"/>
      <c r="B852" s="39"/>
      <c r="C852" s="214" t="s">
        <v>1289</v>
      </c>
      <c r="D852" s="214" t="s">
        <v>160</v>
      </c>
      <c r="E852" s="215" t="s">
        <v>1290</v>
      </c>
      <c r="F852" s="216" t="s">
        <v>1291</v>
      </c>
      <c r="G852" s="217" t="s">
        <v>1121</v>
      </c>
      <c r="H852" s="218">
        <v>2</v>
      </c>
      <c r="I852" s="219"/>
      <c r="J852" s="220">
        <f>ROUND(I852*H852,2)</f>
        <v>0</v>
      </c>
      <c r="K852" s="216" t="s">
        <v>164</v>
      </c>
      <c r="L852" s="44"/>
      <c r="M852" s="221" t="s">
        <v>1</v>
      </c>
      <c r="N852" s="222" t="s">
        <v>43</v>
      </c>
      <c r="O852" s="91"/>
      <c r="P852" s="223">
        <f>O852*H852</f>
        <v>0</v>
      </c>
      <c r="Q852" s="223">
        <v>0.01157</v>
      </c>
      <c r="R852" s="223">
        <f>Q852*H852</f>
        <v>0.023140000000000001</v>
      </c>
      <c r="S852" s="223">
        <v>0</v>
      </c>
      <c r="T852" s="224">
        <f>S852*H852</f>
        <v>0</v>
      </c>
      <c r="U852" s="38"/>
      <c r="V852" s="38"/>
      <c r="W852" s="38"/>
      <c r="X852" s="38"/>
      <c r="Y852" s="38"/>
      <c r="Z852" s="38"/>
      <c r="AA852" s="38"/>
      <c r="AB852" s="38"/>
      <c r="AC852" s="38"/>
      <c r="AD852" s="38"/>
      <c r="AE852" s="38"/>
      <c r="AR852" s="225" t="s">
        <v>254</v>
      </c>
      <c r="AT852" s="225" t="s">
        <v>160</v>
      </c>
      <c r="AU852" s="225" t="s">
        <v>87</v>
      </c>
      <c r="AY852" s="17" t="s">
        <v>157</v>
      </c>
      <c r="BE852" s="226">
        <f>IF(N852="základní",J852,0)</f>
        <v>0</v>
      </c>
      <c r="BF852" s="226">
        <f>IF(N852="snížená",J852,0)</f>
        <v>0</v>
      </c>
      <c r="BG852" s="226">
        <f>IF(N852="zákl. přenesená",J852,0)</f>
        <v>0</v>
      </c>
      <c r="BH852" s="226">
        <f>IF(N852="sníž. přenesená",J852,0)</f>
        <v>0</v>
      </c>
      <c r="BI852" s="226">
        <f>IF(N852="nulová",J852,0)</f>
        <v>0</v>
      </c>
      <c r="BJ852" s="17" t="s">
        <v>85</v>
      </c>
      <c r="BK852" s="226">
        <f>ROUND(I852*H852,2)</f>
        <v>0</v>
      </c>
      <c r="BL852" s="17" t="s">
        <v>254</v>
      </c>
      <c r="BM852" s="225" t="s">
        <v>1292</v>
      </c>
    </row>
    <row r="853" s="2" customFormat="1" ht="49.05" customHeight="1">
      <c r="A853" s="38"/>
      <c r="B853" s="39"/>
      <c r="C853" s="214" t="s">
        <v>1293</v>
      </c>
      <c r="D853" s="214" t="s">
        <v>160</v>
      </c>
      <c r="E853" s="215" t="s">
        <v>1294</v>
      </c>
      <c r="F853" s="216" t="s">
        <v>1295</v>
      </c>
      <c r="G853" s="217" t="s">
        <v>805</v>
      </c>
      <c r="H853" s="270"/>
      <c r="I853" s="219"/>
      <c r="J853" s="220">
        <f>ROUND(I853*H853,2)</f>
        <v>0</v>
      </c>
      <c r="K853" s="216" t="s">
        <v>164</v>
      </c>
      <c r="L853" s="44"/>
      <c r="M853" s="221" t="s">
        <v>1</v>
      </c>
      <c r="N853" s="222" t="s">
        <v>43</v>
      </c>
      <c r="O853" s="91"/>
      <c r="P853" s="223">
        <f>O853*H853</f>
        <v>0</v>
      </c>
      <c r="Q853" s="223">
        <v>0</v>
      </c>
      <c r="R853" s="223">
        <f>Q853*H853</f>
        <v>0</v>
      </c>
      <c r="S853" s="223">
        <v>0</v>
      </c>
      <c r="T853" s="224">
        <f>S853*H853</f>
        <v>0</v>
      </c>
      <c r="U853" s="38"/>
      <c r="V853" s="38"/>
      <c r="W853" s="38"/>
      <c r="X853" s="38"/>
      <c r="Y853" s="38"/>
      <c r="Z853" s="38"/>
      <c r="AA853" s="38"/>
      <c r="AB853" s="38"/>
      <c r="AC853" s="38"/>
      <c r="AD853" s="38"/>
      <c r="AE853" s="38"/>
      <c r="AR853" s="225" t="s">
        <v>254</v>
      </c>
      <c r="AT853" s="225" t="s">
        <v>160</v>
      </c>
      <c r="AU853" s="225" t="s">
        <v>87</v>
      </c>
      <c r="AY853" s="17" t="s">
        <v>157</v>
      </c>
      <c r="BE853" s="226">
        <f>IF(N853="základní",J853,0)</f>
        <v>0</v>
      </c>
      <c r="BF853" s="226">
        <f>IF(N853="snížená",J853,0)</f>
        <v>0</v>
      </c>
      <c r="BG853" s="226">
        <f>IF(N853="zákl. přenesená",J853,0)</f>
        <v>0</v>
      </c>
      <c r="BH853" s="226">
        <f>IF(N853="sníž. přenesená",J853,0)</f>
        <v>0</v>
      </c>
      <c r="BI853" s="226">
        <f>IF(N853="nulová",J853,0)</f>
        <v>0</v>
      </c>
      <c r="BJ853" s="17" t="s">
        <v>85</v>
      </c>
      <c r="BK853" s="226">
        <f>ROUND(I853*H853,2)</f>
        <v>0</v>
      </c>
      <c r="BL853" s="17" t="s">
        <v>254</v>
      </c>
      <c r="BM853" s="225" t="s">
        <v>1296</v>
      </c>
    </row>
    <row r="854" s="2" customFormat="1" ht="55.5" customHeight="1">
      <c r="A854" s="38"/>
      <c r="B854" s="39"/>
      <c r="C854" s="214" t="s">
        <v>1297</v>
      </c>
      <c r="D854" s="214" t="s">
        <v>160</v>
      </c>
      <c r="E854" s="215" t="s">
        <v>1298</v>
      </c>
      <c r="F854" s="216" t="s">
        <v>1299</v>
      </c>
      <c r="G854" s="217" t="s">
        <v>805</v>
      </c>
      <c r="H854" s="270"/>
      <c r="I854" s="219"/>
      <c r="J854" s="220">
        <f>ROUND(I854*H854,2)</f>
        <v>0</v>
      </c>
      <c r="K854" s="216" t="s">
        <v>164</v>
      </c>
      <c r="L854" s="44"/>
      <c r="M854" s="221" t="s">
        <v>1</v>
      </c>
      <c r="N854" s="222" t="s">
        <v>43</v>
      </c>
      <c r="O854" s="91"/>
      <c r="P854" s="223">
        <f>O854*H854</f>
        <v>0</v>
      </c>
      <c r="Q854" s="223">
        <v>0</v>
      </c>
      <c r="R854" s="223">
        <f>Q854*H854</f>
        <v>0</v>
      </c>
      <c r="S854" s="223">
        <v>0</v>
      </c>
      <c r="T854" s="224">
        <f>S854*H854</f>
        <v>0</v>
      </c>
      <c r="U854" s="38"/>
      <c r="V854" s="38"/>
      <c r="W854" s="38"/>
      <c r="X854" s="38"/>
      <c r="Y854" s="38"/>
      <c r="Z854" s="38"/>
      <c r="AA854" s="38"/>
      <c r="AB854" s="38"/>
      <c r="AC854" s="38"/>
      <c r="AD854" s="38"/>
      <c r="AE854" s="38"/>
      <c r="AR854" s="225" t="s">
        <v>254</v>
      </c>
      <c r="AT854" s="225" t="s">
        <v>160</v>
      </c>
      <c r="AU854" s="225" t="s">
        <v>87</v>
      </c>
      <c r="AY854" s="17" t="s">
        <v>157</v>
      </c>
      <c r="BE854" s="226">
        <f>IF(N854="základní",J854,0)</f>
        <v>0</v>
      </c>
      <c r="BF854" s="226">
        <f>IF(N854="snížená",J854,0)</f>
        <v>0</v>
      </c>
      <c r="BG854" s="226">
        <f>IF(N854="zákl. přenesená",J854,0)</f>
        <v>0</v>
      </c>
      <c r="BH854" s="226">
        <f>IF(N854="sníž. přenesená",J854,0)</f>
        <v>0</v>
      </c>
      <c r="BI854" s="226">
        <f>IF(N854="nulová",J854,0)</f>
        <v>0</v>
      </c>
      <c r="BJ854" s="17" t="s">
        <v>85</v>
      </c>
      <c r="BK854" s="226">
        <f>ROUND(I854*H854,2)</f>
        <v>0</v>
      </c>
      <c r="BL854" s="17" t="s">
        <v>254</v>
      </c>
      <c r="BM854" s="225" t="s">
        <v>1300</v>
      </c>
    </row>
    <row r="855" s="12" customFormat="1" ht="22.8" customHeight="1">
      <c r="A855" s="12"/>
      <c r="B855" s="198"/>
      <c r="C855" s="199"/>
      <c r="D855" s="200" t="s">
        <v>77</v>
      </c>
      <c r="E855" s="212" t="s">
        <v>1301</v>
      </c>
      <c r="F855" s="212" t="s">
        <v>1302</v>
      </c>
      <c r="G855" s="199"/>
      <c r="H855" s="199"/>
      <c r="I855" s="202"/>
      <c r="J855" s="213">
        <f>BK855</f>
        <v>0</v>
      </c>
      <c r="K855" s="199"/>
      <c r="L855" s="204"/>
      <c r="M855" s="205"/>
      <c r="N855" s="206"/>
      <c r="O855" s="206"/>
      <c r="P855" s="207">
        <f>SUM(P856:P957)</f>
        <v>0</v>
      </c>
      <c r="Q855" s="206"/>
      <c r="R855" s="207">
        <f>SUM(R856:R957)</f>
        <v>1.4066999999999998</v>
      </c>
      <c r="S855" s="206"/>
      <c r="T855" s="208">
        <f>SUM(T856:T957)</f>
        <v>2.0558399999999994</v>
      </c>
      <c r="U855" s="12"/>
      <c r="V855" s="12"/>
      <c r="W855" s="12"/>
      <c r="X855" s="12"/>
      <c r="Y855" s="12"/>
      <c r="Z855" s="12"/>
      <c r="AA855" s="12"/>
      <c r="AB855" s="12"/>
      <c r="AC855" s="12"/>
      <c r="AD855" s="12"/>
      <c r="AE855" s="12"/>
      <c r="AR855" s="209" t="s">
        <v>87</v>
      </c>
      <c r="AT855" s="210" t="s">
        <v>77</v>
      </c>
      <c r="AU855" s="210" t="s">
        <v>85</v>
      </c>
      <c r="AY855" s="209" t="s">
        <v>157</v>
      </c>
      <c r="BK855" s="211">
        <f>SUM(BK856:BK957)</f>
        <v>0</v>
      </c>
    </row>
    <row r="856" s="2" customFormat="1" ht="24.15" customHeight="1">
      <c r="A856" s="38"/>
      <c r="B856" s="39"/>
      <c r="C856" s="214" t="s">
        <v>1303</v>
      </c>
      <c r="D856" s="214" t="s">
        <v>160</v>
      </c>
      <c r="E856" s="215" t="s">
        <v>1304</v>
      </c>
      <c r="F856" s="216" t="s">
        <v>1305</v>
      </c>
      <c r="G856" s="217" t="s">
        <v>1121</v>
      </c>
      <c r="H856" s="218">
        <v>10</v>
      </c>
      <c r="I856" s="219"/>
      <c r="J856" s="220">
        <f>ROUND(I856*H856,2)</f>
        <v>0</v>
      </c>
      <c r="K856" s="216" t="s">
        <v>164</v>
      </c>
      <c r="L856" s="44"/>
      <c r="M856" s="221" t="s">
        <v>1</v>
      </c>
      <c r="N856" s="222" t="s">
        <v>43</v>
      </c>
      <c r="O856" s="91"/>
      <c r="P856" s="223">
        <f>O856*H856</f>
        <v>0</v>
      </c>
      <c r="Q856" s="223">
        <v>0</v>
      </c>
      <c r="R856" s="223">
        <f>Q856*H856</f>
        <v>0</v>
      </c>
      <c r="S856" s="223">
        <v>0.01933</v>
      </c>
      <c r="T856" s="224">
        <f>S856*H856</f>
        <v>0.1933</v>
      </c>
      <c r="U856" s="38"/>
      <c r="V856" s="38"/>
      <c r="W856" s="38"/>
      <c r="X856" s="38"/>
      <c r="Y856" s="38"/>
      <c r="Z856" s="38"/>
      <c r="AA856" s="38"/>
      <c r="AB856" s="38"/>
      <c r="AC856" s="38"/>
      <c r="AD856" s="38"/>
      <c r="AE856" s="38"/>
      <c r="AR856" s="225" t="s">
        <v>254</v>
      </c>
      <c r="AT856" s="225" t="s">
        <v>160</v>
      </c>
      <c r="AU856" s="225" t="s">
        <v>87</v>
      </c>
      <c r="AY856" s="17" t="s">
        <v>157</v>
      </c>
      <c r="BE856" s="226">
        <f>IF(N856="základní",J856,0)</f>
        <v>0</v>
      </c>
      <c r="BF856" s="226">
        <f>IF(N856="snížená",J856,0)</f>
        <v>0</v>
      </c>
      <c r="BG856" s="226">
        <f>IF(N856="zákl. přenesená",J856,0)</f>
        <v>0</v>
      </c>
      <c r="BH856" s="226">
        <f>IF(N856="sníž. přenesená",J856,0)</f>
        <v>0</v>
      </c>
      <c r="BI856" s="226">
        <f>IF(N856="nulová",J856,0)</f>
        <v>0</v>
      </c>
      <c r="BJ856" s="17" t="s">
        <v>85</v>
      </c>
      <c r="BK856" s="226">
        <f>ROUND(I856*H856,2)</f>
        <v>0</v>
      </c>
      <c r="BL856" s="17" t="s">
        <v>254</v>
      </c>
      <c r="BM856" s="225" t="s">
        <v>1306</v>
      </c>
    </row>
    <row r="857" s="14" customFormat="1">
      <c r="A857" s="14"/>
      <c r="B857" s="238"/>
      <c r="C857" s="239"/>
      <c r="D857" s="229" t="s">
        <v>167</v>
      </c>
      <c r="E857" s="240" t="s">
        <v>1</v>
      </c>
      <c r="F857" s="241" t="s">
        <v>1307</v>
      </c>
      <c r="G857" s="239"/>
      <c r="H857" s="242">
        <v>5</v>
      </c>
      <c r="I857" s="243"/>
      <c r="J857" s="239"/>
      <c r="K857" s="239"/>
      <c r="L857" s="244"/>
      <c r="M857" s="245"/>
      <c r="N857" s="246"/>
      <c r="O857" s="246"/>
      <c r="P857" s="246"/>
      <c r="Q857" s="246"/>
      <c r="R857" s="246"/>
      <c r="S857" s="246"/>
      <c r="T857" s="247"/>
      <c r="U857" s="14"/>
      <c r="V857" s="14"/>
      <c r="W857" s="14"/>
      <c r="X857" s="14"/>
      <c r="Y857" s="14"/>
      <c r="Z857" s="14"/>
      <c r="AA857" s="14"/>
      <c r="AB857" s="14"/>
      <c r="AC857" s="14"/>
      <c r="AD857" s="14"/>
      <c r="AE857" s="14"/>
      <c r="AT857" s="248" t="s">
        <v>167</v>
      </c>
      <c r="AU857" s="248" t="s">
        <v>87</v>
      </c>
      <c r="AV857" s="14" t="s">
        <v>87</v>
      </c>
      <c r="AW857" s="14" t="s">
        <v>33</v>
      </c>
      <c r="AX857" s="14" t="s">
        <v>78</v>
      </c>
      <c r="AY857" s="248" t="s">
        <v>157</v>
      </c>
    </row>
    <row r="858" s="14" customFormat="1">
      <c r="A858" s="14"/>
      <c r="B858" s="238"/>
      <c r="C858" s="239"/>
      <c r="D858" s="229" t="s">
        <v>167</v>
      </c>
      <c r="E858" s="240" t="s">
        <v>1</v>
      </c>
      <c r="F858" s="241" t="s">
        <v>1308</v>
      </c>
      <c r="G858" s="239"/>
      <c r="H858" s="242">
        <v>5</v>
      </c>
      <c r="I858" s="243"/>
      <c r="J858" s="239"/>
      <c r="K858" s="239"/>
      <c r="L858" s="244"/>
      <c r="M858" s="245"/>
      <c r="N858" s="246"/>
      <c r="O858" s="246"/>
      <c r="P858" s="246"/>
      <c r="Q858" s="246"/>
      <c r="R858" s="246"/>
      <c r="S858" s="246"/>
      <c r="T858" s="247"/>
      <c r="U858" s="14"/>
      <c r="V858" s="14"/>
      <c r="W858" s="14"/>
      <c r="X858" s="14"/>
      <c r="Y858" s="14"/>
      <c r="Z858" s="14"/>
      <c r="AA858" s="14"/>
      <c r="AB858" s="14"/>
      <c r="AC858" s="14"/>
      <c r="AD858" s="14"/>
      <c r="AE858" s="14"/>
      <c r="AT858" s="248" t="s">
        <v>167</v>
      </c>
      <c r="AU858" s="248" t="s">
        <v>87</v>
      </c>
      <c r="AV858" s="14" t="s">
        <v>87</v>
      </c>
      <c r="AW858" s="14" t="s">
        <v>33</v>
      </c>
      <c r="AX858" s="14" t="s">
        <v>78</v>
      </c>
      <c r="AY858" s="248" t="s">
        <v>157</v>
      </c>
    </row>
    <row r="859" s="15" customFormat="1">
      <c r="A859" s="15"/>
      <c r="B859" s="249"/>
      <c r="C859" s="250"/>
      <c r="D859" s="229" t="s">
        <v>167</v>
      </c>
      <c r="E859" s="251" t="s">
        <v>1</v>
      </c>
      <c r="F859" s="252" t="s">
        <v>171</v>
      </c>
      <c r="G859" s="250"/>
      <c r="H859" s="253">
        <v>10</v>
      </c>
      <c r="I859" s="254"/>
      <c r="J859" s="250"/>
      <c r="K859" s="250"/>
      <c r="L859" s="255"/>
      <c r="M859" s="256"/>
      <c r="N859" s="257"/>
      <c r="O859" s="257"/>
      <c r="P859" s="257"/>
      <c r="Q859" s="257"/>
      <c r="R859" s="257"/>
      <c r="S859" s="257"/>
      <c r="T859" s="258"/>
      <c r="U859" s="15"/>
      <c r="V859" s="15"/>
      <c r="W859" s="15"/>
      <c r="X859" s="15"/>
      <c r="Y859" s="15"/>
      <c r="Z859" s="15"/>
      <c r="AA859" s="15"/>
      <c r="AB859" s="15"/>
      <c r="AC859" s="15"/>
      <c r="AD859" s="15"/>
      <c r="AE859" s="15"/>
      <c r="AT859" s="259" t="s">
        <v>167</v>
      </c>
      <c r="AU859" s="259" t="s">
        <v>87</v>
      </c>
      <c r="AV859" s="15" t="s">
        <v>165</v>
      </c>
      <c r="AW859" s="15" t="s">
        <v>33</v>
      </c>
      <c r="AX859" s="15" t="s">
        <v>85</v>
      </c>
      <c r="AY859" s="259" t="s">
        <v>157</v>
      </c>
    </row>
    <row r="860" s="2" customFormat="1" ht="33" customHeight="1">
      <c r="A860" s="38"/>
      <c r="B860" s="39"/>
      <c r="C860" s="214" t="s">
        <v>1309</v>
      </c>
      <c r="D860" s="214" t="s">
        <v>160</v>
      </c>
      <c r="E860" s="215" t="s">
        <v>1310</v>
      </c>
      <c r="F860" s="216" t="s">
        <v>1311</v>
      </c>
      <c r="G860" s="217" t="s">
        <v>1121</v>
      </c>
      <c r="H860" s="218">
        <v>10</v>
      </c>
      <c r="I860" s="219"/>
      <c r="J860" s="220">
        <f>ROUND(I860*H860,2)</f>
        <v>0</v>
      </c>
      <c r="K860" s="216" t="s">
        <v>164</v>
      </c>
      <c r="L860" s="44"/>
      <c r="M860" s="221" t="s">
        <v>1</v>
      </c>
      <c r="N860" s="222" t="s">
        <v>43</v>
      </c>
      <c r="O860" s="91"/>
      <c r="P860" s="223">
        <f>O860*H860</f>
        <v>0</v>
      </c>
      <c r="Q860" s="223">
        <v>0.017469999999999999</v>
      </c>
      <c r="R860" s="223">
        <f>Q860*H860</f>
        <v>0.17469999999999999</v>
      </c>
      <c r="S860" s="223">
        <v>0</v>
      </c>
      <c r="T860" s="224">
        <f>S860*H860</f>
        <v>0</v>
      </c>
      <c r="U860" s="38"/>
      <c r="V860" s="38"/>
      <c r="W860" s="38"/>
      <c r="X860" s="38"/>
      <c r="Y860" s="38"/>
      <c r="Z860" s="38"/>
      <c r="AA860" s="38"/>
      <c r="AB860" s="38"/>
      <c r="AC860" s="38"/>
      <c r="AD860" s="38"/>
      <c r="AE860" s="38"/>
      <c r="AR860" s="225" t="s">
        <v>254</v>
      </c>
      <c r="AT860" s="225" t="s">
        <v>160</v>
      </c>
      <c r="AU860" s="225" t="s">
        <v>87</v>
      </c>
      <c r="AY860" s="17" t="s">
        <v>157</v>
      </c>
      <c r="BE860" s="226">
        <f>IF(N860="základní",J860,0)</f>
        <v>0</v>
      </c>
      <c r="BF860" s="226">
        <f>IF(N860="snížená",J860,0)</f>
        <v>0</v>
      </c>
      <c r="BG860" s="226">
        <f>IF(N860="zákl. přenesená",J860,0)</f>
        <v>0</v>
      </c>
      <c r="BH860" s="226">
        <f>IF(N860="sníž. přenesená",J860,0)</f>
        <v>0</v>
      </c>
      <c r="BI860" s="226">
        <f>IF(N860="nulová",J860,0)</f>
        <v>0</v>
      </c>
      <c r="BJ860" s="17" t="s">
        <v>85</v>
      </c>
      <c r="BK860" s="226">
        <f>ROUND(I860*H860,2)</f>
        <v>0</v>
      </c>
      <c r="BL860" s="17" t="s">
        <v>254</v>
      </c>
      <c r="BM860" s="225" t="s">
        <v>1312</v>
      </c>
    </row>
    <row r="861" s="13" customFormat="1">
      <c r="A861" s="13"/>
      <c r="B861" s="227"/>
      <c r="C861" s="228"/>
      <c r="D861" s="229" t="s">
        <v>167</v>
      </c>
      <c r="E861" s="230" t="s">
        <v>1</v>
      </c>
      <c r="F861" s="231" t="s">
        <v>189</v>
      </c>
      <c r="G861" s="228"/>
      <c r="H861" s="230" t="s">
        <v>1</v>
      </c>
      <c r="I861" s="232"/>
      <c r="J861" s="228"/>
      <c r="K861" s="228"/>
      <c r="L861" s="233"/>
      <c r="M861" s="234"/>
      <c r="N861" s="235"/>
      <c r="O861" s="235"/>
      <c r="P861" s="235"/>
      <c r="Q861" s="235"/>
      <c r="R861" s="235"/>
      <c r="S861" s="235"/>
      <c r="T861" s="236"/>
      <c r="U861" s="13"/>
      <c r="V861" s="13"/>
      <c r="W861" s="13"/>
      <c r="X861" s="13"/>
      <c r="Y861" s="13"/>
      <c r="Z861" s="13"/>
      <c r="AA861" s="13"/>
      <c r="AB861" s="13"/>
      <c r="AC861" s="13"/>
      <c r="AD861" s="13"/>
      <c r="AE861" s="13"/>
      <c r="AT861" s="237" t="s">
        <v>167</v>
      </c>
      <c r="AU861" s="237" t="s">
        <v>87</v>
      </c>
      <c r="AV861" s="13" t="s">
        <v>85</v>
      </c>
      <c r="AW861" s="13" t="s">
        <v>33</v>
      </c>
      <c r="AX861" s="13" t="s">
        <v>78</v>
      </c>
      <c r="AY861" s="237" t="s">
        <v>157</v>
      </c>
    </row>
    <row r="862" s="14" customFormat="1">
      <c r="A862" s="14"/>
      <c r="B862" s="238"/>
      <c r="C862" s="239"/>
      <c r="D862" s="229" t="s">
        <v>167</v>
      </c>
      <c r="E862" s="240" t="s">
        <v>1</v>
      </c>
      <c r="F862" s="241" t="s">
        <v>199</v>
      </c>
      <c r="G862" s="239"/>
      <c r="H862" s="242">
        <v>5</v>
      </c>
      <c r="I862" s="243"/>
      <c r="J862" s="239"/>
      <c r="K862" s="239"/>
      <c r="L862" s="244"/>
      <c r="M862" s="245"/>
      <c r="N862" s="246"/>
      <c r="O862" s="246"/>
      <c r="P862" s="246"/>
      <c r="Q862" s="246"/>
      <c r="R862" s="246"/>
      <c r="S862" s="246"/>
      <c r="T862" s="247"/>
      <c r="U862" s="14"/>
      <c r="V862" s="14"/>
      <c r="W862" s="14"/>
      <c r="X862" s="14"/>
      <c r="Y862" s="14"/>
      <c r="Z862" s="14"/>
      <c r="AA862" s="14"/>
      <c r="AB862" s="14"/>
      <c r="AC862" s="14"/>
      <c r="AD862" s="14"/>
      <c r="AE862" s="14"/>
      <c r="AT862" s="248" t="s">
        <v>167</v>
      </c>
      <c r="AU862" s="248" t="s">
        <v>87</v>
      </c>
      <c r="AV862" s="14" t="s">
        <v>87</v>
      </c>
      <c r="AW862" s="14" t="s">
        <v>33</v>
      </c>
      <c r="AX862" s="14" t="s">
        <v>78</v>
      </c>
      <c r="AY862" s="248" t="s">
        <v>157</v>
      </c>
    </row>
    <row r="863" s="13" customFormat="1">
      <c r="A863" s="13"/>
      <c r="B863" s="227"/>
      <c r="C863" s="228"/>
      <c r="D863" s="229" t="s">
        <v>167</v>
      </c>
      <c r="E863" s="230" t="s">
        <v>1</v>
      </c>
      <c r="F863" s="231" t="s">
        <v>178</v>
      </c>
      <c r="G863" s="228"/>
      <c r="H863" s="230" t="s">
        <v>1</v>
      </c>
      <c r="I863" s="232"/>
      <c r="J863" s="228"/>
      <c r="K863" s="228"/>
      <c r="L863" s="233"/>
      <c r="M863" s="234"/>
      <c r="N863" s="235"/>
      <c r="O863" s="235"/>
      <c r="P863" s="235"/>
      <c r="Q863" s="235"/>
      <c r="R863" s="235"/>
      <c r="S863" s="235"/>
      <c r="T863" s="236"/>
      <c r="U863" s="13"/>
      <c r="V863" s="13"/>
      <c r="W863" s="13"/>
      <c r="X863" s="13"/>
      <c r="Y863" s="13"/>
      <c r="Z863" s="13"/>
      <c r="AA863" s="13"/>
      <c r="AB863" s="13"/>
      <c r="AC863" s="13"/>
      <c r="AD863" s="13"/>
      <c r="AE863" s="13"/>
      <c r="AT863" s="237" t="s">
        <v>167</v>
      </c>
      <c r="AU863" s="237" t="s">
        <v>87</v>
      </c>
      <c r="AV863" s="13" t="s">
        <v>85</v>
      </c>
      <c r="AW863" s="13" t="s">
        <v>33</v>
      </c>
      <c r="AX863" s="13" t="s">
        <v>78</v>
      </c>
      <c r="AY863" s="237" t="s">
        <v>157</v>
      </c>
    </row>
    <row r="864" s="14" customFormat="1">
      <c r="A864" s="14"/>
      <c r="B864" s="238"/>
      <c r="C864" s="239"/>
      <c r="D864" s="229" t="s">
        <v>167</v>
      </c>
      <c r="E864" s="240" t="s">
        <v>1</v>
      </c>
      <c r="F864" s="241" t="s">
        <v>199</v>
      </c>
      <c r="G864" s="239"/>
      <c r="H864" s="242">
        <v>5</v>
      </c>
      <c r="I864" s="243"/>
      <c r="J864" s="239"/>
      <c r="K864" s="239"/>
      <c r="L864" s="244"/>
      <c r="M864" s="245"/>
      <c r="N864" s="246"/>
      <c r="O864" s="246"/>
      <c r="P864" s="246"/>
      <c r="Q864" s="246"/>
      <c r="R864" s="246"/>
      <c r="S864" s="246"/>
      <c r="T864" s="247"/>
      <c r="U864" s="14"/>
      <c r="V864" s="14"/>
      <c r="W864" s="14"/>
      <c r="X864" s="14"/>
      <c r="Y864" s="14"/>
      <c r="Z864" s="14"/>
      <c r="AA864" s="14"/>
      <c r="AB864" s="14"/>
      <c r="AC864" s="14"/>
      <c r="AD864" s="14"/>
      <c r="AE864" s="14"/>
      <c r="AT864" s="248" t="s">
        <v>167</v>
      </c>
      <c r="AU864" s="248" t="s">
        <v>87</v>
      </c>
      <c r="AV864" s="14" t="s">
        <v>87</v>
      </c>
      <c r="AW864" s="14" t="s">
        <v>33</v>
      </c>
      <c r="AX864" s="14" t="s">
        <v>78</v>
      </c>
      <c r="AY864" s="248" t="s">
        <v>157</v>
      </c>
    </row>
    <row r="865" s="15" customFormat="1">
      <c r="A865" s="15"/>
      <c r="B865" s="249"/>
      <c r="C865" s="250"/>
      <c r="D865" s="229" t="s">
        <v>167</v>
      </c>
      <c r="E865" s="251" t="s">
        <v>1</v>
      </c>
      <c r="F865" s="252" t="s">
        <v>171</v>
      </c>
      <c r="G865" s="250"/>
      <c r="H865" s="253">
        <v>10</v>
      </c>
      <c r="I865" s="254"/>
      <c r="J865" s="250"/>
      <c r="K865" s="250"/>
      <c r="L865" s="255"/>
      <c r="M865" s="256"/>
      <c r="N865" s="257"/>
      <c r="O865" s="257"/>
      <c r="P865" s="257"/>
      <c r="Q865" s="257"/>
      <c r="R865" s="257"/>
      <c r="S865" s="257"/>
      <c r="T865" s="258"/>
      <c r="U865" s="15"/>
      <c r="V865" s="15"/>
      <c r="W865" s="15"/>
      <c r="X865" s="15"/>
      <c r="Y865" s="15"/>
      <c r="Z865" s="15"/>
      <c r="AA865" s="15"/>
      <c r="AB865" s="15"/>
      <c r="AC865" s="15"/>
      <c r="AD865" s="15"/>
      <c r="AE865" s="15"/>
      <c r="AT865" s="259" t="s">
        <v>167</v>
      </c>
      <c r="AU865" s="259" t="s">
        <v>87</v>
      </c>
      <c r="AV865" s="15" t="s">
        <v>165</v>
      </c>
      <c r="AW865" s="15" t="s">
        <v>33</v>
      </c>
      <c r="AX865" s="15" t="s">
        <v>85</v>
      </c>
      <c r="AY865" s="259" t="s">
        <v>157</v>
      </c>
    </row>
    <row r="866" s="2" customFormat="1" ht="24.15" customHeight="1">
      <c r="A866" s="38"/>
      <c r="B866" s="39"/>
      <c r="C866" s="214" t="s">
        <v>1313</v>
      </c>
      <c r="D866" s="214" t="s">
        <v>160</v>
      </c>
      <c r="E866" s="215" t="s">
        <v>1314</v>
      </c>
      <c r="F866" s="216" t="s">
        <v>1315</v>
      </c>
      <c r="G866" s="217" t="s">
        <v>1121</v>
      </c>
      <c r="H866" s="218">
        <v>4</v>
      </c>
      <c r="I866" s="219"/>
      <c r="J866" s="220">
        <f>ROUND(I866*H866,2)</f>
        <v>0</v>
      </c>
      <c r="K866" s="216" t="s">
        <v>164</v>
      </c>
      <c r="L866" s="44"/>
      <c r="M866" s="221" t="s">
        <v>1</v>
      </c>
      <c r="N866" s="222" t="s">
        <v>43</v>
      </c>
      <c r="O866" s="91"/>
      <c r="P866" s="223">
        <f>O866*H866</f>
        <v>0</v>
      </c>
      <c r="Q866" s="223">
        <v>0.018079999999999999</v>
      </c>
      <c r="R866" s="223">
        <f>Q866*H866</f>
        <v>0.072319999999999995</v>
      </c>
      <c r="S866" s="223">
        <v>0</v>
      </c>
      <c r="T866" s="224">
        <f>S866*H866</f>
        <v>0</v>
      </c>
      <c r="U866" s="38"/>
      <c r="V866" s="38"/>
      <c r="W866" s="38"/>
      <c r="X866" s="38"/>
      <c r="Y866" s="38"/>
      <c r="Z866" s="38"/>
      <c r="AA866" s="38"/>
      <c r="AB866" s="38"/>
      <c r="AC866" s="38"/>
      <c r="AD866" s="38"/>
      <c r="AE866" s="38"/>
      <c r="AR866" s="225" t="s">
        <v>254</v>
      </c>
      <c r="AT866" s="225" t="s">
        <v>160</v>
      </c>
      <c r="AU866" s="225" t="s">
        <v>87</v>
      </c>
      <c r="AY866" s="17" t="s">
        <v>157</v>
      </c>
      <c r="BE866" s="226">
        <f>IF(N866="základní",J866,0)</f>
        <v>0</v>
      </c>
      <c r="BF866" s="226">
        <f>IF(N866="snížená",J866,0)</f>
        <v>0</v>
      </c>
      <c r="BG866" s="226">
        <f>IF(N866="zákl. přenesená",J866,0)</f>
        <v>0</v>
      </c>
      <c r="BH866" s="226">
        <f>IF(N866="sníž. přenesená",J866,0)</f>
        <v>0</v>
      </c>
      <c r="BI866" s="226">
        <f>IF(N866="nulová",J866,0)</f>
        <v>0</v>
      </c>
      <c r="BJ866" s="17" t="s">
        <v>85</v>
      </c>
      <c r="BK866" s="226">
        <f>ROUND(I866*H866,2)</f>
        <v>0</v>
      </c>
      <c r="BL866" s="17" t="s">
        <v>254</v>
      </c>
      <c r="BM866" s="225" t="s">
        <v>1316</v>
      </c>
    </row>
    <row r="867" s="13" customFormat="1">
      <c r="A867" s="13"/>
      <c r="B867" s="227"/>
      <c r="C867" s="228"/>
      <c r="D867" s="229" t="s">
        <v>167</v>
      </c>
      <c r="E867" s="230" t="s">
        <v>1</v>
      </c>
      <c r="F867" s="231" t="s">
        <v>189</v>
      </c>
      <c r="G867" s="228"/>
      <c r="H867" s="230" t="s">
        <v>1</v>
      </c>
      <c r="I867" s="232"/>
      <c r="J867" s="228"/>
      <c r="K867" s="228"/>
      <c r="L867" s="233"/>
      <c r="M867" s="234"/>
      <c r="N867" s="235"/>
      <c r="O867" s="235"/>
      <c r="P867" s="235"/>
      <c r="Q867" s="235"/>
      <c r="R867" s="235"/>
      <c r="S867" s="235"/>
      <c r="T867" s="236"/>
      <c r="U867" s="13"/>
      <c r="V867" s="13"/>
      <c r="W867" s="13"/>
      <c r="X867" s="13"/>
      <c r="Y867" s="13"/>
      <c r="Z867" s="13"/>
      <c r="AA867" s="13"/>
      <c r="AB867" s="13"/>
      <c r="AC867" s="13"/>
      <c r="AD867" s="13"/>
      <c r="AE867" s="13"/>
      <c r="AT867" s="237" t="s">
        <v>167</v>
      </c>
      <c r="AU867" s="237" t="s">
        <v>87</v>
      </c>
      <c r="AV867" s="13" t="s">
        <v>85</v>
      </c>
      <c r="AW867" s="13" t="s">
        <v>33</v>
      </c>
      <c r="AX867" s="13" t="s">
        <v>78</v>
      </c>
      <c r="AY867" s="237" t="s">
        <v>157</v>
      </c>
    </row>
    <row r="868" s="14" customFormat="1">
      <c r="A868" s="14"/>
      <c r="B868" s="238"/>
      <c r="C868" s="239"/>
      <c r="D868" s="229" t="s">
        <v>167</v>
      </c>
      <c r="E868" s="240" t="s">
        <v>1</v>
      </c>
      <c r="F868" s="241" t="s">
        <v>87</v>
      </c>
      <c r="G868" s="239"/>
      <c r="H868" s="242">
        <v>2</v>
      </c>
      <c r="I868" s="243"/>
      <c r="J868" s="239"/>
      <c r="K868" s="239"/>
      <c r="L868" s="244"/>
      <c r="M868" s="245"/>
      <c r="N868" s="246"/>
      <c r="O868" s="246"/>
      <c r="P868" s="246"/>
      <c r="Q868" s="246"/>
      <c r="R868" s="246"/>
      <c r="S868" s="246"/>
      <c r="T868" s="247"/>
      <c r="U868" s="14"/>
      <c r="V868" s="14"/>
      <c r="W868" s="14"/>
      <c r="X868" s="14"/>
      <c r="Y868" s="14"/>
      <c r="Z868" s="14"/>
      <c r="AA868" s="14"/>
      <c r="AB868" s="14"/>
      <c r="AC868" s="14"/>
      <c r="AD868" s="14"/>
      <c r="AE868" s="14"/>
      <c r="AT868" s="248" t="s">
        <v>167</v>
      </c>
      <c r="AU868" s="248" t="s">
        <v>87</v>
      </c>
      <c r="AV868" s="14" t="s">
        <v>87</v>
      </c>
      <c r="AW868" s="14" t="s">
        <v>33</v>
      </c>
      <c r="AX868" s="14" t="s">
        <v>78</v>
      </c>
      <c r="AY868" s="248" t="s">
        <v>157</v>
      </c>
    </row>
    <row r="869" s="13" customFormat="1">
      <c r="A869" s="13"/>
      <c r="B869" s="227"/>
      <c r="C869" s="228"/>
      <c r="D869" s="229" t="s">
        <v>167</v>
      </c>
      <c r="E869" s="230" t="s">
        <v>1</v>
      </c>
      <c r="F869" s="231" t="s">
        <v>178</v>
      </c>
      <c r="G869" s="228"/>
      <c r="H869" s="230" t="s">
        <v>1</v>
      </c>
      <c r="I869" s="232"/>
      <c r="J869" s="228"/>
      <c r="K869" s="228"/>
      <c r="L869" s="233"/>
      <c r="M869" s="234"/>
      <c r="N869" s="235"/>
      <c r="O869" s="235"/>
      <c r="P869" s="235"/>
      <c r="Q869" s="235"/>
      <c r="R869" s="235"/>
      <c r="S869" s="235"/>
      <c r="T869" s="236"/>
      <c r="U869" s="13"/>
      <c r="V869" s="13"/>
      <c r="W869" s="13"/>
      <c r="X869" s="13"/>
      <c r="Y869" s="13"/>
      <c r="Z869" s="13"/>
      <c r="AA869" s="13"/>
      <c r="AB869" s="13"/>
      <c r="AC869" s="13"/>
      <c r="AD869" s="13"/>
      <c r="AE869" s="13"/>
      <c r="AT869" s="237" t="s">
        <v>167</v>
      </c>
      <c r="AU869" s="237" t="s">
        <v>87</v>
      </c>
      <c r="AV869" s="13" t="s">
        <v>85</v>
      </c>
      <c r="AW869" s="13" t="s">
        <v>33</v>
      </c>
      <c r="AX869" s="13" t="s">
        <v>78</v>
      </c>
      <c r="AY869" s="237" t="s">
        <v>157</v>
      </c>
    </row>
    <row r="870" s="14" customFormat="1">
      <c r="A870" s="14"/>
      <c r="B870" s="238"/>
      <c r="C870" s="239"/>
      <c r="D870" s="229" t="s">
        <v>167</v>
      </c>
      <c r="E870" s="240" t="s">
        <v>1</v>
      </c>
      <c r="F870" s="241" t="s">
        <v>87</v>
      </c>
      <c r="G870" s="239"/>
      <c r="H870" s="242">
        <v>2</v>
      </c>
      <c r="I870" s="243"/>
      <c r="J870" s="239"/>
      <c r="K870" s="239"/>
      <c r="L870" s="244"/>
      <c r="M870" s="245"/>
      <c r="N870" s="246"/>
      <c r="O870" s="246"/>
      <c r="P870" s="246"/>
      <c r="Q870" s="246"/>
      <c r="R870" s="246"/>
      <c r="S870" s="246"/>
      <c r="T870" s="247"/>
      <c r="U870" s="14"/>
      <c r="V870" s="14"/>
      <c r="W870" s="14"/>
      <c r="X870" s="14"/>
      <c r="Y870" s="14"/>
      <c r="Z870" s="14"/>
      <c r="AA870" s="14"/>
      <c r="AB870" s="14"/>
      <c r="AC870" s="14"/>
      <c r="AD870" s="14"/>
      <c r="AE870" s="14"/>
      <c r="AT870" s="248" t="s">
        <v>167</v>
      </c>
      <c r="AU870" s="248" t="s">
        <v>87</v>
      </c>
      <c r="AV870" s="14" t="s">
        <v>87</v>
      </c>
      <c r="AW870" s="14" t="s">
        <v>33</v>
      </c>
      <c r="AX870" s="14" t="s">
        <v>78</v>
      </c>
      <c r="AY870" s="248" t="s">
        <v>157</v>
      </c>
    </row>
    <row r="871" s="15" customFormat="1">
      <c r="A871" s="15"/>
      <c r="B871" s="249"/>
      <c r="C871" s="250"/>
      <c r="D871" s="229" t="s">
        <v>167</v>
      </c>
      <c r="E871" s="251" t="s">
        <v>1</v>
      </c>
      <c r="F871" s="252" t="s">
        <v>171</v>
      </c>
      <c r="G871" s="250"/>
      <c r="H871" s="253">
        <v>4</v>
      </c>
      <c r="I871" s="254"/>
      <c r="J871" s="250"/>
      <c r="K871" s="250"/>
      <c r="L871" s="255"/>
      <c r="M871" s="256"/>
      <c r="N871" s="257"/>
      <c r="O871" s="257"/>
      <c r="P871" s="257"/>
      <c r="Q871" s="257"/>
      <c r="R871" s="257"/>
      <c r="S871" s="257"/>
      <c r="T871" s="258"/>
      <c r="U871" s="15"/>
      <c r="V871" s="15"/>
      <c r="W871" s="15"/>
      <c r="X871" s="15"/>
      <c r="Y871" s="15"/>
      <c r="Z871" s="15"/>
      <c r="AA871" s="15"/>
      <c r="AB871" s="15"/>
      <c r="AC871" s="15"/>
      <c r="AD871" s="15"/>
      <c r="AE871" s="15"/>
      <c r="AT871" s="259" t="s">
        <v>167</v>
      </c>
      <c r="AU871" s="259" t="s">
        <v>87</v>
      </c>
      <c r="AV871" s="15" t="s">
        <v>165</v>
      </c>
      <c r="AW871" s="15" t="s">
        <v>33</v>
      </c>
      <c r="AX871" s="15" t="s">
        <v>85</v>
      </c>
      <c r="AY871" s="259" t="s">
        <v>157</v>
      </c>
    </row>
    <row r="872" s="2" customFormat="1" ht="16.5" customHeight="1">
      <c r="A872" s="38"/>
      <c r="B872" s="39"/>
      <c r="C872" s="214" t="s">
        <v>1317</v>
      </c>
      <c r="D872" s="214" t="s">
        <v>160</v>
      </c>
      <c r="E872" s="215" t="s">
        <v>1318</v>
      </c>
      <c r="F872" s="216" t="s">
        <v>1319</v>
      </c>
      <c r="G872" s="217" t="s">
        <v>1121</v>
      </c>
      <c r="H872" s="218">
        <v>2</v>
      </c>
      <c r="I872" s="219"/>
      <c r="J872" s="220">
        <f>ROUND(I872*H872,2)</f>
        <v>0</v>
      </c>
      <c r="K872" s="216" t="s">
        <v>164</v>
      </c>
      <c r="L872" s="44"/>
      <c r="M872" s="221" t="s">
        <v>1</v>
      </c>
      <c r="N872" s="222" t="s">
        <v>43</v>
      </c>
      <c r="O872" s="91"/>
      <c r="P872" s="223">
        <f>O872*H872</f>
        <v>0</v>
      </c>
      <c r="Q872" s="223">
        <v>0</v>
      </c>
      <c r="R872" s="223">
        <f>Q872*H872</f>
        <v>0</v>
      </c>
      <c r="S872" s="223">
        <v>0.028400000000000002</v>
      </c>
      <c r="T872" s="224">
        <f>S872*H872</f>
        <v>0.056800000000000003</v>
      </c>
      <c r="U872" s="38"/>
      <c r="V872" s="38"/>
      <c r="W872" s="38"/>
      <c r="X872" s="38"/>
      <c r="Y872" s="38"/>
      <c r="Z872" s="38"/>
      <c r="AA872" s="38"/>
      <c r="AB872" s="38"/>
      <c r="AC872" s="38"/>
      <c r="AD872" s="38"/>
      <c r="AE872" s="38"/>
      <c r="AR872" s="225" t="s">
        <v>254</v>
      </c>
      <c r="AT872" s="225" t="s">
        <v>160</v>
      </c>
      <c r="AU872" s="225" t="s">
        <v>87</v>
      </c>
      <c r="AY872" s="17" t="s">
        <v>157</v>
      </c>
      <c r="BE872" s="226">
        <f>IF(N872="základní",J872,0)</f>
        <v>0</v>
      </c>
      <c r="BF872" s="226">
        <f>IF(N872="snížená",J872,0)</f>
        <v>0</v>
      </c>
      <c r="BG872" s="226">
        <f>IF(N872="zákl. přenesená",J872,0)</f>
        <v>0</v>
      </c>
      <c r="BH872" s="226">
        <f>IF(N872="sníž. přenesená",J872,0)</f>
        <v>0</v>
      </c>
      <c r="BI872" s="226">
        <f>IF(N872="nulová",J872,0)</f>
        <v>0</v>
      </c>
      <c r="BJ872" s="17" t="s">
        <v>85</v>
      </c>
      <c r="BK872" s="226">
        <f>ROUND(I872*H872,2)</f>
        <v>0</v>
      </c>
      <c r="BL872" s="17" t="s">
        <v>254</v>
      </c>
      <c r="BM872" s="225" t="s">
        <v>1320</v>
      </c>
    </row>
    <row r="873" s="14" customFormat="1">
      <c r="A873" s="14"/>
      <c r="B873" s="238"/>
      <c r="C873" s="239"/>
      <c r="D873" s="229" t="s">
        <v>167</v>
      </c>
      <c r="E873" s="240" t="s">
        <v>1</v>
      </c>
      <c r="F873" s="241" t="s">
        <v>1321</v>
      </c>
      <c r="G873" s="239"/>
      <c r="H873" s="242">
        <v>2</v>
      </c>
      <c r="I873" s="243"/>
      <c r="J873" s="239"/>
      <c r="K873" s="239"/>
      <c r="L873" s="244"/>
      <c r="M873" s="245"/>
      <c r="N873" s="246"/>
      <c r="O873" s="246"/>
      <c r="P873" s="246"/>
      <c r="Q873" s="246"/>
      <c r="R873" s="246"/>
      <c r="S873" s="246"/>
      <c r="T873" s="247"/>
      <c r="U873" s="14"/>
      <c r="V873" s="14"/>
      <c r="W873" s="14"/>
      <c r="X873" s="14"/>
      <c r="Y873" s="14"/>
      <c r="Z873" s="14"/>
      <c r="AA873" s="14"/>
      <c r="AB873" s="14"/>
      <c r="AC873" s="14"/>
      <c r="AD873" s="14"/>
      <c r="AE873" s="14"/>
      <c r="AT873" s="248" t="s">
        <v>167</v>
      </c>
      <c r="AU873" s="248" t="s">
        <v>87</v>
      </c>
      <c r="AV873" s="14" t="s">
        <v>87</v>
      </c>
      <c r="AW873" s="14" t="s">
        <v>33</v>
      </c>
      <c r="AX873" s="14" t="s">
        <v>85</v>
      </c>
      <c r="AY873" s="248" t="s">
        <v>157</v>
      </c>
    </row>
    <row r="874" s="2" customFormat="1" ht="21.75" customHeight="1">
      <c r="A874" s="38"/>
      <c r="B874" s="39"/>
      <c r="C874" s="214" t="s">
        <v>1322</v>
      </c>
      <c r="D874" s="214" t="s">
        <v>160</v>
      </c>
      <c r="E874" s="215" t="s">
        <v>1323</v>
      </c>
      <c r="F874" s="216" t="s">
        <v>1324</v>
      </c>
      <c r="G874" s="217" t="s">
        <v>1121</v>
      </c>
      <c r="H874" s="218">
        <v>24</v>
      </c>
      <c r="I874" s="219"/>
      <c r="J874" s="220">
        <f>ROUND(I874*H874,2)</f>
        <v>0</v>
      </c>
      <c r="K874" s="216" t="s">
        <v>164</v>
      </c>
      <c r="L874" s="44"/>
      <c r="M874" s="221" t="s">
        <v>1</v>
      </c>
      <c r="N874" s="222" t="s">
        <v>43</v>
      </c>
      <c r="O874" s="91"/>
      <c r="P874" s="223">
        <f>O874*H874</f>
        <v>0</v>
      </c>
      <c r="Q874" s="223">
        <v>0</v>
      </c>
      <c r="R874" s="223">
        <f>Q874*H874</f>
        <v>0</v>
      </c>
      <c r="S874" s="223">
        <v>0.019460000000000002</v>
      </c>
      <c r="T874" s="224">
        <f>S874*H874</f>
        <v>0.46704000000000001</v>
      </c>
      <c r="U874" s="38"/>
      <c r="V874" s="38"/>
      <c r="W874" s="38"/>
      <c r="X874" s="38"/>
      <c r="Y874" s="38"/>
      <c r="Z874" s="38"/>
      <c r="AA874" s="38"/>
      <c r="AB874" s="38"/>
      <c r="AC874" s="38"/>
      <c r="AD874" s="38"/>
      <c r="AE874" s="38"/>
      <c r="AR874" s="225" t="s">
        <v>254</v>
      </c>
      <c r="AT874" s="225" t="s">
        <v>160</v>
      </c>
      <c r="AU874" s="225" t="s">
        <v>87</v>
      </c>
      <c r="AY874" s="17" t="s">
        <v>157</v>
      </c>
      <c r="BE874" s="226">
        <f>IF(N874="základní",J874,0)</f>
        <v>0</v>
      </c>
      <c r="BF874" s="226">
        <f>IF(N874="snížená",J874,0)</f>
        <v>0</v>
      </c>
      <c r="BG874" s="226">
        <f>IF(N874="zákl. přenesená",J874,0)</f>
        <v>0</v>
      </c>
      <c r="BH874" s="226">
        <f>IF(N874="sníž. přenesená",J874,0)</f>
        <v>0</v>
      </c>
      <c r="BI874" s="226">
        <f>IF(N874="nulová",J874,0)</f>
        <v>0</v>
      </c>
      <c r="BJ874" s="17" t="s">
        <v>85</v>
      </c>
      <c r="BK874" s="226">
        <f>ROUND(I874*H874,2)</f>
        <v>0</v>
      </c>
      <c r="BL874" s="17" t="s">
        <v>254</v>
      </c>
      <c r="BM874" s="225" t="s">
        <v>1325</v>
      </c>
    </row>
    <row r="875" s="14" customFormat="1">
      <c r="A875" s="14"/>
      <c r="B875" s="238"/>
      <c r="C875" s="239"/>
      <c r="D875" s="229" t="s">
        <v>167</v>
      </c>
      <c r="E875" s="240" t="s">
        <v>1</v>
      </c>
      <c r="F875" s="241" t="s">
        <v>1326</v>
      </c>
      <c r="G875" s="239"/>
      <c r="H875" s="242">
        <v>10</v>
      </c>
      <c r="I875" s="243"/>
      <c r="J875" s="239"/>
      <c r="K875" s="239"/>
      <c r="L875" s="244"/>
      <c r="M875" s="245"/>
      <c r="N875" s="246"/>
      <c r="O875" s="246"/>
      <c r="P875" s="246"/>
      <c r="Q875" s="246"/>
      <c r="R875" s="246"/>
      <c r="S875" s="246"/>
      <c r="T875" s="247"/>
      <c r="U875" s="14"/>
      <c r="V875" s="14"/>
      <c r="W875" s="14"/>
      <c r="X875" s="14"/>
      <c r="Y875" s="14"/>
      <c r="Z875" s="14"/>
      <c r="AA875" s="14"/>
      <c r="AB875" s="14"/>
      <c r="AC875" s="14"/>
      <c r="AD875" s="14"/>
      <c r="AE875" s="14"/>
      <c r="AT875" s="248" t="s">
        <v>167</v>
      </c>
      <c r="AU875" s="248" t="s">
        <v>87</v>
      </c>
      <c r="AV875" s="14" t="s">
        <v>87</v>
      </c>
      <c r="AW875" s="14" t="s">
        <v>33</v>
      </c>
      <c r="AX875" s="14" t="s">
        <v>78</v>
      </c>
      <c r="AY875" s="248" t="s">
        <v>157</v>
      </c>
    </row>
    <row r="876" s="14" customFormat="1">
      <c r="A876" s="14"/>
      <c r="B876" s="238"/>
      <c r="C876" s="239"/>
      <c r="D876" s="229" t="s">
        <v>167</v>
      </c>
      <c r="E876" s="240" t="s">
        <v>1</v>
      </c>
      <c r="F876" s="241" t="s">
        <v>1327</v>
      </c>
      <c r="G876" s="239"/>
      <c r="H876" s="242">
        <v>14</v>
      </c>
      <c r="I876" s="243"/>
      <c r="J876" s="239"/>
      <c r="K876" s="239"/>
      <c r="L876" s="244"/>
      <c r="M876" s="245"/>
      <c r="N876" s="246"/>
      <c r="O876" s="246"/>
      <c r="P876" s="246"/>
      <c r="Q876" s="246"/>
      <c r="R876" s="246"/>
      <c r="S876" s="246"/>
      <c r="T876" s="247"/>
      <c r="U876" s="14"/>
      <c r="V876" s="14"/>
      <c r="W876" s="14"/>
      <c r="X876" s="14"/>
      <c r="Y876" s="14"/>
      <c r="Z876" s="14"/>
      <c r="AA876" s="14"/>
      <c r="AB876" s="14"/>
      <c r="AC876" s="14"/>
      <c r="AD876" s="14"/>
      <c r="AE876" s="14"/>
      <c r="AT876" s="248" t="s">
        <v>167</v>
      </c>
      <c r="AU876" s="248" t="s">
        <v>87</v>
      </c>
      <c r="AV876" s="14" t="s">
        <v>87</v>
      </c>
      <c r="AW876" s="14" t="s">
        <v>33</v>
      </c>
      <c r="AX876" s="14" t="s">
        <v>78</v>
      </c>
      <c r="AY876" s="248" t="s">
        <v>157</v>
      </c>
    </row>
    <row r="877" s="15" customFormat="1">
      <c r="A877" s="15"/>
      <c r="B877" s="249"/>
      <c r="C877" s="250"/>
      <c r="D877" s="229" t="s">
        <v>167</v>
      </c>
      <c r="E877" s="251" t="s">
        <v>1</v>
      </c>
      <c r="F877" s="252" t="s">
        <v>171</v>
      </c>
      <c r="G877" s="250"/>
      <c r="H877" s="253">
        <v>24</v>
      </c>
      <c r="I877" s="254"/>
      <c r="J877" s="250"/>
      <c r="K877" s="250"/>
      <c r="L877" s="255"/>
      <c r="M877" s="256"/>
      <c r="N877" s="257"/>
      <c r="O877" s="257"/>
      <c r="P877" s="257"/>
      <c r="Q877" s="257"/>
      <c r="R877" s="257"/>
      <c r="S877" s="257"/>
      <c r="T877" s="258"/>
      <c r="U877" s="15"/>
      <c r="V877" s="15"/>
      <c r="W877" s="15"/>
      <c r="X877" s="15"/>
      <c r="Y877" s="15"/>
      <c r="Z877" s="15"/>
      <c r="AA877" s="15"/>
      <c r="AB877" s="15"/>
      <c r="AC877" s="15"/>
      <c r="AD877" s="15"/>
      <c r="AE877" s="15"/>
      <c r="AT877" s="259" t="s">
        <v>167</v>
      </c>
      <c r="AU877" s="259" t="s">
        <v>87</v>
      </c>
      <c r="AV877" s="15" t="s">
        <v>165</v>
      </c>
      <c r="AW877" s="15" t="s">
        <v>33</v>
      </c>
      <c r="AX877" s="15" t="s">
        <v>85</v>
      </c>
      <c r="AY877" s="259" t="s">
        <v>157</v>
      </c>
    </row>
    <row r="878" s="2" customFormat="1" ht="37.8" customHeight="1">
      <c r="A878" s="38"/>
      <c r="B878" s="39"/>
      <c r="C878" s="214" t="s">
        <v>1328</v>
      </c>
      <c r="D878" s="214" t="s">
        <v>160</v>
      </c>
      <c r="E878" s="215" t="s">
        <v>1329</v>
      </c>
      <c r="F878" s="216" t="s">
        <v>1330</v>
      </c>
      <c r="G878" s="217" t="s">
        <v>1121</v>
      </c>
      <c r="H878" s="218">
        <v>9</v>
      </c>
      <c r="I878" s="219"/>
      <c r="J878" s="220">
        <f>ROUND(I878*H878,2)</f>
        <v>0</v>
      </c>
      <c r="K878" s="216" t="s">
        <v>164</v>
      </c>
      <c r="L878" s="44"/>
      <c r="M878" s="221" t="s">
        <v>1</v>
      </c>
      <c r="N878" s="222" t="s">
        <v>43</v>
      </c>
      <c r="O878" s="91"/>
      <c r="P878" s="223">
        <f>O878*H878</f>
        <v>0</v>
      </c>
      <c r="Q878" s="223">
        <v>0.01823</v>
      </c>
      <c r="R878" s="223">
        <f>Q878*H878</f>
        <v>0.16406999999999999</v>
      </c>
      <c r="S878" s="223">
        <v>0</v>
      </c>
      <c r="T878" s="224">
        <f>S878*H878</f>
        <v>0</v>
      </c>
      <c r="U878" s="38"/>
      <c r="V878" s="38"/>
      <c r="W878" s="38"/>
      <c r="X878" s="38"/>
      <c r="Y878" s="38"/>
      <c r="Z878" s="38"/>
      <c r="AA878" s="38"/>
      <c r="AB878" s="38"/>
      <c r="AC878" s="38"/>
      <c r="AD878" s="38"/>
      <c r="AE878" s="38"/>
      <c r="AR878" s="225" t="s">
        <v>254</v>
      </c>
      <c r="AT878" s="225" t="s">
        <v>160</v>
      </c>
      <c r="AU878" s="225" t="s">
        <v>87</v>
      </c>
      <c r="AY878" s="17" t="s">
        <v>157</v>
      </c>
      <c r="BE878" s="226">
        <f>IF(N878="základní",J878,0)</f>
        <v>0</v>
      </c>
      <c r="BF878" s="226">
        <f>IF(N878="snížená",J878,0)</f>
        <v>0</v>
      </c>
      <c r="BG878" s="226">
        <f>IF(N878="zákl. přenesená",J878,0)</f>
        <v>0</v>
      </c>
      <c r="BH878" s="226">
        <f>IF(N878="sníž. přenesená",J878,0)</f>
        <v>0</v>
      </c>
      <c r="BI878" s="226">
        <f>IF(N878="nulová",J878,0)</f>
        <v>0</v>
      </c>
      <c r="BJ878" s="17" t="s">
        <v>85</v>
      </c>
      <c r="BK878" s="226">
        <f>ROUND(I878*H878,2)</f>
        <v>0</v>
      </c>
      <c r="BL878" s="17" t="s">
        <v>254</v>
      </c>
      <c r="BM878" s="225" t="s">
        <v>1331</v>
      </c>
    </row>
    <row r="879" s="13" customFormat="1">
      <c r="A879" s="13"/>
      <c r="B879" s="227"/>
      <c r="C879" s="228"/>
      <c r="D879" s="229" t="s">
        <v>167</v>
      </c>
      <c r="E879" s="230" t="s">
        <v>1</v>
      </c>
      <c r="F879" s="231" t="s">
        <v>189</v>
      </c>
      <c r="G879" s="228"/>
      <c r="H879" s="230" t="s">
        <v>1</v>
      </c>
      <c r="I879" s="232"/>
      <c r="J879" s="228"/>
      <c r="K879" s="228"/>
      <c r="L879" s="233"/>
      <c r="M879" s="234"/>
      <c r="N879" s="235"/>
      <c r="O879" s="235"/>
      <c r="P879" s="235"/>
      <c r="Q879" s="235"/>
      <c r="R879" s="235"/>
      <c r="S879" s="235"/>
      <c r="T879" s="236"/>
      <c r="U879" s="13"/>
      <c r="V879" s="13"/>
      <c r="W879" s="13"/>
      <c r="X879" s="13"/>
      <c r="Y879" s="13"/>
      <c r="Z879" s="13"/>
      <c r="AA879" s="13"/>
      <c r="AB879" s="13"/>
      <c r="AC879" s="13"/>
      <c r="AD879" s="13"/>
      <c r="AE879" s="13"/>
      <c r="AT879" s="237" t="s">
        <v>167</v>
      </c>
      <c r="AU879" s="237" t="s">
        <v>87</v>
      </c>
      <c r="AV879" s="13" t="s">
        <v>85</v>
      </c>
      <c r="AW879" s="13" t="s">
        <v>33</v>
      </c>
      <c r="AX879" s="13" t="s">
        <v>78</v>
      </c>
      <c r="AY879" s="237" t="s">
        <v>157</v>
      </c>
    </row>
    <row r="880" s="14" customFormat="1">
      <c r="A880" s="14"/>
      <c r="B880" s="238"/>
      <c r="C880" s="239"/>
      <c r="D880" s="229" t="s">
        <v>167</v>
      </c>
      <c r="E880" s="240" t="s">
        <v>1</v>
      </c>
      <c r="F880" s="241" t="s">
        <v>222</v>
      </c>
      <c r="G880" s="239"/>
      <c r="H880" s="242">
        <v>9</v>
      </c>
      <c r="I880" s="243"/>
      <c r="J880" s="239"/>
      <c r="K880" s="239"/>
      <c r="L880" s="244"/>
      <c r="M880" s="245"/>
      <c r="N880" s="246"/>
      <c r="O880" s="246"/>
      <c r="P880" s="246"/>
      <c r="Q880" s="246"/>
      <c r="R880" s="246"/>
      <c r="S880" s="246"/>
      <c r="T880" s="247"/>
      <c r="U880" s="14"/>
      <c r="V880" s="14"/>
      <c r="W880" s="14"/>
      <c r="X880" s="14"/>
      <c r="Y880" s="14"/>
      <c r="Z880" s="14"/>
      <c r="AA880" s="14"/>
      <c r="AB880" s="14"/>
      <c r="AC880" s="14"/>
      <c r="AD880" s="14"/>
      <c r="AE880" s="14"/>
      <c r="AT880" s="248" t="s">
        <v>167</v>
      </c>
      <c r="AU880" s="248" t="s">
        <v>87</v>
      </c>
      <c r="AV880" s="14" t="s">
        <v>87</v>
      </c>
      <c r="AW880" s="14" t="s">
        <v>33</v>
      </c>
      <c r="AX880" s="14" t="s">
        <v>78</v>
      </c>
      <c r="AY880" s="248" t="s">
        <v>157</v>
      </c>
    </row>
    <row r="881" s="15" customFormat="1">
      <c r="A881" s="15"/>
      <c r="B881" s="249"/>
      <c r="C881" s="250"/>
      <c r="D881" s="229" t="s">
        <v>167</v>
      </c>
      <c r="E881" s="251" t="s">
        <v>1</v>
      </c>
      <c r="F881" s="252" t="s">
        <v>171</v>
      </c>
      <c r="G881" s="250"/>
      <c r="H881" s="253">
        <v>9</v>
      </c>
      <c r="I881" s="254"/>
      <c r="J881" s="250"/>
      <c r="K881" s="250"/>
      <c r="L881" s="255"/>
      <c r="M881" s="256"/>
      <c r="N881" s="257"/>
      <c r="O881" s="257"/>
      <c r="P881" s="257"/>
      <c r="Q881" s="257"/>
      <c r="R881" s="257"/>
      <c r="S881" s="257"/>
      <c r="T881" s="258"/>
      <c r="U881" s="15"/>
      <c r="V881" s="15"/>
      <c r="W881" s="15"/>
      <c r="X881" s="15"/>
      <c r="Y881" s="15"/>
      <c r="Z881" s="15"/>
      <c r="AA881" s="15"/>
      <c r="AB881" s="15"/>
      <c r="AC881" s="15"/>
      <c r="AD881" s="15"/>
      <c r="AE881" s="15"/>
      <c r="AT881" s="259" t="s">
        <v>167</v>
      </c>
      <c r="AU881" s="259" t="s">
        <v>87</v>
      </c>
      <c r="AV881" s="15" t="s">
        <v>165</v>
      </c>
      <c r="AW881" s="15" t="s">
        <v>33</v>
      </c>
      <c r="AX881" s="15" t="s">
        <v>85</v>
      </c>
      <c r="AY881" s="259" t="s">
        <v>157</v>
      </c>
    </row>
    <row r="882" s="2" customFormat="1" ht="37.8" customHeight="1">
      <c r="A882" s="38"/>
      <c r="B882" s="39"/>
      <c r="C882" s="214" t="s">
        <v>1332</v>
      </c>
      <c r="D882" s="214" t="s">
        <v>160</v>
      </c>
      <c r="E882" s="215" t="s">
        <v>1333</v>
      </c>
      <c r="F882" s="216" t="s">
        <v>1334</v>
      </c>
      <c r="G882" s="217" t="s">
        <v>1121</v>
      </c>
      <c r="H882" s="218">
        <v>10</v>
      </c>
      <c r="I882" s="219"/>
      <c r="J882" s="220">
        <f>ROUND(I882*H882,2)</f>
        <v>0</v>
      </c>
      <c r="K882" s="216" t="s">
        <v>164</v>
      </c>
      <c r="L882" s="44"/>
      <c r="M882" s="221" t="s">
        <v>1</v>
      </c>
      <c r="N882" s="222" t="s">
        <v>43</v>
      </c>
      <c r="O882" s="91"/>
      <c r="P882" s="223">
        <f>O882*H882</f>
        <v>0</v>
      </c>
      <c r="Q882" s="223">
        <v>0.021229999999999999</v>
      </c>
      <c r="R882" s="223">
        <f>Q882*H882</f>
        <v>0.21229999999999999</v>
      </c>
      <c r="S882" s="223">
        <v>0</v>
      </c>
      <c r="T882" s="224">
        <f>S882*H882</f>
        <v>0</v>
      </c>
      <c r="U882" s="38"/>
      <c r="V882" s="38"/>
      <c r="W882" s="38"/>
      <c r="X882" s="38"/>
      <c r="Y882" s="38"/>
      <c r="Z882" s="38"/>
      <c r="AA882" s="38"/>
      <c r="AB882" s="38"/>
      <c r="AC882" s="38"/>
      <c r="AD882" s="38"/>
      <c r="AE882" s="38"/>
      <c r="AR882" s="225" t="s">
        <v>254</v>
      </c>
      <c r="AT882" s="225" t="s">
        <v>160</v>
      </c>
      <c r="AU882" s="225" t="s">
        <v>87</v>
      </c>
      <c r="AY882" s="17" t="s">
        <v>157</v>
      </c>
      <c r="BE882" s="226">
        <f>IF(N882="základní",J882,0)</f>
        <v>0</v>
      </c>
      <c r="BF882" s="226">
        <f>IF(N882="snížená",J882,0)</f>
        <v>0</v>
      </c>
      <c r="BG882" s="226">
        <f>IF(N882="zákl. přenesená",J882,0)</f>
        <v>0</v>
      </c>
      <c r="BH882" s="226">
        <f>IF(N882="sníž. přenesená",J882,0)</f>
        <v>0</v>
      </c>
      <c r="BI882" s="226">
        <f>IF(N882="nulová",J882,0)</f>
        <v>0</v>
      </c>
      <c r="BJ882" s="17" t="s">
        <v>85</v>
      </c>
      <c r="BK882" s="226">
        <f>ROUND(I882*H882,2)</f>
        <v>0</v>
      </c>
      <c r="BL882" s="17" t="s">
        <v>254</v>
      </c>
      <c r="BM882" s="225" t="s">
        <v>1335</v>
      </c>
    </row>
    <row r="883" s="13" customFormat="1">
      <c r="A883" s="13"/>
      <c r="B883" s="227"/>
      <c r="C883" s="228"/>
      <c r="D883" s="229" t="s">
        <v>167</v>
      </c>
      <c r="E883" s="230" t="s">
        <v>1</v>
      </c>
      <c r="F883" s="231" t="s">
        <v>189</v>
      </c>
      <c r="G883" s="228"/>
      <c r="H883" s="230" t="s">
        <v>1</v>
      </c>
      <c r="I883" s="232"/>
      <c r="J883" s="228"/>
      <c r="K883" s="228"/>
      <c r="L883" s="233"/>
      <c r="M883" s="234"/>
      <c r="N883" s="235"/>
      <c r="O883" s="235"/>
      <c r="P883" s="235"/>
      <c r="Q883" s="235"/>
      <c r="R883" s="235"/>
      <c r="S883" s="235"/>
      <c r="T883" s="236"/>
      <c r="U883" s="13"/>
      <c r="V883" s="13"/>
      <c r="W883" s="13"/>
      <c r="X883" s="13"/>
      <c r="Y883" s="13"/>
      <c r="Z883" s="13"/>
      <c r="AA883" s="13"/>
      <c r="AB883" s="13"/>
      <c r="AC883" s="13"/>
      <c r="AD883" s="13"/>
      <c r="AE883" s="13"/>
      <c r="AT883" s="237" t="s">
        <v>167</v>
      </c>
      <c r="AU883" s="237" t="s">
        <v>87</v>
      </c>
      <c r="AV883" s="13" t="s">
        <v>85</v>
      </c>
      <c r="AW883" s="13" t="s">
        <v>33</v>
      </c>
      <c r="AX883" s="13" t="s">
        <v>78</v>
      </c>
      <c r="AY883" s="237" t="s">
        <v>157</v>
      </c>
    </row>
    <row r="884" s="14" customFormat="1">
      <c r="A884" s="14"/>
      <c r="B884" s="238"/>
      <c r="C884" s="239"/>
      <c r="D884" s="229" t="s">
        <v>167</v>
      </c>
      <c r="E884" s="240" t="s">
        <v>1</v>
      </c>
      <c r="F884" s="241" t="s">
        <v>87</v>
      </c>
      <c r="G884" s="239"/>
      <c r="H884" s="242">
        <v>2</v>
      </c>
      <c r="I884" s="243"/>
      <c r="J884" s="239"/>
      <c r="K884" s="239"/>
      <c r="L884" s="244"/>
      <c r="M884" s="245"/>
      <c r="N884" s="246"/>
      <c r="O884" s="246"/>
      <c r="P884" s="246"/>
      <c r="Q884" s="246"/>
      <c r="R884" s="246"/>
      <c r="S884" s="246"/>
      <c r="T884" s="247"/>
      <c r="U884" s="14"/>
      <c r="V884" s="14"/>
      <c r="W884" s="14"/>
      <c r="X884" s="14"/>
      <c r="Y884" s="14"/>
      <c r="Z884" s="14"/>
      <c r="AA884" s="14"/>
      <c r="AB884" s="14"/>
      <c r="AC884" s="14"/>
      <c r="AD884" s="14"/>
      <c r="AE884" s="14"/>
      <c r="AT884" s="248" t="s">
        <v>167</v>
      </c>
      <c r="AU884" s="248" t="s">
        <v>87</v>
      </c>
      <c r="AV884" s="14" t="s">
        <v>87</v>
      </c>
      <c r="AW884" s="14" t="s">
        <v>33</v>
      </c>
      <c r="AX884" s="14" t="s">
        <v>78</v>
      </c>
      <c r="AY884" s="248" t="s">
        <v>157</v>
      </c>
    </row>
    <row r="885" s="13" customFormat="1">
      <c r="A885" s="13"/>
      <c r="B885" s="227"/>
      <c r="C885" s="228"/>
      <c r="D885" s="229" t="s">
        <v>167</v>
      </c>
      <c r="E885" s="230" t="s">
        <v>1</v>
      </c>
      <c r="F885" s="231" t="s">
        <v>178</v>
      </c>
      <c r="G885" s="228"/>
      <c r="H885" s="230" t="s">
        <v>1</v>
      </c>
      <c r="I885" s="232"/>
      <c r="J885" s="228"/>
      <c r="K885" s="228"/>
      <c r="L885" s="233"/>
      <c r="M885" s="234"/>
      <c r="N885" s="235"/>
      <c r="O885" s="235"/>
      <c r="P885" s="235"/>
      <c r="Q885" s="235"/>
      <c r="R885" s="235"/>
      <c r="S885" s="235"/>
      <c r="T885" s="236"/>
      <c r="U885" s="13"/>
      <c r="V885" s="13"/>
      <c r="W885" s="13"/>
      <c r="X885" s="13"/>
      <c r="Y885" s="13"/>
      <c r="Z885" s="13"/>
      <c r="AA885" s="13"/>
      <c r="AB885" s="13"/>
      <c r="AC885" s="13"/>
      <c r="AD885" s="13"/>
      <c r="AE885" s="13"/>
      <c r="AT885" s="237" t="s">
        <v>167</v>
      </c>
      <c r="AU885" s="237" t="s">
        <v>87</v>
      </c>
      <c r="AV885" s="13" t="s">
        <v>85</v>
      </c>
      <c r="AW885" s="13" t="s">
        <v>33</v>
      </c>
      <c r="AX885" s="13" t="s">
        <v>78</v>
      </c>
      <c r="AY885" s="237" t="s">
        <v>157</v>
      </c>
    </row>
    <row r="886" s="14" customFormat="1">
      <c r="A886" s="14"/>
      <c r="B886" s="238"/>
      <c r="C886" s="239"/>
      <c r="D886" s="229" t="s">
        <v>167</v>
      </c>
      <c r="E886" s="240" t="s">
        <v>1</v>
      </c>
      <c r="F886" s="241" t="s">
        <v>218</v>
      </c>
      <c r="G886" s="239"/>
      <c r="H886" s="242">
        <v>8</v>
      </c>
      <c r="I886" s="243"/>
      <c r="J886" s="239"/>
      <c r="K886" s="239"/>
      <c r="L886" s="244"/>
      <c r="M886" s="245"/>
      <c r="N886" s="246"/>
      <c r="O886" s="246"/>
      <c r="P886" s="246"/>
      <c r="Q886" s="246"/>
      <c r="R886" s="246"/>
      <c r="S886" s="246"/>
      <c r="T886" s="247"/>
      <c r="U886" s="14"/>
      <c r="V886" s="14"/>
      <c r="W886" s="14"/>
      <c r="X886" s="14"/>
      <c r="Y886" s="14"/>
      <c r="Z886" s="14"/>
      <c r="AA886" s="14"/>
      <c r="AB886" s="14"/>
      <c r="AC886" s="14"/>
      <c r="AD886" s="14"/>
      <c r="AE886" s="14"/>
      <c r="AT886" s="248" t="s">
        <v>167</v>
      </c>
      <c r="AU886" s="248" t="s">
        <v>87</v>
      </c>
      <c r="AV886" s="14" t="s">
        <v>87</v>
      </c>
      <c r="AW886" s="14" t="s">
        <v>33</v>
      </c>
      <c r="AX886" s="14" t="s">
        <v>78</v>
      </c>
      <c r="AY886" s="248" t="s">
        <v>157</v>
      </c>
    </row>
    <row r="887" s="15" customFormat="1">
      <c r="A887" s="15"/>
      <c r="B887" s="249"/>
      <c r="C887" s="250"/>
      <c r="D887" s="229" t="s">
        <v>167</v>
      </c>
      <c r="E887" s="251" t="s">
        <v>1</v>
      </c>
      <c r="F887" s="252" t="s">
        <v>171</v>
      </c>
      <c r="G887" s="250"/>
      <c r="H887" s="253">
        <v>10</v>
      </c>
      <c r="I887" s="254"/>
      <c r="J887" s="250"/>
      <c r="K887" s="250"/>
      <c r="L887" s="255"/>
      <c r="M887" s="256"/>
      <c r="N887" s="257"/>
      <c r="O887" s="257"/>
      <c r="P887" s="257"/>
      <c r="Q887" s="257"/>
      <c r="R887" s="257"/>
      <c r="S887" s="257"/>
      <c r="T887" s="258"/>
      <c r="U887" s="15"/>
      <c r="V887" s="15"/>
      <c r="W887" s="15"/>
      <c r="X887" s="15"/>
      <c r="Y887" s="15"/>
      <c r="Z887" s="15"/>
      <c r="AA887" s="15"/>
      <c r="AB887" s="15"/>
      <c r="AC887" s="15"/>
      <c r="AD887" s="15"/>
      <c r="AE887" s="15"/>
      <c r="AT887" s="259" t="s">
        <v>167</v>
      </c>
      <c r="AU887" s="259" t="s">
        <v>87</v>
      </c>
      <c r="AV887" s="15" t="s">
        <v>165</v>
      </c>
      <c r="AW887" s="15" t="s">
        <v>33</v>
      </c>
      <c r="AX887" s="15" t="s">
        <v>85</v>
      </c>
      <c r="AY887" s="259" t="s">
        <v>157</v>
      </c>
    </row>
    <row r="888" s="2" customFormat="1" ht="37.8" customHeight="1">
      <c r="A888" s="38"/>
      <c r="B888" s="39"/>
      <c r="C888" s="214" t="s">
        <v>1336</v>
      </c>
      <c r="D888" s="214" t="s">
        <v>160</v>
      </c>
      <c r="E888" s="215" t="s">
        <v>1337</v>
      </c>
      <c r="F888" s="216" t="s">
        <v>1338</v>
      </c>
      <c r="G888" s="217" t="s">
        <v>1121</v>
      </c>
      <c r="H888" s="218">
        <v>1</v>
      </c>
      <c r="I888" s="219"/>
      <c r="J888" s="220">
        <f>ROUND(I888*H888,2)</f>
        <v>0</v>
      </c>
      <c r="K888" s="216" t="s">
        <v>164</v>
      </c>
      <c r="L888" s="44"/>
      <c r="M888" s="221" t="s">
        <v>1</v>
      </c>
      <c r="N888" s="222" t="s">
        <v>43</v>
      </c>
      <c r="O888" s="91"/>
      <c r="P888" s="223">
        <f>O888*H888</f>
        <v>0</v>
      </c>
      <c r="Q888" s="223">
        <v>0.019709999999999998</v>
      </c>
      <c r="R888" s="223">
        <f>Q888*H888</f>
        <v>0.019709999999999998</v>
      </c>
      <c r="S888" s="223">
        <v>0</v>
      </c>
      <c r="T888" s="224">
        <f>S888*H888</f>
        <v>0</v>
      </c>
      <c r="U888" s="38"/>
      <c r="V888" s="38"/>
      <c r="W888" s="38"/>
      <c r="X888" s="38"/>
      <c r="Y888" s="38"/>
      <c r="Z888" s="38"/>
      <c r="AA888" s="38"/>
      <c r="AB888" s="38"/>
      <c r="AC888" s="38"/>
      <c r="AD888" s="38"/>
      <c r="AE888" s="38"/>
      <c r="AR888" s="225" t="s">
        <v>254</v>
      </c>
      <c r="AT888" s="225" t="s">
        <v>160</v>
      </c>
      <c r="AU888" s="225" t="s">
        <v>87</v>
      </c>
      <c r="AY888" s="17" t="s">
        <v>157</v>
      </c>
      <c r="BE888" s="226">
        <f>IF(N888="základní",J888,0)</f>
        <v>0</v>
      </c>
      <c r="BF888" s="226">
        <f>IF(N888="snížená",J888,0)</f>
        <v>0</v>
      </c>
      <c r="BG888" s="226">
        <f>IF(N888="zákl. přenesená",J888,0)</f>
        <v>0</v>
      </c>
      <c r="BH888" s="226">
        <f>IF(N888="sníž. přenesená",J888,0)</f>
        <v>0</v>
      </c>
      <c r="BI888" s="226">
        <f>IF(N888="nulová",J888,0)</f>
        <v>0</v>
      </c>
      <c r="BJ888" s="17" t="s">
        <v>85</v>
      </c>
      <c r="BK888" s="226">
        <f>ROUND(I888*H888,2)</f>
        <v>0</v>
      </c>
      <c r="BL888" s="17" t="s">
        <v>254</v>
      </c>
      <c r="BM888" s="225" t="s">
        <v>1339</v>
      </c>
    </row>
    <row r="889" s="2" customFormat="1" ht="24.15" customHeight="1">
      <c r="A889" s="38"/>
      <c r="B889" s="39"/>
      <c r="C889" s="214" t="s">
        <v>1340</v>
      </c>
      <c r="D889" s="214" t="s">
        <v>160</v>
      </c>
      <c r="E889" s="215" t="s">
        <v>1341</v>
      </c>
      <c r="F889" s="216" t="s">
        <v>1342</v>
      </c>
      <c r="G889" s="217" t="s">
        <v>1121</v>
      </c>
      <c r="H889" s="218">
        <v>2</v>
      </c>
      <c r="I889" s="219"/>
      <c r="J889" s="220">
        <f>ROUND(I889*H889,2)</f>
        <v>0</v>
      </c>
      <c r="K889" s="216" t="s">
        <v>1</v>
      </c>
      <c r="L889" s="44"/>
      <c r="M889" s="221" t="s">
        <v>1</v>
      </c>
      <c r="N889" s="222" t="s">
        <v>43</v>
      </c>
      <c r="O889" s="91"/>
      <c r="P889" s="223">
        <f>O889*H889</f>
        <v>0</v>
      </c>
      <c r="Q889" s="223">
        <v>0.028080000000000001</v>
      </c>
      <c r="R889" s="223">
        <f>Q889*H889</f>
        <v>0.056160000000000002</v>
      </c>
      <c r="S889" s="223">
        <v>0</v>
      </c>
      <c r="T889" s="224">
        <f>S889*H889</f>
        <v>0</v>
      </c>
      <c r="U889" s="38"/>
      <c r="V889" s="38"/>
      <c r="W889" s="38"/>
      <c r="X889" s="38"/>
      <c r="Y889" s="38"/>
      <c r="Z889" s="38"/>
      <c r="AA889" s="38"/>
      <c r="AB889" s="38"/>
      <c r="AC889" s="38"/>
      <c r="AD889" s="38"/>
      <c r="AE889" s="38"/>
      <c r="AR889" s="225" t="s">
        <v>254</v>
      </c>
      <c r="AT889" s="225" t="s">
        <v>160</v>
      </c>
      <c r="AU889" s="225" t="s">
        <v>87</v>
      </c>
      <c r="AY889" s="17" t="s">
        <v>157</v>
      </c>
      <c r="BE889" s="226">
        <f>IF(N889="základní",J889,0)</f>
        <v>0</v>
      </c>
      <c r="BF889" s="226">
        <f>IF(N889="snížená",J889,0)</f>
        <v>0</v>
      </c>
      <c r="BG889" s="226">
        <f>IF(N889="zákl. přenesená",J889,0)</f>
        <v>0</v>
      </c>
      <c r="BH889" s="226">
        <f>IF(N889="sníž. přenesená",J889,0)</f>
        <v>0</v>
      </c>
      <c r="BI889" s="226">
        <f>IF(N889="nulová",J889,0)</f>
        <v>0</v>
      </c>
      <c r="BJ889" s="17" t="s">
        <v>85</v>
      </c>
      <c r="BK889" s="226">
        <f>ROUND(I889*H889,2)</f>
        <v>0</v>
      </c>
      <c r="BL889" s="17" t="s">
        <v>254</v>
      </c>
      <c r="BM889" s="225" t="s">
        <v>1343</v>
      </c>
    </row>
    <row r="890" s="14" customFormat="1">
      <c r="A890" s="14"/>
      <c r="B890" s="238"/>
      <c r="C890" s="239"/>
      <c r="D890" s="229" t="s">
        <v>167</v>
      </c>
      <c r="E890" s="240" t="s">
        <v>1</v>
      </c>
      <c r="F890" s="241" t="s">
        <v>87</v>
      </c>
      <c r="G890" s="239"/>
      <c r="H890" s="242">
        <v>2</v>
      </c>
      <c r="I890" s="243"/>
      <c r="J890" s="239"/>
      <c r="K890" s="239"/>
      <c r="L890" s="244"/>
      <c r="M890" s="245"/>
      <c r="N890" s="246"/>
      <c r="O890" s="246"/>
      <c r="P890" s="246"/>
      <c r="Q890" s="246"/>
      <c r="R890" s="246"/>
      <c r="S890" s="246"/>
      <c r="T890" s="247"/>
      <c r="U890" s="14"/>
      <c r="V890" s="14"/>
      <c r="W890" s="14"/>
      <c r="X890" s="14"/>
      <c r="Y890" s="14"/>
      <c r="Z890" s="14"/>
      <c r="AA890" s="14"/>
      <c r="AB890" s="14"/>
      <c r="AC890" s="14"/>
      <c r="AD890" s="14"/>
      <c r="AE890" s="14"/>
      <c r="AT890" s="248" t="s">
        <v>167</v>
      </c>
      <c r="AU890" s="248" t="s">
        <v>87</v>
      </c>
      <c r="AV890" s="14" t="s">
        <v>87</v>
      </c>
      <c r="AW890" s="14" t="s">
        <v>33</v>
      </c>
      <c r="AX890" s="14" t="s">
        <v>85</v>
      </c>
      <c r="AY890" s="248" t="s">
        <v>157</v>
      </c>
    </row>
    <row r="891" s="2" customFormat="1" ht="24.15" customHeight="1">
      <c r="A891" s="38"/>
      <c r="B891" s="39"/>
      <c r="C891" s="214" t="s">
        <v>1344</v>
      </c>
      <c r="D891" s="214" t="s">
        <v>160</v>
      </c>
      <c r="E891" s="215" t="s">
        <v>1345</v>
      </c>
      <c r="F891" s="216" t="s">
        <v>1346</v>
      </c>
      <c r="G891" s="217" t="s">
        <v>352</v>
      </c>
      <c r="H891" s="218">
        <v>1</v>
      </c>
      <c r="I891" s="219"/>
      <c r="J891" s="220">
        <f>ROUND(I891*H891,2)</f>
        <v>0</v>
      </c>
      <c r="K891" s="216" t="s">
        <v>164</v>
      </c>
      <c r="L891" s="44"/>
      <c r="M891" s="221" t="s">
        <v>1</v>
      </c>
      <c r="N891" s="222" t="s">
        <v>43</v>
      </c>
      <c r="O891" s="91"/>
      <c r="P891" s="223">
        <f>O891*H891</f>
        <v>0</v>
      </c>
      <c r="Q891" s="223">
        <v>0</v>
      </c>
      <c r="R891" s="223">
        <f>Q891*H891</f>
        <v>0</v>
      </c>
      <c r="S891" s="223">
        <v>0</v>
      </c>
      <c r="T891" s="224">
        <f>S891*H891</f>
        <v>0</v>
      </c>
      <c r="U891" s="38"/>
      <c r="V891" s="38"/>
      <c r="W891" s="38"/>
      <c r="X891" s="38"/>
      <c r="Y891" s="38"/>
      <c r="Z891" s="38"/>
      <c r="AA891" s="38"/>
      <c r="AB891" s="38"/>
      <c r="AC891" s="38"/>
      <c r="AD891" s="38"/>
      <c r="AE891" s="38"/>
      <c r="AR891" s="225" t="s">
        <v>254</v>
      </c>
      <c r="AT891" s="225" t="s">
        <v>160</v>
      </c>
      <c r="AU891" s="225" t="s">
        <v>87</v>
      </c>
      <c r="AY891" s="17" t="s">
        <v>157</v>
      </c>
      <c r="BE891" s="226">
        <f>IF(N891="základní",J891,0)</f>
        <v>0</v>
      </c>
      <c r="BF891" s="226">
        <f>IF(N891="snížená",J891,0)</f>
        <v>0</v>
      </c>
      <c r="BG891" s="226">
        <f>IF(N891="zákl. přenesená",J891,0)</f>
        <v>0</v>
      </c>
      <c r="BH891" s="226">
        <f>IF(N891="sníž. přenesená",J891,0)</f>
        <v>0</v>
      </c>
      <c r="BI891" s="226">
        <f>IF(N891="nulová",J891,0)</f>
        <v>0</v>
      </c>
      <c r="BJ891" s="17" t="s">
        <v>85</v>
      </c>
      <c r="BK891" s="226">
        <f>ROUND(I891*H891,2)</f>
        <v>0</v>
      </c>
      <c r="BL891" s="17" t="s">
        <v>254</v>
      </c>
      <c r="BM891" s="225" t="s">
        <v>1347</v>
      </c>
    </row>
    <row r="892" s="2" customFormat="1" ht="16.5" customHeight="1">
      <c r="A892" s="38"/>
      <c r="B892" s="39"/>
      <c r="C892" s="260" t="s">
        <v>1348</v>
      </c>
      <c r="D892" s="260" t="s">
        <v>240</v>
      </c>
      <c r="E892" s="261" t="s">
        <v>1349</v>
      </c>
      <c r="F892" s="262" t="s">
        <v>1350</v>
      </c>
      <c r="G892" s="263" t="s">
        <v>352</v>
      </c>
      <c r="H892" s="264">
        <v>1</v>
      </c>
      <c r="I892" s="265"/>
      <c r="J892" s="266">
        <f>ROUND(I892*H892,2)</f>
        <v>0</v>
      </c>
      <c r="K892" s="262" t="s">
        <v>164</v>
      </c>
      <c r="L892" s="267"/>
      <c r="M892" s="268" t="s">
        <v>1</v>
      </c>
      <c r="N892" s="269" t="s">
        <v>43</v>
      </c>
      <c r="O892" s="91"/>
      <c r="P892" s="223">
        <f>O892*H892</f>
        <v>0</v>
      </c>
      <c r="Q892" s="223">
        <v>0.0011000000000000001</v>
      </c>
      <c r="R892" s="223">
        <f>Q892*H892</f>
        <v>0.0011000000000000001</v>
      </c>
      <c r="S892" s="223">
        <v>0</v>
      </c>
      <c r="T892" s="224">
        <f>S892*H892</f>
        <v>0</v>
      </c>
      <c r="U892" s="38"/>
      <c r="V892" s="38"/>
      <c r="W892" s="38"/>
      <c r="X892" s="38"/>
      <c r="Y892" s="38"/>
      <c r="Z892" s="38"/>
      <c r="AA892" s="38"/>
      <c r="AB892" s="38"/>
      <c r="AC892" s="38"/>
      <c r="AD892" s="38"/>
      <c r="AE892" s="38"/>
      <c r="AR892" s="225" t="s">
        <v>367</v>
      </c>
      <c r="AT892" s="225" t="s">
        <v>240</v>
      </c>
      <c r="AU892" s="225" t="s">
        <v>87</v>
      </c>
      <c r="AY892" s="17" t="s">
        <v>157</v>
      </c>
      <c r="BE892" s="226">
        <f>IF(N892="základní",J892,0)</f>
        <v>0</v>
      </c>
      <c r="BF892" s="226">
        <f>IF(N892="snížená",J892,0)</f>
        <v>0</v>
      </c>
      <c r="BG892" s="226">
        <f>IF(N892="zákl. přenesená",J892,0)</f>
        <v>0</v>
      </c>
      <c r="BH892" s="226">
        <f>IF(N892="sníž. přenesená",J892,0)</f>
        <v>0</v>
      </c>
      <c r="BI892" s="226">
        <f>IF(N892="nulová",J892,0)</f>
        <v>0</v>
      </c>
      <c r="BJ892" s="17" t="s">
        <v>85</v>
      </c>
      <c r="BK892" s="226">
        <f>ROUND(I892*H892,2)</f>
        <v>0</v>
      </c>
      <c r="BL892" s="17" t="s">
        <v>254</v>
      </c>
      <c r="BM892" s="225" t="s">
        <v>1351</v>
      </c>
    </row>
    <row r="893" s="2" customFormat="1" ht="24.15" customHeight="1">
      <c r="A893" s="38"/>
      <c r="B893" s="39"/>
      <c r="C893" s="214" t="s">
        <v>1352</v>
      </c>
      <c r="D893" s="214" t="s">
        <v>160</v>
      </c>
      <c r="E893" s="215" t="s">
        <v>1353</v>
      </c>
      <c r="F893" s="216" t="s">
        <v>1354</v>
      </c>
      <c r="G893" s="217" t="s">
        <v>352</v>
      </c>
      <c r="H893" s="218">
        <v>1</v>
      </c>
      <c r="I893" s="219"/>
      <c r="J893" s="220">
        <f>ROUND(I893*H893,2)</f>
        <v>0</v>
      </c>
      <c r="K893" s="216" t="s">
        <v>164</v>
      </c>
      <c r="L893" s="44"/>
      <c r="M893" s="221" t="s">
        <v>1</v>
      </c>
      <c r="N893" s="222" t="s">
        <v>43</v>
      </c>
      <c r="O893" s="91"/>
      <c r="P893" s="223">
        <f>O893*H893</f>
        <v>0</v>
      </c>
      <c r="Q893" s="223">
        <v>0</v>
      </c>
      <c r="R893" s="223">
        <f>Q893*H893</f>
        <v>0</v>
      </c>
      <c r="S893" s="223">
        <v>0</v>
      </c>
      <c r="T893" s="224">
        <f>S893*H893</f>
        <v>0</v>
      </c>
      <c r="U893" s="38"/>
      <c r="V893" s="38"/>
      <c r="W893" s="38"/>
      <c r="X893" s="38"/>
      <c r="Y893" s="38"/>
      <c r="Z893" s="38"/>
      <c r="AA893" s="38"/>
      <c r="AB893" s="38"/>
      <c r="AC893" s="38"/>
      <c r="AD893" s="38"/>
      <c r="AE893" s="38"/>
      <c r="AR893" s="225" t="s">
        <v>254</v>
      </c>
      <c r="AT893" s="225" t="s">
        <v>160</v>
      </c>
      <c r="AU893" s="225" t="s">
        <v>87</v>
      </c>
      <c r="AY893" s="17" t="s">
        <v>157</v>
      </c>
      <c r="BE893" s="226">
        <f>IF(N893="základní",J893,0)</f>
        <v>0</v>
      </c>
      <c r="BF893" s="226">
        <f>IF(N893="snížená",J893,0)</f>
        <v>0</v>
      </c>
      <c r="BG893" s="226">
        <f>IF(N893="zákl. přenesená",J893,0)</f>
        <v>0</v>
      </c>
      <c r="BH893" s="226">
        <f>IF(N893="sníž. přenesená",J893,0)</f>
        <v>0</v>
      </c>
      <c r="BI893" s="226">
        <f>IF(N893="nulová",J893,0)</f>
        <v>0</v>
      </c>
      <c r="BJ893" s="17" t="s">
        <v>85</v>
      </c>
      <c r="BK893" s="226">
        <f>ROUND(I893*H893,2)</f>
        <v>0</v>
      </c>
      <c r="BL893" s="17" t="s">
        <v>254</v>
      </c>
      <c r="BM893" s="225" t="s">
        <v>1355</v>
      </c>
    </row>
    <row r="894" s="2" customFormat="1" ht="21.75" customHeight="1">
      <c r="A894" s="38"/>
      <c r="B894" s="39"/>
      <c r="C894" s="260" t="s">
        <v>1356</v>
      </c>
      <c r="D894" s="260" t="s">
        <v>240</v>
      </c>
      <c r="E894" s="261" t="s">
        <v>1357</v>
      </c>
      <c r="F894" s="262" t="s">
        <v>1358</v>
      </c>
      <c r="G894" s="263" t="s">
        <v>352</v>
      </c>
      <c r="H894" s="264">
        <v>1</v>
      </c>
      <c r="I894" s="265"/>
      <c r="J894" s="266">
        <f>ROUND(I894*H894,2)</f>
        <v>0</v>
      </c>
      <c r="K894" s="262" t="s">
        <v>164</v>
      </c>
      <c r="L894" s="267"/>
      <c r="M894" s="268" t="s">
        <v>1</v>
      </c>
      <c r="N894" s="269" t="s">
        <v>43</v>
      </c>
      <c r="O894" s="91"/>
      <c r="P894" s="223">
        <f>O894*H894</f>
        <v>0</v>
      </c>
      <c r="Q894" s="223">
        <v>0.00084999999999999995</v>
      </c>
      <c r="R894" s="223">
        <f>Q894*H894</f>
        <v>0.00084999999999999995</v>
      </c>
      <c r="S894" s="223">
        <v>0</v>
      </c>
      <c r="T894" s="224">
        <f>S894*H894</f>
        <v>0</v>
      </c>
      <c r="U894" s="38"/>
      <c r="V894" s="38"/>
      <c r="W894" s="38"/>
      <c r="X894" s="38"/>
      <c r="Y894" s="38"/>
      <c r="Z894" s="38"/>
      <c r="AA894" s="38"/>
      <c r="AB894" s="38"/>
      <c r="AC894" s="38"/>
      <c r="AD894" s="38"/>
      <c r="AE894" s="38"/>
      <c r="AR894" s="225" t="s">
        <v>367</v>
      </c>
      <c r="AT894" s="225" t="s">
        <v>240</v>
      </c>
      <c r="AU894" s="225" t="s">
        <v>87</v>
      </c>
      <c r="AY894" s="17" t="s">
        <v>157</v>
      </c>
      <c r="BE894" s="226">
        <f>IF(N894="základní",J894,0)</f>
        <v>0</v>
      </c>
      <c r="BF894" s="226">
        <f>IF(N894="snížená",J894,0)</f>
        <v>0</v>
      </c>
      <c r="BG894" s="226">
        <f>IF(N894="zákl. přenesená",J894,0)</f>
        <v>0</v>
      </c>
      <c r="BH894" s="226">
        <f>IF(N894="sníž. přenesená",J894,0)</f>
        <v>0</v>
      </c>
      <c r="BI894" s="226">
        <f>IF(N894="nulová",J894,0)</f>
        <v>0</v>
      </c>
      <c r="BJ894" s="17" t="s">
        <v>85</v>
      </c>
      <c r="BK894" s="226">
        <f>ROUND(I894*H894,2)</f>
        <v>0</v>
      </c>
      <c r="BL894" s="17" t="s">
        <v>254</v>
      </c>
      <c r="BM894" s="225" t="s">
        <v>1359</v>
      </c>
    </row>
    <row r="895" s="2" customFormat="1" ht="24.15" customHeight="1">
      <c r="A895" s="38"/>
      <c r="B895" s="39"/>
      <c r="C895" s="214" t="s">
        <v>1360</v>
      </c>
      <c r="D895" s="214" t="s">
        <v>160</v>
      </c>
      <c r="E895" s="215" t="s">
        <v>1361</v>
      </c>
      <c r="F895" s="216" t="s">
        <v>1362</v>
      </c>
      <c r="G895" s="217" t="s">
        <v>1121</v>
      </c>
      <c r="H895" s="218">
        <v>6</v>
      </c>
      <c r="I895" s="219"/>
      <c r="J895" s="220">
        <f>ROUND(I895*H895,2)</f>
        <v>0</v>
      </c>
      <c r="K895" s="216" t="s">
        <v>164</v>
      </c>
      <c r="L895" s="44"/>
      <c r="M895" s="221" t="s">
        <v>1</v>
      </c>
      <c r="N895" s="222" t="s">
        <v>43</v>
      </c>
      <c r="O895" s="91"/>
      <c r="P895" s="223">
        <f>O895*H895</f>
        <v>0</v>
      </c>
      <c r="Q895" s="223">
        <v>0</v>
      </c>
      <c r="R895" s="223">
        <f>Q895*H895</f>
        <v>0</v>
      </c>
      <c r="S895" s="223">
        <v>0.040500000000000001</v>
      </c>
      <c r="T895" s="224">
        <f>S895*H895</f>
        <v>0.24299999999999999</v>
      </c>
      <c r="U895" s="38"/>
      <c r="V895" s="38"/>
      <c r="W895" s="38"/>
      <c r="X895" s="38"/>
      <c r="Y895" s="38"/>
      <c r="Z895" s="38"/>
      <c r="AA895" s="38"/>
      <c r="AB895" s="38"/>
      <c r="AC895" s="38"/>
      <c r="AD895" s="38"/>
      <c r="AE895" s="38"/>
      <c r="AR895" s="225" t="s">
        <v>254</v>
      </c>
      <c r="AT895" s="225" t="s">
        <v>160</v>
      </c>
      <c r="AU895" s="225" t="s">
        <v>87</v>
      </c>
      <c r="AY895" s="17" t="s">
        <v>157</v>
      </c>
      <c r="BE895" s="226">
        <f>IF(N895="základní",J895,0)</f>
        <v>0</v>
      </c>
      <c r="BF895" s="226">
        <f>IF(N895="snížená",J895,0)</f>
        <v>0</v>
      </c>
      <c r="BG895" s="226">
        <f>IF(N895="zákl. přenesená",J895,0)</f>
        <v>0</v>
      </c>
      <c r="BH895" s="226">
        <f>IF(N895="sníž. přenesená",J895,0)</f>
        <v>0</v>
      </c>
      <c r="BI895" s="226">
        <f>IF(N895="nulová",J895,0)</f>
        <v>0</v>
      </c>
      <c r="BJ895" s="17" t="s">
        <v>85</v>
      </c>
      <c r="BK895" s="226">
        <f>ROUND(I895*H895,2)</f>
        <v>0</v>
      </c>
      <c r="BL895" s="17" t="s">
        <v>254</v>
      </c>
      <c r="BM895" s="225" t="s">
        <v>1363</v>
      </c>
    </row>
    <row r="896" s="14" customFormat="1">
      <c r="A896" s="14"/>
      <c r="B896" s="238"/>
      <c r="C896" s="239"/>
      <c r="D896" s="229" t="s">
        <v>167</v>
      </c>
      <c r="E896" s="240" t="s">
        <v>1</v>
      </c>
      <c r="F896" s="241" t="s">
        <v>208</v>
      </c>
      <c r="G896" s="239"/>
      <c r="H896" s="242">
        <v>6</v>
      </c>
      <c r="I896" s="243"/>
      <c r="J896" s="239"/>
      <c r="K896" s="239"/>
      <c r="L896" s="244"/>
      <c r="M896" s="245"/>
      <c r="N896" s="246"/>
      <c r="O896" s="246"/>
      <c r="P896" s="246"/>
      <c r="Q896" s="246"/>
      <c r="R896" s="246"/>
      <c r="S896" s="246"/>
      <c r="T896" s="247"/>
      <c r="U896" s="14"/>
      <c r="V896" s="14"/>
      <c r="W896" s="14"/>
      <c r="X896" s="14"/>
      <c r="Y896" s="14"/>
      <c r="Z896" s="14"/>
      <c r="AA896" s="14"/>
      <c r="AB896" s="14"/>
      <c r="AC896" s="14"/>
      <c r="AD896" s="14"/>
      <c r="AE896" s="14"/>
      <c r="AT896" s="248" t="s">
        <v>167</v>
      </c>
      <c r="AU896" s="248" t="s">
        <v>87</v>
      </c>
      <c r="AV896" s="14" t="s">
        <v>87</v>
      </c>
      <c r="AW896" s="14" t="s">
        <v>33</v>
      </c>
      <c r="AX896" s="14" t="s">
        <v>85</v>
      </c>
      <c r="AY896" s="248" t="s">
        <v>157</v>
      </c>
    </row>
    <row r="897" s="2" customFormat="1" ht="24.15" customHeight="1">
      <c r="A897" s="38"/>
      <c r="B897" s="39"/>
      <c r="C897" s="214" t="s">
        <v>1364</v>
      </c>
      <c r="D897" s="214" t="s">
        <v>160</v>
      </c>
      <c r="E897" s="215" t="s">
        <v>1365</v>
      </c>
      <c r="F897" s="216" t="s">
        <v>1366</v>
      </c>
      <c r="G897" s="217" t="s">
        <v>1121</v>
      </c>
      <c r="H897" s="218">
        <v>1</v>
      </c>
      <c r="I897" s="219"/>
      <c r="J897" s="220">
        <f>ROUND(I897*H897,2)</f>
        <v>0</v>
      </c>
      <c r="K897" s="216" t="s">
        <v>164</v>
      </c>
      <c r="L897" s="44"/>
      <c r="M897" s="221" t="s">
        <v>1</v>
      </c>
      <c r="N897" s="222" t="s">
        <v>43</v>
      </c>
      <c r="O897" s="91"/>
      <c r="P897" s="223">
        <f>O897*H897</f>
        <v>0</v>
      </c>
      <c r="Q897" s="223">
        <v>0.00055999999999999995</v>
      </c>
      <c r="R897" s="223">
        <f>Q897*H897</f>
        <v>0.00055999999999999995</v>
      </c>
      <c r="S897" s="223">
        <v>0</v>
      </c>
      <c r="T897" s="224">
        <f>S897*H897</f>
        <v>0</v>
      </c>
      <c r="U897" s="38"/>
      <c r="V897" s="38"/>
      <c r="W897" s="38"/>
      <c r="X897" s="38"/>
      <c r="Y897" s="38"/>
      <c r="Z897" s="38"/>
      <c r="AA897" s="38"/>
      <c r="AB897" s="38"/>
      <c r="AC897" s="38"/>
      <c r="AD897" s="38"/>
      <c r="AE897" s="38"/>
      <c r="AR897" s="225" t="s">
        <v>254</v>
      </c>
      <c r="AT897" s="225" t="s">
        <v>160</v>
      </c>
      <c r="AU897" s="225" t="s">
        <v>87</v>
      </c>
      <c r="AY897" s="17" t="s">
        <v>157</v>
      </c>
      <c r="BE897" s="226">
        <f>IF(N897="základní",J897,0)</f>
        <v>0</v>
      </c>
      <c r="BF897" s="226">
        <f>IF(N897="snížená",J897,0)</f>
        <v>0</v>
      </c>
      <c r="BG897" s="226">
        <f>IF(N897="zákl. přenesená",J897,0)</f>
        <v>0</v>
      </c>
      <c r="BH897" s="226">
        <f>IF(N897="sníž. přenesená",J897,0)</f>
        <v>0</v>
      </c>
      <c r="BI897" s="226">
        <f>IF(N897="nulová",J897,0)</f>
        <v>0</v>
      </c>
      <c r="BJ897" s="17" t="s">
        <v>85</v>
      </c>
      <c r="BK897" s="226">
        <f>ROUND(I897*H897,2)</f>
        <v>0</v>
      </c>
      <c r="BL897" s="17" t="s">
        <v>254</v>
      </c>
      <c r="BM897" s="225" t="s">
        <v>1367</v>
      </c>
    </row>
    <row r="898" s="2" customFormat="1" ht="24.15" customHeight="1">
      <c r="A898" s="38"/>
      <c r="B898" s="39"/>
      <c r="C898" s="214" t="s">
        <v>1368</v>
      </c>
      <c r="D898" s="214" t="s">
        <v>160</v>
      </c>
      <c r="E898" s="215" t="s">
        <v>1369</v>
      </c>
      <c r="F898" s="216" t="s">
        <v>1370</v>
      </c>
      <c r="G898" s="217" t="s">
        <v>1121</v>
      </c>
      <c r="H898" s="218">
        <v>2</v>
      </c>
      <c r="I898" s="219"/>
      <c r="J898" s="220">
        <f>ROUND(I898*H898,2)</f>
        <v>0</v>
      </c>
      <c r="K898" s="216" t="s">
        <v>164</v>
      </c>
      <c r="L898" s="44"/>
      <c r="M898" s="221" t="s">
        <v>1</v>
      </c>
      <c r="N898" s="222" t="s">
        <v>43</v>
      </c>
      <c r="O898" s="91"/>
      <c r="P898" s="223">
        <f>O898*H898</f>
        <v>0</v>
      </c>
      <c r="Q898" s="223">
        <v>0</v>
      </c>
      <c r="R898" s="223">
        <f>Q898*H898</f>
        <v>0</v>
      </c>
      <c r="S898" s="223">
        <v>0.071499999999999994</v>
      </c>
      <c r="T898" s="224">
        <f>S898*H898</f>
        <v>0.14299999999999999</v>
      </c>
      <c r="U898" s="38"/>
      <c r="V898" s="38"/>
      <c r="W898" s="38"/>
      <c r="X898" s="38"/>
      <c r="Y898" s="38"/>
      <c r="Z898" s="38"/>
      <c r="AA898" s="38"/>
      <c r="AB898" s="38"/>
      <c r="AC898" s="38"/>
      <c r="AD898" s="38"/>
      <c r="AE898" s="38"/>
      <c r="AR898" s="225" t="s">
        <v>254</v>
      </c>
      <c r="AT898" s="225" t="s">
        <v>160</v>
      </c>
      <c r="AU898" s="225" t="s">
        <v>87</v>
      </c>
      <c r="AY898" s="17" t="s">
        <v>157</v>
      </c>
      <c r="BE898" s="226">
        <f>IF(N898="základní",J898,0)</f>
        <v>0</v>
      </c>
      <c r="BF898" s="226">
        <f>IF(N898="snížená",J898,0)</f>
        <v>0</v>
      </c>
      <c r="BG898" s="226">
        <f>IF(N898="zákl. přenesená",J898,0)</f>
        <v>0</v>
      </c>
      <c r="BH898" s="226">
        <f>IF(N898="sníž. přenesená",J898,0)</f>
        <v>0</v>
      </c>
      <c r="BI898" s="226">
        <f>IF(N898="nulová",J898,0)</f>
        <v>0</v>
      </c>
      <c r="BJ898" s="17" t="s">
        <v>85</v>
      </c>
      <c r="BK898" s="226">
        <f>ROUND(I898*H898,2)</f>
        <v>0</v>
      </c>
      <c r="BL898" s="17" t="s">
        <v>254</v>
      </c>
      <c r="BM898" s="225" t="s">
        <v>1371</v>
      </c>
    </row>
    <row r="899" s="14" customFormat="1">
      <c r="A899" s="14"/>
      <c r="B899" s="238"/>
      <c r="C899" s="239"/>
      <c r="D899" s="229" t="s">
        <v>167</v>
      </c>
      <c r="E899" s="240" t="s">
        <v>1</v>
      </c>
      <c r="F899" s="241" t="s">
        <v>87</v>
      </c>
      <c r="G899" s="239"/>
      <c r="H899" s="242">
        <v>2</v>
      </c>
      <c r="I899" s="243"/>
      <c r="J899" s="239"/>
      <c r="K899" s="239"/>
      <c r="L899" s="244"/>
      <c r="M899" s="245"/>
      <c r="N899" s="246"/>
      <c r="O899" s="246"/>
      <c r="P899" s="246"/>
      <c r="Q899" s="246"/>
      <c r="R899" s="246"/>
      <c r="S899" s="246"/>
      <c r="T899" s="247"/>
      <c r="U899" s="14"/>
      <c r="V899" s="14"/>
      <c r="W899" s="14"/>
      <c r="X899" s="14"/>
      <c r="Y899" s="14"/>
      <c r="Z899" s="14"/>
      <c r="AA899" s="14"/>
      <c r="AB899" s="14"/>
      <c r="AC899" s="14"/>
      <c r="AD899" s="14"/>
      <c r="AE899" s="14"/>
      <c r="AT899" s="248" t="s">
        <v>167</v>
      </c>
      <c r="AU899" s="248" t="s">
        <v>87</v>
      </c>
      <c r="AV899" s="14" t="s">
        <v>87</v>
      </c>
      <c r="AW899" s="14" t="s">
        <v>33</v>
      </c>
      <c r="AX899" s="14" t="s">
        <v>85</v>
      </c>
      <c r="AY899" s="248" t="s">
        <v>157</v>
      </c>
    </row>
    <row r="900" s="2" customFormat="1" ht="24.15" customHeight="1">
      <c r="A900" s="38"/>
      <c r="B900" s="39"/>
      <c r="C900" s="214" t="s">
        <v>1372</v>
      </c>
      <c r="D900" s="214" t="s">
        <v>160</v>
      </c>
      <c r="E900" s="215" t="s">
        <v>1373</v>
      </c>
      <c r="F900" s="216" t="s">
        <v>1374</v>
      </c>
      <c r="G900" s="217" t="s">
        <v>1121</v>
      </c>
      <c r="H900" s="218">
        <v>3</v>
      </c>
      <c r="I900" s="219"/>
      <c r="J900" s="220">
        <f>ROUND(I900*H900,2)</f>
        <v>0</v>
      </c>
      <c r="K900" s="216" t="s">
        <v>164</v>
      </c>
      <c r="L900" s="44"/>
      <c r="M900" s="221" t="s">
        <v>1</v>
      </c>
      <c r="N900" s="222" t="s">
        <v>43</v>
      </c>
      <c r="O900" s="91"/>
      <c r="P900" s="223">
        <f>O900*H900</f>
        <v>0</v>
      </c>
      <c r="Q900" s="223">
        <v>0</v>
      </c>
      <c r="R900" s="223">
        <f>Q900*H900</f>
        <v>0</v>
      </c>
      <c r="S900" s="223">
        <v>0.034700000000000002</v>
      </c>
      <c r="T900" s="224">
        <f>S900*H900</f>
        <v>0.1041</v>
      </c>
      <c r="U900" s="38"/>
      <c r="V900" s="38"/>
      <c r="W900" s="38"/>
      <c r="X900" s="38"/>
      <c r="Y900" s="38"/>
      <c r="Z900" s="38"/>
      <c r="AA900" s="38"/>
      <c r="AB900" s="38"/>
      <c r="AC900" s="38"/>
      <c r="AD900" s="38"/>
      <c r="AE900" s="38"/>
      <c r="AR900" s="225" t="s">
        <v>254</v>
      </c>
      <c r="AT900" s="225" t="s">
        <v>160</v>
      </c>
      <c r="AU900" s="225" t="s">
        <v>87</v>
      </c>
      <c r="AY900" s="17" t="s">
        <v>157</v>
      </c>
      <c r="BE900" s="226">
        <f>IF(N900="základní",J900,0)</f>
        <v>0</v>
      </c>
      <c r="BF900" s="226">
        <f>IF(N900="snížená",J900,0)</f>
        <v>0</v>
      </c>
      <c r="BG900" s="226">
        <f>IF(N900="zákl. přenesená",J900,0)</f>
        <v>0</v>
      </c>
      <c r="BH900" s="226">
        <f>IF(N900="sníž. přenesená",J900,0)</f>
        <v>0</v>
      </c>
      <c r="BI900" s="226">
        <f>IF(N900="nulová",J900,0)</f>
        <v>0</v>
      </c>
      <c r="BJ900" s="17" t="s">
        <v>85</v>
      </c>
      <c r="BK900" s="226">
        <f>ROUND(I900*H900,2)</f>
        <v>0</v>
      </c>
      <c r="BL900" s="17" t="s">
        <v>254</v>
      </c>
      <c r="BM900" s="225" t="s">
        <v>1375</v>
      </c>
    </row>
    <row r="901" s="14" customFormat="1">
      <c r="A901" s="14"/>
      <c r="B901" s="238"/>
      <c r="C901" s="239"/>
      <c r="D901" s="229" t="s">
        <v>167</v>
      </c>
      <c r="E901" s="240" t="s">
        <v>1</v>
      </c>
      <c r="F901" s="241" t="s">
        <v>1376</v>
      </c>
      <c r="G901" s="239"/>
      <c r="H901" s="242">
        <v>3</v>
      </c>
      <c r="I901" s="243"/>
      <c r="J901" s="239"/>
      <c r="K901" s="239"/>
      <c r="L901" s="244"/>
      <c r="M901" s="245"/>
      <c r="N901" s="246"/>
      <c r="O901" s="246"/>
      <c r="P901" s="246"/>
      <c r="Q901" s="246"/>
      <c r="R901" s="246"/>
      <c r="S901" s="246"/>
      <c r="T901" s="247"/>
      <c r="U901" s="14"/>
      <c r="V901" s="14"/>
      <c r="W901" s="14"/>
      <c r="X901" s="14"/>
      <c r="Y901" s="14"/>
      <c r="Z901" s="14"/>
      <c r="AA901" s="14"/>
      <c r="AB901" s="14"/>
      <c r="AC901" s="14"/>
      <c r="AD901" s="14"/>
      <c r="AE901" s="14"/>
      <c r="AT901" s="248" t="s">
        <v>167</v>
      </c>
      <c r="AU901" s="248" t="s">
        <v>87</v>
      </c>
      <c r="AV901" s="14" t="s">
        <v>87</v>
      </c>
      <c r="AW901" s="14" t="s">
        <v>33</v>
      </c>
      <c r="AX901" s="14" t="s">
        <v>85</v>
      </c>
      <c r="AY901" s="248" t="s">
        <v>157</v>
      </c>
    </row>
    <row r="902" s="2" customFormat="1" ht="33" customHeight="1">
      <c r="A902" s="38"/>
      <c r="B902" s="39"/>
      <c r="C902" s="214" t="s">
        <v>1377</v>
      </c>
      <c r="D902" s="214" t="s">
        <v>160</v>
      </c>
      <c r="E902" s="215" t="s">
        <v>1378</v>
      </c>
      <c r="F902" s="216" t="s">
        <v>1379</v>
      </c>
      <c r="G902" s="217" t="s">
        <v>1121</v>
      </c>
      <c r="H902" s="218">
        <v>6</v>
      </c>
      <c r="I902" s="219"/>
      <c r="J902" s="220">
        <f>ROUND(I902*H902,2)</f>
        <v>0</v>
      </c>
      <c r="K902" s="216" t="s">
        <v>164</v>
      </c>
      <c r="L902" s="44"/>
      <c r="M902" s="221" t="s">
        <v>1</v>
      </c>
      <c r="N902" s="222" t="s">
        <v>43</v>
      </c>
      <c r="O902" s="91"/>
      <c r="P902" s="223">
        <f>O902*H902</f>
        <v>0</v>
      </c>
      <c r="Q902" s="223">
        <v>0</v>
      </c>
      <c r="R902" s="223">
        <f>Q902*H902</f>
        <v>0</v>
      </c>
      <c r="S902" s="223">
        <v>0.018800000000000001</v>
      </c>
      <c r="T902" s="224">
        <f>S902*H902</f>
        <v>0.11280000000000001</v>
      </c>
      <c r="U902" s="38"/>
      <c r="V902" s="38"/>
      <c r="W902" s="38"/>
      <c r="X902" s="38"/>
      <c r="Y902" s="38"/>
      <c r="Z902" s="38"/>
      <c r="AA902" s="38"/>
      <c r="AB902" s="38"/>
      <c r="AC902" s="38"/>
      <c r="AD902" s="38"/>
      <c r="AE902" s="38"/>
      <c r="AR902" s="225" t="s">
        <v>254</v>
      </c>
      <c r="AT902" s="225" t="s">
        <v>160</v>
      </c>
      <c r="AU902" s="225" t="s">
        <v>87</v>
      </c>
      <c r="AY902" s="17" t="s">
        <v>157</v>
      </c>
      <c r="BE902" s="226">
        <f>IF(N902="základní",J902,0)</f>
        <v>0</v>
      </c>
      <c r="BF902" s="226">
        <f>IF(N902="snížená",J902,0)</f>
        <v>0</v>
      </c>
      <c r="BG902" s="226">
        <f>IF(N902="zákl. přenesená",J902,0)</f>
        <v>0</v>
      </c>
      <c r="BH902" s="226">
        <f>IF(N902="sníž. přenesená",J902,0)</f>
        <v>0</v>
      </c>
      <c r="BI902" s="226">
        <f>IF(N902="nulová",J902,0)</f>
        <v>0</v>
      </c>
      <c r="BJ902" s="17" t="s">
        <v>85</v>
      </c>
      <c r="BK902" s="226">
        <f>ROUND(I902*H902,2)</f>
        <v>0</v>
      </c>
      <c r="BL902" s="17" t="s">
        <v>254</v>
      </c>
      <c r="BM902" s="225" t="s">
        <v>1380</v>
      </c>
    </row>
    <row r="903" s="14" customFormat="1">
      <c r="A903" s="14"/>
      <c r="B903" s="238"/>
      <c r="C903" s="239"/>
      <c r="D903" s="229" t="s">
        <v>167</v>
      </c>
      <c r="E903" s="240" t="s">
        <v>1</v>
      </c>
      <c r="F903" s="241" t="s">
        <v>1381</v>
      </c>
      <c r="G903" s="239"/>
      <c r="H903" s="242">
        <v>6</v>
      </c>
      <c r="I903" s="243"/>
      <c r="J903" s="239"/>
      <c r="K903" s="239"/>
      <c r="L903" s="244"/>
      <c r="M903" s="245"/>
      <c r="N903" s="246"/>
      <c r="O903" s="246"/>
      <c r="P903" s="246"/>
      <c r="Q903" s="246"/>
      <c r="R903" s="246"/>
      <c r="S903" s="246"/>
      <c r="T903" s="247"/>
      <c r="U903" s="14"/>
      <c r="V903" s="14"/>
      <c r="W903" s="14"/>
      <c r="X903" s="14"/>
      <c r="Y903" s="14"/>
      <c r="Z903" s="14"/>
      <c r="AA903" s="14"/>
      <c r="AB903" s="14"/>
      <c r="AC903" s="14"/>
      <c r="AD903" s="14"/>
      <c r="AE903" s="14"/>
      <c r="AT903" s="248" t="s">
        <v>167</v>
      </c>
      <c r="AU903" s="248" t="s">
        <v>87</v>
      </c>
      <c r="AV903" s="14" t="s">
        <v>87</v>
      </c>
      <c r="AW903" s="14" t="s">
        <v>33</v>
      </c>
      <c r="AX903" s="14" t="s">
        <v>85</v>
      </c>
      <c r="AY903" s="248" t="s">
        <v>157</v>
      </c>
    </row>
    <row r="904" s="2" customFormat="1" ht="37.8" customHeight="1">
      <c r="A904" s="38"/>
      <c r="B904" s="39"/>
      <c r="C904" s="214" t="s">
        <v>1382</v>
      </c>
      <c r="D904" s="214" t="s">
        <v>160</v>
      </c>
      <c r="E904" s="215" t="s">
        <v>1383</v>
      </c>
      <c r="F904" s="216" t="s">
        <v>1384</v>
      </c>
      <c r="G904" s="217" t="s">
        <v>1121</v>
      </c>
      <c r="H904" s="218">
        <v>3</v>
      </c>
      <c r="I904" s="219"/>
      <c r="J904" s="220">
        <f>ROUND(I904*H904,2)</f>
        <v>0</v>
      </c>
      <c r="K904" s="216" t="s">
        <v>164</v>
      </c>
      <c r="L904" s="44"/>
      <c r="M904" s="221" t="s">
        <v>1</v>
      </c>
      <c r="N904" s="222" t="s">
        <v>43</v>
      </c>
      <c r="O904" s="91"/>
      <c r="P904" s="223">
        <f>O904*H904</f>
        <v>0</v>
      </c>
      <c r="Q904" s="223">
        <v>0.01525</v>
      </c>
      <c r="R904" s="223">
        <f>Q904*H904</f>
        <v>0.045749999999999999</v>
      </c>
      <c r="S904" s="223">
        <v>0</v>
      </c>
      <c r="T904" s="224">
        <f>S904*H904</f>
        <v>0</v>
      </c>
      <c r="U904" s="38"/>
      <c r="V904" s="38"/>
      <c r="W904" s="38"/>
      <c r="X904" s="38"/>
      <c r="Y904" s="38"/>
      <c r="Z904" s="38"/>
      <c r="AA904" s="38"/>
      <c r="AB904" s="38"/>
      <c r="AC904" s="38"/>
      <c r="AD904" s="38"/>
      <c r="AE904" s="38"/>
      <c r="AR904" s="225" t="s">
        <v>254</v>
      </c>
      <c r="AT904" s="225" t="s">
        <v>160</v>
      </c>
      <c r="AU904" s="225" t="s">
        <v>87</v>
      </c>
      <c r="AY904" s="17" t="s">
        <v>157</v>
      </c>
      <c r="BE904" s="226">
        <f>IF(N904="základní",J904,0)</f>
        <v>0</v>
      </c>
      <c r="BF904" s="226">
        <f>IF(N904="snížená",J904,0)</f>
        <v>0</v>
      </c>
      <c r="BG904" s="226">
        <f>IF(N904="zákl. přenesená",J904,0)</f>
        <v>0</v>
      </c>
      <c r="BH904" s="226">
        <f>IF(N904="sníž. přenesená",J904,0)</f>
        <v>0</v>
      </c>
      <c r="BI904" s="226">
        <f>IF(N904="nulová",J904,0)</f>
        <v>0</v>
      </c>
      <c r="BJ904" s="17" t="s">
        <v>85</v>
      </c>
      <c r="BK904" s="226">
        <f>ROUND(I904*H904,2)</f>
        <v>0</v>
      </c>
      <c r="BL904" s="17" t="s">
        <v>254</v>
      </c>
      <c r="BM904" s="225" t="s">
        <v>1385</v>
      </c>
    </row>
    <row r="905" s="14" customFormat="1">
      <c r="A905" s="14"/>
      <c r="B905" s="238"/>
      <c r="C905" s="239"/>
      <c r="D905" s="229" t="s">
        <v>167</v>
      </c>
      <c r="E905" s="240" t="s">
        <v>1</v>
      </c>
      <c r="F905" s="241" t="s">
        <v>158</v>
      </c>
      <c r="G905" s="239"/>
      <c r="H905" s="242">
        <v>3</v>
      </c>
      <c r="I905" s="243"/>
      <c r="J905" s="239"/>
      <c r="K905" s="239"/>
      <c r="L905" s="244"/>
      <c r="M905" s="245"/>
      <c r="N905" s="246"/>
      <c r="O905" s="246"/>
      <c r="P905" s="246"/>
      <c r="Q905" s="246"/>
      <c r="R905" s="246"/>
      <c r="S905" s="246"/>
      <c r="T905" s="247"/>
      <c r="U905" s="14"/>
      <c r="V905" s="14"/>
      <c r="W905" s="14"/>
      <c r="X905" s="14"/>
      <c r="Y905" s="14"/>
      <c r="Z905" s="14"/>
      <c r="AA905" s="14"/>
      <c r="AB905" s="14"/>
      <c r="AC905" s="14"/>
      <c r="AD905" s="14"/>
      <c r="AE905" s="14"/>
      <c r="AT905" s="248" t="s">
        <v>167</v>
      </c>
      <c r="AU905" s="248" t="s">
        <v>87</v>
      </c>
      <c r="AV905" s="14" t="s">
        <v>87</v>
      </c>
      <c r="AW905" s="14" t="s">
        <v>33</v>
      </c>
      <c r="AX905" s="14" t="s">
        <v>85</v>
      </c>
      <c r="AY905" s="248" t="s">
        <v>157</v>
      </c>
    </row>
    <row r="906" s="2" customFormat="1" ht="37.8" customHeight="1">
      <c r="A906" s="38"/>
      <c r="B906" s="39"/>
      <c r="C906" s="214" t="s">
        <v>1386</v>
      </c>
      <c r="D906" s="214" t="s">
        <v>160</v>
      </c>
      <c r="E906" s="215" t="s">
        <v>1387</v>
      </c>
      <c r="F906" s="216" t="s">
        <v>1388</v>
      </c>
      <c r="G906" s="217" t="s">
        <v>1121</v>
      </c>
      <c r="H906" s="218">
        <v>2</v>
      </c>
      <c r="I906" s="219"/>
      <c r="J906" s="220">
        <f>ROUND(I906*H906,2)</f>
        <v>0</v>
      </c>
      <c r="K906" s="216" t="s">
        <v>164</v>
      </c>
      <c r="L906" s="44"/>
      <c r="M906" s="221" t="s">
        <v>1</v>
      </c>
      <c r="N906" s="222" t="s">
        <v>43</v>
      </c>
      <c r="O906" s="91"/>
      <c r="P906" s="223">
        <f>O906*H906</f>
        <v>0</v>
      </c>
      <c r="Q906" s="223">
        <v>0.01925</v>
      </c>
      <c r="R906" s="223">
        <f>Q906*H906</f>
        <v>0.0385</v>
      </c>
      <c r="S906" s="223">
        <v>0</v>
      </c>
      <c r="T906" s="224">
        <f>S906*H906</f>
        <v>0</v>
      </c>
      <c r="U906" s="38"/>
      <c r="V906" s="38"/>
      <c r="W906" s="38"/>
      <c r="X906" s="38"/>
      <c r="Y906" s="38"/>
      <c r="Z906" s="38"/>
      <c r="AA906" s="38"/>
      <c r="AB906" s="38"/>
      <c r="AC906" s="38"/>
      <c r="AD906" s="38"/>
      <c r="AE906" s="38"/>
      <c r="AR906" s="225" t="s">
        <v>254</v>
      </c>
      <c r="AT906" s="225" t="s">
        <v>160</v>
      </c>
      <c r="AU906" s="225" t="s">
        <v>87</v>
      </c>
      <c r="AY906" s="17" t="s">
        <v>157</v>
      </c>
      <c r="BE906" s="226">
        <f>IF(N906="základní",J906,0)</f>
        <v>0</v>
      </c>
      <c r="BF906" s="226">
        <f>IF(N906="snížená",J906,0)</f>
        <v>0</v>
      </c>
      <c r="BG906" s="226">
        <f>IF(N906="zákl. přenesená",J906,0)</f>
        <v>0</v>
      </c>
      <c r="BH906" s="226">
        <f>IF(N906="sníž. přenesená",J906,0)</f>
        <v>0</v>
      </c>
      <c r="BI906" s="226">
        <f>IF(N906="nulová",J906,0)</f>
        <v>0</v>
      </c>
      <c r="BJ906" s="17" t="s">
        <v>85</v>
      </c>
      <c r="BK906" s="226">
        <f>ROUND(I906*H906,2)</f>
        <v>0</v>
      </c>
      <c r="BL906" s="17" t="s">
        <v>254</v>
      </c>
      <c r="BM906" s="225" t="s">
        <v>1389</v>
      </c>
    </row>
    <row r="907" s="2" customFormat="1" ht="24.15" customHeight="1">
      <c r="A907" s="38"/>
      <c r="B907" s="39"/>
      <c r="C907" s="214" t="s">
        <v>1390</v>
      </c>
      <c r="D907" s="214" t="s">
        <v>160</v>
      </c>
      <c r="E907" s="215" t="s">
        <v>1391</v>
      </c>
      <c r="F907" s="216" t="s">
        <v>1392</v>
      </c>
      <c r="G907" s="217" t="s">
        <v>1121</v>
      </c>
      <c r="H907" s="218">
        <v>2</v>
      </c>
      <c r="I907" s="219"/>
      <c r="J907" s="220">
        <f>ROUND(I907*H907,2)</f>
        <v>0</v>
      </c>
      <c r="K907" s="216" t="s">
        <v>164</v>
      </c>
      <c r="L907" s="44"/>
      <c r="M907" s="221" t="s">
        <v>1</v>
      </c>
      <c r="N907" s="222" t="s">
        <v>43</v>
      </c>
      <c r="O907" s="91"/>
      <c r="P907" s="223">
        <f>O907*H907</f>
        <v>0</v>
      </c>
      <c r="Q907" s="223">
        <v>0</v>
      </c>
      <c r="R907" s="223">
        <f>Q907*H907</f>
        <v>0</v>
      </c>
      <c r="S907" s="223">
        <v>0.312</v>
      </c>
      <c r="T907" s="224">
        <f>S907*H907</f>
        <v>0.624</v>
      </c>
      <c r="U907" s="38"/>
      <c r="V907" s="38"/>
      <c r="W907" s="38"/>
      <c r="X907" s="38"/>
      <c r="Y907" s="38"/>
      <c r="Z907" s="38"/>
      <c r="AA907" s="38"/>
      <c r="AB907" s="38"/>
      <c r="AC907" s="38"/>
      <c r="AD907" s="38"/>
      <c r="AE907" s="38"/>
      <c r="AR907" s="225" t="s">
        <v>254</v>
      </c>
      <c r="AT907" s="225" t="s">
        <v>160</v>
      </c>
      <c r="AU907" s="225" t="s">
        <v>87</v>
      </c>
      <c r="AY907" s="17" t="s">
        <v>157</v>
      </c>
      <c r="BE907" s="226">
        <f>IF(N907="základní",J907,0)</f>
        <v>0</v>
      </c>
      <c r="BF907" s="226">
        <f>IF(N907="snížená",J907,0)</f>
        <v>0</v>
      </c>
      <c r="BG907" s="226">
        <f>IF(N907="zákl. přenesená",J907,0)</f>
        <v>0</v>
      </c>
      <c r="BH907" s="226">
        <f>IF(N907="sníž. přenesená",J907,0)</f>
        <v>0</v>
      </c>
      <c r="BI907" s="226">
        <f>IF(N907="nulová",J907,0)</f>
        <v>0</v>
      </c>
      <c r="BJ907" s="17" t="s">
        <v>85</v>
      </c>
      <c r="BK907" s="226">
        <f>ROUND(I907*H907,2)</f>
        <v>0</v>
      </c>
      <c r="BL907" s="17" t="s">
        <v>254</v>
      </c>
      <c r="BM907" s="225" t="s">
        <v>1393</v>
      </c>
    </row>
    <row r="908" s="14" customFormat="1">
      <c r="A908" s="14"/>
      <c r="B908" s="238"/>
      <c r="C908" s="239"/>
      <c r="D908" s="229" t="s">
        <v>167</v>
      </c>
      <c r="E908" s="240" t="s">
        <v>1</v>
      </c>
      <c r="F908" s="241" t="s">
        <v>1321</v>
      </c>
      <c r="G908" s="239"/>
      <c r="H908" s="242">
        <v>2</v>
      </c>
      <c r="I908" s="243"/>
      <c r="J908" s="239"/>
      <c r="K908" s="239"/>
      <c r="L908" s="244"/>
      <c r="M908" s="245"/>
      <c r="N908" s="246"/>
      <c r="O908" s="246"/>
      <c r="P908" s="246"/>
      <c r="Q908" s="246"/>
      <c r="R908" s="246"/>
      <c r="S908" s="246"/>
      <c r="T908" s="247"/>
      <c r="U908" s="14"/>
      <c r="V908" s="14"/>
      <c r="W908" s="14"/>
      <c r="X908" s="14"/>
      <c r="Y908" s="14"/>
      <c r="Z908" s="14"/>
      <c r="AA908" s="14"/>
      <c r="AB908" s="14"/>
      <c r="AC908" s="14"/>
      <c r="AD908" s="14"/>
      <c r="AE908" s="14"/>
      <c r="AT908" s="248" t="s">
        <v>167</v>
      </c>
      <c r="AU908" s="248" t="s">
        <v>87</v>
      </c>
      <c r="AV908" s="14" t="s">
        <v>87</v>
      </c>
      <c r="AW908" s="14" t="s">
        <v>33</v>
      </c>
      <c r="AX908" s="14" t="s">
        <v>85</v>
      </c>
      <c r="AY908" s="248" t="s">
        <v>157</v>
      </c>
    </row>
    <row r="909" s="2" customFormat="1" ht="44.25" customHeight="1">
      <c r="A909" s="38"/>
      <c r="B909" s="39"/>
      <c r="C909" s="214" t="s">
        <v>1394</v>
      </c>
      <c r="D909" s="214" t="s">
        <v>160</v>
      </c>
      <c r="E909" s="215" t="s">
        <v>1395</v>
      </c>
      <c r="F909" s="216" t="s">
        <v>1396</v>
      </c>
      <c r="G909" s="217" t="s">
        <v>1121</v>
      </c>
      <c r="H909" s="218">
        <v>2</v>
      </c>
      <c r="I909" s="219"/>
      <c r="J909" s="220">
        <f>ROUND(I909*H909,2)</f>
        <v>0</v>
      </c>
      <c r="K909" s="216" t="s">
        <v>164</v>
      </c>
      <c r="L909" s="44"/>
      <c r="M909" s="221" t="s">
        <v>1</v>
      </c>
      <c r="N909" s="222" t="s">
        <v>43</v>
      </c>
      <c r="O909" s="91"/>
      <c r="P909" s="223">
        <f>O909*H909</f>
        <v>0</v>
      </c>
      <c r="Q909" s="223">
        <v>0.25819999999999999</v>
      </c>
      <c r="R909" s="223">
        <f>Q909*H909</f>
        <v>0.51639999999999997</v>
      </c>
      <c r="S909" s="223">
        <v>0</v>
      </c>
      <c r="T909" s="224">
        <f>S909*H909</f>
        <v>0</v>
      </c>
      <c r="U909" s="38"/>
      <c r="V909" s="38"/>
      <c r="W909" s="38"/>
      <c r="X909" s="38"/>
      <c r="Y909" s="38"/>
      <c r="Z909" s="38"/>
      <c r="AA909" s="38"/>
      <c r="AB909" s="38"/>
      <c r="AC909" s="38"/>
      <c r="AD909" s="38"/>
      <c r="AE909" s="38"/>
      <c r="AR909" s="225" t="s">
        <v>254</v>
      </c>
      <c r="AT909" s="225" t="s">
        <v>160</v>
      </c>
      <c r="AU909" s="225" t="s">
        <v>87</v>
      </c>
      <c r="AY909" s="17" t="s">
        <v>157</v>
      </c>
      <c r="BE909" s="226">
        <f>IF(N909="základní",J909,0)</f>
        <v>0</v>
      </c>
      <c r="BF909" s="226">
        <f>IF(N909="snížená",J909,0)</f>
        <v>0</v>
      </c>
      <c r="BG909" s="226">
        <f>IF(N909="zákl. přenesená",J909,0)</f>
        <v>0</v>
      </c>
      <c r="BH909" s="226">
        <f>IF(N909="sníž. přenesená",J909,0)</f>
        <v>0</v>
      </c>
      <c r="BI909" s="226">
        <f>IF(N909="nulová",J909,0)</f>
        <v>0</v>
      </c>
      <c r="BJ909" s="17" t="s">
        <v>85</v>
      </c>
      <c r="BK909" s="226">
        <f>ROUND(I909*H909,2)</f>
        <v>0</v>
      </c>
      <c r="BL909" s="17" t="s">
        <v>254</v>
      </c>
      <c r="BM909" s="225" t="s">
        <v>1397</v>
      </c>
    </row>
    <row r="910" s="14" customFormat="1">
      <c r="A910" s="14"/>
      <c r="B910" s="238"/>
      <c r="C910" s="239"/>
      <c r="D910" s="229" t="s">
        <v>167</v>
      </c>
      <c r="E910" s="240" t="s">
        <v>1</v>
      </c>
      <c r="F910" s="241" t="s">
        <v>1321</v>
      </c>
      <c r="G910" s="239"/>
      <c r="H910" s="242">
        <v>2</v>
      </c>
      <c r="I910" s="243"/>
      <c r="J910" s="239"/>
      <c r="K910" s="239"/>
      <c r="L910" s="244"/>
      <c r="M910" s="245"/>
      <c r="N910" s="246"/>
      <c r="O910" s="246"/>
      <c r="P910" s="246"/>
      <c r="Q910" s="246"/>
      <c r="R910" s="246"/>
      <c r="S910" s="246"/>
      <c r="T910" s="247"/>
      <c r="U910" s="14"/>
      <c r="V910" s="14"/>
      <c r="W910" s="14"/>
      <c r="X910" s="14"/>
      <c r="Y910" s="14"/>
      <c r="Z910" s="14"/>
      <c r="AA910" s="14"/>
      <c r="AB910" s="14"/>
      <c r="AC910" s="14"/>
      <c r="AD910" s="14"/>
      <c r="AE910" s="14"/>
      <c r="AT910" s="248" t="s">
        <v>167</v>
      </c>
      <c r="AU910" s="248" t="s">
        <v>87</v>
      </c>
      <c r="AV910" s="14" t="s">
        <v>87</v>
      </c>
      <c r="AW910" s="14" t="s">
        <v>33</v>
      </c>
      <c r="AX910" s="14" t="s">
        <v>85</v>
      </c>
      <c r="AY910" s="248" t="s">
        <v>157</v>
      </c>
    </row>
    <row r="911" s="2" customFormat="1" ht="16.5" customHeight="1">
      <c r="A911" s="38"/>
      <c r="B911" s="39"/>
      <c r="C911" s="214" t="s">
        <v>1398</v>
      </c>
      <c r="D911" s="214" t="s">
        <v>160</v>
      </c>
      <c r="E911" s="215" t="s">
        <v>1399</v>
      </c>
      <c r="F911" s="216" t="s">
        <v>1400</v>
      </c>
      <c r="G911" s="217" t="s">
        <v>352</v>
      </c>
      <c r="H911" s="218">
        <v>52</v>
      </c>
      <c r="I911" s="219"/>
      <c r="J911" s="220">
        <f>ROUND(I911*H911,2)</f>
        <v>0</v>
      </c>
      <c r="K911" s="216" t="s">
        <v>164</v>
      </c>
      <c r="L911" s="44"/>
      <c r="M911" s="221" t="s">
        <v>1</v>
      </c>
      <c r="N911" s="222" t="s">
        <v>43</v>
      </c>
      <c r="O911" s="91"/>
      <c r="P911" s="223">
        <f>O911*H911</f>
        <v>0</v>
      </c>
      <c r="Q911" s="223">
        <v>0</v>
      </c>
      <c r="R911" s="223">
        <f>Q911*H911</f>
        <v>0</v>
      </c>
      <c r="S911" s="223">
        <v>0.00048999999999999998</v>
      </c>
      <c r="T911" s="224">
        <f>S911*H911</f>
        <v>0.025479999999999999</v>
      </c>
      <c r="U911" s="38"/>
      <c r="V911" s="38"/>
      <c r="W911" s="38"/>
      <c r="X911" s="38"/>
      <c r="Y911" s="38"/>
      <c r="Z911" s="38"/>
      <c r="AA911" s="38"/>
      <c r="AB911" s="38"/>
      <c r="AC911" s="38"/>
      <c r="AD911" s="38"/>
      <c r="AE911" s="38"/>
      <c r="AR911" s="225" t="s">
        <v>254</v>
      </c>
      <c r="AT911" s="225" t="s">
        <v>160</v>
      </c>
      <c r="AU911" s="225" t="s">
        <v>87</v>
      </c>
      <c r="AY911" s="17" t="s">
        <v>157</v>
      </c>
      <c r="BE911" s="226">
        <f>IF(N911="základní",J911,0)</f>
        <v>0</v>
      </c>
      <c r="BF911" s="226">
        <f>IF(N911="snížená",J911,0)</f>
        <v>0</v>
      </c>
      <c r="BG911" s="226">
        <f>IF(N911="zákl. přenesená",J911,0)</f>
        <v>0</v>
      </c>
      <c r="BH911" s="226">
        <f>IF(N911="sníž. přenesená",J911,0)</f>
        <v>0</v>
      </c>
      <c r="BI911" s="226">
        <f>IF(N911="nulová",J911,0)</f>
        <v>0</v>
      </c>
      <c r="BJ911" s="17" t="s">
        <v>85</v>
      </c>
      <c r="BK911" s="226">
        <f>ROUND(I911*H911,2)</f>
        <v>0</v>
      </c>
      <c r="BL911" s="17" t="s">
        <v>254</v>
      </c>
      <c r="BM911" s="225" t="s">
        <v>1401</v>
      </c>
    </row>
    <row r="912" s="14" customFormat="1">
      <c r="A912" s="14"/>
      <c r="B912" s="238"/>
      <c r="C912" s="239"/>
      <c r="D912" s="229" t="s">
        <v>167</v>
      </c>
      <c r="E912" s="240" t="s">
        <v>1</v>
      </c>
      <c r="F912" s="241" t="s">
        <v>1402</v>
      </c>
      <c r="G912" s="239"/>
      <c r="H912" s="242">
        <v>52</v>
      </c>
      <c r="I912" s="243"/>
      <c r="J912" s="239"/>
      <c r="K912" s="239"/>
      <c r="L912" s="244"/>
      <c r="M912" s="245"/>
      <c r="N912" s="246"/>
      <c r="O912" s="246"/>
      <c r="P912" s="246"/>
      <c r="Q912" s="246"/>
      <c r="R912" s="246"/>
      <c r="S912" s="246"/>
      <c r="T912" s="247"/>
      <c r="U912" s="14"/>
      <c r="V912" s="14"/>
      <c r="W912" s="14"/>
      <c r="X912" s="14"/>
      <c r="Y912" s="14"/>
      <c r="Z912" s="14"/>
      <c r="AA912" s="14"/>
      <c r="AB912" s="14"/>
      <c r="AC912" s="14"/>
      <c r="AD912" s="14"/>
      <c r="AE912" s="14"/>
      <c r="AT912" s="248" t="s">
        <v>167</v>
      </c>
      <c r="AU912" s="248" t="s">
        <v>87</v>
      </c>
      <c r="AV912" s="14" t="s">
        <v>87</v>
      </c>
      <c r="AW912" s="14" t="s">
        <v>33</v>
      </c>
      <c r="AX912" s="14" t="s">
        <v>78</v>
      </c>
      <c r="AY912" s="248" t="s">
        <v>157</v>
      </c>
    </row>
    <row r="913" s="15" customFormat="1">
      <c r="A913" s="15"/>
      <c r="B913" s="249"/>
      <c r="C913" s="250"/>
      <c r="D913" s="229" t="s">
        <v>167</v>
      </c>
      <c r="E913" s="251" t="s">
        <v>1</v>
      </c>
      <c r="F913" s="252" t="s">
        <v>171</v>
      </c>
      <c r="G913" s="250"/>
      <c r="H913" s="253">
        <v>52</v>
      </c>
      <c r="I913" s="254"/>
      <c r="J913" s="250"/>
      <c r="K913" s="250"/>
      <c r="L913" s="255"/>
      <c r="M913" s="256"/>
      <c r="N913" s="257"/>
      <c r="O913" s="257"/>
      <c r="P913" s="257"/>
      <c r="Q913" s="257"/>
      <c r="R913" s="257"/>
      <c r="S913" s="257"/>
      <c r="T913" s="258"/>
      <c r="U913" s="15"/>
      <c r="V913" s="15"/>
      <c r="W913" s="15"/>
      <c r="X913" s="15"/>
      <c r="Y913" s="15"/>
      <c r="Z913" s="15"/>
      <c r="AA913" s="15"/>
      <c r="AB913" s="15"/>
      <c r="AC913" s="15"/>
      <c r="AD913" s="15"/>
      <c r="AE913" s="15"/>
      <c r="AT913" s="259" t="s">
        <v>167</v>
      </c>
      <c r="AU913" s="259" t="s">
        <v>87</v>
      </c>
      <c r="AV913" s="15" t="s">
        <v>165</v>
      </c>
      <c r="AW913" s="15" t="s">
        <v>33</v>
      </c>
      <c r="AX913" s="15" t="s">
        <v>85</v>
      </c>
      <c r="AY913" s="259" t="s">
        <v>157</v>
      </c>
    </row>
    <row r="914" s="2" customFormat="1" ht="24.15" customHeight="1">
      <c r="A914" s="38"/>
      <c r="B914" s="39"/>
      <c r="C914" s="214" t="s">
        <v>1403</v>
      </c>
      <c r="D914" s="214" t="s">
        <v>160</v>
      </c>
      <c r="E914" s="215" t="s">
        <v>1404</v>
      </c>
      <c r="F914" s="216" t="s">
        <v>1405</v>
      </c>
      <c r="G914" s="217" t="s">
        <v>1121</v>
      </c>
      <c r="H914" s="218">
        <v>61</v>
      </c>
      <c r="I914" s="219"/>
      <c r="J914" s="220">
        <f>ROUND(I914*H914,2)</f>
        <v>0</v>
      </c>
      <c r="K914" s="216" t="s">
        <v>164</v>
      </c>
      <c r="L914" s="44"/>
      <c r="M914" s="221" t="s">
        <v>1</v>
      </c>
      <c r="N914" s="222" t="s">
        <v>43</v>
      </c>
      <c r="O914" s="91"/>
      <c r="P914" s="223">
        <f>O914*H914</f>
        <v>0</v>
      </c>
      <c r="Q914" s="223">
        <v>0.00024000000000000001</v>
      </c>
      <c r="R914" s="223">
        <f>Q914*H914</f>
        <v>0.01464</v>
      </c>
      <c r="S914" s="223">
        <v>0</v>
      </c>
      <c r="T914" s="224">
        <f>S914*H914</f>
        <v>0</v>
      </c>
      <c r="U914" s="38"/>
      <c r="V914" s="38"/>
      <c r="W914" s="38"/>
      <c r="X914" s="38"/>
      <c r="Y914" s="38"/>
      <c r="Z914" s="38"/>
      <c r="AA914" s="38"/>
      <c r="AB914" s="38"/>
      <c r="AC914" s="38"/>
      <c r="AD914" s="38"/>
      <c r="AE914" s="38"/>
      <c r="AR914" s="225" t="s">
        <v>254</v>
      </c>
      <c r="AT914" s="225" t="s">
        <v>160</v>
      </c>
      <c r="AU914" s="225" t="s">
        <v>87</v>
      </c>
      <c r="AY914" s="17" t="s">
        <v>157</v>
      </c>
      <c r="BE914" s="226">
        <f>IF(N914="základní",J914,0)</f>
        <v>0</v>
      </c>
      <c r="BF914" s="226">
        <f>IF(N914="snížená",J914,0)</f>
        <v>0</v>
      </c>
      <c r="BG914" s="226">
        <f>IF(N914="zákl. přenesená",J914,0)</f>
        <v>0</v>
      </c>
      <c r="BH914" s="226">
        <f>IF(N914="sníž. přenesená",J914,0)</f>
        <v>0</v>
      </c>
      <c r="BI914" s="226">
        <f>IF(N914="nulová",J914,0)</f>
        <v>0</v>
      </c>
      <c r="BJ914" s="17" t="s">
        <v>85</v>
      </c>
      <c r="BK914" s="226">
        <f>ROUND(I914*H914,2)</f>
        <v>0</v>
      </c>
      <c r="BL914" s="17" t="s">
        <v>254</v>
      </c>
      <c r="BM914" s="225" t="s">
        <v>1406</v>
      </c>
    </row>
    <row r="915" s="14" customFormat="1">
      <c r="A915" s="14"/>
      <c r="B915" s="238"/>
      <c r="C915" s="239"/>
      <c r="D915" s="229" t="s">
        <v>167</v>
      </c>
      <c r="E915" s="240" t="s">
        <v>1</v>
      </c>
      <c r="F915" s="241" t="s">
        <v>534</v>
      </c>
      <c r="G915" s="239"/>
      <c r="H915" s="242">
        <v>61</v>
      </c>
      <c r="I915" s="243"/>
      <c r="J915" s="239"/>
      <c r="K915" s="239"/>
      <c r="L915" s="244"/>
      <c r="M915" s="245"/>
      <c r="N915" s="246"/>
      <c r="O915" s="246"/>
      <c r="P915" s="246"/>
      <c r="Q915" s="246"/>
      <c r="R915" s="246"/>
      <c r="S915" s="246"/>
      <c r="T915" s="247"/>
      <c r="U915" s="14"/>
      <c r="V915" s="14"/>
      <c r="W915" s="14"/>
      <c r="X915" s="14"/>
      <c r="Y915" s="14"/>
      <c r="Z915" s="14"/>
      <c r="AA915" s="14"/>
      <c r="AB915" s="14"/>
      <c r="AC915" s="14"/>
      <c r="AD915" s="14"/>
      <c r="AE915" s="14"/>
      <c r="AT915" s="248" t="s">
        <v>167</v>
      </c>
      <c r="AU915" s="248" t="s">
        <v>87</v>
      </c>
      <c r="AV915" s="14" t="s">
        <v>87</v>
      </c>
      <c r="AW915" s="14" t="s">
        <v>33</v>
      </c>
      <c r="AX915" s="14" t="s">
        <v>85</v>
      </c>
      <c r="AY915" s="248" t="s">
        <v>157</v>
      </c>
    </row>
    <row r="916" s="2" customFormat="1" ht="24.15" customHeight="1">
      <c r="A916" s="38"/>
      <c r="B916" s="39"/>
      <c r="C916" s="214" t="s">
        <v>1407</v>
      </c>
      <c r="D916" s="214" t="s">
        <v>160</v>
      </c>
      <c r="E916" s="215" t="s">
        <v>1408</v>
      </c>
      <c r="F916" s="216" t="s">
        <v>1409</v>
      </c>
      <c r="G916" s="217" t="s">
        <v>352</v>
      </c>
      <c r="H916" s="218">
        <v>10</v>
      </c>
      <c r="I916" s="219"/>
      <c r="J916" s="220">
        <f>ROUND(I916*H916,2)</f>
        <v>0</v>
      </c>
      <c r="K916" s="216" t="s">
        <v>164</v>
      </c>
      <c r="L916" s="44"/>
      <c r="M916" s="221" t="s">
        <v>1</v>
      </c>
      <c r="N916" s="222" t="s">
        <v>43</v>
      </c>
      <c r="O916" s="91"/>
      <c r="P916" s="223">
        <f>O916*H916</f>
        <v>0</v>
      </c>
      <c r="Q916" s="223">
        <v>0.00109</v>
      </c>
      <c r="R916" s="223">
        <f>Q916*H916</f>
        <v>0.0109</v>
      </c>
      <c r="S916" s="223">
        <v>0</v>
      </c>
      <c r="T916" s="224">
        <f>S916*H916</f>
        <v>0</v>
      </c>
      <c r="U916" s="38"/>
      <c r="V916" s="38"/>
      <c r="W916" s="38"/>
      <c r="X916" s="38"/>
      <c r="Y916" s="38"/>
      <c r="Z916" s="38"/>
      <c r="AA916" s="38"/>
      <c r="AB916" s="38"/>
      <c r="AC916" s="38"/>
      <c r="AD916" s="38"/>
      <c r="AE916" s="38"/>
      <c r="AR916" s="225" t="s">
        <v>254</v>
      </c>
      <c r="AT916" s="225" t="s">
        <v>160</v>
      </c>
      <c r="AU916" s="225" t="s">
        <v>87</v>
      </c>
      <c r="AY916" s="17" t="s">
        <v>157</v>
      </c>
      <c r="BE916" s="226">
        <f>IF(N916="základní",J916,0)</f>
        <v>0</v>
      </c>
      <c r="BF916" s="226">
        <f>IF(N916="snížená",J916,0)</f>
        <v>0</v>
      </c>
      <c r="BG916" s="226">
        <f>IF(N916="zákl. přenesená",J916,0)</f>
        <v>0</v>
      </c>
      <c r="BH916" s="226">
        <f>IF(N916="sníž. přenesená",J916,0)</f>
        <v>0</v>
      </c>
      <c r="BI916" s="226">
        <f>IF(N916="nulová",J916,0)</f>
        <v>0</v>
      </c>
      <c r="BJ916" s="17" t="s">
        <v>85</v>
      </c>
      <c r="BK916" s="226">
        <f>ROUND(I916*H916,2)</f>
        <v>0</v>
      </c>
      <c r="BL916" s="17" t="s">
        <v>254</v>
      </c>
      <c r="BM916" s="225" t="s">
        <v>1410</v>
      </c>
    </row>
    <row r="917" s="14" customFormat="1">
      <c r="A917" s="14"/>
      <c r="B917" s="238"/>
      <c r="C917" s="239"/>
      <c r="D917" s="229" t="s">
        <v>167</v>
      </c>
      <c r="E917" s="240" t="s">
        <v>1</v>
      </c>
      <c r="F917" s="241" t="s">
        <v>226</v>
      </c>
      <c r="G917" s="239"/>
      <c r="H917" s="242">
        <v>10</v>
      </c>
      <c r="I917" s="243"/>
      <c r="J917" s="239"/>
      <c r="K917" s="239"/>
      <c r="L917" s="244"/>
      <c r="M917" s="245"/>
      <c r="N917" s="246"/>
      <c r="O917" s="246"/>
      <c r="P917" s="246"/>
      <c r="Q917" s="246"/>
      <c r="R917" s="246"/>
      <c r="S917" s="246"/>
      <c r="T917" s="247"/>
      <c r="U917" s="14"/>
      <c r="V917" s="14"/>
      <c r="W917" s="14"/>
      <c r="X917" s="14"/>
      <c r="Y917" s="14"/>
      <c r="Z917" s="14"/>
      <c r="AA917" s="14"/>
      <c r="AB917" s="14"/>
      <c r="AC917" s="14"/>
      <c r="AD917" s="14"/>
      <c r="AE917" s="14"/>
      <c r="AT917" s="248" t="s">
        <v>167</v>
      </c>
      <c r="AU917" s="248" t="s">
        <v>87</v>
      </c>
      <c r="AV917" s="14" t="s">
        <v>87</v>
      </c>
      <c r="AW917" s="14" t="s">
        <v>33</v>
      </c>
      <c r="AX917" s="14" t="s">
        <v>85</v>
      </c>
      <c r="AY917" s="248" t="s">
        <v>157</v>
      </c>
    </row>
    <row r="918" s="2" customFormat="1" ht="16.5" customHeight="1">
      <c r="A918" s="38"/>
      <c r="B918" s="39"/>
      <c r="C918" s="214" t="s">
        <v>1411</v>
      </c>
      <c r="D918" s="214" t="s">
        <v>160</v>
      </c>
      <c r="E918" s="215" t="s">
        <v>1412</v>
      </c>
      <c r="F918" s="216" t="s">
        <v>1413</v>
      </c>
      <c r="G918" s="217" t="s">
        <v>1121</v>
      </c>
      <c r="H918" s="218">
        <v>22</v>
      </c>
      <c r="I918" s="219"/>
      <c r="J918" s="220">
        <f>ROUND(I918*H918,2)</f>
        <v>0</v>
      </c>
      <c r="K918" s="216" t="s">
        <v>164</v>
      </c>
      <c r="L918" s="44"/>
      <c r="M918" s="221" t="s">
        <v>1</v>
      </c>
      <c r="N918" s="222" t="s">
        <v>43</v>
      </c>
      <c r="O918" s="91"/>
      <c r="P918" s="223">
        <f>O918*H918</f>
        <v>0</v>
      </c>
      <c r="Q918" s="223">
        <v>0</v>
      </c>
      <c r="R918" s="223">
        <f>Q918*H918</f>
        <v>0</v>
      </c>
      <c r="S918" s="223">
        <v>0.00156</v>
      </c>
      <c r="T918" s="224">
        <f>S918*H918</f>
        <v>0.034319999999999996</v>
      </c>
      <c r="U918" s="38"/>
      <c r="V918" s="38"/>
      <c r="W918" s="38"/>
      <c r="X918" s="38"/>
      <c r="Y918" s="38"/>
      <c r="Z918" s="38"/>
      <c r="AA918" s="38"/>
      <c r="AB918" s="38"/>
      <c r="AC918" s="38"/>
      <c r="AD918" s="38"/>
      <c r="AE918" s="38"/>
      <c r="AR918" s="225" t="s">
        <v>254</v>
      </c>
      <c r="AT918" s="225" t="s">
        <v>160</v>
      </c>
      <c r="AU918" s="225" t="s">
        <v>87</v>
      </c>
      <c r="AY918" s="17" t="s">
        <v>157</v>
      </c>
      <c r="BE918" s="226">
        <f>IF(N918="základní",J918,0)</f>
        <v>0</v>
      </c>
      <c r="BF918" s="226">
        <f>IF(N918="snížená",J918,0)</f>
        <v>0</v>
      </c>
      <c r="BG918" s="226">
        <f>IF(N918="zákl. přenesená",J918,0)</f>
        <v>0</v>
      </c>
      <c r="BH918" s="226">
        <f>IF(N918="sníž. přenesená",J918,0)</f>
        <v>0</v>
      </c>
      <c r="BI918" s="226">
        <f>IF(N918="nulová",J918,0)</f>
        <v>0</v>
      </c>
      <c r="BJ918" s="17" t="s">
        <v>85</v>
      </c>
      <c r="BK918" s="226">
        <f>ROUND(I918*H918,2)</f>
        <v>0</v>
      </c>
      <c r="BL918" s="17" t="s">
        <v>254</v>
      </c>
      <c r="BM918" s="225" t="s">
        <v>1414</v>
      </c>
    </row>
    <row r="919" s="14" customFormat="1">
      <c r="A919" s="14"/>
      <c r="B919" s="238"/>
      <c r="C919" s="239"/>
      <c r="D919" s="229" t="s">
        <v>167</v>
      </c>
      <c r="E919" s="240" t="s">
        <v>1</v>
      </c>
      <c r="F919" s="241" t="s">
        <v>1415</v>
      </c>
      <c r="G919" s="239"/>
      <c r="H919" s="242">
        <v>22</v>
      </c>
      <c r="I919" s="243"/>
      <c r="J919" s="239"/>
      <c r="K919" s="239"/>
      <c r="L919" s="244"/>
      <c r="M919" s="245"/>
      <c r="N919" s="246"/>
      <c r="O919" s="246"/>
      <c r="P919" s="246"/>
      <c r="Q919" s="246"/>
      <c r="R919" s="246"/>
      <c r="S919" s="246"/>
      <c r="T919" s="247"/>
      <c r="U919" s="14"/>
      <c r="V919" s="14"/>
      <c r="W919" s="14"/>
      <c r="X919" s="14"/>
      <c r="Y919" s="14"/>
      <c r="Z919" s="14"/>
      <c r="AA919" s="14"/>
      <c r="AB919" s="14"/>
      <c r="AC919" s="14"/>
      <c r="AD919" s="14"/>
      <c r="AE919" s="14"/>
      <c r="AT919" s="248" t="s">
        <v>167</v>
      </c>
      <c r="AU919" s="248" t="s">
        <v>87</v>
      </c>
      <c r="AV919" s="14" t="s">
        <v>87</v>
      </c>
      <c r="AW919" s="14" t="s">
        <v>33</v>
      </c>
      <c r="AX919" s="14" t="s">
        <v>78</v>
      </c>
      <c r="AY919" s="248" t="s">
        <v>157</v>
      </c>
    </row>
    <row r="920" s="15" customFormat="1">
      <c r="A920" s="15"/>
      <c r="B920" s="249"/>
      <c r="C920" s="250"/>
      <c r="D920" s="229" t="s">
        <v>167</v>
      </c>
      <c r="E920" s="251" t="s">
        <v>1</v>
      </c>
      <c r="F920" s="252" t="s">
        <v>171</v>
      </c>
      <c r="G920" s="250"/>
      <c r="H920" s="253">
        <v>22</v>
      </c>
      <c r="I920" s="254"/>
      <c r="J920" s="250"/>
      <c r="K920" s="250"/>
      <c r="L920" s="255"/>
      <c r="M920" s="256"/>
      <c r="N920" s="257"/>
      <c r="O920" s="257"/>
      <c r="P920" s="257"/>
      <c r="Q920" s="257"/>
      <c r="R920" s="257"/>
      <c r="S920" s="257"/>
      <c r="T920" s="258"/>
      <c r="U920" s="15"/>
      <c r="V920" s="15"/>
      <c r="W920" s="15"/>
      <c r="X920" s="15"/>
      <c r="Y920" s="15"/>
      <c r="Z920" s="15"/>
      <c r="AA920" s="15"/>
      <c r="AB920" s="15"/>
      <c r="AC920" s="15"/>
      <c r="AD920" s="15"/>
      <c r="AE920" s="15"/>
      <c r="AT920" s="259" t="s">
        <v>167</v>
      </c>
      <c r="AU920" s="259" t="s">
        <v>87</v>
      </c>
      <c r="AV920" s="15" t="s">
        <v>165</v>
      </c>
      <c r="AW920" s="15" t="s">
        <v>33</v>
      </c>
      <c r="AX920" s="15" t="s">
        <v>85</v>
      </c>
      <c r="AY920" s="259" t="s">
        <v>157</v>
      </c>
    </row>
    <row r="921" s="2" customFormat="1" ht="16.5" customHeight="1">
      <c r="A921" s="38"/>
      <c r="B921" s="39"/>
      <c r="C921" s="214" t="s">
        <v>1416</v>
      </c>
      <c r="D921" s="214" t="s">
        <v>160</v>
      </c>
      <c r="E921" s="215" t="s">
        <v>1417</v>
      </c>
      <c r="F921" s="216" t="s">
        <v>1418</v>
      </c>
      <c r="G921" s="217" t="s">
        <v>1121</v>
      </c>
      <c r="H921" s="218">
        <v>26</v>
      </c>
      <c r="I921" s="219"/>
      <c r="J921" s="220">
        <f>ROUND(I921*H921,2)</f>
        <v>0</v>
      </c>
      <c r="K921" s="216" t="s">
        <v>164</v>
      </c>
      <c r="L921" s="44"/>
      <c r="M921" s="221" t="s">
        <v>1</v>
      </c>
      <c r="N921" s="222" t="s">
        <v>43</v>
      </c>
      <c r="O921" s="91"/>
      <c r="P921" s="223">
        <f>O921*H921</f>
        <v>0</v>
      </c>
      <c r="Q921" s="223">
        <v>0</v>
      </c>
      <c r="R921" s="223">
        <f>Q921*H921</f>
        <v>0</v>
      </c>
      <c r="S921" s="223">
        <v>0.00085999999999999998</v>
      </c>
      <c r="T921" s="224">
        <f>S921*H921</f>
        <v>0.022359999999999998</v>
      </c>
      <c r="U921" s="38"/>
      <c r="V921" s="38"/>
      <c r="W921" s="38"/>
      <c r="X921" s="38"/>
      <c r="Y921" s="38"/>
      <c r="Z921" s="38"/>
      <c r="AA921" s="38"/>
      <c r="AB921" s="38"/>
      <c r="AC921" s="38"/>
      <c r="AD921" s="38"/>
      <c r="AE921" s="38"/>
      <c r="AR921" s="225" t="s">
        <v>254</v>
      </c>
      <c r="AT921" s="225" t="s">
        <v>160</v>
      </c>
      <c r="AU921" s="225" t="s">
        <v>87</v>
      </c>
      <c r="AY921" s="17" t="s">
        <v>157</v>
      </c>
      <c r="BE921" s="226">
        <f>IF(N921="základní",J921,0)</f>
        <v>0</v>
      </c>
      <c r="BF921" s="226">
        <f>IF(N921="snížená",J921,0)</f>
        <v>0</v>
      </c>
      <c r="BG921" s="226">
        <f>IF(N921="zákl. přenesená",J921,0)</f>
        <v>0</v>
      </c>
      <c r="BH921" s="226">
        <f>IF(N921="sníž. přenesená",J921,0)</f>
        <v>0</v>
      </c>
      <c r="BI921" s="226">
        <f>IF(N921="nulová",J921,0)</f>
        <v>0</v>
      </c>
      <c r="BJ921" s="17" t="s">
        <v>85</v>
      </c>
      <c r="BK921" s="226">
        <f>ROUND(I921*H921,2)</f>
        <v>0</v>
      </c>
      <c r="BL921" s="17" t="s">
        <v>254</v>
      </c>
      <c r="BM921" s="225" t="s">
        <v>1419</v>
      </c>
    </row>
    <row r="922" s="14" customFormat="1">
      <c r="A922" s="14"/>
      <c r="B922" s="238"/>
      <c r="C922" s="239"/>
      <c r="D922" s="229" t="s">
        <v>167</v>
      </c>
      <c r="E922" s="240" t="s">
        <v>1</v>
      </c>
      <c r="F922" s="241" t="s">
        <v>230</v>
      </c>
      <c r="G922" s="239"/>
      <c r="H922" s="242">
        <v>11</v>
      </c>
      <c r="I922" s="243"/>
      <c r="J922" s="239"/>
      <c r="K922" s="239"/>
      <c r="L922" s="244"/>
      <c r="M922" s="245"/>
      <c r="N922" s="246"/>
      <c r="O922" s="246"/>
      <c r="P922" s="246"/>
      <c r="Q922" s="246"/>
      <c r="R922" s="246"/>
      <c r="S922" s="246"/>
      <c r="T922" s="247"/>
      <c r="U922" s="14"/>
      <c r="V922" s="14"/>
      <c r="W922" s="14"/>
      <c r="X922" s="14"/>
      <c r="Y922" s="14"/>
      <c r="Z922" s="14"/>
      <c r="AA922" s="14"/>
      <c r="AB922" s="14"/>
      <c r="AC922" s="14"/>
      <c r="AD922" s="14"/>
      <c r="AE922" s="14"/>
      <c r="AT922" s="248" t="s">
        <v>167</v>
      </c>
      <c r="AU922" s="248" t="s">
        <v>87</v>
      </c>
      <c r="AV922" s="14" t="s">
        <v>87</v>
      </c>
      <c r="AW922" s="14" t="s">
        <v>33</v>
      </c>
      <c r="AX922" s="14" t="s">
        <v>78</v>
      </c>
      <c r="AY922" s="248" t="s">
        <v>157</v>
      </c>
    </row>
    <row r="923" s="14" customFormat="1">
      <c r="A923" s="14"/>
      <c r="B923" s="238"/>
      <c r="C923" s="239"/>
      <c r="D923" s="229" t="s">
        <v>167</v>
      </c>
      <c r="E923" s="240" t="s">
        <v>1</v>
      </c>
      <c r="F923" s="241" t="s">
        <v>250</v>
      </c>
      <c r="G923" s="239"/>
      <c r="H923" s="242">
        <v>15</v>
      </c>
      <c r="I923" s="243"/>
      <c r="J923" s="239"/>
      <c r="K923" s="239"/>
      <c r="L923" s="244"/>
      <c r="M923" s="245"/>
      <c r="N923" s="246"/>
      <c r="O923" s="246"/>
      <c r="P923" s="246"/>
      <c r="Q923" s="246"/>
      <c r="R923" s="246"/>
      <c r="S923" s="246"/>
      <c r="T923" s="247"/>
      <c r="U923" s="14"/>
      <c r="V923" s="14"/>
      <c r="W923" s="14"/>
      <c r="X923" s="14"/>
      <c r="Y923" s="14"/>
      <c r="Z923" s="14"/>
      <c r="AA923" s="14"/>
      <c r="AB923" s="14"/>
      <c r="AC923" s="14"/>
      <c r="AD923" s="14"/>
      <c r="AE923" s="14"/>
      <c r="AT923" s="248" t="s">
        <v>167</v>
      </c>
      <c r="AU923" s="248" t="s">
        <v>87</v>
      </c>
      <c r="AV923" s="14" t="s">
        <v>87</v>
      </c>
      <c r="AW923" s="14" t="s">
        <v>33</v>
      </c>
      <c r="AX923" s="14" t="s">
        <v>78</v>
      </c>
      <c r="AY923" s="248" t="s">
        <v>157</v>
      </c>
    </row>
    <row r="924" s="15" customFormat="1">
      <c r="A924" s="15"/>
      <c r="B924" s="249"/>
      <c r="C924" s="250"/>
      <c r="D924" s="229" t="s">
        <v>167</v>
      </c>
      <c r="E924" s="251" t="s">
        <v>1</v>
      </c>
      <c r="F924" s="252" t="s">
        <v>171</v>
      </c>
      <c r="G924" s="250"/>
      <c r="H924" s="253">
        <v>26</v>
      </c>
      <c r="I924" s="254"/>
      <c r="J924" s="250"/>
      <c r="K924" s="250"/>
      <c r="L924" s="255"/>
      <c r="M924" s="256"/>
      <c r="N924" s="257"/>
      <c r="O924" s="257"/>
      <c r="P924" s="257"/>
      <c r="Q924" s="257"/>
      <c r="R924" s="257"/>
      <c r="S924" s="257"/>
      <c r="T924" s="258"/>
      <c r="U924" s="15"/>
      <c r="V924" s="15"/>
      <c r="W924" s="15"/>
      <c r="X924" s="15"/>
      <c r="Y924" s="15"/>
      <c r="Z924" s="15"/>
      <c r="AA924" s="15"/>
      <c r="AB924" s="15"/>
      <c r="AC924" s="15"/>
      <c r="AD924" s="15"/>
      <c r="AE924" s="15"/>
      <c r="AT924" s="259" t="s">
        <v>167</v>
      </c>
      <c r="AU924" s="259" t="s">
        <v>87</v>
      </c>
      <c r="AV924" s="15" t="s">
        <v>165</v>
      </c>
      <c r="AW924" s="15" t="s">
        <v>33</v>
      </c>
      <c r="AX924" s="15" t="s">
        <v>85</v>
      </c>
      <c r="AY924" s="259" t="s">
        <v>157</v>
      </c>
    </row>
    <row r="925" s="2" customFormat="1" ht="24.15" customHeight="1">
      <c r="A925" s="38"/>
      <c r="B925" s="39"/>
      <c r="C925" s="214" t="s">
        <v>1420</v>
      </c>
      <c r="D925" s="214" t="s">
        <v>160</v>
      </c>
      <c r="E925" s="215" t="s">
        <v>1421</v>
      </c>
      <c r="F925" s="216" t="s">
        <v>1422</v>
      </c>
      <c r="G925" s="217" t="s">
        <v>1121</v>
      </c>
      <c r="H925" s="218">
        <v>1</v>
      </c>
      <c r="I925" s="219"/>
      <c r="J925" s="220">
        <f>ROUND(I925*H925,2)</f>
        <v>0</v>
      </c>
      <c r="K925" s="216" t="s">
        <v>164</v>
      </c>
      <c r="L925" s="44"/>
      <c r="M925" s="221" t="s">
        <v>1</v>
      </c>
      <c r="N925" s="222" t="s">
        <v>43</v>
      </c>
      <c r="O925" s="91"/>
      <c r="P925" s="223">
        <f>O925*H925</f>
        <v>0</v>
      </c>
      <c r="Q925" s="223">
        <v>0.00172</v>
      </c>
      <c r="R925" s="223">
        <f>Q925*H925</f>
        <v>0.00172</v>
      </c>
      <c r="S925" s="223">
        <v>0</v>
      </c>
      <c r="T925" s="224">
        <f>S925*H925</f>
        <v>0</v>
      </c>
      <c r="U925" s="38"/>
      <c r="V925" s="38"/>
      <c r="W925" s="38"/>
      <c r="X925" s="38"/>
      <c r="Y925" s="38"/>
      <c r="Z925" s="38"/>
      <c r="AA925" s="38"/>
      <c r="AB925" s="38"/>
      <c r="AC925" s="38"/>
      <c r="AD925" s="38"/>
      <c r="AE925" s="38"/>
      <c r="AR925" s="225" t="s">
        <v>254</v>
      </c>
      <c r="AT925" s="225" t="s">
        <v>160</v>
      </c>
      <c r="AU925" s="225" t="s">
        <v>87</v>
      </c>
      <c r="AY925" s="17" t="s">
        <v>157</v>
      </c>
      <c r="BE925" s="226">
        <f>IF(N925="základní",J925,0)</f>
        <v>0</v>
      </c>
      <c r="BF925" s="226">
        <f>IF(N925="snížená",J925,0)</f>
        <v>0</v>
      </c>
      <c r="BG925" s="226">
        <f>IF(N925="zákl. přenesená",J925,0)</f>
        <v>0</v>
      </c>
      <c r="BH925" s="226">
        <f>IF(N925="sníž. přenesená",J925,0)</f>
        <v>0</v>
      </c>
      <c r="BI925" s="226">
        <f>IF(N925="nulová",J925,0)</f>
        <v>0</v>
      </c>
      <c r="BJ925" s="17" t="s">
        <v>85</v>
      </c>
      <c r="BK925" s="226">
        <f>ROUND(I925*H925,2)</f>
        <v>0</v>
      </c>
      <c r="BL925" s="17" t="s">
        <v>254</v>
      </c>
      <c r="BM925" s="225" t="s">
        <v>1423</v>
      </c>
    </row>
    <row r="926" s="2" customFormat="1" ht="21.75" customHeight="1">
      <c r="A926" s="38"/>
      <c r="B926" s="39"/>
      <c r="C926" s="214" t="s">
        <v>1424</v>
      </c>
      <c r="D926" s="214" t="s">
        <v>160</v>
      </c>
      <c r="E926" s="215" t="s">
        <v>1425</v>
      </c>
      <c r="F926" s="216" t="s">
        <v>1426</v>
      </c>
      <c r="G926" s="217" t="s">
        <v>1121</v>
      </c>
      <c r="H926" s="218">
        <v>20</v>
      </c>
      <c r="I926" s="219"/>
      <c r="J926" s="220">
        <f>ROUND(I926*H926,2)</f>
        <v>0</v>
      </c>
      <c r="K926" s="216" t="s">
        <v>164</v>
      </c>
      <c r="L926" s="44"/>
      <c r="M926" s="221" t="s">
        <v>1</v>
      </c>
      <c r="N926" s="222" t="s">
        <v>43</v>
      </c>
      <c r="O926" s="91"/>
      <c r="P926" s="223">
        <f>O926*H926</f>
        <v>0</v>
      </c>
      <c r="Q926" s="223">
        <v>0.0018</v>
      </c>
      <c r="R926" s="223">
        <f>Q926*H926</f>
        <v>0.035999999999999997</v>
      </c>
      <c r="S926" s="223">
        <v>0</v>
      </c>
      <c r="T926" s="224">
        <f>S926*H926</f>
        <v>0</v>
      </c>
      <c r="U926" s="38"/>
      <c r="V926" s="38"/>
      <c r="W926" s="38"/>
      <c r="X926" s="38"/>
      <c r="Y926" s="38"/>
      <c r="Z926" s="38"/>
      <c r="AA926" s="38"/>
      <c r="AB926" s="38"/>
      <c r="AC926" s="38"/>
      <c r="AD926" s="38"/>
      <c r="AE926" s="38"/>
      <c r="AR926" s="225" t="s">
        <v>254</v>
      </c>
      <c r="AT926" s="225" t="s">
        <v>160</v>
      </c>
      <c r="AU926" s="225" t="s">
        <v>87</v>
      </c>
      <c r="AY926" s="17" t="s">
        <v>157</v>
      </c>
      <c r="BE926" s="226">
        <f>IF(N926="základní",J926,0)</f>
        <v>0</v>
      </c>
      <c r="BF926" s="226">
        <f>IF(N926="snížená",J926,0)</f>
        <v>0</v>
      </c>
      <c r="BG926" s="226">
        <f>IF(N926="zákl. přenesená",J926,0)</f>
        <v>0</v>
      </c>
      <c r="BH926" s="226">
        <f>IF(N926="sníž. přenesená",J926,0)</f>
        <v>0</v>
      </c>
      <c r="BI926" s="226">
        <f>IF(N926="nulová",J926,0)</f>
        <v>0</v>
      </c>
      <c r="BJ926" s="17" t="s">
        <v>85</v>
      </c>
      <c r="BK926" s="226">
        <f>ROUND(I926*H926,2)</f>
        <v>0</v>
      </c>
      <c r="BL926" s="17" t="s">
        <v>254</v>
      </c>
      <c r="BM926" s="225" t="s">
        <v>1427</v>
      </c>
    </row>
    <row r="927" s="13" customFormat="1">
      <c r="A927" s="13"/>
      <c r="B927" s="227"/>
      <c r="C927" s="228"/>
      <c r="D927" s="229" t="s">
        <v>167</v>
      </c>
      <c r="E927" s="230" t="s">
        <v>1</v>
      </c>
      <c r="F927" s="231" t="s">
        <v>189</v>
      </c>
      <c r="G927" s="228"/>
      <c r="H927" s="230" t="s">
        <v>1</v>
      </c>
      <c r="I927" s="232"/>
      <c r="J927" s="228"/>
      <c r="K927" s="228"/>
      <c r="L927" s="233"/>
      <c r="M927" s="234"/>
      <c r="N927" s="235"/>
      <c r="O927" s="235"/>
      <c r="P927" s="235"/>
      <c r="Q927" s="235"/>
      <c r="R927" s="235"/>
      <c r="S927" s="235"/>
      <c r="T927" s="236"/>
      <c r="U927" s="13"/>
      <c r="V927" s="13"/>
      <c r="W927" s="13"/>
      <c r="X927" s="13"/>
      <c r="Y927" s="13"/>
      <c r="Z927" s="13"/>
      <c r="AA927" s="13"/>
      <c r="AB927" s="13"/>
      <c r="AC927" s="13"/>
      <c r="AD927" s="13"/>
      <c r="AE927" s="13"/>
      <c r="AT927" s="237" t="s">
        <v>167</v>
      </c>
      <c r="AU927" s="237" t="s">
        <v>87</v>
      </c>
      <c r="AV927" s="13" t="s">
        <v>85</v>
      </c>
      <c r="AW927" s="13" t="s">
        <v>33</v>
      </c>
      <c r="AX927" s="13" t="s">
        <v>78</v>
      </c>
      <c r="AY927" s="237" t="s">
        <v>157</v>
      </c>
    </row>
    <row r="928" s="14" customFormat="1">
      <c r="A928" s="14"/>
      <c r="B928" s="238"/>
      <c r="C928" s="239"/>
      <c r="D928" s="229" t="s">
        <v>167</v>
      </c>
      <c r="E928" s="240" t="s">
        <v>1</v>
      </c>
      <c r="F928" s="241" t="s">
        <v>230</v>
      </c>
      <c r="G928" s="239"/>
      <c r="H928" s="242">
        <v>11</v>
      </c>
      <c r="I928" s="243"/>
      <c r="J928" s="239"/>
      <c r="K928" s="239"/>
      <c r="L928" s="244"/>
      <c r="M928" s="245"/>
      <c r="N928" s="246"/>
      <c r="O928" s="246"/>
      <c r="P928" s="246"/>
      <c r="Q928" s="246"/>
      <c r="R928" s="246"/>
      <c r="S928" s="246"/>
      <c r="T928" s="247"/>
      <c r="U928" s="14"/>
      <c r="V928" s="14"/>
      <c r="W928" s="14"/>
      <c r="X928" s="14"/>
      <c r="Y928" s="14"/>
      <c r="Z928" s="14"/>
      <c r="AA928" s="14"/>
      <c r="AB928" s="14"/>
      <c r="AC928" s="14"/>
      <c r="AD928" s="14"/>
      <c r="AE928" s="14"/>
      <c r="AT928" s="248" t="s">
        <v>167</v>
      </c>
      <c r="AU928" s="248" t="s">
        <v>87</v>
      </c>
      <c r="AV928" s="14" t="s">
        <v>87</v>
      </c>
      <c r="AW928" s="14" t="s">
        <v>33</v>
      </c>
      <c r="AX928" s="14" t="s">
        <v>78</v>
      </c>
      <c r="AY928" s="248" t="s">
        <v>157</v>
      </c>
    </row>
    <row r="929" s="13" customFormat="1">
      <c r="A929" s="13"/>
      <c r="B929" s="227"/>
      <c r="C929" s="228"/>
      <c r="D929" s="229" t="s">
        <v>167</v>
      </c>
      <c r="E929" s="230" t="s">
        <v>1</v>
      </c>
      <c r="F929" s="231" t="s">
        <v>178</v>
      </c>
      <c r="G929" s="228"/>
      <c r="H929" s="230" t="s">
        <v>1</v>
      </c>
      <c r="I929" s="232"/>
      <c r="J929" s="228"/>
      <c r="K929" s="228"/>
      <c r="L929" s="233"/>
      <c r="M929" s="234"/>
      <c r="N929" s="235"/>
      <c r="O929" s="235"/>
      <c r="P929" s="235"/>
      <c r="Q929" s="235"/>
      <c r="R929" s="235"/>
      <c r="S929" s="235"/>
      <c r="T929" s="236"/>
      <c r="U929" s="13"/>
      <c r="V929" s="13"/>
      <c r="W929" s="13"/>
      <c r="X929" s="13"/>
      <c r="Y929" s="13"/>
      <c r="Z929" s="13"/>
      <c r="AA929" s="13"/>
      <c r="AB929" s="13"/>
      <c r="AC929" s="13"/>
      <c r="AD929" s="13"/>
      <c r="AE929" s="13"/>
      <c r="AT929" s="237" t="s">
        <v>167</v>
      </c>
      <c r="AU929" s="237" t="s">
        <v>87</v>
      </c>
      <c r="AV929" s="13" t="s">
        <v>85</v>
      </c>
      <c r="AW929" s="13" t="s">
        <v>33</v>
      </c>
      <c r="AX929" s="13" t="s">
        <v>78</v>
      </c>
      <c r="AY929" s="237" t="s">
        <v>157</v>
      </c>
    </row>
    <row r="930" s="14" customFormat="1">
      <c r="A930" s="14"/>
      <c r="B930" s="238"/>
      <c r="C930" s="239"/>
      <c r="D930" s="229" t="s">
        <v>167</v>
      </c>
      <c r="E930" s="240" t="s">
        <v>1</v>
      </c>
      <c r="F930" s="241" t="s">
        <v>222</v>
      </c>
      <c r="G930" s="239"/>
      <c r="H930" s="242">
        <v>9</v>
      </c>
      <c r="I930" s="243"/>
      <c r="J930" s="239"/>
      <c r="K930" s="239"/>
      <c r="L930" s="244"/>
      <c r="M930" s="245"/>
      <c r="N930" s="246"/>
      <c r="O930" s="246"/>
      <c r="P930" s="246"/>
      <c r="Q930" s="246"/>
      <c r="R930" s="246"/>
      <c r="S930" s="246"/>
      <c r="T930" s="247"/>
      <c r="U930" s="14"/>
      <c r="V930" s="14"/>
      <c r="W930" s="14"/>
      <c r="X930" s="14"/>
      <c r="Y930" s="14"/>
      <c r="Z930" s="14"/>
      <c r="AA930" s="14"/>
      <c r="AB930" s="14"/>
      <c r="AC930" s="14"/>
      <c r="AD930" s="14"/>
      <c r="AE930" s="14"/>
      <c r="AT930" s="248" t="s">
        <v>167</v>
      </c>
      <c r="AU930" s="248" t="s">
        <v>87</v>
      </c>
      <c r="AV930" s="14" t="s">
        <v>87</v>
      </c>
      <c r="AW930" s="14" t="s">
        <v>33</v>
      </c>
      <c r="AX930" s="14" t="s">
        <v>78</v>
      </c>
      <c r="AY930" s="248" t="s">
        <v>157</v>
      </c>
    </row>
    <row r="931" s="15" customFormat="1">
      <c r="A931" s="15"/>
      <c r="B931" s="249"/>
      <c r="C931" s="250"/>
      <c r="D931" s="229" t="s">
        <v>167</v>
      </c>
      <c r="E931" s="251" t="s">
        <v>1</v>
      </c>
      <c r="F931" s="252" t="s">
        <v>171</v>
      </c>
      <c r="G931" s="250"/>
      <c r="H931" s="253">
        <v>20</v>
      </c>
      <c r="I931" s="254"/>
      <c r="J931" s="250"/>
      <c r="K931" s="250"/>
      <c r="L931" s="255"/>
      <c r="M931" s="256"/>
      <c r="N931" s="257"/>
      <c r="O931" s="257"/>
      <c r="P931" s="257"/>
      <c r="Q931" s="257"/>
      <c r="R931" s="257"/>
      <c r="S931" s="257"/>
      <c r="T931" s="258"/>
      <c r="U931" s="15"/>
      <c r="V931" s="15"/>
      <c r="W931" s="15"/>
      <c r="X931" s="15"/>
      <c r="Y931" s="15"/>
      <c r="Z931" s="15"/>
      <c r="AA931" s="15"/>
      <c r="AB931" s="15"/>
      <c r="AC931" s="15"/>
      <c r="AD931" s="15"/>
      <c r="AE931" s="15"/>
      <c r="AT931" s="259" t="s">
        <v>167</v>
      </c>
      <c r="AU931" s="259" t="s">
        <v>87</v>
      </c>
      <c r="AV931" s="15" t="s">
        <v>165</v>
      </c>
      <c r="AW931" s="15" t="s">
        <v>33</v>
      </c>
      <c r="AX931" s="15" t="s">
        <v>85</v>
      </c>
      <c r="AY931" s="259" t="s">
        <v>157</v>
      </c>
    </row>
    <row r="932" s="2" customFormat="1" ht="24.15" customHeight="1">
      <c r="A932" s="38"/>
      <c r="B932" s="39"/>
      <c r="C932" s="214" t="s">
        <v>1428</v>
      </c>
      <c r="D932" s="214" t="s">
        <v>160</v>
      </c>
      <c r="E932" s="215" t="s">
        <v>1429</v>
      </c>
      <c r="F932" s="216" t="s">
        <v>1430</v>
      </c>
      <c r="G932" s="217" t="s">
        <v>1121</v>
      </c>
      <c r="H932" s="218">
        <v>3</v>
      </c>
      <c r="I932" s="219"/>
      <c r="J932" s="220">
        <f>ROUND(I932*H932,2)</f>
        <v>0</v>
      </c>
      <c r="K932" s="216" t="s">
        <v>164</v>
      </c>
      <c r="L932" s="44"/>
      <c r="M932" s="221" t="s">
        <v>1</v>
      </c>
      <c r="N932" s="222" t="s">
        <v>43</v>
      </c>
      <c r="O932" s="91"/>
      <c r="P932" s="223">
        <f>O932*H932</f>
        <v>0</v>
      </c>
      <c r="Q932" s="223">
        <v>0.0023600000000000001</v>
      </c>
      <c r="R932" s="223">
        <f>Q932*H932</f>
        <v>0.0070800000000000004</v>
      </c>
      <c r="S932" s="223">
        <v>0</v>
      </c>
      <c r="T932" s="224">
        <f>S932*H932</f>
        <v>0</v>
      </c>
      <c r="U932" s="38"/>
      <c r="V932" s="38"/>
      <c r="W932" s="38"/>
      <c r="X932" s="38"/>
      <c r="Y932" s="38"/>
      <c r="Z932" s="38"/>
      <c r="AA932" s="38"/>
      <c r="AB932" s="38"/>
      <c r="AC932" s="38"/>
      <c r="AD932" s="38"/>
      <c r="AE932" s="38"/>
      <c r="AR932" s="225" t="s">
        <v>254</v>
      </c>
      <c r="AT932" s="225" t="s">
        <v>160</v>
      </c>
      <c r="AU932" s="225" t="s">
        <v>87</v>
      </c>
      <c r="AY932" s="17" t="s">
        <v>157</v>
      </c>
      <c r="BE932" s="226">
        <f>IF(N932="základní",J932,0)</f>
        <v>0</v>
      </c>
      <c r="BF932" s="226">
        <f>IF(N932="snížená",J932,0)</f>
        <v>0</v>
      </c>
      <c r="BG932" s="226">
        <f>IF(N932="zákl. přenesená",J932,0)</f>
        <v>0</v>
      </c>
      <c r="BH932" s="226">
        <f>IF(N932="sníž. přenesená",J932,0)</f>
        <v>0</v>
      </c>
      <c r="BI932" s="226">
        <f>IF(N932="nulová",J932,0)</f>
        <v>0</v>
      </c>
      <c r="BJ932" s="17" t="s">
        <v>85</v>
      </c>
      <c r="BK932" s="226">
        <f>ROUND(I932*H932,2)</f>
        <v>0</v>
      </c>
      <c r="BL932" s="17" t="s">
        <v>254</v>
      </c>
      <c r="BM932" s="225" t="s">
        <v>1431</v>
      </c>
    </row>
    <row r="933" s="14" customFormat="1">
      <c r="A933" s="14"/>
      <c r="B933" s="238"/>
      <c r="C933" s="239"/>
      <c r="D933" s="229" t="s">
        <v>167</v>
      </c>
      <c r="E933" s="240" t="s">
        <v>1</v>
      </c>
      <c r="F933" s="241" t="s">
        <v>1432</v>
      </c>
      <c r="G933" s="239"/>
      <c r="H933" s="242">
        <v>3</v>
      </c>
      <c r="I933" s="243"/>
      <c r="J933" s="239"/>
      <c r="K933" s="239"/>
      <c r="L933" s="244"/>
      <c r="M933" s="245"/>
      <c r="N933" s="246"/>
      <c r="O933" s="246"/>
      <c r="P933" s="246"/>
      <c r="Q933" s="246"/>
      <c r="R933" s="246"/>
      <c r="S933" s="246"/>
      <c r="T933" s="247"/>
      <c r="U933" s="14"/>
      <c r="V933" s="14"/>
      <c r="W933" s="14"/>
      <c r="X933" s="14"/>
      <c r="Y933" s="14"/>
      <c r="Z933" s="14"/>
      <c r="AA933" s="14"/>
      <c r="AB933" s="14"/>
      <c r="AC933" s="14"/>
      <c r="AD933" s="14"/>
      <c r="AE933" s="14"/>
      <c r="AT933" s="248" t="s">
        <v>167</v>
      </c>
      <c r="AU933" s="248" t="s">
        <v>87</v>
      </c>
      <c r="AV933" s="14" t="s">
        <v>87</v>
      </c>
      <c r="AW933" s="14" t="s">
        <v>33</v>
      </c>
      <c r="AX933" s="14" t="s">
        <v>85</v>
      </c>
      <c r="AY933" s="248" t="s">
        <v>157</v>
      </c>
    </row>
    <row r="934" s="2" customFormat="1" ht="24.15" customHeight="1">
      <c r="A934" s="38"/>
      <c r="B934" s="39"/>
      <c r="C934" s="214" t="s">
        <v>1433</v>
      </c>
      <c r="D934" s="214" t="s">
        <v>160</v>
      </c>
      <c r="E934" s="215" t="s">
        <v>1434</v>
      </c>
      <c r="F934" s="216" t="s">
        <v>1435</v>
      </c>
      <c r="G934" s="217" t="s">
        <v>1121</v>
      </c>
      <c r="H934" s="218">
        <v>6</v>
      </c>
      <c r="I934" s="219"/>
      <c r="J934" s="220">
        <f>ROUND(I934*H934,2)</f>
        <v>0</v>
      </c>
      <c r="K934" s="216" t="s">
        <v>1</v>
      </c>
      <c r="L934" s="44"/>
      <c r="M934" s="221" t="s">
        <v>1</v>
      </c>
      <c r="N934" s="222" t="s">
        <v>43</v>
      </c>
      <c r="O934" s="91"/>
      <c r="P934" s="223">
        <f>O934*H934</f>
        <v>0</v>
      </c>
      <c r="Q934" s="223">
        <v>0.0031099999999999999</v>
      </c>
      <c r="R934" s="223">
        <f>Q934*H934</f>
        <v>0.01866</v>
      </c>
      <c r="S934" s="223">
        <v>0</v>
      </c>
      <c r="T934" s="224">
        <f>S934*H934</f>
        <v>0</v>
      </c>
      <c r="U934" s="38"/>
      <c r="V934" s="38"/>
      <c r="W934" s="38"/>
      <c r="X934" s="38"/>
      <c r="Y934" s="38"/>
      <c r="Z934" s="38"/>
      <c r="AA934" s="38"/>
      <c r="AB934" s="38"/>
      <c r="AC934" s="38"/>
      <c r="AD934" s="38"/>
      <c r="AE934" s="38"/>
      <c r="AR934" s="225" t="s">
        <v>254</v>
      </c>
      <c r="AT934" s="225" t="s">
        <v>160</v>
      </c>
      <c r="AU934" s="225" t="s">
        <v>87</v>
      </c>
      <c r="AY934" s="17" t="s">
        <v>157</v>
      </c>
      <c r="BE934" s="226">
        <f>IF(N934="základní",J934,0)</f>
        <v>0</v>
      </c>
      <c r="BF934" s="226">
        <f>IF(N934="snížená",J934,0)</f>
        <v>0</v>
      </c>
      <c r="BG934" s="226">
        <f>IF(N934="zákl. přenesená",J934,0)</f>
        <v>0</v>
      </c>
      <c r="BH934" s="226">
        <f>IF(N934="sníž. přenesená",J934,0)</f>
        <v>0</v>
      </c>
      <c r="BI934" s="226">
        <f>IF(N934="nulová",J934,0)</f>
        <v>0</v>
      </c>
      <c r="BJ934" s="17" t="s">
        <v>85</v>
      </c>
      <c r="BK934" s="226">
        <f>ROUND(I934*H934,2)</f>
        <v>0</v>
      </c>
      <c r="BL934" s="17" t="s">
        <v>254</v>
      </c>
      <c r="BM934" s="225" t="s">
        <v>1436</v>
      </c>
    </row>
    <row r="935" s="13" customFormat="1">
      <c r="A935" s="13"/>
      <c r="B935" s="227"/>
      <c r="C935" s="228"/>
      <c r="D935" s="229" t="s">
        <v>167</v>
      </c>
      <c r="E935" s="230" t="s">
        <v>1</v>
      </c>
      <c r="F935" s="231" t="s">
        <v>189</v>
      </c>
      <c r="G935" s="228"/>
      <c r="H935" s="230" t="s">
        <v>1</v>
      </c>
      <c r="I935" s="232"/>
      <c r="J935" s="228"/>
      <c r="K935" s="228"/>
      <c r="L935" s="233"/>
      <c r="M935" s="234"/>
      <c r="N935" s="235"/>
      <c r="O935" s="235"/>
      <c r="P935" s="235"/>
      <c r="Q935" s="235"/>
      <c r="R935" s="235"/>
      <c r="S935" s="235"/>
      <c r="T935" s="236"/>
      <c r="U935" s="13"/>
      <c r="V935" s="13"/>
      <c r="W935" s="13"/>
      <c r="X935" s="13"/>
      <c r="Y935" s="13"/>
      <c r="Z935" s="13"/>
      <c r="AA935" s="13"/>
      <c r="AB935" s="13"/>
      <c r="AC935" s="13"/>
      <c r="AD935" s="13"/>
      <c r="AE935" s="13"/>
      <c r="AT935" s="237" t="s">
        <v>167</v>
      </c>
      <c r="AU935" s="237" t="s">
        <v>87</v>
      </c>
      <c r="AV935" s="13" t="s">
        <v>85</v>
      </c>
      <c r="AW935" s="13" t="s">
        <v>33</v>
      </c>
      <c r="AX935" s="13" t="s">
        <v>78</v>
      </c>
      <c r="AY935" s="237" t="s">
        <v>157</v>
      </c>
    </row>
    <row r="936" s="14" customFormat="1">
      <c r="A936" s="14"/>
      <c r="B936" s="238"/>
      <c r="C936" s="239"/>
      <c r="D936" s="229" t="s">
        <v>167</v>
      </c>
      <c r="E936" s="240" t="s">
        <v>1</v>
      </c>
      <c r="F936" s="241" t="s">
        <v>199</v>
      </c>
      <c r="G936" s="239"/>
      <c r="H936" s="242">
        <v>5</v>
      </c>
      <c r="I936" s="243"/>
      <c r="J936" s="239"/>
      <c r="K936" s="239"/>
      <c r="L936" s="244"/>
      <c r="M936" s="245"/>
      <c r="N936" s="246"/>
      <c r="O936" s="246"/>
      <c r="P936" s="246"/>
      <c r="Q936" s="246"/>
      <c r="R936" s="246"/>
      <c r="S936" s="246"/>
      <c r="T936" s="247"/>
      <c r="U936" s="14"/>
      <c r="V936" s="14"/>
      <c r="W936" s="14"/>
      <c r="X936" s="14"/>
      <c r="Y936" s="14"/>
      <c r="Z936" s="14"/>
      <c r="AA936" s="14"/>
      <c r="AB936" s="14"/>
      <c r="AC936" s="14"/>
      <c r="AD936" s="14"/>
      <c r="AE936" s="14"/>
      <c r="AT936" s="248" t="s">
        <v>167</v>
      </c>
      <c r="AU936" s="248" t="s">
        <v>87</v>
      </c>
      <c r="AV936" s="14" t="s">
        <v>87</v>
      </c>
      <c r="AW936" s="14" t="s">
        <v>33</v>
      </c>
      <c r="AX936" s="14" t="s">
        <v>78</v>
      </c>
      <c r="AY936" s="248" t="s">
        <v>157</v>
      </c>
    </row>
    <row r="937" s="13" customFormat="1">
      <c r="A937" s="13"/>
      <c r="B937" s="227"/>
      <c r="C937" s="228"/>
      <c r="D937" s="229" t="s">
        <v>167</v>
      </c>
      <c r="E937" s="230" t="s">
        <v>1</v>
      </c>
      <c r="F937" s="231" t="s">
        <v>178</v>
      </c>
      <c r="G937" s="228"/>
      <c r="H937" s="230" t="s">
        <v>1</v>
      </c>
      <c r="I937" s="232"/>
      <c r="J937" s="228"/>
      <c r="K937" s="228"/>
      <c r="L937" s="233"/>
      <c r="M937" s="234"/>
      <c r="N937" s="235"/>
      <c r="O937" s="235"/>
      <c r="P937" s="235"/>
      <c r="Q937" s="235"/>
      <c r="R937" s="235"/>
      <c r="S937" s="235"/>
      <c r="T937" s="236"/>
      <c r="U937" s="13"/>
      <c r="V937" s="13"/>
      <c r="W937" s="13"/>
      <c r="X937" s="13"/>
      <c r="Y937" s="13"/>
      <c r="Z937" s="13"/>
      <c r="AA937" s="13"/>
      <c r="AB937" s="13"/>
      <c r="AC937" s="13"/>
      <c r="AD937" s="13"/>
      <c r="AE937" s="13"/>
      <c r="AT937" s="237" t="s">
        <v>167</v>
      </c>
      <c r="AU937" s="237" t="s">
        <v>87</v>
      </c>
      <c r="AV937" s="13" t="s">
        <v>85</v>
      </c>
      <c r="AW937" s="13" t="s">
        <v>33</v>
      </c>
      <c r="AX937" s="13" t="s">
        <v>78</v>
      </c>
      <c r="AY937" s="237" t="s">
        <v>157</v>
      </c>
    </row>
    <row r="938" s="14" customFormat="1">
      <c r="A938" s="14"/>
      <c r="B938" s="238"/>
      <c r="C938" s="239"/>
      <c r="D938" s="229" t="s">
        <v>167</v>
      </c>
      <c r="E938" s="240" t="s">
        <v>1</v>
      </c>
      <c r="F938" s="241" t="s">
        <v>85</v>
      </c>
      <c r="G938" s="239"/>
      <c r="H938" s="242">
        <v>1</v>
      </c>
      <c r="I938" s="243"/>
      <c r="J938" s="239"/>
      <c r="K938" s="239"/>
      <c r="L938" s="244"/>
      <c r="M938" s="245"/>
      <c r="N938" s="246"/>
      <c r="O938" s="246"/>
      <c r="P938" s="246"/>
      <c r="Q938" s="246"/>
      <c r="R938" s="246"/>
      <c r="S938" s="246"/>
      <c r="T938" s="247"/>
      <c r="U938" s="14"/>
      <c r="V938" s="14"/>
      <c r="W938" s="14"/>
      <c r="X938" s="14"/>
      <c r="Y938" s="14"/>
      <c r="Z938" s="14"/>
      <c r="AA938" s="14"/>
      <c r="AB938" s="14"/>
      <c r="AC938" s="14"/>
      <c r="AD938" s="14"/>
      <c r="AE938" s="14"/>
      <c r="AT938" s="248" t="s">
        <v>167</v>
      </c>
      <c r="AU938" s="248" t="s">
        <v>87</v>
      </c>
      <c r="AV938" s="14" t="s">
        <v>87</v>
      </c>
      <c r="AW938" s="14" t="s">
        <v>33</v>
      </c>
      <c r="AX938" s="14" t="s">
        <v>78</v>
      </c>
      <c r="AY938" s="248" t="s">
        <v>157</v>
      </c>
    </row>
    <row r="939" s="15" customFormat="1">
      <c r="A939" s="15"/>
      <c r="B939" s="249"/>
      <c r="C939" s="250"/>
      <c r="D939" s="229" t="s">
        <v>167</v>
      </c>
      <c r="E939" s="251" t="s">
        <v>1</v>
      </c>
      <c r="F939" s="252" t="s">
        <v>171</v>
      </c>
      <c r="G939" s="250"/>
      <c r="H939" s="253">
        <v>6</v>
      </c>
      <c r="I939" s="254"/>
      <c r="J939" s="250"/>
      <c r="K939" s="250"/>
      <c r="L939" s="255"/>
      <c r="M939" s="256"/>
      <c r="N939" s="257"/>
      <c r="O939" s="257"/>
      <c r="P939" s="257"/>
      <c r="Q939" s="257"/>
      <c r="R939" s="257"/>
      <c r="S939" s="257"/>
      <c r="T939" s="258"/>
      <c r="U939" s="15"/>
      <c r="V939" s="15"/>
      <c r="W939" s="15"/>
      <c r="X939" s="15"/>
      <c r="Y939" s="15"/>
      <c r="Z939" s="15"/>
      <c r="AA939" s="15"/>
      <c r="AB939" s="15"/>
      <c r="AC939" s="15"/>
      <c r="AD939" s="15"/>
      <c r="AE939" s="15"/>
      <c r="AT939" s="259" t="s">
        <v>167</v>
      </c>
      <c r="AU939" s="259" t="s">
        <v>87</v>
      </c>
      <c r="AV939" s="15" t="s">
        <v>165</v>
      </c>
      <c r="AW939" s="15" t="s">
        <v>33</v>
      </c>
      <c r="AX939" s="15" t="s">
        <v>85</v>
      </c>
      <c r="AY939" s="259" t="s">
        <v>157</v>
      </c>
    </row>
    <row r="940" s="2" customFormat="1" ht="24.15" customHeight="1">
      <c r="A940" s="38"/>
      <c r="B940" s="39"/>
      <c r="C940" s="214" t="s">
        <v>1437</v>
      </c>
      <c r="D940" s="214" t="s">
        <v>160</v>
      </c>
      <c r="E940" s="215" t="s">
        <v>1438</v>
      </c>
      <c r="F940" s="216" t="s">
        <v>1439</v>
      </c>
      <c r="G940" s="217" t="s">
        <v>352</v>
      </c>
      <c r="H940" s="218">
        <v>9</v>
      </c>
      <c r="I940" s="219"/>
      <c r="J940" s="220">
        <f>ROUND(I940*H940,2)</f>
        <v>0</v>
      </c>
      <c r="K940" s="216" t="s">
        <v>164</v>
      </c>
      <c r="L940" s="44"/>
      <c r="M940" s="221" t="s">
        <v>1</v>
      </c>
      <c r="N940" s="222" t="s">
        <v>43</v>
      </c>
      <c r="O940" s="91"/>
      <c r="P940" s="223">
        <f>O940*H940</f>
        <v>0</v>
      </c>
      <c r="Q940" s="223">
        <v>0.00036000000000000002</v>
      </c>
      <c r="R940" s="223">
        <f>Q940*H940</f>
        <v>0.0032400000000000003</v>
      </c>
      <c r="S940" s="223">
        <v>0</v>
      </c>
      <c r="T940" s="224">
        <f>S940*H940</f>
        <v>0</v>
      </c>
      <c r="U940" s="38"/>
      <c r="V940" s="38"/>
      <c r="W940" s="38"/>
      <c r="X940" s="38"/>
      <c r="Y940" s="38"/>
      <c r="Z940" s="38"/>
      <c r="AA940" s="38"/>
      <c r="AB940" s="38"/>
      <c r="AC940" s="38"/>
      <c r="AD940" s="38"/>
      <c r="AE940" s="38"/>
      <c r="AR940" s="225" t="s">
        <v>254</v>
      </c>
      <c r="AT940" s="225" t="s">
        <v>160</v>
      </c>
      <c r="AU940" s="225" t="s">
        <v>87</v>
      </c>
      <c r="AY940" s="17" t="s">
        <v>157</v>
      </c>
      <c r="BE940" s="226">
        <f>IF(N940="základní",J940,0)</f>
        <v>0</v>
      </c>
      <c r="BF940" s="226">
        <f>IF(N940="snížená",J940,0)</f>
        <v>0</v>
      </c>
      <c r="BG940" s="226">
        <f>IF(N940="zákl. přenesená",J940,0)</f>
        <v>0</v>
      </c>
      <c r="BH940" s="226">
        <f>IF(N940="sníž. přenesená",J940,0)</f>
        <v>0</v>
      </c>
      <c r="BI940" s="226">
        <f>IF(N940="nulová",J940,0)</f>
        <v>0</v>
      </c>
      <c r="BJ940" s="17" t="s">
        <v>85</v>
      </c>
      <c r="BK940" s="226">
        <f>ROUND(I940*H940,2)</f>
        <v>0</v>
      </c>
      <c r="BL940" s="17" t="s">
        <v>254</v>
      </c>
      <c r="BM940" s="225" t="s">
        <v>1440</v>
      </c>
    </row>
    <row r="941" s="14" customFormat="1">
      <c r="A941" s="14"/>
      <c r="B941" s="238"/>
      <c r="C941" s="239"/>
      <c r="D941" s="229" t="s">
        <v>167</v>
      </c>
      <c r="E941" s="240" t="s">
        <v>1</v>
      </c>
      <c r="F941" s="241" t="s">
        <v>222</v>
      </c>
      <c r="G941" s="239"/>
      <c r="H941" s="242">
        <v>9</v>
      </c>
      <c r="I941" s="243"/>
      <c r="J941" s="239"/>
      <c r="K941" s="239"/>
      <c r="L941" s="244"/>
      <c r="M941" s="245"/>
      <c r="N941" s="246"/>
      <c r="O941" s="246"/>
      <c r="P941" s="246"/>
      <c r="Q941" s="246"/>
      <c r="R941" s="246"/>
      <c r="S941" s="246"/>
      <c r="T941" s="247"/>
      <c r="U941" s="14"/>
      <c r="V941" s="14"/>
      <c r="W941" s="14"/>
      <c r="X941" s="14"/>
      <c r="Y941" s="14"/>
      <c r="Z941" s="14"/>
      <c r="AA941" s="14"/>
      <c r="AB941" s="14"/>
      <c r="AC941" s="14"/>
      <c r="AD941" s="14"/>
      <c r="AE941" s="14"/>
      <c r="AT941" s="248" t="s">
        <v>167</v>
      </c>
      <c r="AU941" s="248" t="s">
        <v>87</v>
      </c>
      <c r="AV941" s="14" t="s">
        <v>87</v>
      </c>
      <c r="AW941" s="14" t="s">
        <v>33</v>
      </c>
      <c r="AX941" s="14" t="s">
        <v>85</v>
      </c>
      <c r="AY941" s="248" t="s">
        <v>157</v>
      </c>
    </row>
    <row r="942" s="2" customFormat="1" ht="24.15" customHeight="1">
      <c r="A942" s="38"/>
      <c r="B942" s="39"/>
      <c r="C942" s="214" t="s">
        <v>1441</v>
      </c>
      <c r="D942" s="214" t="s">
        <v>160</v>
      </c>
      <c r="E942" s="215" t="s">
        <v>1442</v>
      </c>
      <c r="F942" s="216" t="s">
        <v>1443</v>
      </c>
      <c r="G942" s="217" t="s">
        <v>352</v>
      </c>
      <c r="H942" s="218">
        <v>20</v>
      </c>
      <c r="I942" s="219"/>
      <c r="J942" s="220">
        <f>ROUND(I942*H942,2)</f>
        <v>0</v>
      </c>
      <c r="K942" s="216" t="s">
        <v>164</v>
      </c>
      <c r="L942" s="44"/>
      <c r="M942" s="221" t="s">
        <v>1</v>
      </c>
      <c r="N942" s="222" t="s">
        <v>43</v>
      </c>
      <c r="O942" s="91"/>
      <c r="P942" s="223">
        <f>O942*H942</f>
        <v>0</v>
      </c>
      <c r="Q942" s="223">
        <v>0.00013999999999999999</v>
      </c>
      <c r="R942" s="223">
        <f>Q942*H942</f>
        <v>0.0027999999999999995</v>
      </c>
      <c r="S942" s="223">
        <v>0</v>
      </c>
      <c r="T942" s="224">
        <f>S942*H942</f>
        <v>0</v>
      </c>
      <c r="U942" s="38"/>
      <c r="V942" s="38"/>
      <c r="W942" s="38"/>
      <c r="X942" s="38"/>
      <c r="Y942" s="38"/>
      <c r="Z942" s="38"/>
      <c r="AA942" s="38"/>
      <c r="AB942" s="38"/>
      <c r="AC942" s="38"/>
      <c r="AD942" s="38"/>
      <c r="AE942" s="38"/>
      <c r="AR942" s="225" t="s">
        <v>254</v>
      </c>
      <c r="AT942" s="225" t="s">
        <v>160</v>
      </c>
      <c r="AU942" s="225" t="s">
        <v>87</v>
      </c>
      <c r="AY942" s="17" t="s">
        <v>157</v>
      </c>
      <c r="BE942" s="226">
        <f>IF(N942="základní",J942,0)</f>
        <v>0</v>
      </c>
      <c r="BF942" s="226">
        <f>IF(N942="snížená",J942,0)</f>
        <v>0</v>
      </c>
      <c r="BG942" s="226">
        <f>IF(N942="zákl. přenesená",J942,0)</f>
        <v>0</v>
      </c>
      <c r="BH942" s="226">
        <f>IF(N942="sníž. přenesená",J942,0)</f>
        <v>0</v>
      </c>
      <c r="BI942" s="226">
        <f>IF(N942="nulová",J942,0)</f>
        <v>0</v>
      </c>
      <c r="BJ942" s="17" t="s">
        <v>85</v>
      </c>
      <c r="BK942" s="226">
        <f>ROUND(I942*H942,2)</f>
        <v>0</v>
      </c>
      <c r="BL942" s="17" t="s">
        <v>254</v>
      </c>
      <c r="BM942" s="225" t="s">
        <v>1444</v>
      </c>
    </row>
    <row r="943" s="2" customFormat="1" ht="24.15" customHeight="1">
      <c r="A943" s="38"/>
      <c r="B943" s="39"/>
      <c r="C943" s="214" t="s">
        <v>1445</v>
      </c>
      <c r="D943" s="214" t="s">
        <v>160</v>
      </c>
      <c r="E943" s="215" t="s">
        <v>1446</v>
      </c>
      <c r="F943" s="216" t="s">
        <v>1447</v>
      </c>
      <c r="G943" s="217" t="s">
        <v>352</v>
      </c>
      <c r="H943" s="218">
        <v>32</v>
      </c>
      <c r="I943" s="219"/>
      <c r="J943" s="220">
        <f>ROUND(I943*H943,2)</f>
        <v>0</v>
      </c>
      <c r="K943" s="216" t="s">
        <v>164</v>
      </c>
      <c r="L943" s="44"/>
      <c r="M943" s="221" t="s">
        <v>1</v>
      </c>
      <c r="N943" s="222" t="s">
        <v>43</v>
      </c>
      <c r="O943" s="91"/>
      <c r="P943" s="223">
        <f>O943*H943</f>
        <v>0</v>
      </c>
      <c r="Q943" s="223">
        <v>0</v>
      </c>
      <c r="R943" s="223">
        <f>Q943*H943</f>
        <v>0</v>
      </c>
      <c r="S943" s="223">
        <v>0.00084999999999999995</v>
      </c>
      <c r="T943" s="224">
        <f>S943*H943</f>
        <v>0.027199999999999998</v>
      </c>
      <c r="U943" s="38"/>
      <c r="V943" s="38"/>
      <c r="W943" s="38"/>
      <c r="X943" s="38"/>
      <c r="Y943" s="38"/>
      <c r="Z943" s="38"/>
      <c r="AA943" s="38"/>
      <c r="AB943" s="38"/>
      <c r="AC943" s="38"/>
      <c r="AD943" s="38"/>
      <c r="AE943" s="38"/>
      <c r="AR943" s="225" t="s">
        <v>254</v>
      </c>
      <c r="AT943" s="225" t="s">
        <v>160</v>
      </c>
      <c r="AU943" s="225" t="s">
        <v>87</v>
      </c>
      <c r="AY943" s="17" t="s">
        <v>157</v>
      </c>
      <c r="BE943" s="226">
        <f>IF(N943="základní",J943,0)</f>
        <v>0</v>
      </c>
      <c r="BF943" s="226">
        <f>IF(N943="snížená",J943,0)</f>
        <v>0</v>
      </c>
      <c r="BG943" s="226">
        <f>IF(N943="zákl. přenesená",J943,0)</f>
        <v>0</v>
      </c>
      <c r="BH943" s="226">
        <f>IF(N943="sníž. přenesená",J943,0)</f>
        <v>0</v>
      </c>
      <c r="BI943" s="226">
        <f>IF(N943="nulová",J943,0)</f>
        <v>0</v>
      </c>
      <c r="BJ943" s="17" t="s">
        <v>85</v>
      </c>
      <c r="BK943" s="226">
        <f>ROUND(I943*H943,2)</f>
        <v>0</v>
      </c>
      <c r="BL943" s="17" t="s">
        <v>254</v>
      </c>
      <c r="BM943" s="225" t="s">
        <v>1448</v>
      </c>
    </row>
    <row r="944" s="14" customFormat="1">
      <c r="A944" s="14"/>
      <c r="B944" s="238"/>
      <c r="C944" s="239"/>
      <c r="D944" s="229" t="s">
        <v>167</v>
      </c>
      <c r="E944" s="240" t="s">
        <v>1</v>
      </c>
      <c r="F944" s="241" t="s">
        <v>1449</v>
      </c>
      <c r="G944" s="239"/>
      <c r="H944" s="242">
        <v>32</v>
      </c>
      <c r="I944" s="243"/>
      <c r="J944" s="239"/>
      <c r="K944" s="239"/>
      <c r="L944" s="244"/>
      <c r="M944" s="245"/>
      <c r="N944" s="246"/>
      <c r="O944" s="246"/>
      <c r="P944" s="246"/>
      <c r="Q944" s="246"/>
      <c r="R944" s="246"/>
      <c r="S944" s="246"/>
      <c r="T944" s="247"/>
      <c r="U944" s="14"/>
      <c r="V944" s="14"/>
      <c r="W944" s="14"/>
      <c r="X944" s="14"/>
      <c r="Y944" s="14"/>
      <c r="Z944" s="14"/>
      <c r="AA944" s="14"/>
      <c r="AB944" s="14"/>
      <c r="AC944" s="14"/>
      <c r="AD944" s="14"/>
      <c r="AE944" s="14"/>
      <c r="AT944" s="248" t="s">
        <v>167</v>
      </c>
      <c r="AU944" s="248" t="s">
        <v>87</v>
      </c>
      <c r="AV944" s="14" t="s">
        <v>87</v>
      </c>
      <c r="AW944" s="14" t="s">
        <v>33</v>
      </c>
      <c r="AX944" s="14" t="s">
        <v>78</v>
      </c>
      <c r="AY944" s="248" t="s">
        <v>157</v>
      </c>
    </row>
    <row r="945" s="15" customFormat="1">
      <c r="A945" s="15"/>
      <c r="B945" s="249"/>
      <c r="C945" s="250"/>
      <c r="D945" s="229" t="s">
        <v>167</v>
      </c>
      <c r="E945" s="251" t="s">
        <v>1</v>
      </c>
      <c r="F945" s="252" t="s">
        <v>171</v>
      </c>
      <c r="G945" s="250"/>
      <c r="H945" s="253">
        <v>32</v>
      </c>
      <c r="I945" s="254"/>
      <c r="J945" s="250"/>
      <c r="K945" s="250"/>
      <c r="L945" s="255"/>
      <c r="M945" s="256"/>
      <c r="N945" s="257"/>
      <c r="O945" s="257"/>
      <c r="P945" s="257"/>
      <c r="Q945" s="257"/>
      <c r="R945" s="257"/>
      <c r="S945" s="257"/>
      <c r="T945" s="258"/>
      <c r="U945" s="15"/>
      <c r="V945" s="15"/>
      <c r="W945" s="15"/>
      <c r="X945" s="15"/>
      <c r="Y945" s="15"/>
      <c r="Z945" s="15"/>
      <c r="AA945" s="15"/>
      <c r="AB945" s="15"/>
      <c r="AC945" s="15"/>
      <c r="AD945" s="15"/>
      <c r="AE945" s="15"/>
      <c r="AT945" s="259" t="s">
        <v>167</v>
      </c>
      <c r="AU945" s="259" t="s">
        <v>87</v>
      </c>
      <c r="AV945" s="15" t="s">
        <v>165</v>
      </c>
      <c r="AW945" s="15" t="s">
        <v>33</v>
      </c>
      <c r="AX945" s="15" t="s">
        <v>85</v>
      </c>
      <c r="AY945" s="259" t="s">
        <v>157</v>
      </c>
    </row>
    <row r="946" s="2" customFormat="1" ht="24.15" customHeight="1">
      <c r="A946" s="38"/>
      <c r="B946" s="39"/>
      <c r="C946" s="214" t="s">
        <v>1450</v>
      </c>
      <c r="D946" s="214" t="s">
        <v>160</v>
      </c>
      <c r="E946" s="215" t="s">
        <v>1451</v>
      </c>
      <c r="F946" s="216" t="s">
        <v>1452</v>
      </c>
      <c r="G946" s="217" t="s">
        <v>352</v>
      </c>
      <c r="H946" s="218">
        <v>2</v>
      </c>
      <c r="I946" s="219"/>
      <c r="J946" s="220">
        <f>ROUND(I946*H946,2)</f>
        <v>0</v>
      </c>
      <c r="K946" s="216" t="s">
        <v>164</v>
      </c>
      <c r="L946" s="44"/>
      <c r="M946" s="221" t="s">
        <v>1</v>
      </c>
      <c r="N946" s="222" t="s">
        <v>43</v>
      </c>
      <c r="O946" s="91"/>
      <c r="P946" s="223">
        <f>O946*H946</f>
        <v>0</v>
      </c>
      <c r="Q946" s="223">
        <v>0</v>
      </c>
      <c r="R946" s="223">
        <f>Q946*H946</f>
        <v>0</v>
      </c>
      <c r="S946" s="223">
        <v>0.00122</v>
      </c>
      <c r="T946" s="224">
        <f>S946*H946</f>
        <v>0.0024399999999999999</v>
      </c>
      <c r="U946" s="38"/>
      <c r="V946" s="38"/>
      <c r="W946" s="38"/>
      <c r="X946" s="38"/>
      <c r="Y946" s="38"/>
      <c r="Z946" s="38"/>
      <c r="AA946" s="38"/>
      <c r="AB946" s="38"/>
      <c r="AC946" s="38"/>
      <c r="AD946" s="38"/>
      <c r="AE946" s="38"/>
      <c r="AR946" s="225" t="s">
        <v>254</v>
      </c>
      <c r="AT946" s="225" t="s">
        <v>160</v>
      </c>
      <c r="AU946" s="225" t="s">
        <v>87</v>
      </c>
      <c r="AY946" s="17" t="s">
        <v>157</v>
      </c>
      <c r="BE946" s="226">
        <f>IF(N946="základní",J946,0)</f>
        <v>0</v>
      </c>
      <c r="BF946" s="226">
        <f>IF(N946="snížená",J946,0)</f>
        <v>0</v>
      </c>
      <c r="BG946" s="226">
        <f>IF(N946="zákl. přenesená",J946,0)</f>
        <v>0</v>
      </c>
      <c r="BH946" s="226">
        <f>IF(N946="sníž. přenesená",J946,0)</f>
        <v>0</v>
      </c>
      <c r="BI946" s="226">
        <f>IF(N946="nulová",J946,0)</f>
        <v>0</v>
      </c>
      <c r="BJ946" s="17" t="s">
        <v>85</v>
      </c>
      <c r="BK946" s="226">
        <f>ROUND(I946*H946,2)</f>
        <v>0</v>
      </c>
      <c r="BL946" s="17" t="s">
        <v>254</v>
      </c>
      <c r="BM946" s="225" t="s">
        <v>1453</v>
      </c>
    </row>
    <row r="947" s="14" customFormat="1">
      <c r="A947" s="14"/>
      <c r="B947" s="238"/>
      <c r="C947" s="239"/>
      <c r="D947" s="229" t="s">
        <v>167</v>
      </c>
      <c r="E947" s="240" t="s">
        <v>1</v>
      </c>
      <c r="F947" s="241" t="s">
        <v>87</v>
      </c>
      <c r="G947" s="239"/>
      <c r="H947" s="242">
        <v>2</v>
      </c>
      <c r="I947" s="243"/>
      <c r="J947" s="239"/>
      <c r="K947" s="239"/>
      <c r="L947" s="244"/>
      <c r="M947" s="245"/>
      <c r="N947" s="246"/>
      <c r="O947" s="246"/>
      <c r="P947" s="246"/>
      <c r="Q947" s="246"/>
      <c r="R947" s="246"/>
      <c r="S947" s="246"/>
      <c r="T947" s="247"/>
      <c r="U947" s="14"/>
      <c r="V947" s="14"/>
      <c r="W947" s="14"/>
      <c r="X947" s="14"/>
      <c r="Y947" s="14"/>
      <c r="Z947" s="14"/>
      <c r="AA947" s="14"/>
      <c r="AB947" s="14"/>
      <c r="AC947" s="14"/>
      <c r="AD947" s="14"/>
      <c r="AE947" s="14"/>
      <c r="AT947" s="248" t="s">
        <v>167</v>
      </c>
      <c r="AU947" s="248" t="s">
        <v>87</v>
      </c>
      <c r="AV947" s="14" t="s">
        <v>87</v>
      </c>
      <c r="AW947" s="14" t="s">
        <v>33</v>
      </c>
      <c r="AX947" s="14" t="s">
        <v>85</v>
      </c>
      <c r="AY947" s="248" t="s">
        <v>157</v>
      </c>
    </row>
    <row r="948" s="2" customFormat="1" ht="24.15" customHeight="1">
      <c r="A948" s="38"/>
      <c r="B948" s="39"/>
      <c r="C948" s="214" t="s">
        <v>1454</v>
      </c>
      <c r="D948" s="214" t="s">
        <v>160</v>
      </c>
      <c r="E948" s="215" t="s">
        <v>1455</v>
      </c>
      <c r="F948" s="216" t="s">
        <v>1456</v>
      </c>
      <c r="G948" s="217" t="s">
        <v>352</v>
      </c>
      <c r="H948" s="218">
        <v>21</v>
      </c>
      <c r="I948" s="219"/>
      <c r="J948" s="220">
        <f>ROUND(I948*H948,2)</f>
        <v>0</v>
      </c>
      <c r="K948" s="216" t="s">
        <v>164</v>
      </c>
      <c r="L948" s="44"/>
      <c r="M948" s="221" t="s">
        <v>1</v>
      </c>
      <c r="N948" s="222" t="s">
        <v>43</v>
      </c>
      <c r="O948" s="91"/>
      <c r="P948" s="223">
        <f>O948*H948</f>
        <v>0</v>
      </c>
      <c r="Q948" s="223">
        <v>0.00024000000000000001</v>
      </c>
      <c r="R948" s="223">
        <f>Q948*H948</f>
        <v>0.0050400000000000002</v>
      </c>
      <c r="S948" s="223">
        <v>0</v>
      </c>
      <c r="T948" s="224">
        <f>S948*H948</f>
        <v>0</v>
      </c>
      <c r="U948" s="38"/>
      <c r="V948" s="38"/>
      <c r="W948" s="38"/>
      <c r="X948" s="38"/>
      <c r="Y948" s="38"/>
      <c r="Z948" s="38"/>
      <c r="AA948" s="38"/>
      <c r="AB948" s="38"/>
      <c r="AC948" s="38"/>
      <c r="AD948" s="38"/>
      <c r="AE948" s="38"/>
      <c r="AR948" s="225" t="s">
        <v>254</v>
      </c>
      <c r="AT948" s="225" t="s">
        <v>160</v>
      </c>
      <c r="AU948" s="225" t="s">
        <v>87</v>
      </c>
      <c r="AY948" s="17" t="s">
        <v>157</v>
      </c>
      <c r="BE948" s="226">
        <f>IF(N948="základní",J948,0)</f>
        <v>0</v>
      </c>
      <c r="BF948" s="226">
        <f>IF(N948="snížená",J948,0)</f>
        <v>0</v>
      </c>
      <c r="BG948" s="226">
        <f>IF(N948="zákl. přenesená",J948,0)</f>
        <v>0</v>
      </c>
      <c r="BH948" s="226">
        <f>IF(N948="sníž. přenesená",J948,0)</f>
        <v>0</v>
      </c>
      <c r="BI948" s="226">
        <f>IF(N948="nulová",J948,0)</f>
        <v>0</v>
      </c>
      <c r="BJ948" s="17" t="s">
        <v>85</v>
      </c>
      <c r="BK948" s="226">
        <f>ROUND(I948*H948,2)</f>
        <v>0</v>
      </c>
      <c r="BL948" s="17" t="s">
        <v>254</v>
      </c>
      <c r="BM948" s="225" t="s">
        <v>1457</v>
      </c>
    </row>
    <row r="949" s="14" customFormat="1">
      <c r="A949" s="14"/>
      <c r="B949" s="238"/>
      <c r="C949" s="239"/>
      <c r="D949" s="229" t="s">
        <v>167</v>
      </c>
      <c r="E949" s="240" t="s">
        <v>1</v>
      </c>
      <c r="F949" s="241" t="s">
        <v>230</v>
      </c>
      <c r="G949" s="239"/>
      <c r="H949" s="242">
        <v>11</v>
      </c>
      <c r="I949" s="243"/>
      <c r="J949" s="239"/>
      <c r="K949" s="239"/>
      <c r="L949" s="244"/>
      <c r="M949" s="245"/>
      <c r="N949" s="246"/>
      <c r="O949" s="246"/>
      <c r="P949" s="246"/>
      <c r="Q949" s="246"/>
      <c r="R949" s="246"/>
      <c r="S949" s="246"/>
      <c r="T949" s="247"/>
      <c r="U949" s="14"/>
      <c r="V949" s="14"/>
      <c r="W949" s="14"/>
      <c r="X949" s="14"/>
      <c r="Y949" s="14"/>
      <c r="Z949" s="14"/>
      <c r="AA949" s="14"/>
      <c r="AB949" s="14"/>
      <c r="AC949" s="14"/>
      <c r="AD949" s="14"/>
      <c r="AE949" s="14"/>
      <c r="AT949" s="248" t="s">
        <v>167</v>
      </c>
      <c r="AU949" s="248" t="s">
        <v>87</v>
      </c>
      <c r="AV949" s="14" t="s">
        <v>87</v>
      </c>
      <c r="AW949" s="14" t="s">
        <v>33</v>
      </c>
      <c r="AX949" s="14" t="s">
        <v>78</v>
      </c>
      <c r="AY949" s="248" t="s">
        <v>157</v>
      </c>
    </row>
    <row r="950" s="14" customFormat="1">
      <c r="A950" s="14"/>
      <c r="B950" s="238"/>
      <c r="C950" s="239"/>
      <c r="D950" s="229" t="s">
        <v>167</v>
      </c>
      <c r="E950" s="240" t="s">
        <v>1</v>
      </c>
      <c r="F950" s="241" t="s">
        <v>226</v>
      </c>
      <c r="G950" s="239"/>
      <c r="H950" s="242">
        <v>10</v>
      </c>
      <c r="I950" s="243"/>
      <c r="J950" s="239"/>
      <c r="K950" s="239"/>
      <c r="L950" s="244"/>
      <c r="M950" s="245"/>
      <c r="N950" s="246"/>
      <c r="O950" s="246"/>
      <c r="P950" s="246"/>
      <c r="Q950" s="246"/>
      <c r="R950" s="246"/>
      <c r="S950" s="246"/>
      <c r="T950" s="247"/>
      <c r="U950" s="14"/>
      <c r="V950" s="14"/>
      <c r="W950" s="14"/>
      <c r="X950" s="14"/>
      <c r="Y950" s="14"/>
      <c r="Z950" s="14"/>
      <c r="AA950" s="14"/>
      <c r="AB950" s="14"/>
      <c r="AC950" s="14"/>
      <c r="AD950" s="14"/>
      <c r="AE950" s="14"/>
      <c r="AT950" s="248" t="s">
        <v>167</v>
      </c>
      <c r="AU950" s="248" t="s">
        <v>87</v>
      </c>
      <c r="AV950" s="14" t="s">
        <v>87</v>
      </c>
      <c r="AW950" s="14" t="s">
        <v>33</v>
      </c>
      <c r="AX950" s="14" t="s">
        <v>78</v>
      </c>
      <c r="AY950" s="248" t="s">
        <v>157</v>
      </c>
    </row>
    <row r="951" s="15" customFormat="1">
      <c r="A951" s="15"/>
      <c r="B951" s="249"/>
      <c r="C951" s="250"/>
      <c r="D951" s="229" t="s">
        <v>167</v>
      </c>
      <c r="E951" s="251" t="s">
        <v>1</v>
      </c>
      <c r="F951" s="252" t="s">
        <v>171</v>
      </c>
      <c r="G951" s="250"/>
      <c r="H951" s="253">
        <v>21</v>
      </c>
      <c r="I951" s="254"/>
      <c r="J951" s="250"/>
      <c r="K951" s="250"/>
      <c r="L951" s="255"/>
      <c r="M951" s="256"/>
      <c r="N951" s="257"/>
      <c r="O951" s="257"/>
      <c r="P951" s="257"/>
      <c r="Q951" s="257"/>
      <c r="R951" s="257"/>
      <c r="S951" s="257"/>
      <c r="T951" s="258"/>
      <c r="U951" s="15"/>
      <c r="V951" s="15"/>
      <c r="W951" s="15"/>
      <c r="X951" s="15"/>
      <c r="Y951" s="15"/>
      <c r="Z951" s="15"/>
      <c r="AA951" s="15"/>
      <c r="AB951" s="15"/>
      <c r="AC951" s="15"/>
      <c r="AD951" s="15"/>
      <c r="AE951" s="15"/>
      <c r="AT951" s="259" t="s">
        <v>167</v>
      </c>
      <c r="AU951" s="259" t="s">
        <v>87</v>
      </c>
      <c r="AV951" s="15" t="s">
        <v>165</v>
      </c>
      <c r="AW951" s="15" t="s">
        <v>33</v>
      </c>
      <c r="AX951" s="15" t="s">
        <v>85</v>
      </c>
      <c r="AY951" s="259" t="s">
        <v>157</v>
      </c>
    </row>
    <row r="952" s="2" customFormat="1" ht="24.15" customHeight="1">
      <c r="A952" s="38"/>
      <c r="B952" s="39"/>
      <c r="C952" s="214" t="s">
        <v>1458</v>
      </c>
      <c r="D952" s="214" t="s">
        <v>160</v>
      </c>
      <c r="E952" s="215" t="s">
        <v>1459</v>
      </c>
      <c r="F952" s="216" t="s">
        <v>1460</v>
      </c>
      <c r="G952" s="217" t="s">
        <v>352</v>
      </c>
      <c r="H952" s="218">
        <v>11</v>
      </c>
      <c r="I952" s="219"/>
      <c r="J952" s="220">
        <f>ROUND(I952*H952,2)</f>
        <v>0</v>
      </c>
      <c r="K952" s="216" t="s">
        <v>164</v>
      </c>
      <c r="L952" s="44"/>
      <c r="M952" s="221" t="s">
        <v>1</v>
      </c>
      <c r="N952" s="222" t="s">
        <v>43</v>
      </c>
      <c r="O952" s="91"/>
      <c r="P952" s="223">
        <f>O952*H952</f>
        <v>0</v>
      </c>
      <c r="Q952" s="223">
        <v>0.00027999999999999998</v>
      </c>
      <c r="R952" s="223">
        <f>Q952*H952</f>
        <v>0.0030799999999999998</v>
      </c>
      <c r="S952" s="223">
        <v>0</v>
      </c>
      <c r="T952" s="224">
        <f>S952*H952</f>
        <v>0</v>
      </c>
      <c r="U952" s="38"/>
      <c r="V952" s="38"/>
      <c r="W952" s="38"/>
      <c r="X952" s="38"/>
      <c r="Y952" s="38"/>
      <c r="Z952" s="38"/>
      <c r="AA952" s="38"/>
      <c r="AB952" s="38"/>
      <c r="AC952" s="38"/>
      <c r="AD952" s="38"/>
      <c r="AE952" s="38"/>
      <c r="AR952" s="225" t="s">
        <v>254</v>
      </c>
      <c r="AT952" s="225" t="s">
        <v>160</v>
      </c>
      <c r="AU952" s="225" t="s">
        <v>87</v>
      </c>
      <c r="AY952" s="17" t="s">
        <v>157</v>
      </c>
      <c r="BE952" s="226">
        <f>IF(N952="základní",J952,0)</f>
        <v>0</v>
      </c>
      <c r="BF952" s="226">
        <f>IF(N952="snížená",J952,0)</f>
        <v>0</v>
      </c>
      <c r="BG952" s="226">
        <f>IF(N952="zákl. přenesená",J952,0)</f>
        <v>0</v>
      </c>
      <c r="BH952" s="226">
        <f>IF(N952="sníž. přenesená",J952,0)</f>
        <v>0</v>
      </c>
      <c r="BI952" s="226">
        <f>IF(N952="nulová",J952,0)</f>
        <v>0</v>
      </c>
      <c r="BJ952" s="17" t="s">
        <v>85</v>
      </c>
      <c r="BK952" s="226">
        <f>ROUND(I952*H952,2)</f>
        <v>0</v>
      </c>
      <c r="BL952" s="17" t="s">
        <v>254</v>
      </c>
      <c r="BM952" s="225" t="s">
        <v>1461</v>
      </c>
    </row>
    <row r="953" s="14" customFormat="1">
      <c r="A953" s="14"/>
      <c r="B953" s="238"/>
      <c r="C953" s="239"/>
      <c r="D953" s="229" t="s">
        <v>167</v>
      </c>
      <c r="E953" s="240" t="s">
        <v>1</v>
      </c>
      <c r="F953" s="241" t="s">
        <v>230</v>
      </c>
      <c r="G953" s="239"/>
      <c r="H953" s="242">
        <v>11</v>
      </c>
      <c r="I953" s="243"/>
      <c r="J953" s="239"/>
      <c r="K953" s="239"/>
      <c r="L953" s="244"/>
      <c r="M953" s="245"/>
      <c r="N953" s="246"/>
      <c r="O953" s="246"/>
      <c r="P953" s="246"/>
      <c r="Q953" s="246"/>
      <c r="R953" s="246"/>
      <c r="S953" s="246"/>
      <c r="T953" s="247"/>
      <c r="U953" s="14"/>
      <c r="V953" s="14"/>
      <c r="W953" s="14"/>
      <c r="X953" s="14"/>
      <c r="Y953" s="14"/>
      <c r="Z953" s="14"/>
      <c r="AA953" s="14"/>
      <c r="AB953" s="14"/>
      <c r="AC953" s="14"/>
      <c r="AD953" s="14"/>
      <c r="AE953" s="14"/>
      <c r="AT953" s="248" t="s">
        <v>167</v>
      </c>
      <c r="AU953" s="248" t="s">
        <v>87</v>
      </c>
      <c r="AV953" s="14" t="s">
        <v>87</v>
      </c>
      <c r="AW953" s="14" t="s">
        <v>33</v>
      </c>
      <c r="AX953" s="14" t="s">
        <v>85</v>
      </c>
      <c r="AY953" s="248" t="s">
        <v>157</v>
      </c>
    </row>
    <row r="954" s="2" customFormat="1" ht="24.15" customHeight="1">
      <c r="A954" s="38"/>
      <c r="B954" s="39"/>
      <c r="C954" s="214" t="s">
        <v>1462</v>
      </c>
      <c r="D954" s="214" t="s">
        <v>160</v>
      </c>
      <c r="E954" s="215" t="s">
        <v>1463</v>
      </c>
      <c r="F954" s="216" t="s">
        <v>1464</v>
      </c>
      <c r="G954" s="217" t="s">
        <v>352</v>
      </c>
      <c r="H954" s="218">
        <v>4</v>
      </c>
      <c r="I954" s="219"/>
      <c r="J954" s="220">
        <f>ROUND(I954*H954,2)</f>
        <v>0</v>
      </c>
      <c r="K954" s="216" t="s">
        <v>164</v>
      </c>
      <c r="L954" s="44"/>
      <c r="M954" s="221" t="s">
        <v>1</v>
      </c>
      <c r="N954" s="222" t="s">
        <v>43</v>
      </c>
      <c r="O954" s="91"/>
      <c r="P954" s="223">
        <f>O954*H954</f>
        <v>0</v>
      </c>
      <c r="Q954" s="223">
        <v>0.00027999999999999998</v>
      </c>
      <c r="R954" s="223">
        <f>Q954*H954</f>
        <v>0.0011199999999999999</v>
      </c>
      <c r="S954" s="223">
        <v>0</v>
      </c>
      <c r="T954" s="224">
        <f>S954*H954</f>
        <v>0</v>
      </c>
      <c r="U954" s="38"/>
      <c r="V954" s="38"/>
      <c r="W954" s="38"/>
      <c r="X954" s="38"/>
      <c r="Y954" s="38"/>
      <c r="Z954" s="38"/>
      <c r="AA954" s="38"/>
      <c r="AB954" s="38"/>
      <c r="AC954" s="38"/>
      <c r="AD954" s="38"/>
      <c r="AE954" s="38"/>
      <c r="AR954" s="225" t="s">
        <v>254</v>
      </c>
      <c r="AT954" s="225" t="s">
        <v>160</v>
      </c>
      <c r="AU954" s="225" t="s">
        <v>87</v>
      </c>
      <c r="AY954" s="17" t="s">
        <v>157</v>
      </c>
      <c r="BE954" s="226">
        <f>IF(N954="základní",J954,0)</f>
        <v>0</v>
      </c>
      <c r="BF954" s="226">
        <f>IF(N954="snížená",J954,0)</f>
        <v>0</v>
      </c>
      <c r="BG954" s="226">
        <f>IF(N954="zákl. přenesená",J954,0)</f>
        <v>0</v>
      </c>
      <c r="BH954" s="226">
        <f>IF(N954="sníž. přenesená",J954,0)</f>
        <v>0</v>
      </c>
      <c r="BI954" s="226">
        <f>IF(N954="nulová",J954,0)</f>
        <v>0</v>
      </c>
      <c r="BJ954" s="17" t="s">
        <v>85</v>
      </c>
      <c r="BK954" s="226">
        <f>ROUND(I954*H954,2)</f>
        <v>0</v>
      </c>
      <c r="BL954" s="17" t="s">
        <v>254</v>
      </c>
      <c r="BM954" s="225" t="s">
        <v>1465</v>
      </c>
    </row>
    <row r="955" s="14" customFormat="1">
      <c r="A955" s="14"/>
      <c r="B955" s="238"/>
      <c r="C955" s="239"/>
      <c r="D955" s="229" t="s">
        <v>167</v>
      </c>
      <c r="E955" s="240" t="s">
        <v>1</v>
      </c>
      <c r="F955" s="241" t="s">
        <v>165</v>
      </c>
      <c r="G955" s="239"/>
      <c r="H955" s="242">
        <v>4</v>
      </c>
      <c r="I955" s="243"/>
      <c r="J955" s="239"/>
      <c r="K955" s="239"/>
      <c r="L955" s="244"/>
      <c r="M955" s="245"/>
      <c r="N955" s="246"/>
      <c r="O955" s="246"/>
      <c r="P955" s="246"/>
      <c r="Q955" s="246"/>
      <c r="R955" s="246"/>
      <c r="S955" s="246"/>
      <c r="T955" s="247"/>
      <c r="U955" s="14"/>
      <c r="V955" s="14"/>
      <c r="W955" s="14"/>
      <c r="X955" s="14"/>
      <c r="Y955" s="14"/>
      <c r="Z955" s="14"/>
      <c r="AA955" s="14"/>
      <c r="AB955" s="14"/>
      <c r="AC955" s="14"/>
      <c r="AD955" s="14"/>
      <c r="AE955" s="14"/>
      <c r="AT955" s="248" t="s">
        <v>167</v>
      </c>
      <c r="AU955" s="248" t="s">
        <v>87</v>
      </c>
      <c r="AV955" s="14" t="s">
        <v>87</v>
      </c>
      <c r="AW955" s="14" t="s">
        <v>33</v>
      </c>
      <c r="AX955" s="14" t="s">
        <v>85</v>
      </c>
      <c r="AY955" s="248" t="s">
        <v>157</v>
      </c>
    </row>
    <row r="956" s="2" customFormat="1" ht="49.05" customHeight="1">
      <c r="A956" s="38"/>
      <c r="B956" s="39"/>
      <c r="C956" s="214" t="s">
        <v>1466</v>
      </c>
      <c r="D956" s="214" t="s">
        <v>160</v>
      </c>
      <c r="E956" s="215" t="s">
        <v>1467</v>
      </c>
      <c r="F956" s="216" t="s">
        <v>1468</v>
      </c>
      <c r="G956" s="217" t="s">
        <v>805</v>
      </c>
      <c r="H956" s="270"/>
      <c r="I956" s="219"/>
      <c r="J956" s="220">
        <f>ROUND(I956*H956,2)</f>
        <v>0</v>
      </c>
      <c r="K956" s="216" t="s">
        <v>164</v>
      </c>
      <c r="L956" s="44"/>
      <c r="M956" s="221" t="s">
        <v>1</v>
      </c>
      <c r="N956" s="222" t="s">
        <v>43</v>
      </c>
      <c r="O956" s="91"/>
      <c r="P956" s="223">
        <f>O956*H956</f>
        <v>0</v>
      </c>
      <c r="Q956" s="223">
        <v>0</v>
      </c>
      <c r="R956" s="223">
        <f>Q956*H956</f>
        <v>0</v>
      </c>
      <c r="S956" s="223">
        <v>0</v>
      </c>
      <c r="T956" s="224">
        <f>S956*H956</f>
        <v>0</v>
      </c>
      <c r="U956" s="38"/>
      <c r="V956" s="38"/>
      <c r="W956" s="38"/>
      <c r="X956" s="38"/>
      <c r="Y956" s="38"/>
      <c r="Z956" s="38"/>
      <c r="AA956" s="38"/>
      <c r="AB956" s="38"/>
      <c r="AC956" s="38"/>
      <c r="AD956" s="38"/>
      <c r="AE956" s="38"/>
      <c r="AR956" s="225" t="s">
        <v>254</v>
      </c>
      <c r="AT956" s="225" t="s">
        <v>160</v>
      </c>
      <c r="AU956" s="225" t="s">
        <v>87</v>
      </c>
      <c r="AY956" s="17" t="s">
        <v>157</v>
      </c>
      <c r="BE956" s="226">
        <f>IF(N956="základní",J956,0)</f>
        <v>0</v>
      </c>
      <c r="BF956" s="226">
        <f>IF(N956="snížená",J956,0)</f>
        <v>0</v>
      </c>
      <c r="BG956" s="226">
        <f>IF(N956="zákl. přenesená",J956,0)</f>
        <v>0</v>
      </c>
      <c r="BH956" s="226">
        <f>IF(N956="sníž. přenesená",J956,0)</f>
        <v>0</v>
      </c>
      <c r="BI956" s="226">
        <f>IF(N956="nulová",J956,0)</f>
        <v>0</v>
      </c>
      <c r="BJ956" s="17" t="s">
        <v>85</v>
      </c>
      <c r="BK956" s="226">
        <f>ROUND(I956*H956,2)</f>
        <v>0</v>
      </c>
      <c r="BL956" s="17" t="s">
        <v>254</v>
      </c>
      <c r="BM956" s="225" t="s">
        <v>1469</v>
      </c>
    </row>
    <row r="957" s="2" customFormat="1" ht="55.5" customHeight="1">
      <c r="A957" s="38"/>
      <c r="B957" s="39"/>
      <c r="C957" s="214" t="s">
        <v>1470</v>
      </c>
      <c r="D957" s="214" t="s">
        <v>160</v>
      </c>
      <c r="E957" s="215" t="s">
        <v>1471</v>
      </c>
      <c r="F957" s="216" t="s">
        <v>1472</v>
      </c>
      <c r="G957" s="217" t="s">
        <v>805</v>
      </c>
      <c r="H957" s="270"/>
      <c r="I957" s="219"/>
      <c r="J957" s="220">
        <f>ROUND(I957*H957,2)</f>
        <v>0</v>
      </c>
      <c r="K957" s="216" t="s">
        <v>164</v>
      </c>
      <c r="L957" s="44"/>
      <c r="M957" s="221" t="s">
        <v>1</v>
      </c>
      <c r="N957" s="222" t="s">
        <v>43</v>
      </c>
      <c r="O957" s="91"/>
      <c r="P957" s="223">
        <f>O957*H957</f>
        <v>0</v>
      </c>
      <c r="Q957" s="223">
        <v>0</v>
      </c>
      <c r="R957" s="223">
        <f>Q957*H957</f>
        <v>0</v>
      </c>
      <c r="S957" s="223">
        <v>0</v>
      </c>
      <c r="T957" s="224">
        <f>S957*H957</f>
        <v>0</v>
      </c>
      <c r="U957" s="38"/>
      <c r="V957" s="38"/>
      <c r="W957" s="38"/>
      <c r="X957" s="38"/>
      <c r="Y957" s="38"/>
      <c r="Z957" s="38"/>
      <c r="AA957" s="38"/>
      <c r="AB957" s="38"/>
      <c r="AC957" s="38"/>
      <c r="AD957" s="38"/>
      <c r="AE957" s="38"/>
      <c r="AR957" s="225" t="s">
        <v>254</v>
      </c>
      <c r="AT957" s="225" t="s">
        <v>160</v>
      </c>
      <c r="AU957" s="225" t="s">
        <v>87</v>
      </c>
      <c r="AY957" s="17" t="s">
        <v>157</v>
      </c>
      <c r="BE957" s="226">
        <f>IF(N957="základní",J957,0)</f>
        <v>0</v>
      </c>
      <c r="BF957" s="226">
        <f>IF(N957="snížená",J957,0)</f>
        <v>0</v>
      </c>
      <c r="BG957" s="226">
        <f>IF(N957="zákl. přenesená",J957,0)</f>
        <v>0</v>
      </c>
      <c r="BH957" s="226">
        <f>IF(N957="sníž. přenesená",J957,0)</f>
        <v>0</v>
      </c>
      <c r="BI957" s="226">
        <f>IF(N957="nulová",J957,0)</f>
        <v>0</v>
      </c>
      <c r="BJ957" s="17" t="s">
        <v>85</v>
      </c>
      <c r="BK957" s="226">
        <f>ROUND(I957*H957,2)</f>
        <v>0</v>
      </c>
      <c r="BL957" s="17" t="s">
        <v>254</v>
      </c>
      <c r="BM957" s="225" t="s">
        <v>1473</v>
      </c>
    </row>
    <row r="958" s="12" customFormat="1" ht="22.8" customHeight="1">
      <c r="A958" s="12"/>
      <c r="B958" s="198"/>
      <c r="C958" s="199"/>
      <c r="D958" s="200" t="s">
        <v>77</v>
      </c>
      <c r="E958" s="212" t="s">
        <v>1474</v>
      </c>
      <c r="F958" s="212" t="s">
        <v>1475</v>
      </c>
      <c r="G958" s="199"/>
      <c r="H958" s="199"/>
      <c r="I958" s="202"/>
      <c r="J958" s="213">
        <f>BK958</f>
        <v>0</v>
      </c>
      <c r="K958" s="199"/>
      <c r="L958" s="204"/>
      <c r="M958" s="205"/>
      <c r="N958" s="206"/>
      <c r="O958" s="206"/>
      <c r="P958" s="207">
        <f>SUM(P959:P967)</f>
        <v>0</v>
      </c>
      <c r="Q958" s="206"/>
      <c r="R958" s="207">
        <f>SUM(R959:R967)</f>
        <v>0.22245000000000001</v>
      </c>
      <c r="S958" s="206"/>
      <c r="T958" s="208">
        <f>SUM(T959:T967)</f>
        <v>0</v>
      </c>
      <c r="U958" s="12"/>
      <c r="V958" s="12"/>
      <c r="W958" s="12"/>
      <c r="X958" s="12"/>
      <c r="Y958" s="12"/>
      <c r="Z958" s="12"/>
      <c r="AA958" s="12"/>
      <c r="AB958" s="12"/>
      <c r="AC958" s="12"/>
      <c r="AD958" s="12"/>
      <c r="AE958" s="12"/>
      <c r="AR958" s="209" t="s">
        <v>87</v>
      </c>
      <c r="AT958" s="210" t="s">
        <v>77</v>
      </c>
      <c r="AU958" s="210" t="s">
        <v>85</v>
      </c>
      <c r="AY958" s="209" t="s">
        <v>157</v>
      </c>
      <c r="BK958" s="211">
        <f>SUM(BK959:BK967)</f>
        <v>0</v>
      </c>
    </row>
    <row r="959" s="2" customFormat="1" ht="37.8" customHeight="1">
      <c r="A959" s="38"/>
      <c r="B959" s="39"/>
      <c r="C959" s="214" t="s">
        <v>1476</v>
      </c>
      <c r="D959" s="214" t="s">
        <v>160</v>
      </c>
      <c r="E959" s="215" t="s">
        <v>1477</v>
      </c>
      <c r="F959" s="216" t="s">
        <v>1478</v>
      </c>
      <c r="G959" s="217" t="s">
        <v>1121</v>
      </c>
      <c r="H959" s="218">
        <v>1</v>
      </c>
      <c r="I959" s="219"/>
      <c r="J959" s="220">
        <f>ROUND(I959*H959,2)</f>
        <v>0</v>
      </c>
      <c r="K959" s="216" t="s">
        <v>164</v>
      </c>
      <c r="L959" s="44"/>
      <c r="M959" s="221" t="s">
        <v>1</v>
      </c>
      <c r="N959" s="222" t="s">
        <v>43</v>
      </c>
      <c r="O959" s="91"/>
      <c r="P959" s="223">
        <f>O959*H959</f>
        <v>0</v>
      </c>
      <c r="Q959" s="223">
        <v>0.0091999999999999998</v>
      </c>
      <c r="R959" s="223">
        <f>Q959*H959</f>
        <v>0.0091999999999999998</v>
      </c>
      <c r="S959" s="223">
        <v>0</v>
      </c>
      <c r="T959" s="224">
        <f>S959*H959</f>
        <v>0</v>
      </c>
      <c r="U959" s="38"/>
      <c r="V959" s="38"/>
      <c r="W959" s="38"/>
      <c r="X959" s="38"/>
      <c r="Y959" s="38"/>
      <c r="Z959" s="38"/>
      <c r="AA959" s="38"/>
      <c r="AB959" s="38"/>
      <c r="AC959" s="38"/>
      <c r="AD959" s="38"/>
      <c r="AE959" s="38"/>
      <c r="AR959" s="225" t="s">
        <v>254</v>
      </c>
      <c r="AT959" s="225" t="s">
        <v>160</v>
      </c>
      <c r="AU959" s="225" t="s">
        <v>87</v>
      </c>
      <c r="AY959" s="17" t="s">
        <v>157</v>
      </c>
      <c r="BE959" s="226">
        <f>IF(N959="základní",J959,0)</f>
        <v>0</v>
      </c>
      <c r="BF959" s="226">
        <f>IF(N959="snížená",J959,0)</f>
        <v>0</v>
      </c>
      <c r="BG959" s="226">
        <f>IF(N959="zákl. přenesená",J959,0)</f>
        <v>0</v>
      </c>
      <c r="BH959" s="226">
        <f>IF(N959="sníž. přenesená",J959,0)</f>
        <v>0</v>
      </c>
      <c r="BI959" s="226">
        <f>IF(N959="nulová",J959,0)</f>
        <v>0</v>
      </c>
      <c r="BJ959" s="17" t="s">
        <v>85</v>
      </c>
      <c r="BK959" s="226">
        <f>ROUND(I959*H959,2)</f>
        <v>0</v>
      </c>
      <c r="BL959" s="17" t="s">
        <v>254</v>
      </c>
      <c r="BM959" s="225" t="s">
        <v>1479</v>
      </c>
    </row>
    <row r="960" s="2" customFormat="1" ht="37.8" customHeight="1">
      <c r="A960" s="38"/>
      <c r="B960" s="39"/>
      <c r="C960" s="214" t="s">
        <v>1480</v>
      </c>
      <c r="D960" s="214" t="s">
        <v>160</v>
      </c>
      <c r="E960" s="215" t="s">
        <v>1481</v>
      </c>
      <c r="F960" s="216" t="s">
        <v>1482</v>
      </c>
      <c r="G960" s="217" t="s">
        <v>1121</v>
      </c>
      <c r="H960" s="218">
        <v>4</v>
      </c>
      <c r="I960" s="219"/>
      <c r="J960" s="220">
        <f>ROUND(I960*H960,2)</f>
        <v>0</v>
      </c>
      <c r="K960" s="216" t="s">
        <v>164</v>
      </c>
      <c r="L960" s="44"/>
      <c r="M960" s="221" t="s">
        <v>1</v>
      </c>
      <c r="N960" s="222" t="s">
        <v>43</v>
      </c>
      <c r="O960" s="91"/>
      <c r="P960" s="223">
        <f>O960*H960</f>
        <v>0</v>
      </c>
      <c r="Q960" s="223">
        <v>0.015599999999999999</v>
      </c>
      <c r="R960" s="223">
        <f>Q960*H960</f>
        <v>0.062399999999999997</v>
      </c>
      <c r="S960" s="223">
        <v>0</v>
      </c>
      <c r="T960" s="224">
        <f>S960*H960</f>
        <v>0</v>
      </c>
      <c r="U960" s="38"/>
      <c r="V960" s="38"/>
      <c r="W960" s="38"/>
      <c r="X960" s="38"/>
      <c r="Y960" s="38"/>
      <c r="Z960" s="38"/>
      <c r="AA960" s="38"/>
      <c r="AB960" s="38"/>
      <c r="AC960" s="38"/>
      <c r="AD960" s="38"/>
      <c r="AE960" s="38"/>
      <c r="AR960" s="225" t="s">
        <v>254</v>
      </c>
      <c r="AT960" s="225" t="s">
        <v>160</v>
      </c>
      <c r="AU960" s="225" t="s">
        <v>87</v>
      </c>
      <c r="AY960" s="17" t="s">
        <v>157</v>
      </c>
      <c r="BE960" s="226">
        <f>IF(N960="základní",J960,0)</f>
        <v>0</v>
      </c>
      <c r="BF960" s="226">
        <f>IF(N960="snížená",J960,0)</f>
        <v>0</v>
      </c>
      <c r="BG960" s="226">
        <f>IF(N960="zákl. přenesená",J960,0)</f>
        <v>0</v>
      </c>
      <c r="BH960" s="226">
        <f>IF(N960="sníž. přenesená",J960,0)</f>
        <v>0</v>
      </c>
      <c r="BI960" s="226">
        <f>IF(N960="nulová",J960,0)</f>
        <v>0</v>
      </c>
      <c r="BJ960" s="17" t="s">
        <v>85</v>
      </c>
      <c r="BK960" s="226">
        <f>ROUND(I960*H960,2)</f>
        <v>0</v>
      </c>
      <c r="BL960" s="17" t="s">
        <v>254</v>
      </c>
      <c r="BM960" s="225" t="s">
        <v>1483</v>
      </c>
    </row>
    <row r="961" s="2" customFormat="1" ht="37.8" customHeight="1">
      <c r="A961" s="38"/>
      <c r="B961" s="39"/>
      <c r="C961" s="214" t="s">
        <v>1484</v>
      </c>
      <c r="D961" s="214" t="s">
        <v>160</v>
      </c>
      <c r="E961" s="215" t="s">
        <v>1485</v>
      </c>
      <c r="F961" s="216" t="s">
        <v>1486</v>
      </c>
      <c r="G961" s="217" t="s">
        <v>1121</v>
      </c>
      <c r="H961" s="218">
        <v>8</v>
      </c>
      <c r="I961" s="219"/>
      <c r="J961" s="220">
        <f>ROUND(I961*H961,2)</f>
        <v>0</v>
      </c>
      <c r="K961" s="216" t="s">
        <v>164</v>
      </c>
      <c r="L961" s="44"/>
      <c r="M961" s="221" t="s">
        <v>1</v>
      </c>
      <c r="N961" s="222" t="s">
        <v>43</v>
      </c>
      <c r="O961" s="91"/>
      <c r="P961" s="223">
        <f>O961*H961</f>
        <v>0</v>
      </c>
      <c r="Q961" s="223">
        <v>0.016650000000000002</v>
      </c>
      <c r="R961" s="223">
        <f>Q961*H961</f>
        <v>0.13320000000000001</v>
      </c>
      <c r="S961" s="223">
        <v>0</v>
      </c>
      <c r="T961" s="224">
        <f>S961*H961</f>
        <v>0</v>
      </c>
      <c r="U961" s="38"/>
      <c r="V961" s="38"/>
      <c r="W961" s="38"/>
      <c r="X961" s="38"/>
      <c r="Y961" s="38"/>
      <c r="Z961" s="38"/>
      <c r="AA961" s="38"/>
      <c r="AB961" s="38"/>
      <c r="AC961" s="38"/>
      <c r="AD961" s="38"/>
      <c r="AE961" s="38"/>
      <c r="AR961" s="225" t="s">
        <v>254</v>
      </c>
      <c r="AT961" s="225" t="s">
        <v>160</v>
      </c>
      <c r="AU961" s="225" t="s">
        <v>87</v>
      </c>
      <c r="AY961" s="17" t="s">
        <v>157</v>
      </c>
      <c r="BE961" s="226">
        <f>IF(N961="základní",J961,0)</f>
        <v>0</v>
      </c>
      <c r="BF961" s="226">
        <f>IF(N961="snížená",J961,0)</f>
        <v>0</v>
      </c>
      <c r="BG961" s="226">
        <f>IF(N961="zákl. přenesená",J961,0)</f>
        <v>0</v>
      </c>
      <c r="BH961" s="226">
        <f>IF(N961="sníž. přenesená",J961,0)</f>
        <v>0</v>
      </c>
      <c r="BI961" s="226">
        <f>IF(N961="nulová",J961,0)</f>
        <v>0</v>
      </c>
      <c r="BJ961" s="17" t="s">
        <v>85</v>
      </c>
      <c r="BK961" s="226">
        <f>ROUND(I961*H961,2)</f>
        <v>0</v>
      </c>
      <c r="BL961" s="17" t="s">
        <v>254</v>
      </c>
      <c r="BM961" s="225" t="s">
        <v>1487</v>
      </c>
    </row>
    <row r="962" s="14" customFormat="1">
      <c r="A962" s="14"/>
      <c r="B962" s="238"/>
      <c r="C962" s="239"/>
      <c r="D962" s="229" t="s">
        <v>167</v>
      </c>
      <c r="E962" s="240" t="s">
        <v>1</v>
      </c>
      <c r="F962" s="241" t="s">
        <v>165</v>
      </c>
      <c r="G962" s="239"/>
      <c r="H962" s="242">
        <v>4</v>
      </c>
      <c r="I962" s="243"/>
      <c r="J962" s="239"/>
      <c r="K962" s="239"/>
      <c r="L962" s="244"/>
      <c r="M962" s="245"/>
      <c r="N962" s="246"/>
      <c r="O962" s="246"/>
      <c r="P962" s="246"/>
      <c r="Q962" s="246"/>
      <c r="R962" s="246"/>
      <c r="S962" s="246"/>
      <c r="T962" s="247"/>
      <c r="U962" s="14"/>
      <c r="V962" s="14"/>
      <c r="W962" s="14"/>
      <c r="X962" s="14"/>
      <c r="Y962" s="14"/>
      <c r="Z962" s="14"/>
      <c r="AA962" s="14"/>
      <c r="AB962" s="14"/>
      <c r="AC962" s="14"/>
      <c r="AD962" s="14"/>
      <c r="AE962" s="14"/>
      <c r="AT962" s="248" t="s">
        <v>167</v>
      </c>
      <c r="AU962" s="248" t="s">
        <v>87</v>
      </c>
      <c r="AV962" s="14" t="s">
        <v>87</v>
      </c>
      <c r="AW962" s="14" t="s">
        <v>33</v>
      </c>
      <c r="AX962" s="14" t="s">
        <v>78</v>
      </c>
      <c r="AY962" s="248" t="s">
        <v>157</v>
      </c>
    </row>
    <row r="963" s="14" customFormat="1">
      <c r="A963" s="14"/>
      <c r="B963" s="238"/>
      <c r="C963" s="239"/>
      <c r="D963" s="229" t="s">
        <v>167</v>
      </c>
      <c r="E963" s="240" t="s">
        <v>1</v>
      </c>
      <c r="F963" s="241" t="s">
        <v>165</v>
      </c>
      <c r="G963" s="239"/>
      <c r="H963" s="242">
        <v>4</v>
      </c>
      <c r="I963" s="243"/>
      <c r="J963" s="239"/>
      <c r="K963" s="239"/>
      <c r="L963" s="244"/>
      <c r="M963" s="245"/>
      <c r="N963" s="246"/>
      <c r="O963" s="246"/>
      <c r="P963" s="246"/>
      <c r="Q963" s="246"/>
      <c r="R963" s="246"/>
      <c r="S963" s="246"/>
      <c r="T963" s="247"/>
      <c r="U963" s="14"/>
      <c r="V963" s="14"/>
      <c r="W963" s="14"/>
      <c r="X963" s="14"/>
      <c r="Y963" s="14"/>
      <c r="Z963" s="14"/>
      <c r="AA963" s="14"/>
      <c r="AB963" s="14"/>
      <c r="AC963" s="14"/>
      <c r="AD963" s="14"/>
      <c r="AE963" s="14"/>
      <c r="AT963" s="248" t="s">
        <v>167</v>
      </c>
      <c r="AU963" s="248" t="s">
        <v>87</v>
      </c>
      <c r="AV963" s="14" t="s">
        <v>87</v>
      </c>
      <c r="AW963" s="14" t="s">
        <v>33</v>
      </c>
      <c r="AX963" s="14" t="s">
        <v>78</v>
      </c>
      <c r="AY963" s="248" t="s">
        <v>157</v>
      </c>
    </row>
    <row r="964" s="15" customFormat="1">
      <c r="A964" s="15"/>
      <c r="B964" s="249"/>
      <c r="C964" s="250"/>
      <c r="D964" s="229" t="s">
        <v>167</v>
      </c>
      <c r="E964" s="251" t="s">
        <v>1</v>
      </c>
      <c r="F964" s="252" t="s">
        <v>171</v>
      </c>
      <c r="G964" s="250"/>
      <c r="H964" s="253">
        <v>8</v>
      </c>
      <c r="I964" s="254"/>
      <c r="J964" s="250"/>
      <c r="K964" s="250"/>
      <c r="L964" s="255"/>
      <c r="M964" s="256"/>
      <c r="N964" s="257"/>
      <c r="O964" s="257"/>
      <c r="P964" s="257"/>
      <c r="Q964" s="257"/>
      <c r="R964" s="257"/>
      <c r="S964" s="257"/>
      <c r="T964" s="258"/>
      <c r="U964" s="15"/>
      <c r="V964" s="15"/>
      <c r="W964" s="15"/>
      <c r="X964" s="15"/>
      <c r="Y964" s="15"/>
      <c r="Z964" s="15"/>
      <c r="AA964" s="15"/>
      <c r="AB964" s="15"/>
      <c r="AC964" s="15"/>
      <c r="AD964" s="15"/>
      <c r="AE964" s="15"/>
      <c r="AT964" s="259" t="s">
        <v>167</v>
      </c>
      <c r="AU964" s="259" t="s">
        <v>87</v>
      </c>
      <c r="AV964" s="15" t="s">
        <v>165</v>
      </c>
      <c r="AW964" s="15" t="s">
        <v>33</v>
      </c>
      <c r="AX964" s="15" t="s">
        <v>85</v>
      </c>
      <c r="AY964" s="259" t="s">
        <v>157</v>
      </c>
    </row>
    <row r="965" s="2" customFormat="1" ht="49.05" customHeight="1">
      <c r="A965" s="38"/>
      <c r="B965" s="39"/>
      <c r="C965" s="214" t="s">
        <v>1488</v>
      </c>
      <c r="D965" s="214" t="s">
        <v>160</v>
      </c>
      <c r="E965" s="215" t="s">
        <v>1489</v>
      </c>
      <c r="F965" s="216" t="s">
        <v>1490</v>
      </c>
      <c r="G965" s="217" t="s">
        <v>1121</v>
      </c>
      <c r="H965" s="218">
        <v>1</v>
      </c>
      <c r="I965" s="219"/>
      <c r="J965" s="220">
        <f>ROUND(I965*H965,2)</f>
        <v>0</v>
      </c>
      <c r="K965" s="216" t="s">
        <v>164</v>
      </c>
      <c r="L965" s="44"/>
      <c r="M965" s="221" t="s">
        <v>1</v>
      </c>
      <c r="N965" s="222" t="s">
        <v>43</v>
      </c>
      <c r="O965" s="91"/>
      <c r="P965" s="223">
        <f>O965*H965</f>
        <v>0</v>
      </c>
      <c r="Q965" s="223">
        <v>0.017649999999999999</v>
      </c>
      <c r="R965" s="223">
        <f>Q965*H965</f>
        <v>0.017649999999999999</v>
      </c>
      <c r="S965" s="223">
        <v>0</v>
      </c>
      <c r="T965" s="224">
        <f>S965*H965</f>
        <v>0</v>
      </c>
      <c r="U965" s="38"/>
      <c r="V965" s="38"/>
      <c r="W965" s="38"/>
      <c r="X965" s="38"/>
      <c r="Y965" s="38"/>
      <c r="Z965" s="38"/>
      <c r="AA965" s="38"/>
      <c r="AB965" s="38"/>
      <c r="AC965" s="38"/>
      <c r="AD965" s="38"/>
      <c r="AE965" s="38"/>
      <c r="AR965" s="225" t="s">
        <v>254</v>
      </c>
      <c r="AT965" s="225" t="s">
        <v>160</v>
      </c>
      <c r="AU965" s="225" t="s">
        <v>87</v>
      </c>
      <c r="AY965" s="17" t="s">
        <v>157</v>
      </c>
      <c r="BE965" s="226">
        <f>IF(N965="základní",J965,0)</f>
        <v>0</v>
      </c>
      <c r="BF965" s="226">
        <f>IF(N965="snížená",J965,0)</f>
        <v>0</v>
      </c>
      <c r="BG965" s="226">
        <f>IF(N965="zákl. přenesená",J965,0)</f>
        <v>0</v>
      </c>
      <c r="BH965" s="226">
        <f>IF(N965="sníž. přenesená",J965,0)</f>
        <v>0</v>
      </c>
      <c r="BI965" s="226">
        <f>IF(N965="nulová",J965,0)</f>
        <v>0</v>
      </c>
      <c r="BJ965" s="17" t="s">
        <v>85</v>
      </c>
      <c r="BK965" s="226">
        <f>ROUND(I965*H965,2)</f>
        <v>0</v>
      </c>
      <c r="BL965" s="17" t="s">
        <v>254</v>
      </c>
      <c r="BM965" s="225" t="s">
        <v>1491</v>
      </c>
    </row>
    <row r="966" s="2" customFormat="1" ht="55.5" customHeight="1">
      <c r="A966" s="38"/>
      <c r="B966" s="39"/>
      <c r="C966" s="214" t="s">
        <v>1492</v>
      </c>
      <c r="D966" s="214" t="s">
        <v>160</v>
      </c>
      <c r="E966" s="215" t="s">
        <v>1493</v>
      </c>
      <c r="F966" s="216" t="s">
        <v>1494</v>
      </c>
      <c r="G966" s="217" t="s">
        <v>805</v>
      </c>
      <c r="H966" s="270"/>
      <c r="I966" s="219"/>
      <c r="J966" s="220">
        <f>ROUND(I966*H966,2)</f>
        <v>0</v>
      </c>
      <c r="K966" s="216" t="s">
        <v>164</v>
      </c>
      <c r="L966" s="44"/>
      <c r="M966" s="221" t="s">
        <v>1</v>
      </c>
      <c r="N966" s="222" t="s">
        <v>43</v>
      </c>
      <c r="O966" s="91"/>
      <c r="P966" s="223">
        <f>O966*H966</f>
        <v>0</v>
      </c>
      <c r="Q966" s="223">
        <v>0</v>
      </c>
      <c r="R966" s="223">
        <f>Q966*H966</f>
        <v>0</v>
      </c>
      <c r="S966" s="223">
        <v>0</v>
      </c>
      <c r="T966" s="224">
        <f>S966*H966</f>
        <v>0</v>
      </c>
      <c r="U966" s="38"/>
      <c r="V966" s="38"/>
      <c r="W966" s="38"/>
      <c r="X966" s="38"/>
      <c r="Y966" s="38"/>
      <c r="Z966" s="38"/>
      <c r="AA966" s="38"/>
      <c r="AB966" s="38"/>
      <c r="AC966" s="38"/>
      <c r="AD966" s="38"/>
      <c r="AE966" s="38"/>
      <c r="AR966" s="225" t="s">
        <v>254</v>
      </c>
      <c r="AT966" s="225" t="s">
        <v>160</v>
      </c>
      <c r="AU966" s="225" t="s">
        <v>87</v>
      </c>
      <c r="AY966" s="17" t="s">
        <v>157</v>
      </c>
      <c r="BE966" s="226">
        <f>IF(N966="základní",J966,0)</f>
        <v>0</v>
      </c>
      <c r="BF966" s="226">
        <f>IF(N966="snížená",J966,0)</f>
        <v>0</v>
      </c>
      <c r="BG966" s="226">
        <f>IF(N966="zákl. přenesená",J966,0)</f>
        <v>0</v>
      </c>
      <c r="BH966" s="226">
        <f>IF(N966="sníž. přenesená",J966,0)</f>
        <v>0</v>
      </c>
      <c r="BI966" s="226">
        <f>IF(N966="nulová",J966,0)</f>
        <v>0</v>
      </c>
      <c r="BJ966" s="17" t="s">
        <v>85</v>
      </c>
      <c r="BK966" s="226">
        <f>ROUND(I966*H966,2)</f>
        <v>0</v>
      </c>
      <c r="BL966" s="17" t="s">
        <v>254</v>
      </c>
      <c r="BM966" s="225" t="s">
        <v>1495</v>
      </c>
    </row>
    <row r="967" s="2" customFormat="1" ht="55.5" customHeight="1">
      <c r="A967" s="38"/>
      <c r="B967" s="39"/>
      <c r="C967" s="214" t="s">
        <v>1496</v>
      </c>
      <c r="D967" s="214" t="s">
        <v>160</v>
      </c>
      <c r="E967" s="215" t="s">
        <v>1497</v>
      </c>
      <c r="F967" s="216" t="s">
        <v>1498</v>
      </c>
      <c r="G967" s="217" t="s">
        <v>805</v>
      </c>
      <c r="H967" s="270"/>
      <c r="I967" s="219"/>
      <c r="J967" s="220">
        <f>ROUND(I967*H967,2)</f>
        <v>0</v>
      </c>
      <c r="K967" s="216" t="s">
        <v>164</v>
      </c>
      <c r="L967" s="44"/>
      <c r="M967" s="221" t="s">
        <v>1</v>
      </c>
      <c r="N967" s="222" t="s">
        <v>43</v>
      </c>
      <c r="O967" s="91"/>
      <c r="P967" s="223">
        <f>O967*H967</f>
        <v>0</v>
      </c>
      <c r="Q967" s="223">
        <v>0</v>
      </c>
      <c r="R967" s="223">
        <f>Q967*H967</f>
        <v>0</v>
      </c>
      <c r="S967" s="223">
        <v>0</v>
      </c>
      <c r="T967" s="224">
        <f>S967*H967</f>
        <v>0</v>
      </c>
      <c r="U967" s="38"/>
      <c r="V967" s="38"/>
      <c r="W967" s="38"/>
      <c r="X967" s="38"/>
      <c r="Y967" s="38"/>
      <c r="Z967" s="38"/>
      <c r="AA967" s="38"/>
      <c r="AB967" s="38"/>
      <c r="AC967" s="38"/>
      <c r="AD967" s="38"/>
      <c r="AE967" s="38"/>
      <c r="AR967" s="225" t="s">
        <v>254</v>
      </c>
      <c r="AT967" s="225" t="s">
        <v>160</v>
      </c>
      <c r="AU967" s="225" t="s">
        <v>87</v>
      </c>
      <c r="AY967" s="17" t="s">
        <v>157</v>
      </c>
      <c r="BE967" s="226">
        <f>IF(N967="základní",J967,0)</f>
        <v>0</v>
      </c>
      <c r="BF967" s="226">
        <f>IF(N967="snížená",J967,0)</f>
        <v>0</v>
      </c>
      <c r="BG967" s="226">
        <f>IF(N967="zákl. přenesená",J967,0)</f>
        <v>0</v>
      </c>
      <c r="BH967" s="226">
        <f>IF(N967="sníž. přenesená",J967,0)</f>
        <v>0</v>
      </c>
      <c r="BI967" s="226">
        <f>IF(N967="nulová",J967,0)</f>
        <v>0</v>
      </c>
      <c r="BJ967" s="17" t="s">
        <v>85</v>
      </c>
      <c r="BK967" s="226">
        <f>ROUND(I967*H967,2)</f>
        <v>0</v>
      </c>
      <c r="BL967" s="17" t="s">
        <v>254</v>
      </c>
      <c r="BM967" s="225" t="s">
        <v>1499</v>
      </c>
    </row>
    <row r="968" s="12" customFormat="1" ht="22.8" customHeight="1">
      <c r="A968" s="12"/>
      <c r="B968" s="198"/>
      <c r="C968" s="199"/>
      <c r="D968" s="200" t="s">
        <v>77</v>
      </c>
      <c r="E968" s="212" t="s">
        <v>1500</v>
      </c>
      <c r="F968" s="212" t="s">
        <v>1501</v>
      </c>
      <c r="G968" s="199"/>
      <c r="H968" s="199"/>
      <c r="I968" s="202"/>
      <c r="J968" s="213">
        <f>BK968</f>
        <v>0</v>
      </c>
      <c r="K968" s="199"/>
      <c r="L968" s="204"/>
      <c r="M968" s="205"/>
      <c r="N968" s="206"/>
      <c r="O968" s="206"/>
      <c r="P968" s="207">
        <f>SUM(P969:P979)</f>
        <v>0</v>
      </c>
      <c r="Q968" s="206"/>
      <c r="R968" s="207">
        <f>SUM(R969:R979)</f>
        <v>0.0065599999999999999</v>
      </c>
      <c r="S968" s="206"/>
      <c r="T968" s="208">
        <f>SUM(T969:T979)</f>
        <v>0</v>
      </c>
      <c r="U968" s="12"/>
      <c r="V968" s="12"/>
      <c r="W968" s="12"/>
      <c r="X968" s="12"/>
      <c r="Y968" s="12"/>
      <c r="Z968" s="12"/>
      <c r="AA968" s="12"/>
      <c r="AB968" s="12"/>
      <c r="AC968" s="12"/>
      <c r="AD968" s="12"/>
      <c r="AE968" s="12"/>
      <c r="AR968" s="209" t="s">
        <v>87</v>
      </c>
      <c r="AT968" s="210" t="s">
        <v>77</v>
      </c>
      <c r="AU968" s="210" t="s">
        <v>85</v>
      </c>
      <c r="AY968" s="209" t="s">
        <v>157</v>
      </c>
      <c r="BK968" s="211">
        <f>SUM(BK969:BK979)</f>
        <v>0</v>
      </c>
    </row>
    <row r="969" s="2" customFormat="1" ht="33" customHeight="1">
      <c r="A969" s="38"/>
      <c r="B969" s="39"/>
      <c r="C969" s="214" t="s">
        <v>1502</v>
      </c>
      <c r="D969" s="214" t="s">
        <v>160</v>
      </c>
      <c r="E969" s="215" t="s">
        <v>1503</v>
      </c>
      <c r="F969" s="216" t="s">
        <v>1504</v>
      </c>
      <c r="G969" s="217" t="s">
        <v>352</v>
      </c>
      <c r="H969" s="218">
        <v>10</v>
      </c>
      <c r="I969" s="219"/>
      <c r="J969" s="220">
        <f>ROUND(I969*H969,2)</f>
        <v>0</v>
      </c>
      <c r="K969" s="216" t="s">
        <v>164</v>
      </c>
      <c r="L969" s="44"/>
      <c r="M969" s="221" t="s">
        <v>1</v>
      </c>
      <c r="N969" s="222" t="s">
        <v>43</v>
      </c>
      <c r="O969" s="91"/>
      <c r="P969" s="223">
        <f>O969*H969</f>
        <v>0</v>
      </c>
      <c r="Q969" s="223">
        <v>5.0000000000000002E-05</v>
      </c>
      <c r="R969" s="223">
        <f>Q969*H969</f>
        <v>0.00050000000000000001</v>
      </c>
      <c r="S969" s="223">
        <v>0</v>
      </c>
      <c r="T969" s="224">
        <f>S969*H969</f>
        <v>0</v>
      </c>
      <c r="U969" s="38"/>
      <c r="V969" s="38"/>
      <c r="W969" s="38"/>
      <c r="X969" s="38"/>
      <c r="Y969" s="38"/>
      <c r="Z969" s="38"/>
      <c r="AA969" s="38"/>
      <c r="AB969" s="38"/>
      <c r="AC969" s="38"/>
      <c r="AD969" s="38"/>
      <c r="AE969" s="38"/>
      <c r="AR969" s="225" t="s">
        <v>254</v>
      </c>
      <c r="AT969" s="225" t="s">
        <v>160</v>
      </c>
      <c r="AU969" s="225" t="s">
        <v>87</v>
      </c>
      <c r="AY969" s="17" t="s">
        <v>157</v>
      </c>
      <c r="BE969" s="226">
        <f>IF(N969="základní",J969,0)</f>
        <v>0</v>
      </c>
      <c r="BF969" s="226">
        <f>IF(N969="snížená",J969,0)</f>
        <v>0</v>
      </c>
      <c r="BG969" s="226">
        <f>IF(N969="zákl. přenesená",J969,0)</f>
        <v>0</v>
      </c>
      <c r="BH969" s="226">
        <f>IF(N969="sníž. přenesená",J969,0)</f>
        <v>0</v>
      </c>
      <c r="BI969" s="226">
        <f>IF(N969="nulová",J969,0)</f>
        <v>0</v>
      </c>
      <c r="BJ969" s="17" t="s">
        <v>85</v>
      </c>
      <c r="BK969" s="226">
        <f>ROUND(I969*H969,2)</f>
        <v>0</v>
      </c>
      <c r="BL969" s="17" t="s">
        <v>254</v>
      </c>
      <c r="BM969" s="225" t="s">
        <v>1505</v>
      </c>
    </row>
    <row r="970" s="2" customFormat="1" ht="33" customHeight="1">
      <c r="A970" s="38"/>
      <c r="B970" s="39"/>
      <c r="C970" s="214" t="s">
        <v>1506</v>
      </c>
      <c r="D970" s="214" t="s">
        <v>160</v>
      </c>
      <c r="E970" s="215" t="s">
        <v>1507</v>
      </c>
      <c r="F970" s="216" t="s">
        <v>1508</v>
      </c>
      <c r="G970" s="217" t="s">
        <v>352</v>
      </c>
      <c r="H970" s="218">
        <v>4</v>
      </c>
      <c r="I970" s="219"/>
      <c r="J970" s="220">
        <f>ROUND(I970*H970,2)</f>
        <v>0</v>
      </c>
      <c r="K970" s="216" t="s">
        <v>164</v>
      </c>
      <c r="L970" s="44"/>
      <c r="M970" s="221" t="s">
        <v>1</v>
      </c>
      <c r="N970" s="222" t="s">
        <v>43</v>
      </c>
      <c r="O970" s="91"/>
      <c r="P970" s="223">
        <f>O970*H970</f>
        <v>0</v>
      </c>
      <c r="Q970" s="223">
        <v>6.9999999999999994E-05</v>
      </c>
      <c r="R970" s="223">
        <f>Q970*H970</f>
        <v>0.00027999999999999998</v>
      </c>
      <c r="S970" s="223">
        <v>0</v>
      </c>
      <c r="T970" s="224">
        <f>S970*H970</f>
        <v>0</v>
      </c>
      <c r="U970" s="38"/>
      <c r="V970" s="38"/>
      <c r="W970" s="38"/>
      <c r="X970" s="38"/>
      <c r="Y970" s="38"/>
      <c r="Z970" s="38"/>
      <c r="AA970" s="38"/>
      <c r="AB970" s="38"/>
      <c r="AC970" s="38"/>
      <c r="AD970" s="38"/>
      <c r="AE970" s="38"/>
      <c r="AR970" s="225" t="s">
        <v>254</v>
      </c>
      <c r="AT970" s="225" t="s">
        <v>160</v>
      </c>
      <c r="AU970" s="225" t="s">
        <v>87</v>
      </c>
      <c r="AY970" s="17" t="s">
        <v>157</v>
      </c>
      <c r="BE970" s="226">
        <f>IF(N970="základní",J970,0)</f>
        <v>0</v>
      </c>
      <c r="BF970" s="226">
        <f>IF(N970="snížená",J970,0)</f>
        <v>0</v>
      </c>
      <c r="BG970" s="226">
        <f>IF(N970="zákl. přenesená",J970,0)</f>
        <v>0</v>
      </c>
      <c r="BH970" s="226">
        <f>IF(N970="sníž. přenesená",J970,0)</f>
        <v>0</v>
      </c>
      <c r="BI970" s="226">
        <f>IF(N970="nulová",J970,0)</f>
        <v>0</v>
      </c>
      <c r="BJ970" s="17" t="s">
        <v>85</v>
      </c>
      <c r="BK970" s="226">
        <f>ROUND(I970*H970,2)</f>
        <v>0</v>
      </c>
      <c r="BL970" s="17" t="s">
        <v>254</v>
      </c>
      <c r="BM970" s="225" t="s">
        <v>1509</v>
      </c>
    </row>
    <row r="971" s="2" customFormat="1" ht="37.8" customHeight="1">
      <c r="A971" s="38"/>
      <c r="B971" s="39"/>
      <c r="C971" s="214" t="s">
        <v>1510</v>
      </c>
      <c r="D971" s="214" t="s">
        <v>160</v>
      </c>
      <c r="E971" s="215" t="s">
        <v>1511</v>
      </c>
      <c r="F971" s="216" t="s">
        <v>1512</v>
      </c>
      <c r="G971" s="217" t="s">
        <v>352</v>
      </c>
      <c r="H971" s="218">
        <v>14</v>
      </c>
      <c r="I971" s="219"/>
      <c r="J971" s="220">
        <f>ROUND(I971*H971,2)</f>
        <v>0</v>
      </c>
      <c r="K971" s="216" t="s">
        <v>164</v>
      </c>
      <c r="L971" s="44"/>
      <c r="M971" s="221" t="s">
        <v>1</v>
      </c>
      <c r="N971" s="222" t="s">
        <v>43</v>
      </c>
      <c r="O971" s="91"/>
      <c r="P971" s="223">
        <f>O971*H971</f>
        <v>0</v>
      </c>
      <c r="Q971" s="223">
        <v>0.00021000000000000001</v>
      </c>
      <c r="R971" s="223">
        <f>Q971*H971</f>
        <v>0.0029399999999999999</v>
      </c>
      <c r="S971" s="223">
        <v>0</v>
      </c>
      <c r="T971" s="224">
        <f>S971*H971</f>
        <v>0</v>
      </c>
      <c r="U971" s="38"/>
      <c r="V971" s="38"/>
      <c r="W971" s="38"/>
      <c r="X971" s="38"/>
      <c r="Y971" s="38"/>
      <c r="Z971" s="38"/>
      <c r="AA971" s="38"/>
      <c r="AB971" s="38"/>
      <c r="AC971" s="38"/>
      <c r="AD971" s="38"/>
      <c r="AE971" s="38"/>
      <c r="AR971" s="225" t="s">
        <v>254</v>
      </c>
      <c r="AT971" s="225" t="s">
        <v>160</v>
      </c>
      <c r="AU971" s="225" t="s">
        <v>87</v>
      </c>
      <c r="AY971" s="17" t="s">
        <v>157</v>
      </c>
      <c r="BE971" s="226">
        <f>IF(N971="základní",J971,0)</f>
        <v>0</v>
      </c>
      <c r="BF971" s="226">
        <f>IF(N971="snížená",J971,0)</f>
        <v>0</v>
      </c>
      <c r="BG971" s="226">
        <f>IF(N971="zákl. přenesená",J971,0)</f>
        <v>0</v>
      </c>
      <c r="BH971" s="226">
        <f>IF(N971="sníž. přenesená",J971,0)</f>
        <v>0</v>
      </c>
      <c r="BI971" s="226">
        <f>IF(N971="nulová",J971,0)</f>
        <v>0</v>
      </c>
      <c r="BJ971" s="17" t="s">
        <v>85</v>
      </c>
      <c r="BK971" s="226">
        <f>ROUND(I971*H971,2)</f>
        <v>0</v>
      </c>
      <c r="BL971" s="17" t="s">
        <v>254</v>
      </c>
      <c r="BM971" s="225" t="s">
        <v>1513</v>
      </c>
    </row>
    <row r="972" s="14" customFormat="1">
      <c r="A972" s="14"/>
      <c r="B972" s="238"/>
      <c r="C972" s="239"/>
      <c r="D972" s="229" t="s">
        <v>167</v>
      </c>
      <c r="E972" s="240" t="s">
        <v>1</v>
      </c>
      <c r="F972" s="241" t="s">
        <v>1514</v>
      </c>
      <c r="G972" s="239"/>
      <c r="H972" s="242">
        <v>14</v>
      </c>
      <c r="I972" s="243"/>
      <c r="J972" s="239"/>
      <c r="K972" s="239"/>
      <c r="L972" s="244"/>
      <c r="M972" s="245"/>
      <c r="N972" s="246"/>
      <c r="O972" s="246"/>
      <c r="P972" s="246"/>
      <c r="Q972" s="246"/>
      <c r="R972" s="246"/>
      <c r="S972" s="246"/>
      <c r="T972" s="247"/>
      <c r="U972" s="14"/>
      <c r="V972" s="14"/>
      <c r="W972" s="14"/>
      <c r="X972" s="14"/>
      <c r="Y972" s="14"/>
      <c r="Z972" s="14"/>
      <c r="AA972" s="14"/>
      <c r="AB972" s="14"/>
      <c r="AC972" s="14"/>
      <c r="AD972" s="14"/>
      <c r="AE972" s="14"/>
      <c r="AT972" s="248" t="s">
        <v>167</v>
      </c>
      <c r="AU972" s="248" t="s">
        <v>87</v>
      </c>
      <c r="AV972" s="14" t="s">
        <v>87</v>
      </c>
      <c r="AW972" s="14" t="s">
        <v>33</v>
      </c>
      <c r="AX972" s="14" t="s">
        <v>78</v>
      </c>
      <c r="AY972" s="248" t="s">
        <v>157</v>
      </c>
    </row>
    <row r="973" s="15" customFormat="1">
      <c r="A973" s="15"/>
      <c r="B973" s="249"/>
      <c r="C973" s="250"/>
      <c r="D973" s="229" t="s">
        <v>167</v>
      </c>
      <c r="E973" s="251" t="s">
        <v>1</v>
      </c>
      <c r="F973" s="252" t="s">
        <v>171</v>
      </c>
      <c r="G973" s="250"/>
      <c r="H973" s="253">
        <v>14</v>
      </c>
      <c r="I973" s="254"/>
      <c r="J973" s="250"/>
      <c r="K973" s="250"/>
      <c r="L973" s="255"/>
      <c r="M973" s="256"/>
      <c r="N973" s="257"/>
      <c r="O973" s="257"/>
      <c r="P973" s="257"/>
      <c r="Q973" s="257"/>
      <c r="R973" s="257"/>
      <c r="S973" s="257"/>
      <c r="T973" s="258"/>
      <c r="U973" s="15"/>
      <c r="V973" s="15"/>
      <c r="W973" s="15"/>
      <c r="X973" s="15"/>
      <c r="Y973" s="15"/>
      <c r="Z973" s="15"/>
      <c r="AA973" s="15"/>
      <c r="AB973" s="15"/>
      <c r="AC973" s="15"/>
      <c r="AD973" s="15"/>
      <c r="AE973" s="15"/>
      <c r="AT973" s="259" t="s">
        <v>167</v>
      </c>
      <c r="AU973" s="259" t="s">
        <v>87</v>
      </c>
      <c r="AV973" s="15" t="s">
        <v>165</v>
      </c>
      <c r="AW973" s="15" t="s">
        <v>33</v>
      </c>
      <c r="AX973" s="15" t="s">
        <v>85</v>
      </c>
      <c r="AY973" s="259" t="s">
        <v>157</v>
      </c>
    </row>
    <row r="974" s="2" customFormat="1" ht="37.8" customHeight="1">
      <c r="A974" s="38"/>
      <c r="B974" s="39"/>
      <c r="C974" s="214" t="s">
        <v>1515</v>
      </c>
      <c r="D974" s="214" t="s">
        <v>160</v>
      </c>
      <c r="E974" s="215" t="s">
        <v>1516</v>
      </c>
      <c r="F974" s="216" t="s">
        <v>1517</v>
      </c>
      <c r="G974" s="217" t="s">
        <v>352</v>
      </c>
      <c r="H974" s="218">
        <v>13</v>
      </c>
      <c r="I974" s="219"/>
      <c r="J974" s="220">
        <f>ROUND(I974*H974,2)</f>
        <v>0</v>
      </c>
      <c r="K974" s="216" t="s">
        <v>164</v>
      </c>
      <c r="L974" s="44"/>
      <c r="M974" s="221" t="s">
        <v>1</v>
      </c>
      <c r="N974" s="222" t="s">
        <v>43</v>
      </c>
      <c r="O974" s="91"/>
      <c r="P974" s="223">
        <f>O974*H974</f>
        <v>0</v>
      </c>
      <c r="Q974" s="223">
        <v>0.00014999999999999999</v>
      </c>
      <c r="R974" s="223">
        <f>Q974*H974</f>
        <v>0.0019499999999999999</v>
      </c>
      <c r="S974" s="223">
        <v>0</v>
      </c>
      <c r="T974" s="224">
        <f>S974*H974</f>
        <v>0</v>
      </c>
      <c r="U974" s="38"/>
      <c r="V974" s="38"/>
      <c r="W974" s="38"/>
      <c r="X974" s="38"/>
      <c r="Y974" s="38"/>
      <c r="Z974" s="38"/>
      <c r="AA974" s="38"/>
      <c r="AB974" s="38"/>
      <c r="AC974" s="38"/>
      <c r="AD974" s="38"/>
      <c r="AE974" s="38"/>
      <c r="AR974" s="225" t="s">
        <v>254</v>
      </c>
      <c r="AT974" s="225" t="s">
        <v>160</v>
      </c>
      <c r="AU974" s="225" t="s">
        <v>87</v>
      </c>
      <c r="AY974" s="17" t="s">
        <v>157</v>
      </c>
      <c r="BE974" s="226">
        <f>IF(N974="základní",J974,0)</f>
        <v>0</v>
      </c>
      <c r="BF974" s="226">
        <f>IF(N974="snížená",J974,0)</f>
        <v>0</v>
      </c>
      <c r="BG974" s="226">
        <f>IF(N974="zákl. přenesená",J974,0)</f>
        <v>0</v>
      </c>
      <c r="BH974" s="226">
        <f>IF(N974="sníž. přenesená",J974,0)</f>
        <v>0</v>
      </c>
      <c r="BI974" s="226">
        <f>IF(N974="nulová",J974,0)</f>
        <v>0</v>
      </c>
      <c r="BJ974" s="17" t="s">
        <v>85</v>
      </c>
      <c r="BK974" s="226">
        <f>ROUND(I974*H974,2)</f>
        <v>0</v>
      </c>
      <c r="BL974" s="17" t="s">
        <v>254</v>
      </c>
      <c r="BM974" s="225" t="s">
        <v>1518</v>
      </c>
    </row>
    <row r="975" s="14" customFormat="1">
      <c r="A975" s="14"/>
      <c r="B975" s="238"/>
      <c r="C975" s="239"/>
      <c r="D975" s="229" t="s">
        <v>167</v>
      </c>
      <c r="E975" s="240" t="s">
        <v>1</v>
      </c>
      <c r="F975" s="241" t="s">
        <v>239</v>
      </c>
      <c r="G975" s="239"/>
      <c r="H975" s="242">
        <v>13</v>
      </c>
      <c r="I975" s="243"/>
      <c r="J975" s="239"/>
      <c r="K975" s="239"/>
      <c r="L975" s="244"/>
      <c r="M975" s="245"/>
      <c r="N975" s="246"/>
      <c r="O975" s="246"/>
      <c r="P975" s="246"/>
      <c r="Q975" s="246"/>
      <c r="R975" s="246"/>
      <c r="S975" s="246"/>
      <c r="T975" s="247"/>
      <c r="U975" s="14"/>
      <c r="V975" s="14"/>
      <c r="W975" s="14"/>
      <c r="X975" s="14"/>
      <c r="Y975" s="14"/>
      <c r="Z975" s="14"/>
      <c r="AA975" s="14"/>
      <c r="AB975" s="14"/>
      <c r="AC975" s="14"/>
      <c r="AD975" s="14"/>
      <c r="AE975" s="14"/>
      <c r="AT975" s="248" t="s">
        <v>167</v>
      </c>
      <c r="AU975" s="248" t="s">
        <v>87</v>
      </c>
      <c r="AV975" s="14" t="s">
        <v>87</v>
      </c>
      <c r="AW975" s="14" t="s">
        <v>33</v>
      </c>
      <c r="AX975" s="14" t="s">
        <v>85</v>
      </c>
      <c r="AY975" s="248" t="s">
        <v>157</v>
      </c>
    </row>
    <row r="976" s="2" customFormat="1" ht="37.8" customHeight="1">
      <c r="A976" s="38"/>
      <c r="B976" s="39"/>
      <c r="C976" s="214" t="s">
        <v>1519</v>
      </c>
      <c r="D976" s="214" t="s">
        <v>160</v>
      </c>
      <c r="E976" s="215" t="s">
        <v>1520</v>
      </c>
      <c r="F976" s="216" t="s">
        <v>1521</v>
      </c>
      <c r="G976" s="217" t="s">
        <v>352</v>
      </c>
      <c r="H976" s="218">
        <v>3</v>
      </c>
      <c r="I976" s="219"/>
      <c r="J976" s="220">
        <f>ROUND(I976*H976,2)</f>
        <v>0</v>
      </c>
      <c r="K976" s="216" t="s">
        <v>164</v>
      </c>
      <c r="L976" s="44"/>
      <c r="M976" s="221" t="s">
        <v>1</v>
      </c>
      <c r="N976" s="222" t="s">
        <v>43</v>
      </c>
      <c r="O976" s="91"/>
      <c r="P976" s="223">
        <f>O976*H976</f>
        <v>0</v>
      </c>
      <c r="Q976" s="223">
        <v>0.00017000000000000001</v>
      </c>
      <c r="R976" s="223">
        <f>Q976*H976</f>
        <v>0.00051000000000000004</v>
      </c>
      <c r="S976" s="223">
        <v>0</v>
      </c>
      <c r="T976" s="224">
        <f>S976*H976</f>
        <v>0</v>
      </c>
      <c r="U976" s="38"/>
      <c r="V976" s="38"/>
      <c r="W976" s="38"/>
      <c r="X976" s="38"/>
      <c r="Y976" s="38"/>
      <c r="Z976" s="38"/>
      <c r="AA976" s="38"/>
      <c r="AB976" s="38"/>
      <c r="AC976" s="38"/>
      <c r="AD976" s="38"/>
      <c r="AE976" s="38"/>
      <c r="AR976" s="225" t="s">
        <v>254</v>
      </c>
      <c r="AT976" s="225" t="s">
        <v>160</v>
      </c>
      <c r="AU976" s="225" t="s">
        <v>87</v>
      </c>
      <c r="AY976" s="17" t="s">
        <v>157</v>
      </c>
      <c r="BE976" s="226">
        <f>IF(N976="základní",J976,0)</f>
        <v>0</v>
      </c>
      <c r="BF976" s="226">
        <f>IF(N976="snížená",J976,0)</f>
        <v>0</v>
      </c>
      <c r="BG976" s="226">
        <f>IF(N976="zákl. přenesená",J976,0)</f>
        <v>0</v>
      </c>
      <c r="BH976" s="226">
        <f>IF(N976="sníž. přenesená",J976,0)</f>
        <v>0</v>
      </c>
      <c r="BI976" s="226">
        <f>IF(N976="nulová",J976,0)</f>
        <v>0</v>
      </c>
      <c r="BJ976" s="17" t="s">
        <v>85</v>
      </c>
      <c r="BK976" s="226">
        <f>ROUND(I976*H976,2)</f>
        <v>0</v>
      </c>
      <c r="BL976" s="17" t="s">
        <v>254</v>
      </c>
      <c r="BM976" s="225" t="s">
        <v>1522</v>
      </c>
    </row>
    <row r="977" s="2" customFormat="1" ht="37.8" customHeight="1">
      <c r="A977" s="38"/>
      <c r="B977" s="39"/>
      <c r="C977" s="214" t="s">
        <v>1523</v>
      </c>
      <c r="D977" s="214" t="s">
        <v>160</v>
      </c>
      <c r="E977" s="215" t="s">
        <v>1524</v>
      </c>
      <c r="F977" s="216" t="s">
        <v>1525</v>
      </c>
      <c r="G977" s="217" t="s">
        <v>352</v>
      </c>
      <c r="H977" s="218">
        <v>2</v>
      </c>
      <c r="I977" s="219"/>
      <c r="J977" s="220">
        <f>ROUND(I977*H977,2)</f>
        <v>0</v>
      </c>
      <c r="K977" s="216" t="s">
        <v>164</v>
      </c>
      <c r="L977" s="44"/>
      <c r="M977" s="221" t="s">
        <v>1</v>
      </c>
      <c r="N977" s="222" t="s">
        <v>43</v>
      </c>
      <c r="O977" s="91"/>
      <c r="P977" s="223">
        <f>O977*H977</f>
        <v>0</v>
      </c>
      <c r="Q977" s="223">
        <v>0.00019000000000000001</v>
      </c>
      <c r="R977" s="223">
        <f>Q977*H977</f>
        <v>0.00038000000000000002</v>
      </c>
      <c r="S977" s="223">
        <v>0</v>
      </c>
      <c r="T977" s="224">
        <f>S977*H977</f>
        <v>0</v>
      </c>
      <c r="U977" s="38"/>
      <c r="V977" s="38"/>
      <c r="W977" s="38"/>
      <c r="X977" s="38"/>
      <c r="Y977" s="38"/>
      <c r="Z977" s="38"/>
      <c r="AA977" s="38"/>
      <c r="AB977" s="38"/>
      <c r="AC977" s="38"/>
      <c r="AD977" s="38"/>
      <c r="AE977" s="38"/>
      <c r="AR977" s="225" t="s">
        <v>254</v>
      </c>
      <c r="AT977" s="225" t="s">
        <v>160</v>
      </c>
      <c r="AU977" s="225" t="s">
        <v>87</v>
      </c>
      <c r="AY977" s="17" t="s">
        <v>157</v>
      </c>
      <c r="BE977" s="226">
        <f>IF(N977="základní",J977,0)</f>
        <v>0</v>
      </c>
      <c r="BF977" s="226">
        <f>IF(N977="snížená",J977,0)</f>
        <v>0</v>
      </c>
      <c r="BG977" s="226">
        <f>IF(N977="zákl. přenesená",J977,0)</f>
        <v>0</v>
      </c>
      <c r="BH977" s="226">
        <f>IF(N977="sníž. přenesená",J977,0)</f>
        <v>0</v>
      </c>
      <c r="BI977" s="226">
        <f>IF(N977="nulová",J977,0)</f>
        <v>0</v>
      </c>
      <c r="BJ977" s="17" t="s">
        <v>85</v>
      </c>
      <c r="BK977" s="226">
        <f>ROUND(I977*H977,2)</f>
        <v>0</v>
      </c>
      <c r="BL977" s="17" t="s">
        <v>254</v>
      </c>
      <c r="BM977" s="225" t="s">
        <v>1526</v>
      </c>
    </row>
    <row r="978" s="2" customFormat="1" ht="55.5" customHeight="1">
      <c r="A978" s="38"/>
      <c r="B978" s="39"/>
      <c r="C978" s="214" t="s">
        <v>1527</v>
      </c>
      <c r="D978" s="214" t="s">
        <v>160</v>
      </c>
      <c r="E978" s="215" t="s">
        <v>1528</v>
      </c>
      <c r="F978" s="216" t="s">
        <v>1529</v>
      </c>
      <c r="G978" s="217" t="s">
        <v>805</v>
      </c>
      <c r="H978" s="270"/>
      <c r="I978" s="219"/>
      <c r="J978" s="220">
        <f>ROUND(I978*H978,2)</f>
        <v>0</v>
      </c>
      <c r="K978" s="216" t="s">
        <v>164</v>
      </c>
      <c r="L978" s="44"/>
      <c r="M978" s="221" t="s">
        <v>1</v>
      </c>
      <c r="N978" s="222" t="s">
        <v>43</v>
      </c>
      <c r="O978" s="91"/>
      <c r="P978" s="223">
        <f>O978*H978</f>
        <v>0</v>
      </c>
      <c r="Q978" s="223">
        <v>0</v>
      </c>
      <c r="R978" s="223">
        <f>Q978*H978</f>
        <v>0</v>
      </c>
      <c r="S978" s="223">
        <v>0</v>
      </c>
      <c r="T978" s="224">
        <f>S978*H978</f>
        <v>0</v>
      </c>
      <c r="U978" s="38"/>
      <c r="V978" s="38"/>
      <c r="W978" s="38"/>
      <c r="X978" s="38"/>
      <c r="Y978" s="38"/>
      <c r="Z978" s="38"/>
      <c r="AA978" s="38"/>
      <c r="AB978" s="38"/>
      <c r="AC978" s="38"/>
      <c r="AD978" s="38"/>
      <c r="AE978" s="38"/>
      <c r="AR978" s="225" t="s">
        <v>254</v>
      </c>
      <c r="AT978" s="225" t="s">
        <v>160</v>
      </c>
      <c r="AU978" s="225" t="s">
        <v>87</v>
      </c>
      <c r="AY978" s="17" t="s">
        <v>157</v>
      </c>
      <c r="BE978" s="226">
        <f>IF(N978="základní",J978,0)</f>
        <v>0</v>
      </c>
      <c r="BF978" s="226">
        <f>IF(N978="snížená",J978,0)</f>
        <v>0</v>
      </c>
      <c r="BG978" s="226">
        <f>IF(N978="zákl. přenesená",J978,0)</f>
        <v>0</v>
      </c>
      <c r="BH978" s="226">
        <f>IF(N978="sníž. přenesená",J978,0)</f>
        <v>0</v>
      </c>
      <c r="BI978" s="226">
        <f>IF(N978="nulová",J978,0)</f>
        <v>0</v>
      </c>
      <c r="BJ978" s="17" t="s">
        <v>85</v>
      </c>
      <c r="BK978" s="226">
        <f>ROUND(I978*H978,2)</f>
        <v>0</v>
      </c>
      <c r="BL978" s="17" t="s">
        <v>254</v>
      </c>
      <c r="BM978" s="225" t="s">
        <v>1530</v>
      </c>
    </row>
    <row r="979" s="2" customFormat="1" ht="55.5" customHeight="1">
      <c r="A979" s="38"/>
      <c r="B979" s="39"/>
      <c r="C979" s="214" t="s">
        <v>1531</v>
      </c>
      <c r="D979" s="214" t="s">
        <v>160</v>
      </c>
      <c r="E979" s="215" t="s">
        <v>1532</v>
      </c>
      <c r="F979" s="216" t="s">
        <v>1533</v>
      </c>
      <c r="G979" s="217" t="s">
        <v>805</v>
      </c>
      <c r="H979" s="270"/>
      <c r="I979" s="219"/>
      <c r="J979" s="220">
        <f>ROUND(I979*H979,2)</f>
        <v>0</v>
      </c>
      <c r="K979" s="216" t="s">
        <v>164</v>
      </c>
      <c r="L979" s="44"/>
      <c r="M979" s="221" t="s">
        <v>1</v>
      </c>
      <c r="N979" s="222" t="s">
        <v>43</v>
      </c>
      <c r="O979" s="91"/>
      <c r="P979" s="223">
        <f>O979*H979</f>
        <v>0</v>
      </c>
      <c r="Q979" s="223">
        <v>0</v>
      </c>
      <c r="R979" s="223">
        <f>Q979*H979</f>
        <v>0</v>
      </c>
      <c r="S979" s="223">
        <v>0</v>
      </c>
      <c r="T979" s="224">
        <f>S979*H979</f>
        <v>0</v>
      </c>
      <c r="U979" s="38"/>
      <c r="V979" s="38"/>
      <c r="W979" s="38"/>
      <c r="X979" s="38"/>
      <c r="Y979" s="38"/>
      <c r="Z979" s="38"/>
      <c r="AA979" s="38"/>
      <c r="AB979" s="38"/>
      <c r="AC979" s="38"/>
      <c r="AD979" s="38"/>
      <c r="AE979" s="38"/>
      <c r="AR979" s="225" t="s">
        <v>254</v>
      </c>
      <c r="AT979" s="225" t="s">
        <v>160</v>
      </c>
      <c r="AU979" s="225" t="s">
        <v>87</v>
      </c>
      <c r="AY979" s="17" t="s">
        <v>157</v>
      </c>
      <c r="BE979" s="226">
        <f>IF(N979="základní",J979,0)</f>
        <v>0</v>
      </c>
      <c r="BF979" s="226">
        <f>IF(N979="snížená",J979,0)</f>
        <v>0</v>
      </c>
      <c r="BG979" s="226">
        <f>IF(N979="zákl. přenesená",J979,0)</f>
        <v>0</v>
      </c>
      <c r="BH979" s="226">
        <f>IF(N979="sníž. přenesená",J979,0)</f>
        <v>0</v>
      </c>
      <c r="BI979" s="226">
        <f>IF(N979="nulová",J979,0)</f>
        <v>0</v>
      </c>
      <c r="BJ979" s="17" t="s">
        <v>85</v>
      </c>
      <c r="BK979" s="226">
        <f>ROUND(I979*H979,2)</f>
        <v>0</v>
      </c>
      <c r="BL979" s="17" t="s">
        <v>254</v>
      </c>
      <c r="BM979" s="225" t="s">
        <v>1534</v>
      </c>
    </row>
    <row r="980" s="12" customFormat="1" ht="22.8" customHeight="1">
      <c r="A980" s="12"/>
      <c r="B980" s="198"/>
      <c r="C980" s="199"/>
      <c r="D980" s="200" t="s">
        <v>77</v>
      </c>
      <c r="E980" s="212" t="s">
        <v>1535</v>
      </c>
      <c r="F980" s="212" t="s">
        <v>1536</v>
      </c>
      <c r="G980" s="199"/>
      <c r="H980" s="199"/>
      <c r="I980" s="202"/>
      <c r="J980" s="213">
        <f>BK980</f>
        <v>0</v>
      </c>
      <c r="K980" s="199"/>
      <c r="L980" s="204"/>
      <c r="M980" s="205"/>
      <c r="N980" s="206"/>
      <c r="O980" s="206"/>
      <c r="P980" s="207">
        <f>SUM(P981:P1201)</f>
        <v>0</v>
      </c>
      <c r="Q980" s="206"/>
      <c r="R980" s="207">
        <f>SUM(R981:R1201)</f>
        <v>0.083159999999999984</v>
      </c>
      <c r="S980" s="206"/>
      <c r="T980" s="208">
        <f>SUM(T981:T1201)</f>
        <v>0</v>
      </c>
      <c r="U980" s="12"/>
      <c r="V980" s="12"/>
      <c r="W980" s="12"/>
      <c r="X980" s="12"/>
      <c r="Y980" s="12"/>
      <c r="Z980" s="12"/>
      <c r="AA980" s="12"/>
      <c r="AB980" s="12"/>
      <c r="AC980" s="12"/>
      <c r="AD980" s="12"/>
      <c r="AE980" s="12"/>
      <c r="AR980" s="209" t="s">
        <v>87</v>
      </c>
      <c r="AT980" s="210" t="s">
        <v>77</v>
      </c>
      <c r="AU980" s="210" t="s">
        <v>85</v>
      </c>
      <c r="AY980" s="209" t="s">
        <v>157</v>
      </c>
      <c r="BK980" s="211">
        <f>SUM(BK981:BK1201)</f>
        <v>0</v>
      </c>
    </row>
    <row r="981" s="2" customFormat="1" ht="115.65" customHeight="1">
      <c r="A981" s="38"/>
      <c r="B981" s="39"/>
      <c r="C981" s="214" t="s">
        <v>1537</v>
      </c>
      <c r="D981" s="214" t="s">
        <v>160</v>
      </c>
      <c r="E981" s="215" t="s">
        <v>1538</v>
      </c>
      <c r="F981" s="216" t="s">
        <v>1539</v>
      </c>
      <c r="G981" s="217" t="s">
        <v>352</v>
      </c>
      <c r="H981" s="218">
        <v>1</v>
      </c>
      <c r="I981" s="219"/>
      <c r="J981" s="220">
        <f>ROUND(I981*H981,2)</f>
        <v>0</v>
      </c>
      <c r="K981" s="216" t="s">
        <v>1</v>
      </c>
      <c r="L981" s="44"/>
      <c r="M981" s="221" t="s">
        <v>1</v>
      </c>
      <c r="N981" s="222" t="s">
        <v>43</v>
      </c>
      <c r="O981" s="91"/>
      <c r="P981" s="223">
        <f>O981*H981</f>
        <v>0</v>
      </c>
      <c r="Q981" s="223">
        <v>0.00066</v>
      </c>
      <c r="R981" s="223">
        <f>Q981*H981</f>
        <v>0.00066</v>
      </c>
      <c r="S981" s="223">
        <v>0</v>
      </c>
      <c r="T981" s="224">
        <f>S981*H981</f>
        <v>0</v>
      </c>
      <c r="U981" s="38"/>
      <c r="V981" s="38"/>
      <c r="W981" s="38"/>
      <c r="X981" s="38"/>
      <c r="Y981" s="38"/>
      <c r="Z981" s="38"/>
      <c r="AA981" s="38"/>
      <c r="AB981" s="38"/>
      <c r="AC981" s="38"/>
      <c r="AD981" s="38"/>
      <c r="AE981" s="38"/>
      <c r="AR981" s="225" t="s">
        <v>254</v>
      </c>
      <c r="AT981" s="225" t="s">
        <v>160</v>
      </c>
      <c r="AU981" s="225" t="s">
        <v>87</v>
      </c>
      <c r="AY981" s="17" t="s">
        <v>157</v>
      </c>
      <c r="BE981" s="226">
        <f>IF(N981="základní",J981,0)</f>
        <v>0</v>
      </c>
      <c r="BF981" s="226">
        <f>IF(N981="snížená",J981,0)</f>
        <v>0</v>
      </c>
      <c r="BG981" s="226">
        <f>IF(N981="zákl. přenesená",J981,0)</f>
        <v>0</v>
      </c>
      <c r="BH981" s="226">
        <f>IF(N981="sníž. přenesená",J981,0)</f>
        <v>0</v>
      </c>
      <c r="BI981" s="226">
        <f>IF(N981="nulová",J981,0)</f>
        <v>0</v>
      </c>
      <c r="BJ981" s="17" t="s">
        <v>85</v>
      </c>
      <c r="BK981" s="226">
        <f>ROUND(I981*H981,2)</f>
        <v>0</v>
      </c>
      <c r="BL981" s="17" t="s">
        <v>254</v>
      </c>
      <c r="BM981" s="225" t="s">
        <v>1540</v>
      </c>
    </row>
    <row r="982" s="2" customFormat="1" ht="55.5" customHeight="1">
      <c r="A982" s="38"/>
      <c r="B982" s="39"/>
      <c r="C982" s="214" t="s">
        <v>1541</v>
      </c>
      <c r="D982" s="214" t="s">
        <v>160</v>
      </c>
      <c r="E982" s="215" t="s">
        <v>1542</v>
      </c>
      <c r="F982" s="216" t="s">
        <v>1543</v>
      </c>
      <c r="G982" s="217" t="s">
        <v>352</v>
      </c>
      <c r="H982" s="218">
        <v>1</v>
      </c>
      <c r="I982" s="219"/>
      <c r="J982" s="220">
        <f>ROUND(I982*H982,2)</f>
        <v>0</v>
      </c>
      <c r="K982" s="216" t="s">
        <v>1</v>
      </c>
      <c r="L982" s="44"/>
      <c r="M982" s="221" t="s">
        <v>1</v>
      </c>
      <c r="N982" s="222" t="s">
        <v>43</v>
      </c>
      <c r="O982" s="91"/>
      <c r="P982" s="223">
        <f>O982*H982</f>
        <v>0</v>
      </c>
      <c r="Q982" s="223">
        <v>0.00066</v>
      </c>
      <c r="R982" s="223">
        <f>Q982*H982</f>
        <v>0.00066</v>
      </c>
      <c r="S982" s="223">
        <v>0</v>
      </c>
      <c r="T982" s="224">
        <f>S982*H982</f>
        <v>0</v>
      </c>
      <c r="U982" s="38"/>
      <c r="V982" s="38"/>
      <c r="W982" s="38"/>
      <c r="X982" s="38"/>
      <c r="Y982" s="38"/>
      <c r="Z982" s="38"/>
      <c r="AA982" s="38"/>
      <c r="AB982" s="38"/>
      <c r="AC982" s="38"/>
      <c r="AD982" s="38"/>
      <c r="AE982" s="38"/>
      <c r="AR982" s="225" t="s">
        <v>254</v>
      </c>
      <c r="AT982" s="225" t="s">
        <v>160</v>
      </c>
      <c r="AU982" s="225" t="s">
        <v>87</v>
      </c>
      <c r="AY982" s="17" t="s">
        <v>157</v>
      </c>
      <c r="BE982" s="226">
        <f>IF(N982="základní",J982,0)</f>
        <v>0</v>
      </c>
      <c r="BF982" s="226">
        <f>IF(N982="snížená",J982,0)</f>
        <v>0</v>
      </c>
      <c r="BG982" s="226">
        <f>IF(N982="zákl. přenesená",J982,0)</f>
        <v>0</v>
      </c>
      <c r="BH982" s="226">
        <f>IF(N982="sníž. přenesená",J982,0)</f>
        <v>0</v>
      </c>
      <c r="BI982" s="226">
        <f>IF(N982="nulová",J982,0)</f>
        <v>0</v>
      </c>
      <c r="BJ982" s="17" t="s">
        <v>85</v>
      </c>
      <c r="BK982" s="226">
        <f>ROUND(I982*H982,2)</f>
        <v>0</v>
      </c>
      <c r="BL982" s="17" t="s">
        <v>254</v>
      </c>
      <c r="BM982" s="225" t="s">
        <v>1544</v>
      </c>
    </row>
    <row r="983" s="14" customFormat="1">
      <c r="A983" s="14"/>
      <c r="B983" s="238"/>
      <c r="C983" s="239"/>
      <c r="D983" s="229" t="s">
        <v>167</v>
      </c>
      <c r="E983" s="240" t="s">
        <v>1</v>
      </c>
      <c r="F983" s="241" t="s">
        <v>85</v>
      </c>
      <c r="G983" s="239"/>
      <c r="H983" s="242">
        <v>1</v>
      </c>
      <c r="I983" s="243"/>
      <c r="J983" s="239"/>
      <c r="K983" s="239"/>
      <c r="L983" s="244"/>
      <c r="M983" s="245"/>
      <c r="N983" s="246"/>
      <c r="O983" s="246"/>
      <c r="P983" s="246"/>
      <c r="Q983" s="246"/>
      <c r="R983" s="246"/>
      <c r="S983" s="246"/>
      <c r="T983" s="247"/>
      <c r="U983" s="14"/>
      <c r="V983" s="14"/>
      <c r="W983" s="14"/>
      <c r="X983" s="14"/>
      <c r="Y983" s="14"/>
      <c r="Z983" s="14"/>
      <c r="AA983" s="14"/>
      <c r="AB983" s="14"/>
      <c r="AC983" s="14"/>
      <c r="AD983" s="14"/>
      <c r="AE983" s="14"/>
      <c r="AT983" s="248" t="s">
        <v>167</v>
      </c>
      <c r="AU983" s="248" t="s">
        <v>87</v>
      </c>
      <c r="AV983" s="14" t="s">
        <v>87</v>
      </c>
      <c r="AW983" s="14" t="s">
        <v>33</v>
      </c>
      <c r="AX983" s="14" t="s">
        <v>85</v>
      </c>
      <c r="AY983" s="248" t="s">
        <v>157</v>
      </c>
    </row>
    <row r="984" s="2" customFormat="1" ht="66.75" customHeight="1">
      <c r="A984" s="38"/>
      <c r="B984" s="39"/>
      <c r="C984" s="214" t="s">
        <v>1545</v>
      </c>
      <c r="D984" s="214" t="s">
        <v>160</v>
      </c>
      <c r="E984" s="215" t="s">
        <v>1546</v>
      </c>
      <c r="F984" s="216" t="s">
        <v>1547</v>
      </c>
      <c r="G984" s="217" t="s">
        <v>1121</v>
      </c>
      <c r="H984" s="218">
        <v>1</v>
      </c>
      <c r="I984" s="219"/>
      <c r="J984" s="220">
        <f>ROUND(I984*H984,2)</f>
        <v>0</v>
      </c>
      <c r="K984" s="216" t="s">
        <v>1</v>
      </c>
      <c r="L984" s="44"/>
      <c r="M984" s="221" t="s">
        <v>1</v>
      </c>
      <c r="N984" s="222" t="s">
        <v>43</v>
      </c>
      <c r="O984" s="91"/>
      <c r="P984" s="223">
        <f>O984*H984</f>
        <v>0</v>
      </c>
      <c r="Q984" s="223">
        <v>0.00066</v>
      </c>
      <c r="R984" s="223">
        <f>Q984*H984</f>
        <v>0.00066</v>
      </c>
      <c r="S984" s="223">
        <v>0</v>
      </c>
      <c r="T984" s="224">
        <f>S984*H984</f>
        <v>0</v>
      </c>
      <c r="U984" s="38"/>
      <c r="V984" s="38"/>
      <c r="W984" s="38"/>
      <c r="X984" s="38"/>
      <c r="Y984" s="38"/>
      <c r="Z984" s="38"/>
      <c r="AA984" s="38"/>
      <c r="AB984" s="38"/>
      <c r="AC984" s="38"/>
      <c r="AD984" s="38"/>
      <c r="AE984" s="38"/>
      <c r="AR984" s="225" t="s">
        <v>254</v>
      </c>
      <c r="AT984" s="225" t="s">
        <v>160</v>
      </c>
      <c r="AU984" s="225" t="s">
        <v>87</v>
      </c>
      <c r="AY984" s="17" t="s">
        <v>157</v>
      </c>
      <c r="BE984" s="226">
        <f>IF(N984="základní",J984,0)</f>
        <v>0</v>
      </c>
      <c r="BF984" s="226">
        <f>IF(N984="snížená",J984,0)</f>
        <v>0</v>
      </c>
      <c r="BG984" s="226">
        <f>IF(N984="zákl. přenesená",J984,0)</f>
        <v>0</v>
      </c>
      <c r="BH984" s="226">
        <f>IF(N984="sníž. přenesená",J984,0)</f>
        <v>0</v>
      </c>
      <c r="BI984" s="226">
        <f>IF(N984="nulová",J984,0)</f>
        <v>0</v>
      </c>
      <c r="BJ984" s="17" t="s">
        <v>85</v>
      </c>
      <c r="BK984" s="226">
        <f>ROUND(I984*H984,2)</f>
        <v>0</v>
      </c>
      <c r="BL984" s="17" t="s">
        <v>254</v>
      </c>
      <c r="BM984" s="225" t="s">
        <v>1548</v>
      </c>
    </row>
    <row r="985" s="14" customFormat="1">
      <c r="A985" s="14"/>
      <c r="B985" s="238"/>
      <c r="C985" s="239"/>
      <c r="D985" s="229" t="s">
        <v>167</v>
      </c>
      <c r="E985" s="240" t="s">
        <v>1</v>
      </c>
      <c r="F985" s="241" t="s">
        <v>85</v>
      </c>
      <c r="G985" s="239"/>
      <c r="H985" s="242">
        <v>1</v>
      </c>
      <c r="I985" s="243"/>
      <c r="J985" s="239"/>
      <c r="K985" s="239"/>
      <c r="L985" s="244"/>
      <c r="M985" s="245"/>
      <c r="N985" s="246"/>
      <c r="O985" s="246"/>
      <c r="P985" s="246"/>
      <c r="Q985" s="246"/>
      <c r="R985" s="246"/>
      <c r="S985" s="246"/>
      <c r="T985" s="247"/>
      <c r="U985" s="14"/>
      <c r="V985" s="14"/>
      <c r="W985" s="14"/>
      <c r="X985" s="14"/>
      <c r="Y985" s="14"/>
      <c r="Z985" s="14"/>
      <c r="AA985" s="14"/>
      <c r="AB985" s="14"/>
      <c r="AC985" s="14"/>
      <c r="AD985" s="14"/>
      <c r="AE985" s="14"/>
      <c r="AT985" s="248" t="s">
        <v>167</v>
      </c>
      <c r="AU985" s="248" t="s">
        <v>87</v>
      </c>
      <c r="AV985" s="14" t="s">
        <v>87</v>
      </c>
      <c r="AW985" s="14" t="s">
        <v>33</v>
      </c>
      <c r="AX985" s="14" t="s">
        <v>85</v>
      </c>
      <c r="AY985" s="248" t="s">
        <v>157</v>
      </c>
    </row>
    <row r="986" s="2" customFormat="1" ht="37.8" customHeight="1">
      <c r="A986" s="38"/>
      <c r="B986" s="39"/>
      <c r="C986" s="214" t="s">
        <v>1549</v>
      </c>
      <c r="D986" s="214" t="s">
        <v>160</v>
      </c>
      <c r="E986" s="215" t="s">
        <v>1550</v>
      </c>
      <c r="F986" s="216" t="s">
        <v>1551</v>
      </c>
      <c r="G986" s="217" t="s">
        <v>1121</v>
      </c>
      <c r="H986" s="218">
        <v>1</v>
      </c>
      <c r="I986" s="219"/>
      <c r="J986" s="220">
        <f>ROUND(I986*H986,2)</f>
        <v>0</v>
      </c>
      <c r="K986" s="216" t="s">
        <v>1</v>
      </c>
      <c r="L986" s="44"/>
      <c r="M986" s="221" t="s">
        <v>1</v>
      </c>
      <c r="N986" s="222" t="s">
        <v>43</v>
      </c>
      <c r="O986" s="91"/>
      <c r="P986" s="223">
        <f>O986*H986</f>
        <v>0</v>
      </c>
      <c r="Q986" s="223">
        <v>0.00066</v>
      </c>
      <c r="R986" s="223">
        <f>Q986*H986</f>
        <v>0.00066</v>
      </c>
      <c r="S986" s="223">
        <v>0</v>
      </c>
      <c r="T986" s="224">
        <f>S986*H986</f>
        <v>0</v>
      </c>
      <c r="U986" s="38"/>
      <c r="V986" s="38"/>
      <c r="W986" s="38"/>
      <c r="X986" s="38"/>
      <c r="Y986" s="38"/>
      <c r="Z986" s="38"/>
      <c r="AA986" s="38"/>
      <c r="AB986" s="38"/>
      <c r="AC986" s="38"/>
      <c r="AD986" s="38"/>
      <c r="AE986" s="38"/>
      <c r="AR986" s="225" t="s">
        <v>254</v>
      </c>
      <c r="AT986" s="225" t="s">
        <v>160</v>
      </c>
      <c r="AU986" s="225" t="s">
        <v>87</v>
      </c>
      <c r="AY986" s="17" t="s">
        <v>157</v>
      </c>
      <c r="BE986" s="226">
        <f>IF(N986="základní",J986,0)</f>
        <v>0</v>
      </c>
      <c r="BF986" s="226">
        <f>IF(N986="snížená",J986,0)</f>
        <v>0</v>
      </c>
      <c r="BG986" s="226">
        <f>IF(N986="zákl. přenesená",J986,0)</f>
        <v>0</v>
      </c>
      <c r="BH986" s="226">
        <f>IF(N986="sníž. přenesená",J986,0)</f>
        <v>0</v>
      </c>
      <c r="BI986" s="226">
        <f>IF(N986="nulová",J986,0)</f>
        <v>0</v>
      </c>
      <c r="BJ986" s="17" t="s">
        <v>85</v>
      </c>
      <c r="BK986" s="226">
        <f>ROUND(I986*H986,2)</f>
        <v>0</v>
      </c>
      <c r="BL986" s="17" t="s">
        <v>254</v>
      </c>
      <c r="BM986" s="225" t="s">
        <v>1552</v>
      </c>
    </row>
    <row r="987" s="14" customFormat="1">
      <c r="A987" s="14"/>
      <c r="B987" s="238"/>
      <c r="C987" s="239"/>
      <c r="D987" s="229" t="s">
        <v>167</v>
      </c>
      <c r="E987" s="240" t="s">
        <v>1</v>
      </c>
      <c r="F987" s="241" t="s">
        <v>85</v>
      </c>
      <c r="G987" s="239"/>
      <c r="H987" s="242">
        <v>1</v>
      </c>
      <c r="I987" s="243"/>
      <c r="J987" s="239"/>
      <c r="K987" s="239"/>
      <c r="L987" s="244"/>
      <c r="M987" s="245"/>
      <c r="N987" s="246"/>
      <c r="O987" s="246"/>
      <c r="P987" s="246"/>
      <c r="Q987" s="246"/>
      <c r="R987" s="246"/>
      <c r="S987" s="246"/>
      <c r="T987" s="247"/>
      <c r="U987" s="14"/>
      <c r="V987" s="14"/>
      <c r="W987" s="14"/>
      <c r="X987" s="14"/>
      <c r="Y987" s="14"/>
      <c r="Z987" s="14"/>
      <c r="AA987" s="14"/>
      <c r="AB987" s="14"/>
      <c r="AC987" s="14"/>
      <c r="AD987" s="14"/>
      <c r="AE987" s="14"/>
      <c r="AT987" s="248" t="s">
        <v>167</v>
      </c>
      <c r="AU987" s="248" t="s">
        <v>87</v>
      </c>
      <c r="AV987" s="14" t="s">
        <v>87</v>
      </c>
      <c r="AW987" s="14" t="s">
        <v>33</v>
      </c>
      <c r="AX987" s="14" t="s">
        <v>85</v>
      </c>
      <c r="AY987" s="248" t="s">
        <v>157</v>
      </c>
    </row>
    <row r="988" s="2" customFormat="1" ht="62.7" customHeight="1">
      <c r="A988" s="38"/>
      <c r="B988" s="39"/>
      <c r="C988" s="214" t="s">
        <v>1553</v>
      </c>
      <c r="D988" s="214" t="s">
        <v>160</v>
      </c>
      <c r="E988" s="215" t="s">
        <v>1554</v>
      </c>
      <c r="F988" s="216" t="s">
        <v>1555</v>
      </c>
      <c r="G988" s="217" t="s">
        <v>1121</v>
      </c>
      <c r="H988" s="218">
        <v>1</v>
      </c>
      <c r="I988" s="219"/>
      <c r="J988" s="220">
        <f>ROUND(I988*H988,2)</f>
        <v>0</v>
      </c>
      <c r="K988" s="216" t="s">
        <v>1</v>
      </c>
      <c r="L988" s="44"/>
      <c r="M988" s="221" t="s">
        <v>1</v>
      </c>
      <c r="N988" s="222" t="s">
        <v>43</v>
      </c>
      <c r="O988" s="91"/>
      <c r="P988" s="223">
        <f>O988*H988</f>
        <v>0</v>
      </c>
      <c r="Q988" s="223">
        <v>0.00066</v>
      </c>
      <c r="R988" s="223">
        <f>Q988*H988</f>
        <v>0.00066</v>
      </c>
      <c r="S988" s="223">
        <v>0</v>
      </c>
      <c r="T988" s="224">
        <f>S988*H988</f>
        <v>0</v>
      </c>
      <c r="U988" s="38"/>
      <c r="V988" s="38"/>
      <c r="W988" s="38"/>
      <c r="X988" s="38"/>
      <c r="Y988" s="38"/>
      <c r="Z988" s="38"/>
      <c r="AA988" s="38"/>
      <c r="AB988" s="38"/>
      <c r="AC988" s="38"/>
      <c r="AD988" s="38"/>
      <c r="AE988" s="38"/>
      <c r="AR988" s="225" t="s">
        <v>254</v>
      </c>
      <c r="AT988" s="225" t="s">
        <v>160</v>
      </c>
      <c r="AU988" s="225" t="s">
        <v>87</v>
      </c>
      <c r="AY988" s="17" t="s">
        <v>157</v>
      </c>
      <c r="BE988" s="226">
        <f>IF(N988="základní",J988,0)</f>
        <v>0</v>
      </c>
      <c r="BF988" s="226">
        <f>IF(N988="snížená",J988,0)</f>
        <v>0</v>
      </c>
      <c r="BG988" s="226">
        <f>IF(N988="zákl. přenesená",J988,0)</f>
        <v>0</v>
      </c>
      <c r="BH988" s="226">
        <f>IF(N988="sníž. přenesená",J988,0)</f>
        <v>0</v>
      </c>
      <c r="BI988" s="226">
        <f>IF(N988="nulová",J988,0)</f>
        <v>0</v>
      </c>
      <c r="BJ988" s="17" t="s">
        <v>85</v>
      </c>
      <c r="BK988" s="226">
        <f>ROUND(I988*H988,2)</f>
        <v>0</v>
      </c>
      <c r="BL988" s="17" t="s">
        <v>254</v>
      </c>
      <c r="BM988" s="225" t="s">
        <v>1556</v>
      </c>
    </row>
    <row r="989" s="14" customFormat="1">
      <c r="A989" s="14"/>
      <c r="B989" s="238"/>
      <c r="C989" s="239"/>
      <c r="D989" s="229" t="s">
        <v>167</v>
      </c>
      <c r="E989" s="240" t="s">
        <v>1</v>
      </c>
      <c r="F989" s="241" t="s">
        <v>85</v>
      </c>
      <c r="G989" s="239"/>
      <c r="H989" s="242">
        <v>1</v>
      </c>
      <c r="I989" s="243"/>
      <c r="J989" s="239"/>
      <c r="K989" s="239"/>
      <c r="L989" s="244"/>
      <c r="M989" s="245"/>
      <c r="N989" s="246"/>
      <c r="O989" s="246"/>
      <c r="P989" s="246"/>
      <c r="Q989" s="246"/>
      <c r="R989" s="246"/>
      <c r="S989" s="246"/>
      <c r="T989" s="247"/>
      <c r="U989" s="14"/>
      <c r="V989" s="14"/>
      <c r="W989" s="14"/>
      <c r="X989" s="14"/>
      <c r="Y989" s="14"/>
      <c r="Z989" s="14"/>
      <c r="AA989" s="14"/>
      <c r="AB989" s="14"/>
      <c r="AC989" s="14"/>
      <c r="AD989" s="14"/>
      <c r="AE989" s="14"/>
      <c r="AT989" s="248" t="s">
        <v>167</v>
      </c>
      <c r="AU989" s="248" t="s">
        <v>87</v>
      </c>
      <c r="AV989" s="14" t="s">
        <v>87</v>
      </c>
      <c r="AW989" s="14" t="s">
        <v>33</v>
      </c>
      <c r="AX989" s="14" t="s">
        <v>85</v>
      </c>
      <c r="AY989" s="248" t="s">
        <v>157</v>
      </c>
    </row>
    <row r="990" s="2" customFormat="1" ht="49.05" customHeight="1">
      <c r="A990" s="38"/>
      <c r="B990" s="39"/>
      <c r="C990" s="214" t="s">
        <v>1557</v>
      </c>
      <c r="D990" s="214" t="s">
        <v>160</v>
      </c>
      <c r="E990" s="215" t="s">
        <v>1558</v>
      </c>
      <c r="F990" s="216" t="s">
        <v>1559</v>
      </c>
      <c r="G990" s="217" t="s">
        <v>1121</v>
      </c>
      <c r="H990" s="218">
        <v>1</v>
      </c>
      <c r="I990" s="219"/>
      <c r="J990" s="220">
        <f>ROUND(I990*H990,2)</f>
        <v>0</v>
      </c>
      <c r="K990" s="216" t="s">
        <v>1</v>
      </c>
      <c r="L990" s="44"/>
      <c r="M990" s="221" t="s">
        <v>1</v>
      </c>
      <c r="N990" s="222" t="s">
        <v>43</v>
      </c>
      <c r="O990" s="91"/>
      <c r="P990" s="223">
        <f>O990*H990</f>
        <v>0</v>
      </c>
      <c r="Q990" s="223">
        <v>0.00066</v>
      </c>
      <c r="R990" s="223">
        <f>Q990*H990</f>
        <v>0.00066</v>
      </c>
      <c r="S990" s="223">
        <v>0</v>
      </c>
      <c r="T990" s="224">
        <f>S990*H990</f>
        <v>0</v>
      </c>
      <c r="U990" s="38"/>
      <c r="V990" s="38"/>
      <c r="W990" s="38"/>
      <c r="X990" s="38"/>
      <c r="Y990" s="38"/>
      <c r="Z990" s="38"/>
      <c r="AA990" s="38"/>
      <c r="AB990" s="38"/>
      <c r="AC990" s="38"/>
      <c r="AD990" s="38"/>
      <c r="AE990" s="38"/>
      <c r="AR990" s="225" t="s">
        <v>254</v>
      </c>
      <c r="AT990" s="225" t="s">
        <v>160</v>
      </c>
      <c r="AU990" s="225" t="s">
        <v>87</v>
      </c>
      <c r="AY990" s="17" t="s">
        <v>157</v>
      </c>
      <c r="BE990" s="226">
        <f>IF(N990="základní",J990,0)</f>
        <v>0</v>
      </c>
      <c r="BF990" s="226">
        <f>IF(N990="snížená",J990,0)</f>
        <v>0</v>
      </c>
      <c r="BG990" s="226">
        <f>IF(N990="zákl. přenesená",J990,0)</f>
        <v>0</v>
      </c>
      <c r="BH990" s="226">
        <f>IF(N990="sníž. přenesená",J990,0)</f>
        <v>0</v>
      </c>
      <c r="BI990" s="226">
        <f>IF(N990="nulová",J990,0)</f>
        <v>0</v>
      </c>
      <c r="BJ990" s="17" t="s">
        <v>85</v>
      </c>
      <c r="BK990" s="226">
        <f>ROUND(I990*H990,2)</f>
        <v>0</v>
      </c>
      <c r="BL990" s="17" t="s">
        <v>254</v>
      </c>
      <c r="BM990" s="225" t="s">
        <v>1560</v>
      </c>
    </row>
    <row r="991" s="14" customFormat="1">
      <c r="A991" s="14"/>
      <c r="B991" s="238"/>
      <c r="C991" s="239"/>
      <c r="D991" s="229" t="s">
        <v>167</v>
      </c>
      <c r="E991" s="240" t="s">
        <v>1</v>
      </c>
      <c r="F991" s="241" t="s">
        <v>85</v>
      </c>
      <c r="G991" s="239"/>
      <c r="H991" s="242">
        <v>1</v>
      </c>
      <c r="I991" s="243"/>
      <c r="J991" s="239"/>
      <c r="K991" s="239"/>
      <c r="L991" s="244"/>
      <c r="M991" s="245"/>
      <c r="N991" s="246"/>
      <c r="O991" s="246"/>
      <c r="P991" s="246"/>
      <c r="Q991" s="246"/>
      <c r="R991" s="246"/>
      <c r="S991" s="246"/>
      <c r="T991" s="247"/>
      <c r="U991" s="14"/>
      <c r="V991" s="14"/>
      <c r="W991" s="14"/>
      <c r="X991" s="14"/>
      <c r="Y991" s="14"/>
      <c r="Z991" s="14"/>
      <c r="AA991" s="14"/>
      <c r="AB991" s="14"/>
      <c r="AC991" s="14"/>
      <c r="AD991" s="14"/>
      <c r="AE991" s="14"/>
      <c r="AT991" s="248" t="s">
        <v>167</v>
      </c>
      <c r="AU991" s="248" t="s">
        <v>87</v>
      </c>
      <c r="AV991" s="14" t="s">
        <v>87</v>
      </c>
      <c r="AW991" s="14" t="s">
        <v>33</v>
      </c>
      <c r="AX991" s="14" t="s">
        <v>85</v>
      </c>
      <c r="AY991" s="248" t="s">
        <v>157</v>
      </c>
    </row>
    <row r="992" s="2" customFormat="1" ht="49.05" customHeight="1">
      <c r="A992" s="38"/>
      <c r="B992" s="39"/>
      <c r="C992" s="214" t="s">
        <v>1561</v>
      </c>
      <c r="D992" s="214" t="s">
        <v>160</v>
      </c>
      <c r="E992" s="215" t="s">
        <v>1562</v>
      </c>
      <c r="F992" s="216" t="s">
        <v>1559</v>
      </c>
      <c r="G992" s="217" t="s">
        <v>1121</v>
      </c>
      <c r="H992" s="218">
        <v>1</v>
      </c>
      <c r="I992" s="219"/>
      <c r="J992" s="220">
        <f>ROUND(I992*H992,2)</f>
        <v>0</v>
      </c>
      <c r="K992" s="216" t="s">
        <v>1</v>
      </c>
      <c r="L992" s="44"/>
      <c r="M992" s="221" t="s">
        <v>1</v>
      </c>
      <c r="N992" s="222" t="s">
        <v>43</v>
      </c>
      <c r="O992" s="91"/>
      <c r="P992" s="223">
        <f>O992*H992</f>
        <v>0</v>
      </c>
      <c r="Q992" s="223">
        <v>0.00066</v>
      </c>
      <c r="R992" s="223">
        <f>Q992*H992</f>
        <v>0.00066</v>
      </c>
      <c r="S992" s="223">
        <v>0</v>
      </c>
      <c r="T992" s="224">
        <f>S992*H992</f>
        <v>0</v>
      </c>
      <c r="U992" s="38"/>
      <c r="V992" s="38"/>
      <c r="W992" s="38"/>
      <c r="X992" s="38"/>
      <c r="Y992" s="38"/>
      <c r="Z992" s="38"/>
      <c r="AA992" s="38"/>
      <c r="AB992" s="38"/>
      <c r="AC992" s="38"/>
      <c r="AD992" s="38"/>
      <c r="AE992" s="38"/>
      <c r="AR992" s="225" t="s">
        <v>254</v>
      </c>
      <c r="AT992" s="225" t="s">
        <v>160</v>
      </c>
      <c r="AU992" s="225" t="s">
        <v>87</v>
      </c>
      <c r="AY992" s="17" t="s">
        <v>157</v>
      </c>
      <c r="BE992" s="226">
        <f>IF(N992="základní",J992,0)</f>
        <v>0</v>
      </c>
      <c r="BF992" s="226">
        <f>IF(N992="snížená",J992,0)</f>
        <v>0</v>
      </c>
      <c r="BG992" s="226">
        <f>IF(N992="zákl. přenesená",J992,0)</f>
        <v>0</v>
      </c>
      <c r="BH992" s="226">
        <f>IF(N992="sníž. přenesená",J992,0)</f>
        <v>0</v>
      </c>
      <c r="BI992" s="226">
        <f>IF(N992="nulová",J992,0)</f>
        <v>0</v>
      </c>
      <c r="BJ992" s="17" t="s">
        <v>85</v>
      </c>
      <c r="BK992" s="226">
        <f>ROUND(I992*H992,2)</f>
        <v>0</v>
      </c>
      <c r="BL992" s="17" t="s">
        <v>254</v>
      </c>
      <c r="BM992" s="225" t="s">
        <v>1563</v>
      </c>
    </row>
    <row r="993" s="14" customFormat="1">
      <c r="A993" s="14"/>
      <c r="B993" s="238"/>
      <c r="C993" s="239"/>
      <c r="D993" s="229" t="s">
        <v>167</v>
      </c>
      <c r="E993" s="240" t="s">
        <v>1</v>
      </c>
      <c r="F993" s="241" t="s">
        <v>85</v>
      </c>
      <c r="G993" s="239"/>
      <c r="H993" s="242">
        <v>1</v>
      </c>
      <c r="I993" s="243"/>
      <c r="J993" s="239"/>
      <c r="K993" s="239"/>
      <c r="L993" s="244"/>
      <c r="M993" s="245"/>
      <c r="N993" s="246"/>
      <c r="O993" s="246"/>
      <c r="P993" s="246"/>
      <c r="Q993" s="246"/>
      <c r="R993" s="246"/>
      <c r="S993" s="246"/>
      <c r="T993" s="247"/>
      <c r="U993" s="14"/>
      <c r="V993" s="14"/>
      <c r="W993" s="14"/>
      <c r="X993" s="14"/>
      <c r="Y993" s="14"/>
      <c r="Z993" s="14"/>
      <c r="AA993" s="14"/>
      <c r="AB993" s="14"/>
      <c r="AC993" s="14"/>
      <c r="AD993" s="14"/>
      <c r="AE993" s="14"/>
      <c r="AT993" s="248" t="s">
        <v>167</v>
      </c>
      <c r="AU993" s="248" t="s">
        <v>87</v>
      </c>
      <c r="AV993" s="14" t="s">
        <v>87</v>
      </c>
      <c r="AW993" s="14" t="s">
        <v>33</v>
      </c>
      <c r="AX993" s="14" t="s">
        <v>85</v>
      </c>
      <c r="AY993" s="248" t="s">
        <v>157</v>
      </c>
    </row>
    <row r="994" s="2" customFormat="1" ht="37.8" customHeight="1">
      <c r="A994" s="38"/>
      <c r="B994" s="39"/>
      <c r="C994" s="214" t="s">
        <v>1564</v>
      </c>
      <c r="D994" s="214" t="s">
        <v>160</v>
      </c>
      <c r="E994" s="215" t="s">
        <v>1565</v>
      </c>
      <c r="F994" s="216" t="s">
        <v>1566</v>
      </c>
      <c r="G994" s="217" t="s">
        <v>1121</v>
      </c>
      <c r="H994" s="218">
        <v>1</v>
      </c>
      <c r="I994" s="219"/>
      <c r="J994" s="220">
        <f>ROUND(I994*H994,2)</f>
        <v>0</v>
      </c>
      <c r="K994" s="216" t="s">
        <v>1</v>
      </c>
      <c r="L994" s="44"/>
      <c r="M994" s="221" t="s">
        <v>1</v>
      </c>
      <c r="N994" s="222" t="s">
        <v>43</v>
      </c>
      <c r="O994" s="91"/>
      <c r="P994" s="223">
        <f>O994*H994</f>
        <v>0</v>
      </c>
      <c r="Q994" s="223">
        <v>0.00066</v>
      </c>
      <c r="R994" s="223">
        <f>Q994*H994</f>
        <v>0.00066</v>
      </c>
      <c r="S994" s="223">
        <v>0</v>
      </c>
      <c r="T994" s="224">
        <f>S994*H994</f>
        <v>0</v>
      </c>
      <c r="U994" s="38"/>
      <c r="V994" s="38"/>
      <c r="W994" s="38"/>
      <c r="X994" s="38"/>
      <c r="Y994" s="38"/>
      <c r="Z994" s="38"/>
      <c r="AA994" s="38"/>
      <c r="AB994" s="38"/>
      <c r="AC994" s="38"/>
      <c r="AD994" s="38"/>
      <c r="AE994" s="38"/>
      <c r="AR994" s="225" t="s">
        <v>254</v>
      </c>
      <c r="AT994" s="225" t="s">
        <v>160</v>
      </c>
      <c r="AU994" s="225" t="s">
        <v>87</v>
      </c>
      <c r="AY994" s="17" t="s">
        <v>157</v>
      </c>
      <c r="BE994" s="226">
        <f>IF(N994="základní",J994,0)</f>
        <v>0</v>
      </c>
      <c r="BF994" s="226">
        <f>IF(N994="snížená",J994,0)</f>
        <v>0</v>
      </c>
      <c r="BG994" s="226">
        <f>IF(N994="zákl. přenesená",J994,0)</f>
        <v>0</v>
      </c>
      <c r="BH994" s="226">
        <f>IF(N994="sníž. přenesená",J994,0)</f>
        <v>0</v>
      </c>
      <c r="BI994" s="226">
        <f>IF(N994="nulová",J994,0)</f>
        <v>0</v>
      </c>
      <c r="BJ994" s="17" t="s">
        <v>85</v>
      </c>
      <c r="BK994" s="226">
        <f>ROUND(I994*H994,2)</f>
        <v>0</v>
      </c>
      <c r="BL994" s="17" t="s">
        <v>254</v>
      </c>
      <c r="BM994" s="225" t="s">
        <v>1567</v>
      </c>
    </row>
    <row r="995" s="14" customFormat="1">
      <c r="A995" s="14"/>
      <c r="B995" s="238"/>
      <c r="C995" s="239"/>
      <c r="D995" s="229" t="s">
        <v>167</v>
      </c>
      <c r="E995" s="240" t="s">
        <v>1</v>
      </c>
      <c r="F995" s="241" t="s">
        <v>85</v>
      </c>
      <c r="G995" s="239"/>
      <c r="H995" s="242">
        <v>1</v>
      </c>
      <c r="I995" s="243"/>
      <c r="J995" s="239"/>
      <c r="K995" s="239"/>
      <c r="L995" s="244"/>
      <c r="M995" s="245"/>
      <c r="N995" s="246"/>
      <c r="O995" s="246"/>
      <c r="P995" s="246"/>
      <c r="Q995" s="246"/>
      <c r="R995" s="246"/>
      <c r="S995" s="246"/>
      <c r="T995" s="247"/>
      <c r="U995" s="14"/>
      <c r="V995" s="14"/>
      <c r="W995" s="14"/>
      <c r="X995" s="14"/>
      <c r="Y995" s="14"/>
      <c r="Z995" s="14"/>
      <c r="AA995" s="14"/>
      <c r="AB995" s="14"/>
      <c r="AC995" s="14"/>
      <c r="AD995" s="14"/>
      <c r="AE995" s="14"/>
      <c r="AT995" s="248" t="s">
        <v>167</v>
      </c>
      <c r="AU995" s="248" t="s">
        <v>87</v>
      </c>
      <c r="AV995" s="14" t="s">
        <v>87</v>
      </c>
      <c r="AW995" s="14" t="s">
        <v>33</v>
      </c>
      <c r="AX995" s="14" t="s">
        <v>85</v>
      </c>
      <c r="AY995" s="248" t="s">
        <v>157</v>
      </c>
    </row>
    <row r="996" s="2" customFormat="1" ht="380.25" customHeight="1">
      <c r="A996" s="38"/>
      <c r="B996" s="39"/>
      <c r="C996" s="214" t="s">
        <v>1568</v>
      </c>
      <c r="D996" s="214" t="s">
        <v>160</v>
      </c>
      <c r="E996" s="215" t="s">
        <v>1569</v>
      </c>
      <c r="F996" s="216" t="s">
        <v>1570</v>
      </c>
      <c r="G996" s="217" t="s">
        <v>1121</v>
      </c>
      <c r="H996" s="218">
        <v>1</v>
      </c>
      <c r="I996" s="219"/>
      <c r="J996" s="220">
        <f>ROUND(I996*H996,2)</f>
        <v>0</v>
      </c>
      <c r="K996" s="216" t="s">
        <v>1</v>
      </c>
      <c r="L996" s="44"/>
      <c r="M996" s="221" t="s">
        <v>1</v>
      </c>
      <c r="N996" s="222" t="s">
        <v>43</v>
      </c>
      <c r="O996" s="91"/>
      <c r="P996" s="223">
        <f>O996*H996</f>
        <v>0</v>
      </c>
      <c r="Q996" s="223">
        <v>0.00066</v>
      </c>
      <c r="R996" s="223">
        <f>Q996*H996</f>
        <v>0.00066</v>
      </c>
      <c r="S996" s="223">
        <v>0</v>
      </c>
      <c r="T996" s="224">
        <f>S996*H996</f>
        <v>0</v>
      </c>
      <c r="U996" s="38"/>
      <c r="V996" s="38"/>
      <c r="W996" s="38"/>
      <c r="X996" s="38"/>
      <c r="Y996" s="38"/>
      <c r="Z996" s="38"/>
      <c r="AA996" s="38"/>
      <c r="AB996" s="38"/>
      <c r="AC996" s="38"/>
      <c r="AD996" s="38"/>
      <c r="AE996" s="38"/>
      <c r="AR996" s="225" t="s">
        <v>254</v>
      </c>
      <c r="AT996" s="225" t="s">
        <v>160</v>
      </c>
      <c r="AU996" s="225" t="s">
        <v>87</v>
      </c>
      <c r="AY996" s="17" t="s">
        <v>157</v>
      </c>
      <c r="BE996" s="226">
        <f>IF(N996="základní",J996,0)</f>
        <v>0</v>
      </c>
      <c r="BF996" s="226">
        <f>IF(N996="snížená",J996,0)</f>
        <v>0</v>
      </c>
      <c r="BG996" s="226">
        <f>IF(N996="zákl. přenesená",J996,0)</f>
        <v>0</v>
      </c>
      <c r="BH996" s="226">
        <f>IF(N996="sníž. přenesená",J996,0)</f>
        <v>0</v>
      </c>
      <c r="BI996" s="226">
        <f>IF(N996="nulová",J996,0)</f>
        <v>0</v>
      </c>
      <c r="BJ996" s="17" t="s">
        <v>85</v>
      </c>
      <c r="BK996" s="226">
        <f>ROUND(I996*H996,2)</f>
        <v>0</v>
      </c>
      <c r="BL996" s="17" t="s">
        <v>254</v>
      </c>
      <c r="BM996" s="225" t="s">
        <v>1571</v>
      </c>
    </row>
    <row r="997" s="14" customFormat="1">
      <c r="A997" s="14"/>
      <c r="B997" s="238"/>
      <c r="C997" s="239"/>
      <c r="D997" s="229" t="s">
        <v>167</v>
      </c>
      <c r="E997" s="240" t="s">
        <v>1</v>
      </c>
      <c r="F997" s="241" t="s">
        <v>85</v>
      </c>
      <c r="G997" s="239"/>
      <c r="H997" s="242">
        <v>1</v>
      </c>
      <c r="I997" s="243"/>
      <c r="J997" s="239"/>
      <c r="K997" s="239"/>
      <c r="L997" s="244"/>
      <c r="M997" s="245"/>
      <c r="N997" s="246"/>
      <c r="O997" s="246"/>
      <c r="P997" s="246"/>
      <c r="Q997" s="246"/>
      <c r="R997" s="246"/>
      <c r="S997" s="246"/>
      <c r="T997" s="247"/>
      <c r="U997" s="14"/>
      <c r="V997" s="14"/>
      <c r="W997" s="14"/>
      <c r="X997" s="14"/>
      <c r="Y997" s="14"/>
      <c r="Z997" s="14"/>
      <c r="AA997" s="14"/>
      <c r="AB997" s="14"/>
      <c r="AC997" s="14"/>
      <c r="AD997" s="14"/>
      <c r="AE997" s="14"/>
      <c r="AT997" s="248" t="s">
        <v>167</v>
      </c>
      <c r="AU997" s="248" t="s">
        <v>87</v>
      </c>
      <c r="AV997" s="14" t="s">
        <v>87</v>
      </c>
      <c r="AW997" s="14" t="s">
        <v>33</v>
      </c>
      <c r="AX997" s="14" t="s">
        <v>85</v>
      </c>
      <c r="AY997" s="248" t="s">
        <v>157</v>
      </c>
    </row>
    <row r="998" s="2" customFormat="1" ht="33" customHeight="1">
      <c r="A998" s="38"/>
      <c r="B998" s="39"/>
      <c r="C998" s="214" t="s">
        <v>1572</v>
      </c>
      <c r="D998" s="214" t="s">
        <v>160</v>
      </c>
      <c r="E998" s="215" t="s">
        <v>1573</v>
      </c>
      <c r="F998" s="216" t="s">
        <v>1574</v>
      </c>
      <c r="G998" s="217" t="s">
        <v>1121</v>
      </c>
      <c r="H998" s="218">
        <v>1</v>
      </c>
      <c r="I998" s="219"/>
      <c r="J998" s="220">
        <f>ROUND(I998*H998,2)</f>
        <v>0</v>
      </c>
      <c r="K998" s="216" t="s">
        <v>1</v>
      </c>
      <c r="L998" s="44"/>
      <c r="M998" s="221" t="s">
        <v>1</v>
      </c>
      <c r="N998" s="222" t="s">
        <v>43</v>
      </c>
      <c r="O998" s="91"/>
      <c r="P998" s="223">
        <f>O998*H998</f>
        <v>0</v>
      </c>
      <c r="Q998" s="223">
        <v>0.00066</v>
      </c>
      <c r="R998" s="223">
        <f>Q998*H998</f>
        <v>0.00066</v>
      </c>
      <c r="S998" s="223">
        <v>0</v>
      </c>
      <c r="T998" s="224">
        <f>S998*H998</f>
        <v>0</v>
      </c>
      <c r="U998" s="38"/>
      <c r="V998" s="38"/>
      <c r="W998" s="38"/>
      <c r="X998" s="38"/>
      <c r="Y998" s="38"/>
      <c r="Z998" s="38"/>
      <c r="AA998" s="38"/>
      <c r="AB998" s="38"/>
      <c r="AC998" s="38"/>
      <c r="AD998" s="38"/>
      <c r="AE998" s="38"/>
      <c r="AR998" s="225" t="s">
        <v>254</v>
      </c>
      <c r="AT998" s="225" t="s">
        <v>160</v>
      </c>
      <c r="AU998" s="225" t="s">
        <v>87</v>
      </c>
      <c r="AY998" s="17" t="s">
        <v>157</v>
      </c>
      <c r="BE998" s="226">
        <f>IF(N998="základní",J998,0)</f>
        <v>0</v>
      </c>
      <c r="BF998" s="226">
        <f>IF(N998="snížená",J998,0)</f>
        <v>0</v>
      </c>
      <c r="BG998" s="226">
        <f>IF(N998="zákl. přenesená",J998,0)</f>
        <v>0</v>
      </c>
      <c r="BH998" s="226">
        <f>IF(N998="sníž. přenesená",J998,0)</f>
        <v>0</v>
      </c>
      <c r="BI998" s="226">
        <f>IF(N998="nulová",J998,0)</f>
        <v>0</v>
      </c>
      <c r="BJ998" s="17" t="s">
        <v>85</v>
      </c>
      <c r="BK998" s="226">
        <f>ROUND(I998*H998,2)</f>
        <v>0</v>
      </c>
      <c r="BL998" s="17" t="s">
        <v>254</v>
      </c>
      <c r="BM998" s="225" t="s">
        <v>1575</v>
      </c>
    </row>
    <row r="999" s="14" customFormat="1">
      <c r="A999" s="14"/>
      <c r="B999" s="238"/>
      <c r="C999" s="239"/>
      <c r="D999" s="229" t="s">
        <v>167</v>
      </c>
      <c r="E999" s="240" t="s">
        <v>1</v>
      </c>
      <c r="F999" s="241" t="s">
        <v>85</v>
      </c>
      <c r="G999" s="239"/>
      <c r="H999" s="242">
        <v>1</v>
      </c>
      <c r="I999" s="243"/>
      <c r="J999" s="239"/>
      <c r="K999" s="239"/>
      <c r="L999" s="244"/>
      <c r="M999" s="245"/>
      <c r="N999" s="246"/>
      <c r="O999" s="246"/>
      <c r="P999" s="246"/>
      <c r="Q999" s="246"/>
      <c r="R999" s="246"/>
      <c r="S999" s="246"/>
      <c r="T999" s="247"/>
      <c r="U999" s="14"/>
      <c r="V999" s="14"/>
      <c r="W999" s="14"/>
      <c r="X999" s="14"/>
      <c r="Y999" s="14"/>
      <c r="Z999" s="14"/>
      <c r="AA999" s="14"/>
      <c r="AB999" s="14"/>
      <c r="AC999" s="14"/>
      <c r="AD999" s="14"/>
      <c r="AE999" s="14"/>
      <c r="AT999" s="248" t="s">
        <v>167</v>
      </c>
      <c r="AU999" s="248" t="s">
        <v>87</v>
      </c>
      <c r="AV999" s="14" t="s">
        <v>87</v>
      </c>
      <c r="AW999" s="14" t="s">
        <v>33</v>
      </c>
      <c r="AX999" s="14" t="s">
        <v>85</v>
      </c>
      <c r="AY999" s="248" t="s">
        <v>157</v>
      </c>
    </row>
    <row r="1000" s="2" customFormat="1" ht="33" customHeight="1">
      <c r="A1000" s="38"/>
      <c r="B1000" s="39"/>
      <c r="C1000" s="214" t="s">
        <v>1576</v>
      </c>
      <c r="D1000" s="214" t="s">
        <v>160</v>
      </c>
      <c r="E1000" s="215" t="s">
        <v>1577</v>
      </c>
      <c r="F1000" s="216" t="s">
        <v>1578</v>
      </c>
      <c r="G1000" s="217" t="s">
        <v>1121</v>
      </c>
      <c r="H1000" s="218">
        <v>1</v>
      </c>
      <c r="I1000" s="219"/>
      <c r="J1000" s="220">
        <f>ROUND(I1000*H1000,2)</f>
        <v>0</v>
      </c>
      <c r="K1000" s="216" t="s">
        <v>1</v>
      </c>
      <c r="L1000" s="44"/>
      <c r="M1000" s="221" t="s">
        <v>1</v>
      </c>
      <c r="N1000" s="222" t="s">
        <v>43</v>
      </c>
      <c r="O1000" s="91"/>
      <c r="P1000" s="223">
        <f>O1000*H1000</f>
        <v>0</v>
      </c>
      <c r="Q1000" s="223">
        <v>0.00066</v>
      </c>
      <c r="R1000" s="223">
        <f>Q1000*H1000</f>
        <v>0.00066</v>
      </c>
      <c r="S1000" s="223">
        <v>0</v>
      </c>
      <c r="T1000" s="224">
        <f>S1000*H1000</f>
        <v>0</v>
      </c>
      <c r="U1000" s="38"/>
      <c r="V1000" s="38"/>
      <c r="W1000" s="38"/>
      <c r="X1000" s="38"/>
      <c r="Y1000" s="38"/>
      <c r="Z1000" s="38"/>
      <c r="AA1000" s="38"/>
      <c r="AB1000" s="38"/>
      <c r="AC1000" s="38"/>
      <c r="AD1000" s="38"/>
      <c r="AE1000" s="38"/>
      <c r="AR1000" s="225" t="s">
        <v>254</v>
      </c>
      <c r="AT1000" s="225" t="s">
        <v>160</v>
      </c>
      <c r="AU1000" s="225" t="s">
        <v>87</v>
      </c>
      <c r="AY1000" s="17" t="s">
        <v>157</v>
      </c>
      <c r="BE1000" s="226">
        <f>IF(N1000="základní",J1000,0)</f>
        <v>0</v>
      </c>
      <c r="BF1000" s="226">
        <f>IF(N1000="snížená",J1000,0)</f>
        <v>0</v>
      </c>
      <c r="BG1000" s="226">
        <f>IF(N1000="zákl. přenesená",J1000,0)</f>
        <v>0</v>
      </c>
      <c r="BH1000" s="226">
        <f>IF(N1000="sníž. přenesená",J1000,0)</f>
        <v>0</v>
      </c>
      <c r="BI1000" s="226">
        <f>IF(N1000="nulová",J1000,0)</f>
        <v>0</v>
      </c>
      <c r="BJ1000" s="17" t="s">
        <v>85</v>
      </c>
      <c r="BK1000" s="226">
        <f>ROUND(I1000*H1000,2)</f>
        <v>0</v>
      </c>
      <c r="BL1000" s="17" t="s">
        <v>254</v>
      </c>
      <c r="BM1000" s="225" t="s">
        <v>1579</v>
      </c>
    </row>
    <row r="1001" s="14" customFormat="1">
      <c r="A1001" s="14"/>
      <c r="B1001" s="238"/>
      <c r="C1001" s="239"/>
      <c r="D1001" s="229" t="s">
        <v>167</v>
      </c>
      <c r="E1001" s="240" t="s">
        <v>1</v>
      </c>
      <c r="F1001" s="241" t="s">
        <v>85</v>
      </c>
      <c r="G1001" s="239"/>
      <c r="H1001" s="242">
        <v>1</v>
      </c>
      <c r="I1001" s="243"/>
      <c r="J1001" s="239"/>
      <c r="K1001" s="239"/>
      <c r="L1001" s="244"/>
      <c r="M1001" s="245"/>
      <c r="N1001" s="246"/>
      <c r="O1001" s="246"/>
      <c r="P1001" s="246"/>
      <c r="Q1001" s="246"/>
      <c r="R1001" s="246"/>
      <c r="S1001" s="246"/>
      <c r="T1001" s="247"/>
      <c r="U1001" s="14"/>
      <c r="V1001" s="14"/>
      <c r="W1001" s="14"/>
      <c r="X1001" s="14"/>
      <c r="Y1001" s="14"/>
      <c r="Z1001" s="14"/>
      <c r="AA1001" s="14"/>
      <c r="AB1001" s="14"/>
      <c r="AC1001" s="14"/>
      <c r="AD1001" s="14"/>
      <c r="AE1001" s="14"/>
      <c r="AT1001" s="248" t="s">
        <v>167</v>
      </c>
      <c r="AU1001" s="248" t="s">
        <v>87</v>
      </c>
      <c r="AV1001" s="14" t="s">
        <v>87</v>
      </c>
      <c r="AW1001" s="14" t="s">
        <v>33</v>
      </c>
      <c r="AX1001" s="14" t="s">
        <v>85</v>
      </c>
      <c r="AY1001" s="248" t="s">
        <v>157</v>
      </c>
    </row>
    <row r="1002" s="2" customFormat="1" ht="66.75" customHeight="1">
      <c r="A1002" s="38"/>
      <c r="B1002" s="39"/>
      <c r="C1002" s="214" t="s">
        <v>1580</v>
      </c>
      <c r="D1002" s="214" t="s">
        <v>160</v>
      </c>
      <c r="E1002" s="215" t="s">
        <v>1581</v>
      </c>
      <c r="F1002" s="216" t="s">
        <v>1582</v>
      </c>
      <c r="G1002" s="217" t="s">
        <v>1121</v>
      </c>
      <c r="H1002" s="218">
        <v>1</v>
      </c>
      <c r="I1002" s="219"/>
      <c r="J1002" s="220">
        <f>ROUND(I1002*H1002,2)</f>
        <v>0</v>
      </c>
      <c r="K1002" s="216" t="s">
        <v>1</v>
      </c>
      <c r="L1002" s="44"/>
      <c r="M1002" s="221" t="s">
        <v>1</v>
      </c>
      <c r="N1002" s="222" t="s">
        <v>43</v>
      </c>
      <c r="O1002" s="91"/>
      <c r="P1002" s="223">
        <f>O1002*H1002</f>
        <v>0</v>
      </c>
      <c r="Q1002" s="223">
        <v>0.00066</v>
      </c>
      <c r="R1002" s="223">
        <f>Q1002*H1002</f>
        <v>0.00066</v>
      </c>
      <c r="S1002" s="223">
        <v>0</v>
      </c>
      <c r="T1002" s="224">
        <f>S1002*H1002</f>
        <v>0</v>
      </c>
      <c r="U1002" s="38"/>
      <c r="V1002" s="38"/>
      <c r="W1002" s="38"/>
      <c r="X1002" s="38"/>
      <c r="Y1002" s="38"/>
      <c r="Z1002" s="38"/>
      <c r="AA1002" s="38"/>
      <c r="AB1002" s="38"/>
      <c r="AC1002" s="38"/>
      <c r="AD1002" s="38"/>
      <c r="AE1002" s="38"/>
      <c r="AR1002" s="225" t="s">
        <v>254</v>
      </c>
      <c r="AT1002" s="225" t="s">
        <v>160</v>
      </c>
      <c r="AU1002" s="225" t="s">
        <v>87</v>
      </c>
      <c r="AY1002" s="17" t="s">
        <v>157</v>
      </c>
      <c r="BE1002" s="226">
        <f>IF(N1002="základní",J1002,0)</f>
        <v>0</v>
      </c>
      <c r="BF1002" s="226">
        <f>IF(N1002="snížená",J1002,0)</f>
        <v>0</v>
      </c>
      <c r="BG1002" s="226">
        <f>IF(N1002="zákl. přenesená",J1002,0)</f>
        <v>0</v>
      </c>
      <c r="BH1002" s="226">
        <f>IF(N1002="sníž. přenesená",J1002,0)</f>
        <v>0</v>
      </c>
      <c r="BI1002" s="226">
        <f>IF(N1002="nulová",J1002,0)</f>
        <v>0</v>
      </c>
      <c r="BJ1002" s="17" t="s">
        <v>85</v>
      </c>
      <c r="BK1002" s="226">
        <f>ROUND(I1002*H1002,2)</f>
        <v>0</v>
      </c>
      <c r="BL1002" s="17" t="s">
        <v>254</v>
      </c>
      <c r="BM1002" s="225" t="s">
        <v>1583</v>
      </c>
    </row>
    <row r="1003" s="14" customFormat="1">
      <c r="A1003" s="14"/>
      <c r="B1003" s="238"/>
      <c r="C1003" s="239"/>
      <c r="D1003" s="229" t="s">
        <v>167</v>
      </c>
      <c r="E1003" s="240" t="s">
        <v>1</v>
      </c>
      <c r="F1003" s="241" t="s">
        <v>85</v>
      </c>
      <c r="G1003" s="239"/>
      <c r="H1003" s="242">
        <v>1</v>
      </c>
      <c r="I1003" s="243"/>
      <c r="J1003" s="239"/>
      <c r="K1003" s="239"/>
      <c r="L1003" s="244"/>
      <c r="M1003" s="245"/>
      <c r="N1003" s="246"/>
      <c r="O1003" s="246"/>
      <c r="P1003" s="246"/>
      <c r="Q1003" s="246"/>
      <c r="R1003" s="246"/>
      <c r="S1003" s="246"/>
      <c r="T1003" s="247"/>
      <c r="U1003" s="14"/>
      <c r="V1003" s="14"/>
      <c r="W1003" s="14"/>
      <c r="X1003" s="14"/>
      <c r="Y1003" s="14"/>
      <c r="Z1003" s="14"/>
      <c r="AA1003" s="14"/>
      <c r="AB1003" s="14"/>
      <c r="AC1003" s="14"/>
      <c r="AD1003" s="14"/>
      <c r="AE1003" s="14"/>
      <c r="AT1003" s="248" t="s">
        <v>167</v>
      </c>
      <c r="AU1003" s="248" t="s">
        <v>87</v>
      </c>
      <c r="AV1003" s="14" t="s">
        <v>87</v>
      </c>
      <c r="AW1003" s="14" t="s">
        <v>33</v>
      </c>
      <c r="AX1003" s="14" t="s">
        <v>85</v>
      </c>
      <c r="AY1003" s="248" t="s">
        <v>157</v>
      </c>
    </row>
    <row r="1004" s="2" customFormat="1" ht="55.5" customHeight="1">
      <c r="A1004" s="38"/>
      <c r="B1004" s="39"/>
      <c r="C1004" s="214" t="s">
        <v>1584</v>
      </c>
      <c r="D1004" s="214" t="s">
        <v>160</v>
      </c>
      <c r="E1004" s="215" t="s">
        <v>1585</v>
      </c>
      <c r="F1004" s="216" t="s">
        <v>1586</v>
      </c>
      <c r="G1004" s="217" t="s">
        <v>352</v>
      </c>
      <c r="H1004" s="218">
        <v>1</v>
      </c>
      <c r="I1004" s="219"/>
      <c r="J1004" s="220">
        <f>ROUND(I1004*H1004,2)</f>
        <v>0</v>
      </c>
      <c r="K1004" s="216" t="s">
        <v>1</v>
      </c>
      <c r="L1004" s="44"/>
      <c r="M1004" s="221" t="s">
        <v>1</v>
      </c>
      <c r="N1004" s="222" t="s">
        <v>43</v>
      </c>
      <c r="O1004" s="91"/>
      <c r="P1004" s="223">
        <f>O1004*H1004</f>
        <v>0</v>
      </c>
      <c r="Q1004" s="223">
        <v>0.00066</v>
      </c>
      <c r="R1004" s="223">
        <f>Q1004*H1004</f>
        <v>0.00066</v>
      </c>
      <c r="S1004" s="223">
        <v>0</v>
      </c>
      <c r="T1004" s="224">
        <f>S1004*H1004</f>
        <v>0</v>
      </c>
      <c r="U1004" s="38"/>
      <c r="V1004" s="38"/>
      <c r="W1004" s="38"/>
      <c r="X1004" s="38"/>
      <c r="Y1004" s="38"/>
      <c r="Z1004" s="38"/>
      <c r="AA1004" s="38"/>
      <c r="AB1004" s="38"/>
      <c r="AC1004" s="38"/>
      <c r="AD1004" s="38"/>
      <c r="AE1004" s="38"/>
      <c r="AR1004" s="225" t="s">
        <v>254</v>
      </c>
      <c r="AT1004" s="225" t="s">
        <v>160</v>
      </c>
      <c r="AU1004" s="225" t="s">
        <v>87</v>
      </c>
      <c r="AY1004" s="17" t="s">
        <v>157</v>
      </c>
      <c r="BE1004" s="226">
        <f>IF(N1004="základní",J1004,0)</f>
        <v>0</v>
      </c>
      <c r="BF1004" s="226">
        <f>IF(N1004="snížená",J1004,0)</f>
        <v>0</v>
      </c>
      <c r="BG1004" s="226">
        <f>IF(N1004="zákl. přenesená",J1004,0)</f>
        <v>0</v>
      </c>
      <c r="BH1004" s="226">
        <f>IF(N1004="sníž. přenesená",J1004,0)</f>
        <v>0</v>
      </c>
      <c r="BI1004" s="226">
        <f>IF(N1004="nulová",J1004,0)</f>
        <v>0</v>
      </c>
      <c r="BJ1004" s="17" t="s">
        <v>85</v>
      </c>
      <c r="BK1004" s="226">
        <f>ROUND(I1004*H1004,2)</f>
        <v>0</v>
      </c>
      <c r="BL1004" s="17" t="s">
        <v>254</v>
      </c>
      <c r="BM1004" s="225" t="s">
        <v>1587</v>
      </c>
    </row>
    <row r="1005" s="14" customFormat="1">
      <c r="A1005" s="14"/>
      <c r="B1005" s="238"/>
      <c r="C1005" s="239"/>
      <c r="D1005" s="229" t="s">
        <v>167</v>
      </c>
      <c r="E1005" s="240" t="s">
        <v>1</v>
      </c>
      <c r="F1005" s="241" t="s">
        <v>85</v>
      </c>
      <c r="G1005" s="239"/>
      <c r="H1005" s="242">
        <v>1</v>
      </c>
      <c r="I1005" s="243"/>
      <c r="J1005" s="239"/>
      <c r="K1005" s="239"/>
      <c r="L1005" s="244"/>
      <c r="M1005" s="245"/>
      <c r="N1005" s="246"/>
      <c r="O1005" s="246"/>
      <c r="P1005" s="246"/>
      <c r="Q1005" s="246"/>
      <c r="R1005" s="246"/>
      <c r="S1005" s="246"/>
      <c r="T1005" s="247"/>
      <c r="U1005" s="14"/>
      <c r="V1005" s="14"/>
      <c r="W1005" s="14"/>
      <c r="X1005" s="14"/>
      <c r="Y1005" s="14"/>
      <c r="Z1005" s="14"/>
      <c r="AA1005" s="14"/>
      <c r="AB1005" s="14"/>
      <c r="AC1005" s="14"/>
      <c r="AD1005" s="14"/>
      <c r="AE1005" s="14"/>
      <c r="AT1005" s="248" t="s">
        <v>167</v>
      </c>
      <c r="AU1005" s="248" t="s">
        <v>87</v>
      </c>
      <c r="AV1005" s="14" t="s">
        <v>87</v>
      </c>
      <c r="AW1005" s="14" t="s">
        <v>33</v>
      </c>
      <c r="AX1005" s="14" t="s">
        <v>85</v>
      </c>
      <c r="AY1005" s="248" t="s">
        <v>157</v>
      </c>
    </row>
    <row r="1006" s="2" customFormat="1" ht="62.7" customHeight="1">
      <c r="A1006" s="38"/>
      <c r="B1006" s="39"/>
      <c r="C1006" s="214" t="s">
        <v>1588</v>
      </c>
      <c r="D1006" s="214" t="s">
        <v>160</v>
      </c>
      <c r="E1006" s="215" t="s">
        <v>1589</v>
      </c>
      <c r="F1006" s="216" t="s">
        <v>1590</v>
      </c>
      <c r="G1006" s="217" t="s">
        <v>1121</v>
      </c>
      <c r="H1006" s="218">
        <v>1</v>
      </c>
      <c r="I1006" s="219"/>
      <c r="J1006" s="220">
        <f>ROUND(I1006*H1006,2)</f>
        <v>0</v>
      </c>
      <c r="K1006" s="216" t="s">
        <v>1</v>
      </c>
      <c r="L1006" s="44"/>
      <c r="M1006" s="221" t="s">
        <v>1</v>
      </c>
      <c r="N1006" s="222" t="s">
        <v>43</v>
      </c>
      <c r="O1006" s="91"/>
      <c r="P1006" s="223">
        <f>O1006*H1006</f>
        <v>0</v>
      </c>
      <c r="Q1006" s="223">
        <v>0.00066</v>
      </c>
      <c r="R1006" s="223">
        <f>Q1006*H1006</f>
        <v>0.00066</v>
      </c>
      <c r="S1006" s="223">
        <v>0</v>
      </c>
      <c r="T1006" s="224">
        <f>S1006*H1006</f>
        <v>0</v>
      </c>
      <c r="U1006" s="38"/>
      <c r="V1006" s="38"/>
      <c r="W1006" s="38"/>
      <c r="X1006" s="38"/>
      <c r="Y1006" s="38"/>
      <c r="Z1006" s="38"/>
      <c r="AA1006" s="38"/>
      <c r="AB1006" s="38"/>
      <c r="AC1006" s="38"/>
      <c r="AD1006" s="38"/>
      <c r="AE1006" s="38"/>
      <c r="AR1006" s="225" t="s">
        <v>254</v>
      </c>
      <c r="AT1006" s="225" t="s">
        <v>160</v>
      </c>
      <c r="AU1006" s="225" t="s">
        <v>87</v>
      </c>
      <c r="AY1006" s="17" t="s">
        <v>157</v>
      </c>
      <c r="BE1006" s="226">
        <f>IF(N1006="základní",J1006,0)</f>
        <v>0</v>
      </c>
      <c r="BF1006" s="226">
        <f>IF(N1006="snížená",J1006,0)</f>
        <v>0</v>
      </c>
      <c r="BG1006" s="226">
        <f>IF(N1006="zákl. přenesená",J1006,0)</f>
        <v>0</v>
      </c>
      <c r="BH1006" s="226">
        <f>IF(N1006="sníž. přenesená",J1006,0)</f>
        <v>0</v>
      </c>
      <c r="BI1006" s="226">
        <f>IF(N1006="nulová",J1006,0)</f>
        <v>0</v>
      </c>
      <c r="BJ1006" s="17" t="s">
        <v>85</v>
      </c>
      <c r="BK1006" s="226">
        <f>ROUND(I1006*H1006,2)</f>
        <v>0</v>
      </c>
      <c r="BL1006" s="17" t="s">
        <v>254</v>
      </c>
      <c r="BM1006" s="225" t="s">
        <v>1591</v>
      </c>
    </row>
    <row r="1007" s="14" customFormat="1">
      <c r="A1007" s="14"/>
      <c r="B1007" s="238"/>
      <c r="C1007" s="239"/>
      <c r="D1007" s="229" t="s">
        <v>167</v>
      </c>
      <c r="E1007" s="240" t="s">
        <v>1</v>
      </c>
      <c r="F1007" s="241" t="s">
        <v>85</v>
      </c>
      <c r="G1007" s="239"/>
      <c r="H1007" s="242">
        <v>1</v>
      </c>
      <c r="I1007" s="243"/>
      <c r="J1007" s="239"/>
      <c r="K1007" s="239"/>
      <c r="L1007" s="244"/>
      <c r="M1007" s="245"/>
      <c r="N1007" s="246"/>
      <c r="O1007" s="246"/>
      <c r="P1007" s="246"/>
      <c r="Q1007" s="246"/>
      <c r="R1007" s="246"/>
      <c r="S1007" s="246"/>
      <c r="T1007" s="247"/>
      <c r="U1007" s="14"/>
      <c r="V1007" s="14"/>
      <c r="W1007" s="14"/>
      <c r="X1007" s="14"/>
      <c r="Y1007" s="14"/>
      <c r="Z1007" s="14"/>
      <c r="AA1007" s="14"/>
      <c r="AB1007" s="14"/>
      <c r="AC1007" s="14"/>
      <c r="AD1007" s="14"/>
      <c r="AE1007" s="14"/>
      <c r="AT1007" s="248" t="s">
        <v>167</v>
      </c>
      <c r="AU1007" s="248" t="s">
        <v>87</v>
      </c>
      <c r="AV1007" s="14" t="s">
        <v>87</v>
      </c>
      <c r="AW1007" s="14" t="s">
        <v>33</v>
      </c>
      <c r="AX1007" s="14" t="s">
        <v>85</v>
      </c>
      <c r="AY1007" s="248" t="s">
        <v>157</v>
      </c>
    </row>
    <row r="1008" s="2" customFormat="1" ht="90" customHeight="1">
      <c r="A1008" s="38"/>
      <c r="B1008" s="39"/>
      <c r="C1008" s="214" t="s">
        <v>1592</v>
      </c>
      <c r="D1008" s="214" t="s">
        <v>160</v>
      </c>
      <c r="E1008" s="215" t="s">
        <v>1593</v>
      </c>
      <c r="F1008" s="216" t="s">
        <v>1594</v>
      </c>
      <c r="G1008" s="217" t="s">
        <v>1121</v>
      </c>
      <c r="H1008" s="218">
        <v>1</v>
      </c>
      <c r="I1008" s="219"/>
      <c r="J1008" s="220">
        <f>ROUND(I1008*H1008,2)</f>
        <v>0</v>
      </c>
      <c r="K1008" s="216" t="s">
        <v>1</v>
      </c>
      <c r="L1008" s="44"/>
      <c r="M1008" s="221" t="s">
        <v>1</v>
      </c>
      <c r="N1008" s="222" t="s">
        <v>43</v>
      </c>
      <c r="O1008" s="91"/>
      <c r="P1008" s="223">
        <f>O1008*H1008</f>
        <v>0</v>
      </c>
      <c r="Q1008" s="223">
        <v>0.00066</v>
      </c>
      <c r="R1008" s="223">
        <f>Q1008*H1008</f>
        <v>0.00066</v>
      </c>
      <c r="S1008" s="223">
        <v>0</v>
      </c>
      <c r="T1008" s="224">
        <f>S1008*H1008</f>
        <v>0</v>
      </c>
      <c r="U1008" s="38"/>
      <c r="V1008" s="38"/>
      <c r="W1008" s="38"/>
      <c r="X1008" s="38"/>
      <c r="Y1008" s="38"/>
      <c r="Z1008" s="38"/>
      <c r="AA1008" s="38"/>
      <c r="AB1008" s="38"/>
      <c r="AC1008" s="38"/>
      <c r="AD1008" s="38"/>
      <c r="AE1008" s="38"/>
      <c r="AR1008" s="225" t="s">
        <v>254</v>
      </c>
      <c r="AT1008" s="225" t="s">
        <v>160</v>
      </c>
      <c r="AU1008" s="225" t="s">
        <v>87</v>
      </c>
      <c r="AY1008" s="17" t="s">
        <v>157</v>
      </c>
      <c r="BE1008" s="226">
        <f>IF(N1008="základní",J1008,0)</f>
        <v>0</v>
      </c>
      <c r="BF1008" s="226">
        <f>IF(N1008="snížená",J1008,0)</f>
        <v>0</v>
      </c>
      <c r="BG1008" s="226">
        <f>IF(N1008="zákl. přenesená",J1008,0)</f>
        <v>0</v>
      </c>
      <c r="BH1008" s="226">
        <f>IF(N1008="sníž. přenesená",J1008,0)</f>
        <v>0</v>
      </c>
      <c r="BI1008" s="226">
        <f>IF(N1008="nulová",J1008,0)</f>
        <v>0</v>
      </c>
      <c r="BJ1008" s="17" t="s">
        <v>85</v>
      </c>
      <c r="BK1008" s="226">
        <f>ROUND(I1008*H1008,2)</f>
        <v>0</v>
      </c>
      <c r="BL1008" s="17" t="s">
        <v>254</v>
      </c>
      <c r="BM1008" s="225" t="s">
        <v>1595</v>
      </c>
    </row>
    <row r="1009" s="14" customFormat="1">
      <c r="A1009" s="14"/>
      <c r="B1009" s="238"/>
      <c r="C1009" s="239"/>
      <c r="D1009" s="229" t="s">
        <v>167</v>
      </c>
      <c r="E1009" s="240" t="s">
        <v>1</v>
      </c>
      <c r="F1009" s="241" t="s">
        <v>85</v>
      </c>
      <c r="G1009" s="239"/>
      <c r="H1009" s="242">
        <v>1</v>
      </c>
      <c r="I1009" s="243"/>
      <c r="J1009" s="239"/>
      <c r="K1009" s="239"/>
      <c r="L1009" s="244"/>
      <c r="M1009" s="245"/>
      <c r="N1009" s="246"/>
      <c r="O1009" s="246"/>
      <c r="P1009" s="246"/>
      <c r="Q1009" s="246"/>
      <c r="R1009" s="246"/>
      <c r="S1009" s="246"/>
      <c r="T1009" s="247"/>
      <c r="U1009" s="14"/>
      <c r="V1009" s="14"/>
      <c r="W1009" s="14"/>
      <c r="X1009" s="14"/>
      <c r="Y1009" s="14"/>
      <c r="Z1009" s="14"/>
      <c r="AA1009" s="14"/>
      <c r="AB1009" s="14"/>
      <c r="AC1009" s="14"/>
      <c r="AD1009" s="14"/>
      <c r="AE1009" s="14"/>
      <c r="AT1009" s="248" t="s">
        <v>167</v>
      </c>
      <c r="AU1009" s="248" t="s">
        <v>87</v>
      </c>
      <c r="AV1009" s="14" t="s">
        <v>87</v>
      </c>
      <c r="AW1009" s="14" t="s">
        <v>33</v>
      </c>
      <c r="AX1009" s="14" t="s">
        <v>85</v>
      </c>
      <c r="AY1009" s="248" t="s">
        <v>157</v>
      </c>
    </row>
    <row r="1010" s="2" customFormat="1" ht="55.5" customHeight="1">
      <c r="A1010" s="38"/>
      <c r="B1010" s="39"/>
      <c r="C1010" s="214" t="s">
        <v>1596</v>
      </c>
      <c r="D1010" s="214" t="s">
        <v>160</v>
      </c>
      <c r="E1010" s="215" t="s">
        <v>1597</v>
      </c>
      <c r="F1010" s="216" t="s">
        <v>1598</v>
      </c>
      <c r="G1010" s="217" t="s">
        <v>1121</v>
      </c>
      <c r="H1010" s="218">
        <v>1</v>
      </c>
      <c r="I1010" s="219"/>
      <c r="J1010" s="220">
        <f>ROUND(I1010*H1010,2)</f>
        <v>0</v>
      </c>
      <c r="K1010" s="216" t="s">
        <v>1</v>
      </c>
      <c r="L1010" s="44"/>
      <c r="M1010" s="221" t="s">
        <v>1</v>
      </c>
      <c r="N1010" s="222" t="s">
        <v>43</v>
      </c>
      <c r="O1010" s="91"/>
      <c r="P1010" s="223">
        <f>O1010*H1010</f>
        <v>0</v>
      </c>
      <c r="Q1010" s="223">
        <v>0.00066</v>
      </c>
      <c r="R1010" s="223">
        <f>Q1010*H1010</f>
        <v>0.00066</v>
      </c>
      <c r="S1010" s="223">
        <v>0</v>
      </c>
      <c r="T1010" s="224">
        <f>S1010*H1010</f>
        <v>0</v>
      </c>
      <c r="U1010" s="38"/>
      <c r="V1010" s="38"/>
      <c r="W1010" s="38"/>
      <c r="X1010" s="38"/>
      <c r="Y1010" s="38"/>
      <c r="Z1010" s="38"/>
      <c r="AA1010" s="38"/>
      <c r="AB1010" s="38"/>
      <c r="AC1010" s="38"/>
      <c r="AD1010" s="38"/>
      <c r="AE1010" s="38"/>
      <c r="AR1010" s="225" t="s">
        <v>254</v>
      </c>
      <c r="AT1010" s="225" t="s">
        <v>160</v>
      </c>
      <c r="AU1010" s="225" t="s">
        <v>87</v>
      </c>
      <c r="AY1010" s="17" t="s">
        <v>157</v>
      </c>
      <c r="BE1010" s="226">
        <f>IF(N1010="základní",J1010,0)</f>
        <v>0</v>
      </c>
      <c r="BF1010" s="226">
        <f>IF(N1010="snížená",J1010,0)</f>
        <v>0</v>
      </c>
      <c r="BG1010" s="226">
        <f>IF(N1010="zákl. přenesená",J1010,0)</f>
        <v>0</v>
      </c>
      <c r="BH1010" s="226">
        <f>IF(N1010="sníž. přenesená",J1010,0)</f>
        <v>0</v>
      </c>
      <c r="BI1010" s="226">
        <f>IF(N1010="nulová",J1010,0)</f>
        <v>0</v>
      </c>
      <c r="BJ1010" s="17" t="s">
        <v>85</v>
      </c>
      <c r="BK1010" s="226">
        <f>ROUND(I1010*H1010,2)</f>
        <v>0</v>
      </c>
      <c r="BL1010" s="17" t="s">
        <v>254</v>
      </c>
      <c r="BM1010" s="225" t="s">
        <v>1599</v>
      </c>
    </row>
    <row r="1011" s="14" customFormat="1">
      <c r="A1011" s="14"/>
      <c r="B1011" s="238"/>
      <c r="C1011" s="239"/>
      <c r="D1011" s="229" t="s">
        <v>167</v>
      </c>
      <c r="E1011" s="240" t="s">
        <v>1</v>
      </c>
      <c r="F1011" s="241" t="s">
        <v>85</v>
      </c>
      <c r="G1011" s="239"/>
      <c r="H1011" s="242">
        <v>1</v>
      </c>
      <c r="I1011" s="243"/>
      <c r="J1011" s="239"/>
      <c r="K1011" s="239"/>
      <c r="L1011" s="244"/>
      <c r="M1011" s="245"/>
      <c r="N1011" s="246"/>
      <c r="O1011" s="246"/>
      <c r="P1011" s="246"/>
      <c r="Q1011" s="246"/>
      <c r="R1011" s="246"/>
      <c r="S1011" s="246"/>
      <c r="T1011" s="247"/>
      <c r="U1011" s="14"/>
      <c r="V1011" s="14"/>
      <c r="W1011" s="14"/>
      <c r="X1011" s="14"/>
      <c r="Y1011" s="14"/>
      <c r="Z1011" s="14"/>
      <c r="AA1011" s="14"/>
      <c r="AB1011" s="14"/>
      <c r="AC1011" s="14"/>
      <c r="AD1011" s="14"/>
      <c r="AE1011" s="14"/>
      <c r="AT1011" s="248" t="s">
        <v>167</v>
      </c>
      <c r="AU1011" s="248" t="s">
        <v>87</v>
      </c>
      <c r="AV1011" s="14" t="s">
        <v>87</v>
      </c>
      <c r="AW1011" s="14" t="s">
        <v>33</v>
      </c>
      <c r="AX1011" s="14" t="s">
        <v>85</v>
      </c>
      <c r="AY1011" s="248" t="s">
        <v>157</v>
      </c>
    </row>
    <row r="1012" s="2" customFormat="1" ht="232.2" customHeight="1">
      <c r="A1012" s="38"/>
      <c r="B1012" s="39"/>
      <c r="C1012" s="214" t="s">
        <v>1600</v>
      </c>
      <c r="D1012" s="214" t="s">
        <v>160</v>
      </c>
      <c r="E1012" s="215" t="s">
        <v>1601</v>
      </c>
      <c r="F1012" s="216" t="s">
        <v>1602</v>
      </c>
      <c r="G1012" s="217" t="s">
        <v>1121</v>
      </c>
      <c r="H1012" s="218">
        <v>1</v>
      </c>
      <c r="I1012" s="219"/>
      <c r="J1012" s="220">
        <f>ROUND(I1012*H1012,2)</f>
        <v>0</v>
      </c>
      <c r="K1012" s="216" t="s">
        <v>1</v>
      </c>
      <c r="L1012" s="44"/>
      <c r="M1012" s="221" t="s">
        <v>1</v>
      </c>
      <c r="N1012" s="222" t="s">
        <v>43</v>
      </c>
      <c r="O1012" s="91"/>
      <c r="P1012" s="223">
        <f>O1012*H1012</f>
        <v>0</v>
      </c>
      <c r="Q1012" s="223">
        <v>0.00066</v>
      </c>
      <c r="R1012" s="223">
        <f>Q1012*H1012</f>
        <v>0.00066</v>
      </c>
      <c r="S1012" s="223">
        <v>0</v>
      </c>
      <c r="T1012" s="224">
        <f>S1012*H1012</f>
        <v>0</v>
      </c>
      <c r="U1012" s="38"/>
      <c r="V1012" s="38"/>
      <c r="W1012" s="38"/>
      <c r="X1012" s="38"/>
      <c r="Y1012" s="38"/>
      <c r="Z1012" s="38"/>
      <c r="AA1012" s="38"/>
      <c r="AB1012" s="38"/>
      <c r="AC1012" s="38"/>
      <c r="AD1012" s="38"/>
      <c r="AE1012" s="38"/>
      <c r="AR1012" s="225" t="s">
        <v>254</v>
      </c>
      <c r="AT1012" s="225" t="s">
        <v>160</v>
      </c>
      <c r="AU1012" s="225" t="s">
        <v>87</v>
      </c>
      <c r="AY1012" s="17" t="s">
        <v>157</v>
      </c>
      <c r="BE1012" s="226">
        <f>IF(N1012="základní",J1012,0)</f>
        <v>0</v>
      </c>
      <c r="BF1012" s="226">
        <f>IF(N1012="snížená",J1012,0)</f>
        <v>0</v>
      </c>
      <c r="BG1012" s="226">
        <f>IF(N1012="zákl. přenesená",J1012,0)</f>
        <v>0</v>
      </c>
      <c r="BH1012" s="226">
        <f>IF(N1012="sníž. přenesená",J1012,0)</f>
        <v>0</v>
      </c>
      <c r="BI1012" s="226">
        <f>IF(N1012="nulová",J1012,0)</f>
        <v>0</v>
      </c>
      <c r="BJ1012" s="17" t="s">
        <v>85</v>
      </c>
      <c r="BK1012" s="226">
        <f>ROUND(I1012*H1012,2)</f>
        <v>0</v>
      </c>
      <c r="BL1012" s="17" t="s">
        <v>254</v>
      </c>
      <c r="BM1012" s="225" t="s">
        <v>1603</v>
      </c>
    </row>
    <row r="1013" s="14" customFormat="1">
      <c r="A1013" s="14"/>
      <c r="B1013" s="238"/>
      <c r="C1013" s="239"/>
      <c r="D1013" s="229" t="s">
        <v>167</v>
      </c>
      <c r="E1013" s="240" t="s">
        <v>1</v>
      </c>
      <c r="F1013" s="241" t="s">
        <v>85</v>
      </c>
      <c r="G1013" s="239"/>
      <c r="H1013" s="242">
        <v>1</v>
      </c>
      <c r="I1013" s="243"/>
      <c r="J1013" s="239"/>
      <c r="K1013" s="239"/>
      <c r="L1013" s="244"/>
      <c r="M1013" s="245"/>
      <c r="N1013" s="246"/>
      <c r="O1013" s="246"/>
      <c r="P1013" s="246"/>
      <c r="Q1013" s="246"/>
      <c r="R1013" s="246"/>
      <c r="S1013" s="246"/>
      <c r="T1013" s="247"/>
      <c r="U1013" s="14"/>
      <c r="V1013" s="14"/>
      <c r="W1013" s="14"/>
      <c r="X1013" s="14"/>
      <c r="Y1013" s="14"/>
      <c r="Z1013" s="14"/>
      <c r="AA1013" s="14"/>
      <c r="AB1013" s="14"/>
      <c r="AC1013" s="14"/>
      <c r="AD1013" s="14"/>
      <c r="AE1013" s="14"/>
      <c r="AT1013" s="248" t="s">
        <v>167</v>
      </c>
      <c r="AU1013" s="248" t="s">
        <v>87</v>
      </c>
      <c r="AV1013" s="14" t="s">
        <v>87</v>
      </c>
      <c r="AW1013" s="14" t="s">
        <v>33</v>
      </c>
      <c r="AX1013" s="14" t="s">
        <v>85</v>
      </c>
      <c r="AY1013" s="248" t="s">
        <v>157</v>
      </c>
    </row>
    <row r="1014" s="2" customFormat="1" ht="167.85" customHeight="1">
      <c r="A1014" s="38"/>
      <c r="B1014" s="39"/>
      <c r="C1014" s="214" t="s">
        <v>1604</v>
      </c>
      <c r="D1014" s="214" t="s">
        <v>160</v>
      </c>
      <c r="E1014" s="215" t="s">
        <v>1605</v>
      </c>
      <c r="F1014" s="216" t="s">
        <v>1606</v>
      </c>
      <c r="G1014" s="217" t="s">
        <v>1121</v>
      </c>
      <c r="H1014" s="218">
        <v>1</v>
      </c>
      <c r="I1014" s="219"/>
      <c r="J1014" s="220">
        <f>ROUND(I1014*H1014,2)</f>
        <v>0</v>
      </c>
      <c r="K1014" s="216" t="s">
        <v>1</v>
      </c>
      <c r="L1014" s="44"/>
      <c r="M1014" s="221" t="s">
        <v>1</v>
      </c>
      <c r="N1014" s="222" t="s">
        <v>43</v>
      </c>
      <c r="O1014" s="91"/>
      <c r="P1014" s="223">
        <f>O1014*H1014</f>
        <v>0</v>
      </c>
      <c r="Q1014" s="223">
        <v>0.00066</v>
      </c>
      <c r="R1014" s="223">
        <f>Q1014*H1014</f>
        <v>0.00066</v>
      </c>
      <c r="S1014" s="223">
        <v>0</v>
      </c>
      <c r="T1014" s="224">
        <f>S1014*H1014</f>
        <v>0</v>
      </c>
      <c r="U1014" s="38"/>
      <c r="V1014" s="38"/>
      <c r="W1014" s="38"/>
      <c r="X1014" s="38"/>
      <c r="Y1014" s="38"/>
      <c r="Z1014" s="38"/>
      <c r="AA1014" s="38"/>
      <c r="AB1014" s="38"/>
      <c r="AC1014" s="38"/>
      <c r="AD1014" s="38"/>
      <c r="AE1014" s="38"/>
      <c r="AR1014" s="225" t="s">
        <v>254</v>
      </c>
      <c r="AT1014" s="225" t="s">
        <v>160</v>
      </c>
      <c r="AU1014" s="225" t="s">
        <v>87</v>
      </c>
      <c r="AY1014" s="17" t="s">
        <v>157</v>
      </c>
      <c r="BE1014" s="226">
        <f>IF(N1014="základní",J1014,0)</f>
        <v>0</v>
      </c>
      <c r="BF1014" s="226">
        <f>IF(N1014="snížená",J1014,0)</f>
        <v>0</v>
      </c>
      <c r="BG1014" s="226">
        <f>IF(N1014="zákl. přenesená",J1014,0)</f>
        <v>0</v>
      </c>
      <c r="BH1014" s="226">
        <f>IF(N1014="sníž. přenesená",J1014,0)</f>
        <v>0</v>
      </c>
      <c r="BI1014" s="226">
        <f>IF(N1014="nulová",J1014,0)</f>
        <v>0</v>
      </c>
      <c r="BJ1014" s="17" t="s">
        <v>85</v>
      </c>
      <c r="BK1014" s="226">
        <f>ROUND(I1014*H1014,2)</f>
        <v>0</v>
      </c>
      <c r="BL1014" s="17" t="s">
        <v>254</v>
      </c>
      <c r="BM1014" s="225" t="s">
        <v>1607</v>
      </c>
    </row>
    <row r="1015" s="14" customFormat="1">
      <c r="A1015" s="14"/>
      <c r="B1015" s="238"/>
      <c r="C1015" s="239"/>
      <c r="D1015" s="229" t="s">
        <v>167</v>
      </c>
      <c r="E1015" s="240" t="s">
        <v>1</v>
      </c>
      <c r="F1015" s="241" t="s">
        <v>85</v>
      </c>
      <c r="G1015" s="239"/>
      <c r="H1015" s="242">
        <v>1</v>
      </c>
      <c r="I1015" s="243"/>
      <c r="J1015" s="239"/>
      <c r="K1015" s="239"/>
      <c r="L1015" s="244"/>
      <c r="M1015" s="245"/>
      <c r="N1015" s="246"/>
      <c r="O1015" s="246"/>
      <c r="P1015" s="246"/>
      <c r="Q1015" s="246"/>
      <c r="R1015" s="246"/>
      <c r="S1015" s="246"/>
      <c r="T1015" s="247"/>
      <c r="U1015" s="14"/>
      <c r="V1015" s="14"/>
      <c r="W1015" s="14"/>
      <c r="X1015" s="14"/>
      <c r="Y1015" s="14"/>
      <c r="Z1015" s="14"/>
      <c r="AA1015" s="14"/>
      <c r="AB1015" s="14"/>
      <c r="AC1015" s="14"/>
      <c r="AD1015" s="14"/>
      <c r="AE1015" s="14"/>
      <c r="AT1015" s="248" t="s">
        <v>167</v>
      </c>
      <c r="AU1015" s="248" t="s">
        <v>87</v>
      </c>
      <c r="AV1015" s="14" t="s">
        <v>87</v>
      </c>
      <c r="AW1015" s="14" t="s">
        <v>33</v>
      </c>
      <c r="AX1015" s="14" t="s">
        <v>85</v>
      </c>
      <c r="AY1015" s="248" t="s">
        <v>157</v>
      </c>
    </row>
    <row r="1016" s="2" customFormat="1" ht="156.75" customHeight="1">
      <c r="A1016" s="38"/>
      <c r="B1016" s="39"/>
      <c r="C1016" s="214" t="s">
        <v>1608</v>
      </c>
      <c r="D1016" s="214" t="s">
        <v>160</v>
      </c>
      <c r="E1016" s="215" t="s">
        <v>1609</v>
      </c>
      <c r="F1016" s="216" t="s">
        <v>1610</v>
      </c>
      <c r="G1016" s="217" t="s">
        <v>352</v>
      </c>
      <c r="H1016" s="218">
        <v>1</v>
      </c>
      <c r="I1016" s="219"/>
      <c r="J1016" s="220">
        <f>ROUND(I1016*H1016,2)</f>
        <v>0</v>
      </c>
      <c r="K1016" s="216" t="s">
        <v>1</v>
      </c>
      <c r="L1016" s="44"/>
      <c r="M1016" s="221" t="s">
        <v>1</v>
      </c>
      <c r="N1016" s="222" t="s">
        <v>43</v>
      </c>
      <c r="O1016" s="91"/>
      <c r="P1016" s="223">
        <f>O1016*H1016</f>
        <v>0</v>
      </c>
      <c r="Q1016" s="223">
        <v>0.00066</v>
      </c>
      <c r="R1016" s="223">
        <f>Q1016*H1016</f>
        <v>0.00066</v>
      </c>
      <c r="S1016" s="223">
        <v>0</v>
      </c>
      <c r="T1016" s="224">
        <f>S1016*H1016</f>
        <v>0</v>
      </c>
      <c r="U1016" s="38"/>
      <c r="V1016" s="38"/>
      <c r="W1016" s="38"/>
      <c r="X1016" s="38"/>
      <c r="Y1016" s="38"/>
      <c r="Z1016" s="38"/>
      <c r="AA1016" s="38"/>
      <c r="AB1016" s="38"/>
      <c r="AC1016" s="38"/>
      <c r="AD1016" s="38"/>
      <c r="AE1016" s="38"/>
      <c r="AR1016" s="225" t="s">
        <v>254</v>
      </c>
      <c r="AT1016" s="225" t="s">
        <v>160</v>
      </c>
      <c r="AU1016" s="225" t="s">
        <v>87</v>
      </c>
      <c r="AY1016" s="17" t="s">
        <v>157</v>
      </c>
      <c r="BE1016" s="226">
        <f>IF(N1016="základní",J1016,0)</f>
        <v>0</v>
      </c>
      <c r="BF1016" s="226">
        <f>IF(N1016="snížená",J1016,0)</f>
        <v>0</v>
      </c>
      <c r="BG1016" s="226">
        <f>IF(N1016="zákl. přenesená",J1016,0)</f>
        <v>0</v>
      </c>
      <c r="BH1016" s="226">
        <f>IF(N1016="sníž. přenesená",J1016,0)</f>
        <v>0</v>
      </c>
      <c r="BI1016" s="226">
        <f>IF(N1016="nulová",J1016,0)</f>
        <v>0</v>
      </c>
      <c r="BJ1016" s="17" t="s">
        <v>85</v>
      </c>
      <c r="BK1016" s="226">
        <f>ROUND(I1016*H1016,2)</f>
        <v>0</v>
      </c>
      <c r="BL1016" s="17" t="s">
        <v>254</v>
      </c>
      <c r="BM1016" s="225" t="s">
        <v>1611</v>
      </c>
    </row>
    <row r="1017" s="14" customFormat="1">
      <c r="A1017" s="14"/>
      <c r="B1017" s="238"/>
      <c r="C1017" s="239"/>
      <c r="D1017" s="229" t="s">
        <v>167</v>
      </c>
      <c r="E1017" s="240" t="s">
        <v>1</v>
      </c>
      <c r="F1017" s="241" t="s">
        <v>85</v>
      </c>
      <c r="G1017" s="239"/>
      <c r="H1017" s="242">
        <v>1</v>
      </c>
      <c r="I1017" s="243"/>
      <c r="J1017" s="239"/>
      <c r="K1017" s="239"/>
      <c r="L1017" s="244"/>
      <c r="M1017" s="245"/>
      <c r="N1017" s="246"/>
      <c r="O1017" s="246"/>
      <c r="P1017" s="246"/>
      <c r="Q1017" s="246"/>
      <c r="R1017" s="246"/>
      <c r="S1017" s="246"/>
      <c r="T1017" s="247"/>
      <c r="U1017" s="14"/>
      <c r="V1017" s="14"/>
      <c r="W1017" s="14"/>
      <c r="X1017" s="14"/>
      <c r="Y1017" s="14"/>
      <c r="Z1017" s="14"/>
      <c r="AA1017" s="14"/>
      <c r="AB1017" s="14"/>
      <c r="AC1017" s="14"/>
      <c r="AD1017" s="14"/>
      <c r="AE1017" s="14"/>
      <c r="AT1017" s="248" t="s">
        <v>167</v>
      </c>
      <c r="AU1017" s="248" t="s">
        <v>87</v>
      </c>
      <c r="AV1017" s="14" t="s">
        <v>87</v>
      </c>
      <c r="AW1017" s="14" t="s">
        <v>33</v>
      </c>
      <c r="AX1017" s="14" t="s">
        <v>85</v>
      </c>
      <c r="AY1017" s="248" t="s">
        <v>157</v>
      </c>
    </row>
    <row r="1018" s="2" customFormat="1" ht="37.8" customHeight="1">
      <c r="A1018" s="38"/>
      <c r="B1018" s="39"/>
      <c r="C1018" s="214" t="s">
        <v>1612</v>
      </c>
      <c r="D1018" s="214" t="s">
        <v>160</v>
      </c>
      <c r="E1018" s="215" t="s">
        <v>1613</v>
      </c>
      <c r="F1018" s="216" t="s">
        <v>1614</v>
      </c>
      <c r="G1018" s="217" t="s">
        <v>352</v>
      </c>
      <c r="H1018" s="218">
        <v>1</v>
      </c>
      <c r="I1018" s="219"/>
      <c r="J1018" s="220">
        <f>ROUND(I1018*H1018,2)</f>
        <v>0</v>
      </c>
      <c r="K1018" s="216" t="s">
        <v>1</v>
      </c>
      <c r="L1018" s="44"/>
      <c r="M1018" s="221" t="s">
        <v>1</v>
      </c>
      <c r="N1018" s="222" t="s">
        <v>43</v>
      </c>
      <c r="O1018" s="91"/>
      <c r="P1018" s="223">
        <f>O1018*H1018</f>
        <v>0</v>
      </c>
      <c r="Q1018" s="223">
        <v>0.00066</v>
      </c>
      <c r="R1018" s="223">
        <f>Q1018*H1018</f>
        <v>0.00066</v>
      </c>
      <c r="S1018" s="223">
        <v>0</v>
      </c>
      <c r="T1018" s="224">
        <f>S1018*H1018</f>
        <v>0</v>
      </c>
      <c r="U1018" s="38"/>
      <c r="V1018" s="38"/>
      <c r="W1018" s="38"/>
      <c r="X1018" s="38"/>
      <c r="Y1018" s="38"/>
      <c r="Z1018" s="38"/>
      <c r="AA1018" s="38"/>
      <c r="AB1018" s="38"/>
      <c r="AC1018" s="38"/>
      <c r="AD1018" s="38"/>
      <c r="AE1018" s="38"/>
      <c r="AR1018" s="225" t="s">
        <v>254</v>
      </c>
      <c r="AT1018" s="225" t="s">
        <v>160</v>
      </c>
      <c r="AU1018" s="225" t="s">
        <v>87</v>
      </c>
      <c r="AY1018" s="17" t="s">
        <v>157</v>
      </c>
      <c r="BE1018" s="226">
        <f>IF(N1018="základní",J1018,0)</f>
        <v>0</v>
      </c>
      <c r="BF1018" s="226">
        <f>IF(N1018="snížená",J1018,0)</f>
        <v>0</v>
      </c>
      <c r="BG1018" s="226">
        <f>IF(N1018="zákl. přenesená",J1018,0)</f>
        <v>0</v>
      </c>
      <c r="BH1018" s="226">
        <f>IF(N1018="sníž. přenesená",J1018,0)</f>
        <v>0</v>
      </c>
      <c r="BI1018" s="226">
        <f>IF(N1018="nulová",J1018,0)</f>
        <v>0</v>
      </c>
      <c r="BJ1018" s="17" t="s">
        <v>85</v>
      </c>
      <c r="BK1018" s="226">
        <f>ROUND(I1018*H1018,2)</f>
        <v>0</v>
      </c>
      <c r="BL1018" s="17" t="s">
        <v>254</v>
      </c>
      <c r="BM1018" s="225" t="s">
        <v>1615</v>
      </c>
    </row>
    <row r="1019" s="14" customFormat="1">
      <c r="A1019" s="14"/>
      <c r="B1019" s="238"/>
      <c r="C1019" s="239"/>
      <c r="D1019" s="229" t="s">
        <v>167</v>
      </c>
      <c r="E1019" s="240" t="s">
        <v>1</v>
      </c>
      <c r="F1019" s="241" t="s">
        <v>85</v>
      </c>
      <c r="G1019" s="239"/>
      <c r="H1019" s="242">
        <v>1</v>
      </c>
      <c r="I1019" s="243"/>
      <c r="J1019" s="239"/>
      <c r="K1019" s="239"/>
      <c r="L1019" s="244"/>
      <c r="M1019" s="245"/>
      <c r="N1019" s="246"/>
      <c r="O1019" s="246"/>
      <c r="P1019" s="246"/>
      <c r="Q1019" s="246"/>
      <c r="R1019" s="246"/>
      <c r="S1019" s="246"/>
      <c r="T1019" s="247"/>
      <c r="U1019" s="14"/>
      <c r="V1019" s="14"/>
      <c r="W1019" s="14"/>
      <c r="X1019" s="14"/>
      <c r="Y1019" s="14"/>
      <c r="Z1019" s="14"/>
      <c r="AA1019" s="14"/>
      <c r="AB1019" s="14"/>
      <c r="AC1019" s="14"/>
      <c r="AD1019" s="14"/>
      <c r="AE1019" s="14"/>
      <c r="AT1019" s="248" t="s">
        <v>167</v>
      </c>
      <c r="AU1019" s="248" t="s">
        <v>87</v>
      </c>
      <c r="AV1019" s="14" t="s">
        <v>87</v>
      </c>
      <c r="AW1019" s="14" t="s">
        <v>33</v>
      </c>
      <c r="AX1019" s="14" t="s">
        <v>85</v>
      </c>
      <c r="AY1019" s="248" t="s">
        <v>157</v>
      </c>
    </row>
    <row r="1020" s="2" customFormat="1" ht="78" customHeight="1">
      <c r="A1020" s="38"/>
      <c r="B1020" s="39"/>
      <c r="C1020" s="214" t="s">
        <v>1616</v>
      </c>
      <c r="D1020" s="214" t="s">
        <v>160</v>
      </c>
      <c r="E1020" s="215" t="s">
        <v>1617</v>
      </c>
      <c r="F1020" s="216" t="s">
        <v>1618</v>
      </c>
      <c r="G1020" s="217" t="s">
        <v>352</v>
      </c>
      <c r="H1020" s="218">
        <v>1</v>
      </c>
      <c r="I1020" s="219"/>
      <c r="J1020" s="220">
        <f>ROUND(I1020*H1020,2)</f>
        <v>0</v>
      </c>
      <c r="K1020" s="216" t="s">
        <v>1</v>
      </c>
      <c r="L1020" s="44"/>
      <c r="M1020" s="221" t="s">
        <v>1</v>
      </c>
      <c r="N1020" s="222" t="s">
        <v>43</v>
      </c>
      <c r="O1020" s="91"/>
      <c r="P1020" s="223">
        <f>O1020*H1020</f>
        <v>0</v>
      </c>
      <c r="Q1020" s="223">
        <v>0.00066</v>
      </c>
      <c r="R1020" s="223">
        <f>Q1020*H1020</f>
        <v>0.00066</v>
      </c>
      <c r="S1020" s="223">
        <v>0</v>
      </c>
      <c r="T1020" s="224">
        <f>S1020*H1020</f>
        <v>0</v>
      </c>
      <c r="U1020" s="38"/>
      <c r="V1020" s="38"/>
      <c r="W1020" s="38"/>
      <c r="X1020" s="38"/>
      <c r="Y1020" s="38"/>
      <c r="Z1020" s="38"/>
      <c r="AA1020" s="38"/>
      <c r="AB1020" s="38"/>
      <c r="AC1020" s="38"/>
      <c r="AD1020" s="38"/>
      <c r="AE1020" s="38"/>
      <c r="AR1020" s="225" t="s">
        <v>254</v>
      </c>
      <c r="AT1020" s="225" t="s">
        <v>160</v>
      </c>
      <c r="AU1020" s="225" t="s">
        <v>87</v>
      </c>
      <c r="AY1020" s="17" t="s">
        <v>157</v>
      </c>
      <c r="BE1020" s="226">
        <f>IF(N1020="základní",J1020,0)</f>
        <v>0</v>
      </c>
      <c r="BF1020" s="226">
        <f>IF(N1020="snížená",J1020,0)</f>
        <v>0</v>
      </c>
      <c r="BG1020" s="226">
        <f>IF(N1020="zákl. přenesená",J1020,0)</f>
        <v>0</v>
      </c>
      <c r="BH1020" s="226">
        <f>IF(N1020="sníž. přenesená",J1020,0)</f>
        <v>0</v>
      </c>
      <c r="BI1020" s="226">
        <f>IF(N1020="nulová",J1020,0)</f>
        <v>0</v>
      </c>
      <c r="BJ1020" s="17" t="s">
        <v>85</v>
      </c>
      <c r="BK1020" s="226">
        <f>ROUND(I1020*H1020,2)</f>
        <v>0</v>
      </c>
      <c r="BL1020" s="17" t="s">
        <v>254</v>
      </c>
      <c r="BM1020" s="225" t="s">
        <v>1619</v>
      </c>
    </row>
    <row r="1021" s="14" customFormat="1">
      <c r="A1021" s="14"/>
      <c r="B1021" s="238"/>
      <c r="C1021" s="239"/>
      <c r="D1021" s="229" t="s">
        <v>167</v>
      </c>
      <c r="E1021" s="240" t="s">
        <v>1</v>
      </c>
      <c r="F1021" s="241" t="s">
        <v>85</v>
      </c>
      <c r="G1021" s="239"/>
      <c r="H1021" s="242">
        <v>1</v>
      </c>
      <c r="I1021" s="243"/>
      <c r="J1021" s="239"/>
      <c r="K1021" s="239"/>
      <c r="L1021" s="244"/>
      <c r="M1021" s="245"/>
      <c r="N1021" s="246"/>
      <c r="O1021" s="246"/>
      <c r="P1021" s="246"/>
      <c r="Q1021" s="246"/>
      <c r="R1021" s="246"/>
      <c r="S1021" s="246"/>
      <c r="T1021" s="247"/>
      <c r="U1021" s="14"/>
      <c r="V1021" s="14"/>
      <c r="W1021" s="14"/>
      <c r="X1021" s="14"/>
      <c r="Y1021" s="14"/>
      <c r="Z1021" s="14"/>
      <c r="AA1021" s="14"/>
      <c r="AB1021" s="14"/>
      <c r="AC1021" s="14"/>
      <c r="AD1021" s="14"/>
      <c r="AE1021" s="14"/>
      <c r="AT1021" s="248" t="s">
        <v>167</v>
      </c>
      <c r="AU1021" s="248" t="s">
        <v>87</v>
      </c>
      <c r="AV1021" s="14" t="s">
        <v>87</v>
      </c>
      <c r="AW1021" s="14" t="s">
        <v>33</v>
      </c>
      <c r="AX1021" s="14" t="s">
        <v>85</v>
      </c>
      <c r="AY1021" s="248" t="s">
        <v>157</v>
      </c>
    </row>
    <row r="1022" s="2" customFormat="1" ht="55.5" customHeight="1">
      <c r="A1022" s="38"/>
      <c r="B1022" s="39"/>
      <c r="C1022" s="214" t="s">
        <v>1620</v>
      </c>
      <c r="D1022" s="214" t="s">
        <v>160</v>
      </c>
      <c r="E1022" s="215" t="s">
        <v>1621</v>
      </c>
      <c r="F1022" s="216" t="s">
        <v>1622</v>
      </c>
      <c r="G1022" s="217" t="s">
        <v>352</v>
      </c>
      <c r="H1022" s="218">
        <v>1</v>
      </c>
      <c r="I1022" s="219"/>
      <c r="J1022" s="220">
        <f>ROUND(I1022*H1022,2)</f>
        <v>0</v>
      </c>
      <c r="K1022" s="216" t="s">
        <v>1</v>
      </c>
      <c r="L1022" s="44"/>
      <c r="M1022" s="221" t="s">
        <v>1</v>
      </c>
      <c r="N1022" s="222" t="s">
        <v>43</v>
      </c>
      <c r="O1022" s="91"/>
      <c r="P1022" s="223">
        <f>O1022*H1022</f>
        <v>0</v>
      </c>
      <c r="Q1022" s="223">
        <v>0.00066</v>
      </c>
      <c r="R1022" s="223">
        <f>Q1022*H1022</f>
        <v>0.00066</v>
      </c>
      <c r="S1022" s="223">
        <v>0</v>
      </c>
      <c r="T1022" s="224">
        <f>S1022*H1022</f>
        <v>0</v>
      </c>
      <c r="U1022" s="38"/>
      <c r="V1022" s="38"/>
      <c r="W1022" s="38"/>
      <c r="X1022" s="38"/>
      <c r="Y1022" s="38"/>
      <c r="Z1022" s="38"/>
      <c r="AA1022" s="38"/>
      <c r="AB1022" s="38"/>
      <c r="AC1022" s="38"/>
      <c r="AD1022" s="38"/>
      <c r="AE1022" s="38"/>
      <c r="AR1022" s="225" t="s">
        <v>254</v>
      </c>
      <c r="AT1022" s="225" t="s">
        <v>160</v>
      </c>
      <c r="AU1022" s="225" t="s">
        <v>87</v>
      </c>
      <c r="AY1022" s="17" t="s">
        <v>157</v>
      </c>
      <c r="BE1022" s="226">
        <f>IF(N1022="základní",J1022,0)</f>
        <v>0</v>
      </c>
      <c r="BF1022" s="226">
        <f>IF(N1022="snížená",J1022,0)</f>
        <v>0</v>
      </c>
      <c r="BG1022" s="226">
        <f>IF(N1022="zákl. přenesená",J1022,0)</f>
        <v>0</v>
      </c>
      <c r="BH1022" s="226">
        <f>IF(N1022="sníž. přenesená",J1022,0)</f>
        <v>0</v>
      </c>
      <c r="BI1022" s="226">
        <f>IF(N1022="nulová",J1022,0)</f>
        <v>0</v>
      </c>
      <c r="BJ1022" s="17" t="s">
        <v>85</v>
      </c>
      <c r="BK1022" s="226">
        <f>ROUND(I1022*H1022,2)</f>
        <v>0</v>
      </c>
      <c r="BL1022" s="17" t="s">
        <v>254</v>
      </c>
      <c r="BM1022" s="225" t="s">
        <v>1623</v>
      </c>
    </row>
    <row r="1023" s="14" customFormat="1">
      <c r="A1023" s="14"/>
      <c r="B1023" s="238"/>
      <c r="C1023" s="239"/>
      <c r="D1023" s="229" t="s">
        <v>167</v>
      </c>
      <c r="E1023" s="240" t="s">
        <v>1</v>
      </c>
      <c r="F1023" s="241" t="s">
        <v>85</v>
      </c>
      <c r="G1023" s="239"/>
      <c r="H1023" s="242">
        <v>1</v>
      </c>
      <c r="I1023" s="243"/>
      <c r="J1023" s="239"/>
      <c r="K1023" s="239"/>
      <c r="L1023" s="244"/>
      <c r="M1023" s="245"/>
      <c r="N1023" s="246"/>
      <c r="O1023" s="246"/>
      <c r="P1023" s="246"/>
      <c r="Q1023" s="246"/>
      <c r="R1023" s="246"/>
      <c r="S1023" s="246"/>
      <c r="T1023" s="247"/>
      <c r="U1023" s="14"/>
      <c r="V1023" s="14"/>
      <c r="W1023" s="14"/>
      <c r="X1023" s="14"/>
      <c r="Y1023" s="14"/>
      <c r="Z1023" s="14"/>
      <c r="AA1023" s="14"/>
      <c r="AB1023" s="14"/>
      <c r="AC1023" s="14"/>
      <c r="AD1023" s="14"/>
      <c r="AE1023" s="14"/>
      <c r="AT1023" s="248" t="s">
        <v>167</v>
      </c>
      <c r="AU1023" s="248" t="s">
        <v>87</v>
      </c>
      <c r="AV1023" s="14" t="s">
        <v>87</v>
      </c>
      <c r="AW1023" s="14" t="s">
        <v>33</v>
      </c>
      <c r="AX1023" s="14" t="s">
        <v>85</v>
      </c>
      <c r="AY1023" s="248" t="s">
        <v>157</v>
      </c>
    </row>
    <row r="1024" s="2" customFormat="1" ht="55.5" customHeight="1">
      <c r="A1024" s="38"/>
      <c r="B1024" s="39"/>
      <c r="C1024" s="214" t="s">
        <v>1624</v>
      </c>
      <c r="D1024" s="214" t="s">
        <v>160</v>
      </c>
      <c r="E1024" s="215" t="s">
        <v>1625</v>
      </c>
      <c r="F1024" s="216" t="s">
        <v>1626</v>
      </c>
      <c r="G1024" s="217" t="s">
        <v>352</v>
      </c>
      <c r="H1024" s="218">
        <v>1</v>
      </c>
      <c r="I1024" s="219"/>
      <c r="J1024" s="220">
        <f>ROUND(I1024*H1024,2)</f>
        <v>0</v>
      </c>
      <c r="K1024" s="216" t="s">
        <v>1</v>
      </c>
      <c r="L1024" s="44"/>
      <c r="M1024" s="221" t="s">
        <v>1</v>
      </c>
      <c r="N1024" s="222" t="s">
        <v>43</v>
      </c>
      <c r="O1024" s="91"/>
      <c r="P1024" s="223">
        <f>O1024*H1024</f>
        <v>0</v>
      </c>
      <c r="Q1024" s="223">
        <v>0.00066</v>
      </c>
      <c r="R1024" s="223">
        <f>Q1024*H1024</f>
        <v>0.00066</v>
      </c>
      <c r="S1024" s="223">
        <v>0</v>
      </c>
      <c r="T1024" s="224">
        <f>S1024*H1024</f>
        <v>0</v>
      </c>
      <c r="U1024" s="38"/>
      <c r="V1024" s="38"/>
      <c r="W1024" s="38"/>
      <c r="X1024" s="38"/>
      <c r="Y1024" s="38"/>
      <c r="Z1024" s="38"/>
      <c r="AA1024" s="38"/>
      <c r="AB1024" s="38"/>
      <c r="AC1024" s="38"/>
      <c r="AD1024" s="38"/>
      <c r="AE1024" s="38"/>
      <c r="AR1024" s="225" t="s">
        <v>254</v>
      </c>
      <c r="AT1024" s="225" t="s">
        <v>160</v>
      </c>
      <c r="AU1024" s="225" t="s">
        <v>87</v>
      </c>
      <c r="AY1024" s="17" t="s">
        <v>157</v>
      </c>
      <c r="BE1024" s="226">
        <f>IF(N1024="základní",J1024,0)</f>
        <v>0</v>
      </c>
      <c r="BF1024" s="226">
        <f>IF(N1024="snížená",J1024,0)</f>
        <v>0</v>
      </c>
      <c r="BG1024" s="226">
        <f>IF(N1024="zákl. přenesená",J1024,0)</f>
        <v>0</v>
      </c>
      <c r="BH1024" s="226">
        <f>IF(N1024="sníž. přenesená",J1024,0)</f>
        <v>0</v>
      </c>
      <c r="BI1024" s="226">
        <f>IF(N1024="nulová",J1024,0)</f>
        <v>0</v>
      </c>
      <c r="BJ1024" s="17" t="s">
        <v>85</v>
      </c>
      <c r="BK1024" s="226">
        <f>ROUND(I1024*H1024,2)</f>
        <v>0</v>
      </c>
      <c r="BL1024" s="17" t="s">
        <v>254</v>
      </c>
      <c r="BM1024" s="225" t="s">
        <v>1627</v>
      </c>
    </row>
    <row r="1025" s="14" customFormat="1">
      <c r="A1025" s="14"/>
      <c r="B1025" s="238"/>
      <c r="C1025" s="239"/>
      <c r="D1025" s="229" t="s">
        <v>167</v>
      </c>
      <c r="E1025" s="240" t="s">
        <v>1</v>
      </c>
      <c r="F1025" s="241" t="s">
        <v>85</v>
      </c>
      <c r="G1025" s="239"/>
      <c r="H1025" s="242">
        <v>1</v>
      </c>
      <c r="I1025" s="243"/>
      <c r="J1025" s="239"/>
      <c r="K1025" s="239"/>
      <c r="L1025" s="244"/>
      <c r="M1025" s="245"/>
      <c r="N1025" s="246"/>
      <c r="O1025" s="246"/>
      <c r="P1025" s="246"/>
      <c r="Q1025" s="246"/>
      <c r="R1025" s="246"/>
      <c r="S1025" s="246"/>
      <c r="T1025" s="247"/>
      <c r="U1025" s="14"/>
      <c r="V1025" s="14"/>
      <c r="W1025" s="14"/>
      <c r="X1025" s="14"/>
      <c r="Y1025" s="14"/>
      <c r="Z1025" s="14"/>
      <c r="AA1025" s="14"/>
      <c r="AB1025" s="14"/>
      <c r="AC1025" s="14"/>
      <c r="AD1025" s="14"/>
      <c r="AE1025" s="14"/>
      <c r="AT1025" s="248" t="s">
        <v>167</v>
      </c>
      <c r="AU1025" s="248" t="s">
        <v>87</v>
      </c>
      <c r="AV1025" s="14" t="s">
        <v>87</v>
      </c>
      <c r="AW1025" s="14" t="s">
        <v>33</v>
      </c>
      <c r="AX1025" s="14" t="s">
        <v>85</v>
      </c>
      <c r="AY1025" s="248" t="s">
        <v>157</v>
      </c>
    </row>
    <row r="1026" s="2" customFormat="1" ht="156.75" customHeight="1">
      <c r="A1026" s="38"/>
      <c r="B1026" s="39"/>
      <c r="C1026" s="214" t="s">
        <v>1628</v>
      </c>
      <c r="D1026" s="214" t="s">
        <v>160</v>
      </c>
      <c r="E1026" s="215" t="s">
        <v>1629</v>
      </c>
      <c r="F1026" s="216" t="s">
        <v>1630</v>
      </c>
      <c r="G1026" s="217" t="s">
        <v>352</v>
      </c>
      <c r="H1026" s="218">
        <v>1</v>
      </c>
      <c r="I1026" s="219"/>
      <c r="J1026" s="220">
        <f>ROUND(I1026*H1026,2)</f>
        <v>0</v>
      </c>
      <c r="K1026" s="216" t="s">
        <v>1</v>
      </c>
      <c r="L1026" s="44"/>
      <c r="M1026" s="221" t="s">
        <v>1</v>
      </c>
      <c r="N1026" s="222" t="s">
        <v>43</v>
      </c>
      <c r="O1026" s="91"/>
      <c r="P1026" s="223">
        <f>O1026*H1026</f>
        <v>0</v>
      </c>
      <c r="Q1026" s="223">
        <v>0.00066</v>
      </c>
      <c r="R1026" s="223">
        <f>Q1026*H1026</f>
        <v>0.00066</v>
      </c>
      <c r="S1026" s="223">
        <v>0</v>
      </c>
      <c r="T1026" s="224">
        <f>S1026*H1026</f>
        <v>0</v>
      </c>
      <c r="U1026" s="38"/>
      <c r="V1026" s="38"/>
      <c r="W1026" s="38"/>
      <c r="X1026" s="38"/>
      <c r="Y1026" s="38"/>
      <c r="Z1026" s="38"/>
      <c r="AA1026" s="38"/>
      <c r="AB1026" s="38"/>
      <c r="AC1026" s="38"/>
      <c r="AD1026" s="38"/>
      <c r="AE1026" s="38"/>
      <c r="AR1026" s="225" t="s">
        <v>254</v>
      </c>
      <c r="AT1026" s="225" t="s">
        <v>160</v>
      </c>
      <c r="AU1026" s="225" t="s">
        <v>87</v>
      </c>
      <c r="AY1026" s="17" t="s">
        <v>157</v>
      </c>
      <c r="BE1026" s="226">
        <f>IF(N1026="základní",J1026,0)</f>
        <v>0</v>
      </c>
      <c r="BF1026" s="226">
        <f>IF(N1026="snížená",J1026,0)</f>
        <v>0</v>
      </c>
      <c r="BG1026" s="226">
        <f>IF(N1026="zákl. přenesená",J1026,0)</f>
        <v>0</v>
      </c>
      <c r="BH1026" s="226">
        <f>IF(N1026="sníž. přenesená",J1026,0)</f>
        <v>0</v>
      </c>
      <c r="BI1026" s="226">
        <f>IF(N1026="nulová",J1026,0)</f>
        <v>0</v>
      </c>
      <c r="BJ1026" s="17" t="s">
        <v>85</v>
      </c>
      <c r="BK1026" s="226">
        <f>ROUND(I1026*H1026,2)</f>
        <v>0</v>
      </c>
      <c r="BL1026" s="17" t="s">
        <v>254</v>
      </c>
      <c r="BM1026" s="225" t="s">
        <v>1631</v>
      </c>
    </row>
    <row r="1027" s="14" customFormat="1">
      <c r="A1027" s="14"/>
      <c r="B1027" s="238"/>
      <c r="C1027" s="239"/>
      <c r="D1027" s="229" t="s">
        <v>167</v>
      </c>
      <c r="E1027" s="240" t="s">
        <v>1</v>
      </c>
      <c r="F1027" s="241" t="s">
        <v>85</v>
      </c>
      <c r="G1027" s="239"/>
      <c r="H1027" s="242">
        <v>1</v>
      </c>
      <c r="I1027" s="243"/>
      <c r="J1027" s="239"/>
      <c r="K1027" s="239"/>
      <c r="L1027" s="244"/>
      <c r="M1027" s="245"/>
      <c r="N1027" s="246"/>
      <c r="O1027" s="246"/>
      <c r="P1027" s="246"/>
      <c r="Q1027" s="246"/>
      <c r="R1027" s="246"/>
      <c r="S1027" s="246"/>
      <c r="T1027" s="247"/>
      <c r="U1027" s="14"/>
      <c r="V1027" s="14"/>
      <c r="W1027" s="14"/>
      <c r="X1027" s="14"/>
      <c r="Y1027" s="14"/>
      <c r="Z1027" s="14"/>
      <c r="AA1027" s="14"/>
      <c r="AB1027" s="14"/>
      <c r="AC1027" s="14"/>
      <c r="AD1027" s="14"/>
      <c r="AE1027" s="14"/>
      <c r="AT1027" s="248" t="s">
        <v>167</v>
      </c>
      <c r="AU1027" s="248" t="s">
        <v>87</v>
      </c>
      <c r="AV1027" s="14" t="s">
        <v>87</v>
      </c>
      <c r="AW1027" s="14" t="s">
        <v>33</v>
      </c>
      <c r="AX1027" s="14" t="s">
        <v>85</v>
      </c>
      <c r="AY1027" s="248" t="s">
        <v>157</v>
      </c>
    </row>
    <row r="1028" s="2" customFormat="1" ht="37.8" customHeight="1">
      <c r="A1028" s="38"/>
      <c r="B1028" s="39"/>
      <c r="C1028" s="214" t="s">
        <v>1632</v>
      </c>
      <c r="D1028" s="214" t="s">
        <v>160</v>
      </c>
      <c r="E1028" s="215" t="s">
        <v>1633</v>
      </c>
      <c r="F1028" s="216" t="s">
        <v>1634</v>
      </c>
      <c r="G1028" s="217" t="s">
        <v>352</v>
      </c>
      <c r="H1028" s="218">
        <v>1</v>
      </c>
      <c r="I1028" s="219"/>
      <c r="J1028" s="220">
        <f>ROUND(I1028*H1028,2)</f>
        <v>0</v>
      </c>
      <c r="K1028" s="216" t="s">
        <v>1</v>
      </c>
      <c r="L1028" s="44"/>
      <c r="M1028" s="221" t="s">
        <v>1</v>
      </c>
      <c r="N1028" s="222" t="s">
        <v>43</v>
      </c>
      <c r="O1028" s="91"/>
      <c r="P1028" s="223">
        <f>O1028*H1028</f>
        <v>0</v>
      </c>
      <c r="Q1028" s="223">
        <v>0.00066</v>
      </c>
      <c r="R1028" s="223">
        <f>Q1028*H1028</f>
        <v>0.00066</v>
      </c>
      <c r="S1028" s="223">
        <v>0</v>
      </c>
      <c r="T1028" s="224">
        <f>S1028*H1028</f>
        <v>0</v>
      </c>
      <c r="U1028" s="38"/>
      <c r="V1028" s="38"/>
      <c r="W1028" s="38"/>
      <c r="X1028" s="38"/>
      <c r="Y1028" s="38"/>
      <c r="Z1028" s="38"/>
      <c r="AA1028" s="38"/>
      <c r="AB1028" s="38"/>
      <c r="AC1028" s="38"/>
      <c r="AD1028" s="38"/>
      <c r="AE1028" s="38"/>
      <c r="AR1028" s="225" t="s">
        <v>254</v>
      </c>
      <c r="AT1028" s="225" t="s">
        <v>160</v>
      </c>
      <c r="AU1028" s="225" t="s">
        <v>87</v>
      </c>
      <c r="AY1028" s="17" t="s">
        <v>157</v>
      </c>
      <c r="BE1028" s="226">
        <f>IF(N1028="základní",J1028,0)</f>
        <v>0</v>
      </c>
      <c r="BF1028" s="226">
        <f>IF(N1028="snížená",J1028,0)</f>
        <v>0</v>
      </c>
      <c r="BG1028" s="226">
        <f>IF(N1028="zákl. přenesená",J1028,0)</f>
        <v>0</v>
      </c>
      <c r="BH1028" s="226">
        <f>IF(N1028="sníž. přenesená",J1028,0)</f>
        <v>0</v>
      </c>
      <c r="BI1028" s="226">
        <f>IF(N1028="nulová",J1028,0)</f>
        <v>0</v>
      </c>
      <c r="BJ1028" s="17" t="s">
        <v>85</v>
      </c>
      <c r="BK1028" s="226">
        <f>ROUND(I1028*H1028,2)</f>
        <v>0</v>
      </c>
      <c r="BL1028" s="17" t="s">
        <v>254</v>
      </c>
      <c r="BM1028" s="225" t="s">
        <v>1635</v>
      </c>
    </row>
    <row r="1029" s="14" customFormat="1">
      <c r="A1029" s="14"/>
      <c r="B1029" s="238"/>
      <c r="C1029" s="239"/>
      <c r="D1029" s="229" t="s">
        <v>167</v>
      </c>
      <c r="E1029" s="240" t="s">
        <v>1</v>
      </c>
      <c r="F1029" s="241" t="s">
        <v>85</v>
      </c>
      <c r="G1029" s="239"/>
      <c r="H1029" s="242">
        <v>1</v>
      </c>
      <c r="I1029" s="243"/>
      <c r="J1029" s="239"/>
      <c r="K1029" s="239"/>
      <c r="L1029" s="244"/>
      <c r="M1029" s="245"/>
      <c r="N1029" s="246"/>
      <c r="O1029" s="246"/>
      <c r="P1029" s="246"/>
      <c r="Q1029" s="246"/>
      <c r="R1029" s="246"/>
      <c r="S1029" s="246"/>
      <c r="T1029" s="247"/>
      <c r="U1029" s="14"/>
      <c r="V1029" s="14"/>
      <c r="W1029" s="14"/>
      <c r="X1029" s="14"/>
      <c r="Y1029" s="14"/>
      <c r="Z1029" s="14"/>
      <c r="AA1029" s="14"/>
      <c r="AB1029" s="14"/>
      <c r="AC1029" s="14"/>
      <c r="AD1029" s="14"/>
      <c r="AE1029" s="14"/>
      <c r="AT1029" s="248" t="s">
        <v>167</v>
      </c>
      <c r="AU1029" s="248" t="s">
        <v>87</v>
      </c>
      <c r="AV1029" s="14" t="s">
        <v>87</v>
      </c>
      <c r="AW1029" s="14" t="s">
        <v>33</v>
      </c>
      <c r="AX1029" s="14" t="s">
        <v>85</v>
      </c>
      <c r="AY1029" s="248" t="s">
        <v>157</v>
      </c>
    </row>
    <row r="1030" s="2" customFormat="1" ht="78" customHeight="1">
      <c r="A1030" s="38"/>
      <c r="B1030" s="39"/>
      <c r="C1030" s="214" t="s">
        <v>1636</v>
      </c>
      <c r="D1030" s="214" t="s">
        <v>160</v>
      </c>
      <c r="E1030" s="215" t="s">
        <v>1637</v>
      </c>
      <c r="F1030" s="216" t="s">
        <v>1638</v>
      </c>
      <c r="G1030" s="217" t="s">
        <v>352</v>
      </c>
      <c r="H1030" s="218">
        <v>1</v>
      </c>
      <c r="I1030" s="219"/>
      <c r="J1030" s="220">
        <f>ROUND(I1030*H1030,2)</f>
        <v>0</v>
      </c>
      <c r="K1030" s="216" t="s">
        <v>1</v>
      </c>
      <c r="L1030" s="44"/>
      <c r="M1030" s="221" t="s">
        <v>1</v>
      </c>
      <c r="N1030" s="222" t="s">
        <v>43</v>
      </c>
      <c r="O1030" s="91"/>
      <c r="P1030" s="223">
        <f>O1030*H1030</f>
        <v>0</v>
      </c>
      <c r="Q1030" s="223">
        <v>0.00066</v>
      </c>
      <c r="R1030" s="223">
        <f>Q1030*H1030</f>
        <v>0.00066</v>
      </c>
      <c r="S1030" s="223">
        <v>0</v>
      </c>
      <c r="T1030" s="224">
        <f>S1030*H1030</f>
        <v>0</v>
      </c>
      <c r="U1030" s="38"/>
      <c r="V1030" s="38"/>
      <c r="W1030" s="38"/>
      <c r="X1030" s="38"/>
      <c r="Y1030" s="38"/>
      <c r="Z1030" s="38"/>
      <c r="AA1030" s="38"/>
      <c r="AB1030" s="38"/>
      <c r="AC1030" s="38"/>
      <c r="AD1030" s="38"/>
      <c r="AE1030" s="38"/>
      <c r="AR1030" s="225" t="s">
        <v>254</v>
      </c>
      <c r="AT1030" s="225" t="s">
        <v>160</v>
      </c>
      <c r="AU1030" s="225" t="s">
        <v>87</v>
      </c>
      <c r="AY1030" s="17" t="s">
        <v>157</v>
      </c>
      <c r="BE1030" s="226">
        <f>IF(N1030="základní",J1030,0)</f>
        <v>0</v>
      </c>
      <c r="BF1030" s="226">
        <f>IF(N1030="snížená",J1030,0)</f>
        <v>0</v>
      </c>
      <c r="BG1030" s="226">
        <f>IF(N1030="zákl. přenesená",J1030,0)</f>
        <v>0</v>
      </c>
      <c r="BH1030" s="226">
        <f>IF(N1030="sníž. přenesená",J1030,0)</f>
        <v>0</v>
      </c>
      <c r="BI1030" s="226">
        <f>IF(N1030="nulová",J1030,0)</f>
        <v>0</v>
      </c>
      <c r="BJ1030" s="17" t="s">
        <v>85</v>
      </c>
      <c r="BK1030" s="226">
        <f>ROUND(I1030*H1030,2)</f>
        <v>0</v>
      </c>
      <c r="BL1030" s="17" t="s">
        <v>254</v>
      </c>
      <c r="BM1030" s="225" t="s">
        <v>1639</v>
      </c>
    </row>
    <row r="1031" s="14" customFormat="1">
      <c r="A1031" s="14"/>
      <c r="B1031" s="238"/>
      <c r="C1031" s="239"/>
      <c r="D1031" s="229" t="s">
        <v>167</v>
      </c>
      <c r="E1031" s="240" t="s">
        <v>1</v>
      </c>
      <c r="F1031" s="241" t="s">
        <v>85</v>
      </c>
      <c r="G1031" s="239"/>
      <c r="H1031" s="242">
        <v>1</v>
      </c>
      <c r="I1031" s="243"/>
      <c r="J1031" s="239"/>
      <c r="K1031" s="239"/>
      <c r="L1031" s="244"/>
      <c r="M1031" s="245"/>
      <c r="N1031" s="246"/>
      <c r="O1031" s="246"/>
      <c r="P1031" s="246"/>
      <c r="Q1031" s="246"/>
      <c r="R1031" s="246"/>
      <c r="S1031" s="246"/>
      <c r="T1031" s="247"/>
      <c r="U1031" s="14"/>
      <c r="V1031" s="14"/>
      <c r="W1031" s="14"/>
      <c r="X1031" s="14"/>
      <c r="Y1031" s="14"/>
      <c r="Z1031" s="14"/>
      <c r="AA1031" s="14"/>
      <c r="AB1031" s="14"/>
      <c r="AC1031" s="14"/>
      <c r="AD1031" s="14"/>
      <c r="AE1031" s="14"/>
      <c r="AT1031" s="248" t="s">
        <v>167</v>
      </c>
      <c r="AU1031" s="248" t="s">
        <v>87</v>
      </c>
      <c r="AV1031" s="14" t="s">
        <v>87</v>
      </c>
      <c r="AW1031" s="14" t="s">
        <v>33</v>
      </c>
      <c r="AX1031" s="14" t="s">
        <v>85</v>
      </c>
      <c r="AY1031" s="248" t="s">
        <v>157</v>
      </c>
    </row>
    <row r="1032" s="2" customFormat="1" ht="62.7" customHeight="1">
      <c r="A1032" s="38"/>
      <c r="B1032" s="39"/>
      <c r="C1032" s="214" t="s">
        <v>1640</v>
      </c>
      <c r="D1032" s="214" t="s">
        <v>160</v>
      </c>
      <c r="E1032" s="215" t="s">
        <v>1641</v>
      </c>
      <c r="F1032" s="216" t="s">
        <v>1642</v>
      </c>
      <c r="G1032" s="217" t="s">
        <v>352</v>
      </c>
      <c r="H1032" s="218">
        <v>1</v>
      </c>
      <c r="I1032" s="219"/>
      <c r="J1032" s="220">
        <f>ROUND(I1032*H1032,2)</f>
        <v>0</v>
      </c>
      <c r="K1032" s="216" t="s">
        <v>1</v>
      </c>
      <c r="L1032" s="44"/>
      <c r="M1032" s="221" t="s">
        <v>1</v>
      </c>
      <c r="N1032" s="222" t="s">
        <v>43</v>
      </c>
      <c r="O1032" s="91"/>
      <c r="P1032" s="223">
        <f>O1032*H1032</f>
        <v>0</v>
      </c>
      <c r="Q1032" s="223">
        <v>0.00066</v>
      </c>
      <c r="R1032" s="223">
        <f>Q1032*H1032</f>
        <v>0.00066</v>
      </c>
      <c r="S1032" s="223">
        <v>0</v>
      </c>
      <c r="T1032" s="224">
        <f>S1032*H1032</f>
        <v>0</v>
      </c>
      <c r="U1032" s="38"/>
      <c r="V1032" s="38"/>
      <c r="W1032" s="38"/>
      <c r="X1032" s="38"/>
      <c r="Y1032" s="38"/>
      <c r="Z1032" s="38"/>
      <c r="AA1032" s="38"/>
      <c r="AB1032" s="38"/>
      <c r="AC1032" s="38"/>
      <c r="AD1032" s="38"/>
      <c r="AE1032" s="38"/>
      <c r="AR1032" s="225" t="s">
        <v>254</v>
      </c>
      <c r="AT1032" s="225" t="s">
        <v>160</v>
      </c>
      <c r="AU1032" s="225" t="s">
        <v>87</v>
      </c>
      <c r="AY1032" s="17" t="s">
        <v>157</v>
      </c>
      <c r="BE1032" s="226">
        <f>IF(N1032="základní",J1032,0)</f>
        <v>0</v>
      </c>
      <c r="BF1032" s="226">
        <f>IF(N1032="snížená",J1032,0)</f>
        <v>0</v>
      </c>
      <c r="BG1032" s="226">
        <f>IF(N1032="zákl. přenesená",J1032,0)</f>
        <v>0</v>
      </c>
      <c r="BH1032" s="226">
        <f>IF(N1032="sníž. přenesená",J1032,0)</f>
        <v>0</v>
      </c>
      <c r="BI1032" s="226">
        <f>IF(N1032="nulová",J1032,0)</f>
        <v>0</v>
      </c>
      <c r="BJ1032" s="17" t="s">
        <v>85</v>
      </c>
      <c r="BK1032" s="226">
        <f>ROUND(I1032*H1032,2)</f>
        <v>0</v>
      </c>
      <c r="BL1032" s="17" t="s">
        <v>254</v>
      </c>
      <c r="BM1032" s="225" t="s">
        <v>1643</v>
      </c>
    </row>
    <row r="1033" s="2" customFormat="1" ht="55.5" customHeight="1">
      <c r="A1033" s="38"/>
      <c r="B1033" s="39"/>
      <c r="C1033" s="214" t="s">
        <v>1644</v>
      </c>
      <c r="D1033" s="214" t="s">
        <v>160</v>
      </c>
      <c r="E1033" s="215" t="s">
        <v>1645</v>
      </c>
      <c r="F1033" s="216" t="s">
        <v>1646</v>
      </c>
      <c r="G1033" s="217" t="s">
        <v>352</v>
      </c>
      <c r="H1033" s="218">
        <v>1</v>
      </c>
      <c r="I1033" s="219"/>
      <c r="J1033" s="220">
        <f>ROUND(I1033*H1033,2)</f>
        <v>0</v>
      </c>
      <c r="K1033" s="216" t="s">
        <v>1</v>
      </c>
      <c r="L1033" s="44"/>
      <c r="M1033" s="221" t="s">
        <v>1</v>
      </c>
      <c r="N1033" s="222" t="s">
        <v>43</v>
      </c>
      <c r="O1033" s="91"/>
      <c r="P1033" s="223">
        <f>O1033*H1033</f>
        <v>0</v>
      </c>
      <c r="Q1033" s="223">
        <v>0.00066</v>
      </c>
      <c r="R1033" s="223">
        <f>Q1033*H1033</f>
        <v>0.00066</v>
      </c>
      <c r="S1033" s="223">
        <v>0</v>
      </c>
      <c r="T1033" s="224">
        <f>S1033*H1033</f>
        <v>0</v>
      </c>
      <c r="U1033" s="38"/>
      <c r="V1033" s="38"/>
      <c r="W1033" s="38"/>
      <c r="X1033" s="38"/>
      <c r="Y1033" s="38"/>
      <c r="Z1033" s="38"/>
      <c r="AA1033" s="38"/>
      <c r="AB1033" s="38"/>
      <c r="AC1033" s="38"/>
      <c r="AD1033" s="38"/>
      <c r="AE1033" s="38"/>
      <c r="AR1033" s="225" t="s">
        <v>254</v>
      </c>
      <c r="AT1033" s="225" t="s">
        <v>160</v>
      </c>
      <c r="AU1033" s="225" t="s">
        <v>87</v>
      </c>
      <c r="AY1033" s="17" t="s">
        <v>157</v>
      </c>
      <c r="BE1033" s="226">
        <f>IF(N1033="základní",J1033,0)</f>
        <v>0</v>
      </c>
      <c r="BF1033" s="226">
        <f>IF(N1033="snížená",J1033,0)</f>
        <v>0</v>
      </c>
      <c r="BG1033" s="226">
        <f>IF(N1033="zákl. přenesená",J1033,0)</f>
        <v>0</v>
      </c>
      <c r="BH1033" s="226">
        <f>IF(N1033="sníž. přenesená",J1033,0)</f>
        <v>0</v>
      </c>
      <c r="BI1033" s="226">
        <f>IF(N1033="nulová",J1033,0)</f>
        <v>0</v>
      </c>
      <c r="BJ1033" s="17" t="s">
        <v>85</v>
      </c>
      <c r="BK1033" s="226">
        <f>ROUND(I1033*H1033,2)</f>
        <v>0</v>
      </c>
      <c r="BL1033" s="17" t="s">
        <v>254</v>
      </c>
      <c r="BM1033" s="225" t="s">
        <v>1647</v>
      </c>
    </row>
    <row r="1034" s="14" customFormat="1">
      <c r="A1034" s="14"/>
      <c r="B1034" s="238"/>
      <c r="C1034" s="239"/>
      <c r="D1034" s="229" t="s">
        <v>167</v>
      </c>
      <c r="E1034" s="240" t="s">
        <v>1</v>
      </c>
      <c r="F1034" s="241" t="s">
        <v>85</v>
      </c>
      <c r="G1034" s="239"/>
      <c r="H1034" s="242">
        <v>1</v>
      </c>
      <c r="I1034" s="243"/>
      <c r="J1034" s="239"/>
      <c r="K1034" s="239"/>
      <c r="L1034" s="244"/>
      <c r="M1034" s="245"/>
      <c r="N1034" s="246"/>
      <c r="O1034" s="246"/>
      <c r="P1034" s="246"/>
      <c r="Q1034" s="246"/>
      <c r="R1034" s="246"/>
      <c r="S1034" s="246"/>
      <c r="T1034" s="247"/>
      <c r="U1034" s="14"/>
      <c r="V1034" s="14"/>
      <c r="W1034" s="14"/>
      <c r="X1034" s="14"/>
      <c r="Y1034" s="14"/>
      <c r="Z1034" s="14"/>
      <c r="AA1034" s="14"/>
      <c r="AB1034" s="14"/>
      <c r="AC1034" s="14"/>
      <c r="AD1034" s="14"/>
      <c r="AE1034" s="14"/>
      <c r="AT1034" s="248" t="s">
        <v>167</v>
      </c>
      <c r="AU1034" s="248" t="s">
        <v>87</v>
      </c>
      <c r="AV1034" s="14" t="s">
        <v>87</v>
      </c>
      <c r="AW1034" s="14" t="s">
        <v>33</v>
      </c>
      <c r="AX1034" s="14" t="s">
        <v>85</v>
      </c>
      <c r="AY1034" s="248" t="s">
        <v>157</v>
      </c>
    </row>
    <row r="1035" s="2" customFormat="1" ht="55.5" customHeight="1">
      <c r="A1035" s="38"/>
      <c r="B1035" s="39"/>
      <c r="C1035" s="214" t="s">
        <v>1648</v>
      </c>
      <c r="D1035" s="214" t="s">
        <v>160</v>
      </c>
      <c r="E1035" s="215" t="s">
        <v>1649</v>
      </c>
      <c r="F1035" s="216" t="s">
        <v>1650</v>
      </c>
      <c r="G1035" s="217" t="s">
        <v>352</v>
      </c>
      <c r="H1035" s="218">
        <v>1</v>
      </c>
      <c r="I1035" s="219"/>
      <c r="J1035" s="220">
        <f>ROUND(I1035*H1035,2)</f>
        <v>0</v>
      </c>
      <c r="K1035" s="216" t="s">
        <v>1</v>
      </c>
      <c r="L1035" s="44"/>
      <c r="M1035" s="221" t="s">
        <v>1</v>
      </c>
      <c r="N1035" s="222" t="s">
        <v>43</v>
      </c>
      <c r="O1035" s="91"/>
      <c r="P1035" s="223">
        <f>O1035*H1035</f>
        <v>0</v>
      </c>
      <c r="Q1035" s="223">
        <v>0.00066</v>
      </c>
      <c r="R1035" s="223">
        <f>Q1035*H1035</f>
        <v>0.00066</v>
      </c>
      <c r="S1035" s="223">
        <v>0</v>
      </c>
      <c r="T1035" s="224">
        <f>S1035*H1035</f>
        <v>0</v>
      </c>
      <c r="U1035" s="38"/>
      <c r="V1035" s="38"/>
      <c r="W1035" s="38"/>
      <c r="X1035" s="38"/>
      <c r="Y1035" s="38"/>
      <c r="Z1035" s="38"/>
      <c r="AA1035" s="38"/>
      <c r="AB1035" s="38"/>
      <c r="AC1035" s="38"/>
      <c r="AD1035" s="38"/>
      <c r="AE1035" s="38"/>
      <c r="AR1035" s="225" t="s">
        <v>254</v>
      </c>
      <c r="AT1035" s="225" t="s">
        <v>160</v>
      </c>
      <c r="AU1035" s="225" t="s">
        <v>87</v>
      </c>
      <c r="AY1035" s="17" t="s">
        <v>157</v>
      </c>
      <c r="BE1035" s="226">
        <f>IF(N1035="základní",J1035,0)</f>
        <v>0</v>
      </c>
      <c r="BF1035" s="226">
        <f>IF(N1035="snížená",J1035,0)</f>
        <v>0</v>
      </c>
      <c r="BG1035" s="226">
        <f>IF(N1035="zákl. přenesená",J1035,0)</f>
        <v>0</v>
      </c>
      <c r="BH1035" s="226">
        <f>IF(N1035="sníž. přenesená",J1035,0)</f>
        <v>0</v>
      </c>
      <c r="BI1035" s="226">
        <f>IF(N1035="nulová",J1035,0)</f>
        <v>0</v>
      </c>
      <c r="BJ1035" s="17" t="s">
        <v>85</v>
      </c>
      <c r="BK1035" s="226">
        <f>ROUND(I1035*H1035,2)</f>
        <v>0</v>
      </c>
      <c r="BL1035" s="17" t="s">
        <v>254</v>
      </c>
      <c r="BM1035" s="225" t="s">
        <v>1651</v>
      </c>
    </row>
    <row r="1036" s="14" customFormat="1">
      <c r="A1036" s="14"/>
      <c r="B1036" s="238"/>
      <c r="C1036" s="239"/>
      <c r="D1036" s="229" t="s">
        <v>167</v>
      </c>
      <c r="E1036" s="240" t="s">
        <v>1</v>
      </c>
      <c r="F1036" s="241" t="s">
        <v>85</v>
      </c>
      <c r="G1036" s="239"/>
      <c r="H1036" s="242">
        <v>1</v>
      </c>
      <c r="I1036" s="243"/>
      <c r="J1036" s="239"/>
      <c r="K1036" s="239"/>
      <c r="L1036" s="244"/>
      <c r="M1036" s="245"/>
      <c r="N1036" s="246"/>
      <c r="O1036" s="246"/>
      <c r="P1036" s="246"/>
      <c r="Q1036" s="246"/>
      <c r="R1036" s="246"/>
      <c r="S1036" s="246"/>
      <c r="T1036" s="247"/>
      <c r="U1036" s="14"/>
      <c r="V1036" s="14"/>
      <c r="W1036" s="14"/>
      <c r="X1036" s="14"/>
      <c r="Y1036" s="14"/>
      <c r="Z1036" s="14"/>
      <c r="AA1036" s="14"/>
      <c r="AB1036" s="14"/>
      <c r="AC1036" s="14"/>
      <c r="AD1036" s="14"/>
      <c r="AE1036" s="14"/>
      <c r="AT1036" s="248" t="s">
        <v>167</v>
      </c>
      <c r="AU1036" s="248" t="s">
        <v>87</v>
      </c>
      <c r="AV1036" s="14" t="s">
        <v>87</v>
      </c>
      <c r="AW1036" s="14" t="s">
        <v>33</v>
      </c>
      <c r="AX1036" s="14" t="s">
        <v>85</v>
      </c>
      <c r="AY1036" s="248" t="s">
        <v>157</v>
      </c>
    </row>
    <row r="1037" s="2" customFormat="1" ht="156.75" customHeight="1">
      <c r="A1037" s="38"/>
      <c r="B1037" s="39"/>
      <c r="C1037" s="214" t="s">
        <v>1652</v>
      </c>
      <c r="D1037" s="214" t="s">
        <v>160</v>
      </c>
      <c r="E1037" s="215" t="s">
        <v>1653</v>
      </c>
      <c r="F1037" s="216" t="s">
        <v>1654</v>
      </c>
      <c r="G1037" s="217" t="s">
        <v>352</v>
      </c>
      <c r="H1037" s="218">
        <v>1</v>
      </c>
      <c r="I1037" s="219"/>
      <c r="J1037" s="220">
        <f>ROUND(I1037*H1037,2)</f>
        <v>0</v>
      </c>
      <c r="K1037" s="216" t="s">
        <v>1</v>
      </c>
      <c r="L1037" s="44"/>
      <c r="M1037" s="221" t="s">
        <v>1</v>
      </c>
      <c r="N1037" s="222" t="s">
        <v>43</v>
      </c>
      <c r="O1037" s="91"/>
      <c r="P1037" s="223">
        <f>O1037*H1037</f>
        <v>0</v>
      </c>
      <c r="Q1037" s="223">
        <v>0.00066</v>
      </c>
      <c r="R1037" s="223">
        <f>Q1037*H1037</f>
        <v>0.00066</v>
      </c>
      <c r="S1037" s="223">
        <v>0</v>
      </c>
      <c r="T1037" s="224">
        <f>S1037*H1037</f>
        <v>0</v>
      </c>
      <c r="U1037" s="38"/>
      <c r="V1037" s="38"/>
      <c r="W1037" s="38"/>
      <c r="X1037" s="38"/>
      <c r="Y1037" s="38"/>
      <c r="Z1037" s="38"/>
      <c r="AA1037" s="38"/>
      <c r="AB1037" s="38"/>
      <c r="AC1037" s="38"/>
      <c r="AD1037" s="38"/>
      <c r="AE1037" s="38"/>
      <c r="AR1037" s="225" t="s">
        <v>254</v>
      </c>
      <c r="AT1037" s="225" t="s">
        <v>160</v>
      </c>
      <c r="AU1037" s="225" t="s">
        <v>87</v>
      </c>
      <c r="AY1037" s="17" t="s">
        <v>157</v>
      </c>
      <c r="BE1037" s="226">
        <f>IF(N1037="základní",J1037,0)</f>
        <v>0</v>
      </c>
      <c r="BF1037" s="226">
        <f>IF(N1037="snížená",J1037,0)</f>
        <v>0</v>
      </c>
      <c r="BG1037" s="226">
        <f>IF(N1037="zákl. přenesená",J1037,0)</f>
        <v>0</v>
      </c>
      <c r="BH1037" s="226">
        <f>IF(N1037="sníž. přenesená",J1037,0)</f>
        <v>0</v>
      </c>
      <c r="BI1037" s="226">
        <f>IF(N1037="nulová",J1037,0)</f>
        <v>0</v>
      </c>
      <c r="BJ1037" s="17" t="s">
        <v>85</v>
      </c>
      <c r="BK1037" s="226">
        <f>ROUND(I1037*H1037,2)</f>
        <v>0</v>
      </c>
      <c r="BL1037" s="17" t="s">
        <v>254</v>
      </c>
      <c r="BM1037" s="225" t="s">
        <v>1655</v>
      </c>
    </row>
    <row r="1038" s="14" customFormat="1">
      <c r="A1038" s="14"/>
      <c r="B1038" s="238"/>
      <c r="C1038" s="239"/>
      <c r="D1038" s="229" t="s">
        <v>167</v>
      </c>
      <c r="E1038" s="240" t="s">
        <v>1</v>
      </c>
      <c r="F1038" s="241" t="s">
        <v>85</v>
      </c>
      <c r="G1038" s="239"/>
      <c r="H1038" s="242">
        <v>1</v>
      </c>
      <c r="I1038" s="243"/>
      <c r="J1038" s="239"/>
      <c r="K1038" s="239"/>
      <c r="L1038" s="244"/>
      <c r="M1038" s="245"/>
      <c r="N1038" s="246"/>
      <c r="O1038" s="246"/>
      <c r="P1038" s="246"/>
      <c r="Q1038" s="246"/>
      <c r="R1038" s="246"/>
      <c r="S1038" s="246"/>
      <c r="T1038" s="247"/>
      <c r="U1038" s="14"/>
      <c r="V1038" s="14"/>
      <c r="W1038" s="14"/>
      <c r="X1038" s="14"/>
      <c r="Y1038" s="14"/>
      <c r="Z1038" s="14"/>
      <c r="AA1038" s="14"/>
      <c r="AB1038" s="14"/>
      <c r="AC1038" s="14"/>
      <c r="AD1038" s="14"/>
      <c r="AE1038" s="14"/>
      <c r="AT1038" s="248" t="s">
        <v>167</v>
      </c>
      <c r="AU1038" s="248" t="s">
        <v>87</v>
      </c>
      <c r="AV1038" s="14" t="s">
        <v>87</v>
      </c>
      <c r="AW1038" s="14" t="s">
        <v>33</v>
      </c>
      <c r="AX1038" s="14" t="s">
        <v>85</v>
      </c>
      <c r="AY1038" s="248" t="s">
        <v>157</v>
      </c>
    </row>
    <row r="1039" s="2" customFormat="1" ht="37.8" customHeight="1">
      <c r="A1039" s="38"/>
      <c r="B1039" s="39"/>
      <c r="C1039" s="214" t="s">
        <v>1656</v>
      </c>
      <c r="D1039" s="214" t="s">
        <v>160</v>
      </c>
      <c r="E1039" s="215" t="s">
        <v>1657</v>
      </c>
      <c r="F1039" s="216" t="s">
        <v>1658</v>
      </c>
      <c r="G1039" s="217" t="s">
        <v>352</v>
      </c>
      <c r="H1039" s="218">
        <v>1</v>
      </c>
      <c r="I1039" s="219"/>
      <c r="J1039" s="220">
        <f>ROUND(I1039*H1039,2)</f>
        <v>0</v>
      </c>
      <c r="K1039" s="216" t="s">
        <v>1</v>
      </c>
      <c r="L1039" s="44"/>
      <c r="M1039" s="221" t="s">
        <v>1</v>
      </c>
      <c r="N1039" s="222" t="s">
        <v>43</v>
      </c>
      <c r="O1039" s="91"/>
      <c r="P1039" s="223">
        <f>O1039*H1039</f>
        <v>0</v>
      </c>
      <c r="Q1039" s="223">
        <v>0.00066</v>
      </c>
      <c r="R1039" s="223">
        <f>Q1039*H1039</f>
        <v>0.00066</v>
      </c>
      <c r="S1039" s="223">
        <v>0</v>
      </c>
      <c r="T1039" s="224">
        <f>S1039*H1039</f>
        <v>0</v>
      </c>
      <c r="U1039" s="38"/>
      <c r="V1039" s="38"/>
      <c r="W1039" s="38"/>
      <c r="X1039" s="38"/>
      <c r="Y1039" s="38"/>
      <c r="Z1039" s="38"/>
      <c r="AA1039" s="38"/>
      <c r="AB1039" s="38"/>
      <c r="AC1039" s="38"/>
      <c r="AD1039" s="38"/>
      <c r="AE1039" s="38"/>
      <c r="AR1039" s="225" t="s">
        <v>254</v>
      </c>
      <c r="AT1039" s="225" t="s">
        <v>160</v>
      </c>
      <c r="AU1039" s="225" t="s">
        <v>87</v>
      </c>
      <c r="AY1039" s="17" t="s">
        <v>157</v>
      </c>
      <c r="BE1039" s="226">
        <f>IF(N1039="základní",J1039,0)</f>
        <v>0</v>
      </c>
      <c r="BF1039" s="226">
        <f>IF(N1039="snížená",J1039,0)</f>
        <v>0</v>
      </c>
      <c r="BG1039" s="226">
        <f>IF(N1039="zákl. přenesená",J1039,0)</f>
        <v>0</v>
      </c>
      <c r="BH1039" s="226">
        <f>IF(N1039="sníž. přenesená",J1039,0)</f>
        <v>0</v>
      </c>
      <c r="BI1039" s="226">
        <f>IF(N1039="nulová",J1039,0)</f>
        <v>0</v>
      </c>
      <c r="BJ1039" s="17" t="s">
        <v>85</v>
      </c>
      <c r="BK1039" s="226">
        <f>ROUND(I1039*H1039,2)</f>
        <v>0</v>
      </c>
      <c r="BL1039" s="17" t="s">
        <v>254</v>
      </c>
      <c r="BM1039" s="225" t="s">
        <v>1659</v>
      </c>
    </row>
    <row r="1040" s="14" customFormat="1">
      <c r="A1040" s="14"/>
      <c r="B1040" s="238"/>
      <c r="C1040" s="239"/>
      <c r="D1040" s="229" t="s">
        <v>167</v>
      </c>
      <c r="E1040" s="240" t="s">
        <v>1</v>
      </c>
      <c r="F1040" s="241" t="s">
        <v>85</v>
      </c>
      <c r="G1040" s="239"/>
      <c r="H1040" s="242">
        <v>1</v>
      </c>
      <c r="I1040" s="243"/>
      <c r="J1040" s="239"/>
      <c r="K1040" s="239"/>
      <c r="L1040" s="244"/>
      <c r="M1040" s="245"/>
      <c r="N1040" s="246"/>
      <c r="O1040" s="246"/>
      <c r="P1040" s="246"/>
      <c r="Q1040" s="246"/>
      <c r="R1040" s="246"/>
      <c r="S1040" s="246"/>
      <c r="T1040" s="247"/>
      <c r="U1040" s="14"/>
      <c r="V1040" s="14"/>
      <c r="W1040" s="14"/>
      <c r="X1040" s="14"/>
      <c r="Y1040" s="14"/>
      <c r="Z1040" s="14"/>
      <c r="AA1040" s="14"/>
      <c r="AB1040" s="14"/>
      <c r="AC1040" s="14"/>
      <c r="AD1040" s="14"/>
      <c r="AE1040" s="14"/>
      <c r="AT1040" s="248" t="s">
        <v>167</v>
      </c>
      <c r="AU1040" s="248" t="s">
        <v>87</v>
      </c>
      <c r="AV1040" s="14" t="s">
        <v>87</v>
      </c>
      <c r="AW1040" s="14" t="s">
        <v>33</v>
      </c>
      <c r="AX1040" s="14" t="s">
        <v>85</v>
      </c>
      <c r="AY1040" s="248" t="s">
        <v>157</v>
      </c>
    </row>
    <row r="1041" s="2" customFormat="1" ht="78" customHeight="1">
      <c r="A1041" s="38"/>
      <c r="B1041" s="39"/>
      <c r="C1041" s="214" t="s">
        <v>1660</v>
      </c>
      <c r="D1041" s="214" t="s">
        <v>160</v>
      </c>
      <c r="E1041" s="215" t="s">
        <v>1661</v>
      </c>
      <c r="F1041" s="216" t="s">
        <v>1662</v>
      </c>
      <c r="G1041" s="217" t="s">
        <v>352</v>
      </c>
      <c r="H1041" s="218">
        <v>1</v>
      </c>
      <c r="I1041" s="219"/>
      <c r="J1041" s="220">
        <f>ROUND(I1041*H1041,2)</f>
        <v>0</v>
      </c>
      <c r="K1041" s="216" t="s">
        <v>1</v>
      </c>
      <c r="L1041" s="44"/>
      <c r="M1041" s="221" t="s">
        <v>1</v>
      </c>
      <c r="N1041" s="222" t="s">
        <v>43</v>
      </c>
      <c r="O1041" s="91"/>
      <c r="P1041" s="223">
        <f>O1041*H1041</f>
        <v>0</v>
      </c>
      <c r="Q1041" s="223">
        <v>0.00066</v>
      </c>
      <c r="R1041" s="223">
        <f>Q1041*H1041</f>
        <v>0.00066</v>
      </c>
      <c r="S1041" s="223">
        <v>0</v>
      </c>
      <c r="T1041" s="224">
        <f>S1041*H1041</f>
        <v>0</v>
      </c>
      <c r="U1041" s="38"/>
      <c r="V1041" s="38"/>
      <c r="W1041" s="38"/>
      <c r="X1041" s="38"/>
      <c r="Y1041" s="38"/>
      <c r="Z1041" s="38"/>
      <c r="AA1041" s="38"/>
      <c r="AB1041" s="38"/>
      <c r="AC1041" s="38"/>
      <c r="AD1041" s="38"/>
      <c r="AE1041" s="38"/>
      <c r="AR1041" s="225" t="s">
        <v>254</v>
      </c>
      <c r="AT1041" s="225" t="s">
        <v>160</v>
      </c>
      <c r="AU1041" s="225" t="s">
        <v>87</v>
      </c>
      <c r="AY1041" s="17" t="s">
        <v>157</v>
      </c>
      <c r="BE1041" s="226">
        <f>IF(N1041="základní",J1041,0)</f>
        <v>0</v>
      </c>
      <c r="BF1041" s="226">
        <f>IF(N1041="snížená",J1041,0)</f>
        <v>0</v>
      </c>
      <c r="BG1041" s="226">
        <f>IF(N1041="zákl. přenesená",J1041,0)</f>
        <v>0</v>
      </c>
      <c r="BH1041" s="226">
        <f>IF(N1041="sníž. přenesená",J1041,0)</f>
        <v>0</v>
      </c>
      <c r="BI1041" s="226">
        <f>IF(N1041="nulová",J1041,0)</f>
        <v>0</v>
      </c>
      <c r="BJ1041" s="17" t="s">
        <v>85</v>
      </c>
      <c r="BK1041" s="226">
        <f>ROUND(I1041*H1041,2)</f>
        <v>0</v>
      </c>
      <c r="BL1041" s="17" t="s">
        <v>254</v>
      </c>
      <c r="BM1041" s="225" t="s">
        <v>1663</v>
      </c>
    </row>
    <row r="1042" s="14" customFormat="1">
      <c r="A1042" s="14"/>
      <c r="B1042" s="238"/>
      <c r="C1042" s="239"/>
      <c r="D1042" s="229" t="s">
        <v>167</v>
      </c>
      <c r="E1042" s="240" t="s">
        <v>1</v>
      </c>
      <c r="F1042" s="241" t="s">
        <v>85</v>
      </c>
      <c r="G1042" s="239"/>
      <c r="H1042" s="242">
        <v>1</v>
      </c>
      <c r="I1042" s="243"/>
      <c r="J1042" s="239"/>
      <c r="K1042" s="239"/>
      <c r="L1042" s="244"/>
      <c r="M1042" s="245"/>
      <c r="N1042" s="246"/>
      <c r="O1042" s="246"/>
      <c r="P1042" s="246"/>
      <c r="Q1042" s="246"/>
      <c r="R1042" s="246"/>
      <c r="S1042" s="246"/>
      <c r="T1042" s="247"/>
      <c r="U1042" s="14"/>
      <c r="V1042" s="14"/>
      <c r="W1042" s="14"/>
      <c r="X1042" s="14"/>
      <c r="Y1042" s="14"/>
      <c r="Z1042" s="14"/>
      <c r="AA1042" s="14"/>
      <c r="AB1042" s="14"/>
      <c r="AC1042" s="14"/>
      <c r="AD1042" s="14"/>
      <c r="AE1042" s="14"/>
      <c r="AT1042" s="248" t="s">
        <v>167</v>
      </c>
      <c r="AU1042" s="248" t="s">
        <v>87</v>
      </c>
      <c r="AV1042" s="14" t="s">
        <v>87</v>
      </c>
      <c r="AW1042" s="14" t="s">
        <v>33</v>
      </c>
      <c r="AX1042" s="14" t="s">
        <v>85</v>
      </c>
      <c r="AY1042" s="248" t="s">
        <v>157</v>
      </c>
    </row>
    <row r="1043" s="2" customFormat="1" ht="55.5" customHeight="1">
      <c r="A1043" s="38"/>
      <c r="B1043" s="39"/>
      <c r="C1043" s="214" t="s">
        <v>1664</v>
      </c>
      <c r="D1043" s="214" t="s">
        <v>160</v>
      </c>
      <c r="E1043" s="215" t="s">
        <v>1665</v>
      </c>
      <c r="F1043" s="216" t="s">
        <v>1666</v>
      </c>
      <c r="G1043" s="217" t="s">
        <v>352</v>
      </c>
      <c r="H1043" s="218">
        <v>1</v>
      </c>
      <c r="I1043" s="219"/>
      <c r="J1043" s="220">
        <f>ROUND(I1043*H1043,2)</f>
        <v>0</v>
      </c>
      <c r="K1043" s="216" t="s">
        <v>1</v>
      </c>
      <c r="L1043" s="44"/>
      <c r="M1043" s="221" t="s">
        <v>1</v>
      </c>
      <c r="N1043" s="222" t="s">
        <v>43</v>
      </c>
      <c r="O1043" s="91"/>
      <c r="P1043" s="223">
        <f>O1043*H1043</f>
        <v>0</v>
      </c>
      <c r="Q1043" s="223">
        <v>0.00066</v>
      </c>
      <c r="R1043" s="223">
        <f>Q1043*H1043</f>
        <v>0.00066</v>
      </c>
      <c r="S1043" s="223">
        <v>0</v>
      </c>
      <c r="T1043" s="224">
        <f>S1043*H1043</f>
        <v>0</v>
      </c>
      <c r="U1043" s="38"/>
      <c r="V1043" s="38"/>
      <c r="W1043" s="38"/>
      <c r="X1043" s="38"/>
      <c r="Y1043" s="38"/>
      <c r="Z1043" s="38"/>
      <c r="AA1043" s="38"/>
      <c r="AB1043" s="38"/>
      <c r="AC1043" s="38"/>
      <c r="AD1043" s="38"/>
      <c r="AE1043" s="38"/>
      <c r="AR1043" s="225" t="s">
        <v>254</v>
      </c>
      <c r="AT1043" s="225" t="s">
        <v>160</v>
      </c>
      <c r="AU1043" s="225" t="s">
        <v>87</v>
      </c>
      <c r="AY1043" s="17" t="s">
        <v>157</v>
      </c>
      <c r="BE1043" s="226">
        <f>IF(N1043="základní",J1043,0)</f>
        <v>0</v>
      </c>
      <c r="BF1043" s="226">
        <f>IF(N1043="snížená",J1043,0)</f>
        <v>0</v>
      </c>
      <c r="BG1043" s="226">
        <f>IF(N1043="zákl. přenesená",J1043,0)</f>
        <v>0</v>
      </c>
      <c r="BH1043" s="226">
        <f>IF(N1043="sníž. přenesená",J1043,0)</f>
        <v>0</v>
      </c>
      <c r="BI1043" s="226">
        <f>IF(N1043="nulová",J1043,0)</f>
        <v>0</v>
      </c>
      <c r="BJ1043" s="17" t="s">
        <v>85</v>
      </c>
      <c r="BK1043" s="226">
        <f>ROUND(I1043*H1043,2)</f>
        <v>0</v>
      </c>
      <c r="BL1043" s="17" t="s">
        <v>254</v>
      </c>
      <c r="BM1043" s="225" t="s">
        <v>1667</v>
      </c>
    </row>
    <row r="1044" s="14" customFormat="1">
      <c r="A1044" s="14"/>
      <c r="B1044" s="238"/>
      <c r="C1044" s="239"/>
      <c r="D1044" s="229" t="s">
        <v>167</v>
      </c>
      <c r="E1044" s="240" t="s">
        <v>1</v>
      </c>
      <c r="F1044" s="241" t="s">
        <v>85</v>
      </c>
      <c r="G1044" s="239"/>
      <c r="H1044" s="242">
        <v>1</v>
      </c>
      <c r="I1044" s="243"/>
      <c r="J1044" s="239"/>
      <c r="K1044" s="239"/>
      <c r="L1044" s="244"/>
      <c r="M1044" s="245"/>
      <c r="N1044" s="246"/>
      <c r="O1044" s="246"/>
      <c r="P1044" s="246"/>
      <c r="Q1044" s="246"/>
      <c r="R1044" s="246"/>
      <c r="S1044" s="246"/>
      <c r="T1044" s="247"/>
      <c r="U1044" s="14"/>
      <c r="V1044" s="14"/>
      <c r="W1044" s="14"/>
      <c r="X1044" s="14"/>
      <c r="Y1044" s="14"/>
      <c r="Z1044" s="14"/>
      <c r="AA1044" s="14"/>
      <c r="AB1044" s="14"/>
      <c r="AC1044" s="14"/>
      <c r="AD1044" s="14"/>
      <c r="AE1044" s="14"/>
      <c r="AT1044" s="248" t="s">
        <v>167</v>
      </c>
      <c r="AU1044" s="248" t="s">
        <v>87</v>
      </c>
      <c r="AV1044" s="14" t="s">
        <v>87</v>
      </c>
      <c r="AW1044" s="14" t="s">
        <v>33</v>
      </c>
      <c r="AX1044" s="14" t="s">
        <v>85</v>
      </c>
      <c r="AY1044" s="248" t="s">
        <v>157</v>
      </c>
    </row>
    <row r="1045" s="2" customFormat="1" ht="55.5" customHeight="1">
      <c r="A1045" s="38"/>
      <c r="B1045" s="39"/>
      <c r="C1045" s="214" t="s">
        <v>1668</v>
      </c>
      <c r="D1045" s="214" t="s">
        <v>160</v>
      </c>
      <c r="E1045" s="215" t="s">
        <v>1669</v>
      </c>
      <c r="F1045" s="216" t="s">
        <v>1670</v>
      </c>
      <c r="G1045" s="217" t="s">
        <v>352</v>
      </c>
      <c r="H1045" s="218">
        <v>1</v>
      </c>
      <c r="I1045" s="219"/>
      <c r="J1045" s="220">
        <f>ROUND(I1045*H1045,2)</f>
        <v>0</v>
      </c>
      <c r="K1045" s="216" t="s">
        <v>1</v>
      </c>
      <c r="L1045" s="44"/>
      <c r="M1045" s="221" t="s">
        <v>1</v>
      </c>
      <c r="N1045" s="222" t="s">
        <v>43</v>
      </c>
      <c r="O1045" s="91"/>
      <c r="P1045" s="223">
        <f>O1045*H1045</f>
        <v>0</v>
      </c>
      <c r="Q1045" s="223">
        <v>0.00066</v>
      </c>
      <c r="R1045" s="223">
        <f>Q1045*H1045</f>
        <v>0.00066</v>
      </c>
      <c r="S1045" s="223">
        <v>0</v>
      </c>
      <c r="T1045" s="224">
        <f>S1045*H1045</f>
        <v>0</v>
      </c>
      <c r="U1045" s="38"/>
      <c r="V1045" s="38"/>
      <c r="W1045" s="38"/>
      <c r="X1045" s="38"/>
      <c r="Y1045" s="38"/>
      <c r="Z1045" s="38"/>
      <c r="AA1045" s="38"/>
      <c r="AB1045" s="38"/>
      <c r="AC1045" s="38"/>
      <c r="AD1045" s="38"/>
      <c r="AE1045" s="38"/>
      <c r="AR1045" s="225" t="s">
        <v>254</v>
      </c>
      <c r="AT1045" s="225" t="s">
        <v>160</v>
      </c>
      <c r="AU1045" s="225" t="s">
        <v>87</v>
      </c>
      <c r="AY1045" s="17" t="s">
        <v>157</v>
      </c>
      <c r="BE1045" s="226">
        <f>IF(N1045="základní",J1045,0)</f>
        <v>0</v>
      </c>
      <c r="BF1045" s="226">
        <f>IF(N1045="snížená",J1045,0)</f>
        <v>0</v>
      </c>
      <c r="BG1045" s="226">
        <f>IF(N1045="zákl. přenesená",J1045,0)</f>
        <v>0</v>
      </c>
      <c r="BH1045" s="226">
        <f>IF(N1045="sníž. přenesená",J1045,0)</f>
        <v>0</v>
      </c>
      <c r="BI1045" s="226">
        <f>IF(N1045="nulová",J1045,0)</f>
        <v>0</v>
      </c>
      <c r="BJ1045" s="17" t="s">
        <v>85</v>
      </c>
      <c r="BK1045" s="226">
        <f>ROUND(I1045*H1045,2)</f>
        <v>0</v>
      </c>
      <c r="BL1045" s="17" t="s">
        <v>254</v>
      </c>
      <c r="BM1045" s="225" t="s">
        <v>1671</v>
      </c>
    </row>
    <row r="1046" s="14" customFormat="1">
      <c r="A1046" s="14"/>
      <c r="B1046" s="238"/>
      <c r="C1046" s="239"/>
      <c r="D1046" s="229" t="s">
        <v>167</v>
      </c>
      <c r="E1046" s="240" t="s">
        <v>1</v>
      </c>
      <c r="F1046" s="241" t="s">
        <v>85</v>
      </c>
      <c r="G1046" s="239"/>
      <c r="H1046" s="242">
        <v>1</v>
      </c>
      <c r="I1046" s="243"/>
      <c r="J1046" s="239"/>
      <c r="K1046" s="239"/>
      <c r="L1046" s="244"/>
      <c r="M1046" s="245"/>
      <c r="N1046" s="246"/>
      <c r="O1046" s="246"/>
      <c r="P1046" s="246"/>
      <c r="Q1046" s="246"/>
      <c r="R1046" s="246"/>
      <c r="S1046" s="246"/>
      <c r="T1046" s="247"/>
      <c r="U1046" s="14"/>
      <c r="V1046" s="14"/>
      <c r="W1046" s="14"/>
      <c r="X1046" s="14"/>
      <c r="Y1046" s="14"/>
      <c r="Z1046" s="14"/>
      <c r="AA1046" s="14"/>
      <c r="AB1046" s="14"/>
      <c r="AC1046" s="14"/>
      <c r="AD1046" s="14"/>
      <c r="AE1046" s="14"/>
      <c r="AT1046" s="248" t="s">
        <v>167</v>
      </c>
      <c r="AU1046" s="248" t="s">
        <v>87</v>
      </c>
      <c r="AV1046" s="14" t="s">
        <v>87</v>
      </c>
      <c r="AW1046" s="14" t="s">
        <v>33</v>
      </c>
      <c r="AX1046" s="14" t="s">
        <v>85</v>
      </c>
      <c r="AY1046" s="248" t="s">
        <v>157</v>
      </c>
    </row>
    <row r="1047" s="2" customFormat="1" ht="55.5" customHeight="1">
      <c r="A1047" s="38"/>
      <c r="B1047" s="39"/>
      <c r="C1047" s="214" t="s">
        <v>1672</v>
      </c>
      <c r="D1047" s="214" t="s">
        <v>160</v>
      </c>
      <c r="E1047" s="215" t="s">
        <v>1673</v>
      </c>
      <c r="F1047" s="216" t="s">
        <v>1674</v>
      </c>
      <c r="G1047" s="217" t="s">
        <v>352</v>
      </c>
      <c r="H1047" s="218">
        <v>2</v>
      </c>
      <c r="I1047" s="219"/>
      <c r="J1047" s="220">
        <f>ROUND(I1047*H1047,2)</f>
        <v>0</v>
      </c>
      <c r="K1047" s="216" t="s">
        <v>1</v>
      </c>
      <c r="L1047" s="44"/>
      <c r="M1047" s="221" t="s">
        <v>1</v>
      </c>
      <c r="N1047" s="222" t="s">
        <v>43</v>
      </c>
      <c r="O1047" s="91"/>
      <c r="P1047" s="223">
        <f>O1047*H1047</f>
        <v>0</v>
      </c>
      <c r="Q1047" s="223">
        <v>0.00066</v>
      </c>
      <c r="R1047" s="223">
        <f>Q1047*H1047</f>
        <v>0.00132</v>
      </c>
      <c r="S1047" s="223">
        <v>0</v>
      </c>
      <c r="T1047" s="224">
        <f>S1047*H1047</f>
        <v>0</v>
      </c>
      <c r="U1047" s="38"/>
      <c r="V1047" s="38"/>
      <c r="W1047" s="38"/>
      <c r="X1047" s="38"/>
      <c r="Y1047" s="38"/>
      <c r="Z1047" s="38"/>
      <c r="AA1047" s="38"/>
      <c r="AB1047" s="38"/>
      <c r="AC1047" s="38"/>
      <c r="AD1047" s="38"/>
      <c r="AE1047" s="38"/>
      <c r="AR1047" s="225" t="s">
        <v>254</v>
      </c>
      <c r="AT1047" s="225" t="s">
        <v>160</v>
      </c>
      <c r="AU1047" s="225" t="s">
        <v>87</v>
      </c>
      <c r="AY1047" s="17" t="s">
        <v>157</v>
      </c>
      <c r="BE1047" s="226">
        <f>IF(N1047="základní",J1047,0)</f>
        <v>0</v>
      </c>
      <c r="BF1047" s="226">
        <f>IF(N1047="snížená",J1047,0)</f>
        <v>0</v>
      </c>
      <c r="BG1047" s="226">
        <f>IF(N1047="zákl. přenesená",J1047,0)</f>
        <v>0</v>
      </c>
      <c r="BH1047" s="226">
        <f>IF(N1047="sníž. přenesená",J1047,0)</f>
        <v>0</v>
      </c>
      <c r="BI1047" s="226">
        <f>IF(N1047="nulová",J1047,0)</f>
        <v>0</v>
      </c>
      <c r="BJ1047" s="17" t="s">
        <v>85</v>
      </c>
      <c r="BK1047" s="226">
        <f>ROUND(I1047*H1047,2)</f>
        <v>0</v>
      </c>
      <c r="BL1047" s="17" t="s">
        <v>254</v>
      </c>
      <c r="BM1047" s="225" t="s">
        <v>1675</v>
      </c>
    </row>
    <row r="1048" s="14" customFormat="1">
      <c r="A1048" s="14"/>
      <c r="B1048" s="238"/>
      <c r="C1048" s="239"/>
      <c r="D1048" s="229" t="s">
        <v>167</v>
      </c>
      <c r="E1048" s="240" t="s">
        <v>1</v>
      </c>
      <c r="F1048" s="241" t="s">
        <v>87</v>
      </c>
      <c r="G1048" s="239"/>
      <c r="H1048" s="242">
        <v>2</v>
      </c>
      <c r="I1048" s="243"/>
      <c r="J1048" s="239"/>
      <c r="K1048" s="239"/>
      <c r="L1048" s="244"/>
      <c r="M1048" s="245"/>
      <c r="N1048" s="246"/>
      <c r="O1048" s="246"/>
      <c r="P1048" s="246"/>
      <c r="Q1048" s="246"/>
      <c r="R1048" s="246"/>
      <c r="S1048" s="246"/>
      <c r="T1048" s="247"/>
      <c r="U1048" s="14"/>
      <c r="V1048" s="14"/>
      <c r="W1048" s="14"/>
      <c r="X1048" s="14"/>
      <c r="Y1048" s="14"/>
      <c r="Z1048" s="14"/>
      <c r="AA1048" s="14"/>
      <c r="AB1048" s="14"/>
      <c r="AC1048" s="14"/>
      <c r="AD1048" s="14"/>
      <c r="AE1048" s="14"/>
      <c r="AT1048" s="248" t="s">
        <v>167</v>
      </c>
      <c r="AU1048" s="248" t="s">
        <v>87</v>
      </c>
      <c r="AV1048" s="14" t="s">
        <v>87</v>
      </c>
      <c r="AW1048" s="14" t="s">
        <v>33</v>
      </c>
      <c r="AX1048" s="14" t="s">
        <v>85</v>
      </c>
      <c r="AY1048" s="248" t="s">
        <v>157</v>
      </c>
    </row>
    <row r="1049" s="2" customFormat="1" ht="156.75" customHeight="1">
      <c r="A1049" s="38"/>
      <c r="B1049" s="39"/>
      <c r="C1049" s="214" t="s">
        <v>1676</v>
      </c>
      <c r="D1049" s="214" t="s">
        <v>160</v>
      </c>
      <c r="E1049" s="215" t="s">
        <v>1677</v>
      </c>
      <c r="F1049" s="216" t="s">
        <v>1678</v>
      </c>
      <c r="G1049" s="217" t="s">
        <v>352</v>
      </c>
      <c r="H1049" s="218">
        <v>1</v>
      </c>
      <c r="I1049" s="219"/>
      <c r="J1049" s="220">
        <f>ROUND(I1049*H1049,2)</f>
        <v>0</v>
      </c>
      <c r="K1049" s="216" t="s">
        <v>1</v>
      </c>
      <c r="L1049" s="44"/>
      <c r="M1049" s="221" t="s">
        <v>1</v>
      </c>
      <c r="N1049" s="222" t="s">
        <v>43</v>
      </c>
      <c r="O1049" s="91"/>
      <c r="P1049" s="223">
        <f>O1049*H1049</f>
        <v>0</v>
      </c>
      <c r="Q1049" s="223">
        <v>0.00066</v>
      </c>
      <c r="R1049" s="223">
        <f>Q1049*H1049</f>
        <v>0.00066</v>
      </c>
      <c r="S1049" s="223">
        <v>0</v>
      </c>
      <c r="T1049" s="224">
        <f>S1049*H1049</f>
        <v>0</v>
      </c>
      <c r="U1049" s="38"/>
      <c r="V1049" s="38"/>
      <c r="W1049" s="38"/>
      <c r="X1049" s="38"/>
      <c r="Y1049" s="38"/>
      <c r="Z1049" s="38"/>
      <c r="AA1049" s="38"/>
      <c r="AB1049" s="38"/>
      <c r="AC1049" s="38"/>
      <c r="AD1049" s="38"/>
      <c r="AE1049" s="38"/>
      <c r="AR1049" s="225" t="s">
        <v>254</v>
      </c>
      <c r="AT1049" s="225" t="s">
        <v>160</v>
      </c>
      <c r="AU1049" s="225" t="s">
        <v>87</v>
      </c>
      <c r="AY1049" s="17" t="s">
        <v>157</v>
      </c>
      <c r="BE1049" s="226">
        <f>IF(N1049="základní",J1049,0)</f>
        <v>0</v>
      </c>
      <c r="BF1049" s="226">
        <f>IF(N1049="snížená",J1049,0)</f>
        <v>0</v>
      </c>
      <c r="BG1049" s="226">
        <f>IF(N1049="zákl. přenesená",J1049,0)</f>
        <v>0</v>
      </c>
      <c r="BH1049" s="226">
        <f>IF(N1049="sníž. přenesená",J1049,0)</f>
        <v>0</v>
      </c>
      <c r="BI1049" s="226">
        <f>IF(N1049="nulová",J1049,0)</f>
        <v>0</v>
      </c>
      <c r="BJ1049" s="17" t="s">
        <v>85</v>
      </c>
      <c r="BK1049" s="226">
        <f>ROUND(I1049*H1049,2)</f>
        <v>0</v>
      </c>
      <c r="BL1049" s="17" t="s">
        <v>254</v>
      </c>
      <c r="BM1049" s="225" t="s">
        <v>1679</v>
      </c>
    </row>
    <row r="1050" s="14" customFormat="1">
      <c r="A1050" s="14"/>
      <c r="B1050" s="238"/>
      <c r="C1050" s="239"/>
      <c r="D1050" s="229" t="s">
        <v>167</v>
      </c>
      <c r="E1050" s="240" t="s">
        <v>1</v>
      </c>
      <c r="F1050" s="241" t="s">
        <v>85</v>
      </c>
      <c r="G1050" s="239"/>
      <c r="H1050" s="242">
        <v>1</v>
      </c>
      <c r="I1050" s="243"/>
      <c r="J1050" s="239"/>
      <c r="K1050" s="239"/>
      <c r="L1050" s="244"/>
      <c r="M1050" s="245"/>
      <c r="N1050" s="246"/>
      <c r="O1050" s="246"/>
      <c r="P1050" s="246"/>
      <c r="Q1050" s="246"/>
      <c r="R1050" s="246"/>
      <c r="S1050" s="246"/>
      <c r="T1050" s="247"/>
      <c r="U1050" s="14"/>
      <c r="V1050" s="14"/>
      <c r="W1050" s="14"/>
      <c r="X1050" s="14"/>
      <c r="Y1050" s="14"/>
      <c r="Z1050" s="14"/>
      <c r="AA1050" s="14"/>
      <c r="AB1050" s="14"/>
      <c r="AC1050" s="14"/>
      <c r="AD1050" s="14"/>
      <c r="AE1050" s="14"/>
      <c r="AT1050" s="248" t="s">
        <v>167</v>
      </c>
      <c r="AU1050" s="248" t="s">
        <v>87</v>
      </c>
      <c r="AV1050" s="14" t="s">
        <v>87</v>
      </c>
      <c r="AW1050" s="14" t="s">
        <v>33</v>
      </c>
      <c r="AX1050" s="14" t="s">
        <v>85</v>
      </c>
      <c r="AY1050" s="248" t="s">
        <v>157</v>
      </c>
    </row>
    <row r="1051" s="2" customFormat="1" ht="37.8" customHeight="1">
      <c r="A1051" s="38"/>
      <c r="B1051" s="39"/>
      <c r="C1051" s="214" t="s">
        <v>1680</v>
      </c>
      <c r="D1051" s="214" t="s">
        <v>160</v>
      </c>
      <c r="E1051" s="215" t="s">
        <v>1681</v>
      </c>
      <c r="F1051" s="216" t="s">
        <v>1682</v>
      </c>
      <c r="G1051" s="217" t="s">
        <v>352</v>
      </c>
      <c r="H1051" s="218">
        <v>1</v>
      </c>
      <c r="I1051" s="219"/>
      <c r="J1051" s="220">
        <f>ROUND(I1051*H1051,2)</f>
        <v>0</v>
      </c>
      <c r="K1051" s="216" t="s">
        <v>1</v>
      </c>
      <c r="L1051" s="44"/>
      <c r="M1051" s="221" t="s">
        <v>1</v>
      </c>
      <c r="N1051" s="222" t="s">
        <v>43</v>
      </c>
      <c r="O1051" s="91"/>
      <c r="P1051" s="223">
        <f>O1051*H1051</f>
        <v>0</v>
      </c>
      <c r="Q1051" s="223">
        <v>0.00066</v>
      </c>
      <c r="R1051" s="223">
        <f>Q1051*H1051</f>
        <v>0.00066</v>
      </c>
      <c r="S1051" s="223">
        <v>0</v>
      </c>
      <c r="T1051" s="224">
        <f>S1051*H1051</f>
        <v>0</v>
      </c>
      <c r="U1051" s="38"/>
      <c r="V1051" s="38"/>
      <c r="W1051" s="38"/>
      <c r="X1051" s="38"/>
      <c r="Y1051" s="38"/>
      <c r="Z1051" s="38"/>
      <c r="AA1051" s="38"/>
      <c r="AB1051" s="38"/>
      <c r="AC1051" s="38"/>
      <c r="AD1051" s="38"/>
      <c r="AE1051" s="38"/>
      <c r="AR1051" s="225" t="s">
        <v>254</v>
      </c>
      <c r="AT1051" s="225" t="s">
        <v>160</v>
      </c>
      <c r="AU1051" s="225" t="s">
        <v>87</v>
      </c>
      <c r="AY1051" s="17" t="s">
        <v>157</v>
      </c>
      <c r="BE1051" s="226">
        <f>IF(N1051="základní",J1051,0)</f>
        <v>0</v>
      </c>
      <c r="BF1051" s="226">
        <f>IF(N1051="snížená",J1051,0)</f>
        <v>0</v>
      </c>
      <c r="BG1051" s="226">
        <f>IF(N1051="zákl. přenesená",J1051,0)</f>
        <v>0</v>
      </c>
      <c r="BH1051" s="226">
        <f>IF(N1051="sníž. přenesená",J1051,0)</f>
        <v>0</v>
      </c>
      <c r="BI1051" s="226">
        <f>IF(N1051="nulová",J1051,0)</f>
        <v>0</v>
      </c>
      <c r="BJ1051" s="17" t="s">
        <v>85</v>
      </c>
      <c r="BK1051" s="226">
        <f>ROUND(I1051*H1051,2)</f>
        <v>0</v>
      </c>
      <c r="BL1051" s="17" t="s">
        <v>254</v>
      </c>
      <c r="BM1051" s="225" t="s">
        <v>1683</v>
      </c>
    </row>
    <row r="1052" s="14" customFormat="1">
      <c r="A1052" s="14"/>
      <c r="B1052" s="238"/>
      <c r="C1052" s="239"/>
      <c r="D1052" s="229" t="s">
        <v>167</v>
      </c>
      <c r="E1052" s="240" t="s">
        <v>1</v>
      </c>
      <c r="F1052" s="241" t="s">
        <v>85</v>
      </c>
      <c r="G1052" s="239"/>
      <c r="H1052" s="242">
        <v>1</v>
      </c>
      <c r="I1052" s="243"/>
      <c r="J1052" s="239"/>
      <c r="K1052" s="239"/>
      <c r="L1052" s="244"/>
      <c r="M1052" s="245"/>
      <c r="N1052" s="246"/>
      <c r="O1052" s="246"/>
      <c r="P1052" s="246"/>
      <c r="Q1052" s="246"/>
      <c r="R1052" s="246"/>
      <c r="S1052" s="246"/>
      <c r="T1052" s="247"/>
      <c r="U1052" s="14"/>
      <c r="V1052" s="14"/>
      <c r="W1052" s="14"/>
      <c r="X1052" s="14"/>
      <c r="Y1052" s="14"/>
      <c r="Z1052" s="14"/>
      <c r="AA1052" s="14"/>
      <c r="AB1052" s="14"/>
      <c r="AC1052" s="14"/>
      <c r="AD1052" s="14"/>
      <c r="AE1052" s="14"/>
      <c r="AT1052" s="248" t="s">
        <v>167</v>
      </c>
      <c r="AU1052" s="248" t="s">
        <v>87</v>
      </c>
      <c r="AV1052" s="14" t="s">
        <v>87</v>
      </c>
      <c r="AW1052" s="14" t="s">
        <v>33</v>
      </c>
      <c r="AX1052" s="14" t="s">
        <v>85</v>
      </c>
      <c r="AY1052" s="248" t="s">
        <v>157</v>
      </c>
    </row>
    <row r="1053" s="2" customFormat="1" ht="24.15" customHeight="1">
      <c r="A1053" s="38"/>
      <c r="B1053" s="39"/>
      <c r="C1053" s="214" t="s">
        <v>1684</v>
      </c>
      <c r="D1053" s="214" t="s">
        <v>160</v>
      </c>
      <c r="E1053" s="215" t="s">
        <v>1685</v>
      </c>
      <c r="F1053" s="216" t="s">
        <v>1686</v>
      </c>
      <c r="G1053" s="217" t="s">
        <v>352</v>
      </c>
      <c r="H1053" s="218">
        <v>1</v>
      </c>
      <c r="I1053" s="219"/>
      <c r="J1053" s="220">
        <f>ROUND(I1053*H1053,2)</f>
        <v>0</v>
      </c>
      <c r="K1053" s="216" t="s">
        <v>1</v>
      </c>
      <c r="L1053" s="44"/>
      <c r="M1053" s="221" t="s">
        <v>1</v>
      </c>
      <c r="N1053" s="222" t="s">
        <v>43</v>
      </c>
      <c r="O1053" s="91"/>
      <c r="P1053" s="223">
        <f>O1053*H1053</f>
        <v>0</v>
      </c>
      <c r="Q1053" s="223">
        <v>0.00066</v>
      </c>
      <c r="R1053" s="223">
        <f>Q1053*H1053</f>
        <v>0.00066</v>
      </c>
      <c r="S1053" s="223">
        <v>0</v>
      </c>
      <c r="T1053" s="224">
        <f>S1053*H1053</f>
        <v>0</v>
      </c>
      <c r="U1053" s="38"/>
      <c r="V1053" s="38"/>
      <c r="W1053" s="38"/>
      <c r="X1053" s="38"/>
      <c r="Y1053" s="38"/>
      <c r="Z1053" s="38"/>
      <c r="AA1053" s="38"/>
      <c r="AB1053" s="38"/>
      <c r="AC1053" s="38"/>
      <c r="AD1053" s="38"/>
      <c r="AE1053" s="38"/>
      <c r="AR1053" s="225" t="s">
        <v>254</v>
      </c>
      <c r="AT1053" s="225" t="s">
        <v>160</v>
      </c>
      <c r="AU1053" s="225" t="s">
        <v>87</v>
      </c>
      <c r="AY1053" s="17" t="s">
        <v>157</v>
      </c>
      <c r="BE1053" s="226">
        <f>IF(N1053="základní",J1053,0)</f>
        <v>0</v>
      </c>
      <c r="BF1053" s="226">
        <f>IF(N1053="snížená",J1053,0)</f>
        <v>0</v>
      </c>
      <c r="BG1053" s="226">
        <f>IF(N1053="zákl. přenesená",J1053,0)</f>
        <v>0</v>
      </c>
      <c r="BH1053" s="226">
        <f>IF(N1053="sníž. přenesená",J1053,0)</f>
        <v>0</v>
      </c>
      <c r="BI1053" s="226">
        <f>IF(N1053="nulová",J1053,0)</f>
        <v>0</v>
      </c>
      <c r="BJ1053" s="17" t="s">
        <v>85</v>
      </c>
      <c r="BK1053" s="226">
        <f>ROUND(I1053*H1053,2)</f>
        <v>0</v>
      </c>
      <c r="BL1053" s="17" t="s">
        <v>254</v>
      </c>
      <c r="BM1053" s="225" t="s">
        <v>1687</v>
      </c>
    </row>
    <row r="1054" s="2" customFormat="1" ht="78" customHeight="1">
      <c r="A1054" s="38"/>
      <c r="B1054" s="39"/>
      <c r="C1054" s="214" t="s">
        <v>1688</v>
      </c>
      <c r="D1054" s="214" t="s">
        <v>160</v>
      </c>
      <c r="E1054" s="215" t="s">
        <v>1689</v>
      </c>
      <c r="F1054" s="216" t="s">
        <v>1690</v>
      </c>
      <c r="G1054" s="217" t="s">
        <v>352</v>
      </c>
      <c r="H1054" s="218">
        <v>1</v>
      </c>
      <c r="I1054" s="219"/>
      <c r="J1054" s="220">
        <f>ROUND(I1054*H1054,2)</f>
        <v>0</v>
      </c>
      <c r="K1054" s="216" t="s">
        <v>1</v>
      </c>
      <c r="L1054" s="44"/>
      <c r="M1054" s="221" t="s">
        <v>1</v>
      </c>
      <c r="N1054" s="222" t="s">
        <v>43</v>
      </c>
      <c r="O1054" s="91"/>
      <c r="P1054" s="223">
        <f>O1054*H1054</f>
        <v>0</v>
      </c>
      <c r="Q1054" s="223">
        <v>0.00066</v>
      </c>
      <c r="R1054" s="223">
        <f>Q1054*H1054</f>
        <v>0.00066</v>
      </c>
      <c r="S1054" s="223">
        <v>0</v>
      </c>
      <c r="T1054" s="224">
        <f>S1054*H1054</f>
        <v>0</v>
      </c>
      <c r="U1054" s="38"/>
      <c r="V1054" s="38"/>
      <c r="W1054" s="38"/>
      <c r="X1054" s="38"/>
      <c r="Y1054" s="38"/>
      <c r="Z1054" s="38"/>
      <c r="AA1054" s="38"/>
      <c r="AB1054" s="38"/>
      <c r="AC1054" s="38"/>
      <c r="AD1054" s="38"/>
      <c r="AE1054" s="38"/>
      <c r="AR1054" s="225" t="s">
        <v>254</v>
      </c>
      <c r="AT1054" s="225" t="s">
        <v>160</v>
      </c>
      <c r="AU1054" s="225" t="s">
        <v>87</v>
      </c>
      <c r="AY1054" s="17" t="s">
        <v>157</v>
      </c>
      <c r="BE1054" s="226">
        <f>IF(N1054="základní",J1054,0)</f>
        <v>0</v>
      </c>
      <c r="BF1054" s="226">
        <f>IF(N1054="snížená",J1054,0)</f>
        <v>0</v>
      </c>
      <c r="BG1054" s="226">
        <f>IF(N1054="zákl. přenesená",J1054,0)</f>
        <v>0</v>
      </c>
      <c r="BH1054" s="226">
        <f>IF(N1054="sníž. přenesená",J1054,0)</f>
        <v>0</v>
      </c>
      <c r="BI1054" s="226">
        <f>IF(N1054="nulová",J1054,0)</f>
        <v>0</v>
      </c>
      <c r="BJ1054" s="17" t="s">
        <v>85</v>
      </c>
      <c r="BK1054" s="226">
        <f>ROUND(I1054*H1054,2)</f>
        <v>0</v>
      </c>
      <c r="BL1054" s="17" t="s">
        <v>254</v>
      </c>
      <c r="BM1054" s="225" t="s">
        <v>1691</v>
      </c>
    </row>
    <row r="1055" s="14" customFormat="1">
      <c r="A1055" s="14"/>
      <c r="B1055" s="238"/>
      <c r="C1055" s="239"/>
      <c r="D1055" s="229" t="s">
        <v>167</v>
      </c>
      <c r="E1055" s="240" t="s">
        <v>1</v>
      </c>
      <c r="F1055" s="241" t="s">
        <v>85</v>
      </c>
      <c r="G1055" s="239"/>
      <c r="H1055" s="242">
        <v>1</v>
      </c>
      <c r="I1055" s="243"/>
      <c r="J1055" s="239"/>
      <c r="K1055" s="239"/>
      <c r="L1055" s="244"/>
      <c r="M1055" s="245"/>
      <c r="N1055" s="246"/>
      <c r="O1055" s="246"/>
      <c r="P1055" s="246"/>
      <c r="Q1055" s="246"/>
      <c r="R1055" s="246"/>
      <c r="S1055" s="246"/>
      <c r="T1055" s="247"/>
      <c r="U1055" s="14"/>
      <c r="V1055" s="14"/>
      <c r="W1055" s="14"/>
      <c r="X1055" s="14"/>
      <c r="Y1055" s="14"/>
      <c r="Z1055" s="14"/>
      <c r="AA1055" s="14"/>
      <c r="AB1055" s="14"/>
      <c r="AC1055" s="14"/>
      <c r="AD1055" s="14"/>
      <c r="AE1055" s="14"/>
      <c r="AT1055" s="248" t="s">
        <v>167</v>
      </c>
      <c r="AU1055" s="248" t="s">
        <v>87</v>
      </c>
      <c r="AV1055" s="14" t="s">
        <v>87</v>
      </c>
      <c r="AW1055" s="14" t="s">
        <v>33</v>
      </c>
      <c r="AX1055" s="14" t="s">
        <v>85</v>
      </c>
      <c r="AY1055" s="248" t="s">
        <v>157</v>
      </c>
    </row>
    <row r="1056" s="2" customFormat="1" ht="55.5" customHeight="1">
      <c r="A1056" s="38"/>
      <c r="B1056" s="39"/>
      <c r="C1056" s="214" t="s">
        <v>1692</v>
      </c>
      <c r="D1056" s="214" t="s">
        <v>160</v>
      </c>
      <c r="E1056" s="215" t="s">
        <v>1693</v>
      </c>
      <c r="F1056" s="216" t="s">
        <v>1694</v>
      </c>
      <c r="G1056" s="217" t="s">
        <v>352</v>
      </c>
      <c r="H1056" s="218">
        <v>1</v>
      </c>
      <c r="I1056" s="219"/>
      <c r="J1056" s="220">
        <f>ROUND(I1056*H1056,2)</f>
        <v>0</v>
      </c>
      <c r="K1056" s="216" t="s">
        <v>1</v>
      </c>
      <c r="L1056" s="44"/>
      <c r="M1056" s="221" t="s">
        <v>1</v>
      </c>
      <c r="N1056" s="222" t="s">
        <v>43</v>
      </c>
      <c r="O1056" s="91"/>
      <c r="P1056" s="223">
        <f>O1056*H1056</f>
        <v>0</v>
      </c>
      <c r="Q1056" s="223">
        <v>0.00066</v>
      </c>
      <c r="R1056" s="223">
        <f>Q1056*H1056</f>
        <v>0.00066</v>
      </c>
      <c r="S1056" s="223">
        <v>0</v>
      </c>
      <c r="T1056" s="224">
        <f>S1056*H1056</f>
        <v>0</v>
      </c>
      <c r="U1056" s="38"/>
      <c r="V1056" s="38"/>
      <c r="W1056" s="38"/>
      <c r="X1056" s="38"/>
      <c r="Y1056" s="38"/>
      <c r="Z1056" s="38"/>
      <c r="AA1056" s="38"/>
      <c r="AB1056" s="38"/>
      <c r="AC1056" s="38"/>
      <c r="AD1056" s="38"/>
      <c r="AE1056" s="38"/>
      <c r="AR1056" s="225" t="s">
        <v>254</v>
      </c>
      <c r="AT1056" s="225" t="s">
        <v>160</v>
      </c>
      <c r="AU1056" s="225" t="s">
        <v>87</v>
      </c>
      <c r="AY1056" s="17" t="s">
        <v>157</v>
      </c>
      <c r="BE1056" s="226">
        <f>IF(N1056="základní",J1056,0)</f>
        <v>0</v>
      </c>
      <c r="BF1056" s="226">
        <f>IF(N1056="snížená",J1056,0)</f>
        <v>0</v>
      </c>
      <c r="BG1056" s="226">
        <f>IF(N1056="zákl. přenesená",J1056,0)</f>
        <v>0</v>
      </c>
      <c r="BH1056" s="226">
        <f>IF(N1056="sníž. přenesená",J1056,0)</f>
        <v>0</v>
      </c>
      <c r="BI1056" s="226">
        <f>IF(N1056="nulová",J1056,0)</f>
        <v>0</v>
      </c>
      <c r="BJ1056" s="17" t="s">
        <v>85</v>
      </c>
      <c r="BK1056" s="226">
        <f>ROUND(I1056*H1056,2)</f>
        <v>0</v>
      </c>
      <c r="BL1056" s="17" t="s">
        <v>254</v>
      </c>
      <c r="BM1056" s="225" t="s">
        <v>1695</v>
      </c>
    </row>
    <row r="1057" s="14" customFormat="1">
      <c r="A1057" s="14"/>
      <c r="B1057" s="238"/>
      <c r="C1057" s="239"/>
      <c r="D1057" s="229" t="s">
        <v>167</v>
      </c>
      <c r="E1057" s="240" t="s">
        <v>1</v>
      </c>
      <c r="F1057" s="241" t="s">
        <v>85</v>
      </c>
      <c r="G1057" s="239"/>
      <c r="H1057" s="242">
        <v>1</v>
      </c>
      <c r="I1057" s="243"/>
      <c r="J1057" s="239"/>
      <c r="K1057" s="239"/>
      <c r="L1057" s="244"/>
      <c r="M1057" s="245"/>
      <c r="N1057" s="246"/>
      <c r="O1057" s="246"/>
      <c r="P1057" s="246"/>
      <c r="Q1057" s="246"/>
      <c r="R1057" s="246"/>
      <c r="S1057" s="246"/>
      <c r="T1057" s="247"/>
      <c r="U1057" s="14"/>
      <c r="V1057" s="14"/>
      <c r="W1057" s="14"/>
      <c r="X1057" s="14"/>
      <c r="Y1057" s="14"/>
      <c r="Z1057" s="14"/>
      <c r="AA1057" s="14"/>
      <c r="AB1057" s="14"/>
      <c r="AC1057" s="14"/>
      <c r="AD1057" s="14"/>
      <c r="AE1057" s="14"/>
      <c r="AT1057" s="248" t="s">
        <v>167</v>
      </c>
      <c r="AU1057" s="248" t="s">
        <v>87</v>
      </c>
      <c r="AV1057" s="14" t="s">
        <v>87</v>
      </c>
      <c r="AW1057" s="14" t="s">
        <v>33</v>
      </c>
      <c r="AX1057" s="14" t="s">
        <v>85</v>
      </c>
      <c r="AY1057" s="248" t="s">
        <v>157</v>
      </c>
    </row>
    <row r="1058" s="2" customFormat="1" ht="55.5" customHeight="1">
      <c r="A1058" s="38"/>
      <c r="B1058" s="39"/>
      <c r="C1058" s="214" t="s">
        <v>1696</v>
      </c>
      <c r="D1058" s="214" t="s">
        <v>160</v>
      </c>
      <c r="E1058" s="215" t="s">
        <v>1697</v>
      </c>
      <c r="F1058" s="216" t="s">
        <v>1698</v>
      </c>
      <c r="G1058" s="217" t="s">
        <v>352</v>
      </c>
      <c r="H1058" s="218">
        <v>1</v>
      </c>
      <c r="I1058" s="219"/>
      <c r="J1058" s="220">
        <f>ROUND(I1058*H1058,2)</f>
        <v>0</v>
      </c>
      <c r="K1058" s="216" t="s">
        <v>1</v>
      </c>
      <c r="L1058" s="44"/>
      <c r="M1058" s="221" t="s">
        <v>1</v>
      </c>
      <c r="N1058" s="222" t="s">
        <v>43</v>
      </c>
      <c r="O1058" s="91"/>
      <c r="P1058" s="223">
        <f>O1058*H1058</f>
        <v>0</v>
      </c>
      <c r="Q1058" s="223">
        <v>0.00066</v>
      </c>
      <c r="R1058" s="223">
        <f>Q1058*H1058</f>
        <v>0.00066</v>
      </c>
      <c r="S1058" s="223">
        <v>0</v>
      </c>
      <c r="T1058" s="224">
        <f>S1058*H1058</f>
        <v>0</v>
      </c>
      <c r="U1058" s="38"/>
      <c r="V1058" s="38"/>
      <c r="W1058" s="38"/>
      <c r="X1058" s="38"/>
      <c r="Y1058" s="38"/>
      <c r="Z1058" s="38"/>
      <c r="AA1058" s="38"/>
      <c r="AB1058" s="38"/>
      <c r="AC1058" s="38"/>
      <c r="AD1058" s="38"/>
      <c r="AE1058" s="38"/>
      <c r="AR1058" s="225" t="s">
        <v>254</v>
      </c>
      <c r="AT1058" s="225" t="s">
        <v>160</v>
      </c>
      <c r="AU1058" s="225" t="s">
        <v>87</v>
      </c>
      <c r="AY1058" s="17" t="s">
        <v>157</v>
      </c>
      <c r="BE1058" s="226">
        <f>IF(N1058="základní",J1058,0)</f>
        <v>0</v>
      </c>
      <c r="BF1058" s="226">
        <f>IF(N1058="snížená",J1058,0)</f>
        <v>0</v>
      </c>
      <c r="BG1058" s="226">
        <f>IF(N1058="zákl. přenesená",J1058,0)</f>
        <v>0</v>
      </c>
      <c r="BH1058" s="226">
        <f>IF(N1058="sníž. přenesená",J1058,0)</f>
        <v>0</v>
      </c>
      <c r="BI1058" s="226">
        <f>IF(N1058="nulová",J1058,0)</f>
        <v>0</v>
      </c>
      <c r="BJ1058" s="17" t="s">
        <v>85</v>
      </c>
      <c r="BK1058" s="226">
        <f>ROUND(I1058*H1058,2)</f>
        <v>0</v>
      </c>
      <c r="BL1058" s="17" t="s">
        <v>254</v>
      </c>
      <c r="BM1058" s="225" t="s">
        <v>1699</v>
      </c>
    </row>
    <row r="1059" s="14" customFormat="1">
      <c r="A1059" s="14"/>
      <c r="B1059" s="238"/>
      <c r="C1059" s="239"/>
      <c r="D1059" s="229" t="s">
        <v>167</v>
      </c>
      <c r="E1059" s="240" t="s">
        <v>1</v>
      </c>
      <c r="F1059" s="241" t="s">
        <v>85</v>
      </c>
      <c r="G1059" s="239"/>
      <c r="H1059" s="242">
        <v>1</v>
      </c>
      <c r="I1059" s="243"/>
      <c r="J1059" s="239"/>
      <c r="K1059" s="239"/>
      <c r="L1059" s="244"/>
      <c r="M1059" s="245"/>
      <c r="N1059" s="246"/>
      <c r="O1059" s="246"/>
      <c r="P1059" s="246"/>
      <c r="Q1059" s="246"/>
      <c r="R1059" s="246"/>
      <c r="S1059" s="246"/>
      <c r="T1059" s="247"/>
      <c r="U1059" s="14"/>
      <c r="V1059" s="14"/>
      <c r="W1059" s="14"/>
      <c r="X1059" s="14"/>
      <c r="Y1059" s="14"/>
      <c r="Z1059" s="14"/>
      <c r="AA1059" s="14"/>
      <c r="AB1059" s="14"/>
      <c r="AC1059" s="14"/>
      <c r="AD1059" s="14"/>
      <c r="AE1059" s="14"/>
      <c r="AT1059" s="248" t="s">
        <v>167</v>
      </c>
      <c r="AU1059" s="248" t="s">
        <v>87</v>
      </c>
      <c r="AV1059" s="14" t="s">
        <v>87</v>
      </c>
      <c r="AW1059" s="14" t="s">
        <v>33</v>
      </c>
      <c r="AX1059" s="14" t="s">
        <v>85</v>
      </c>
      <c r="AY1059" s="248" t="s">
        <v>157</v>
      </c>
    </row>
    <row r="1060" s="2" customFormat="1" ht="55.5" customHeight="1">
      <c r="A1060" s="38"/>
      <c r="B1060" s="39"/>
      <c r="C1060" s="214" t="s">
        <v>1700</v>
      </c>
      <c r="D1060" s="214" t="s">
        <v>160</v>
      </c>
      <c r="E1060" s="215" t="s">
        <v>1701</v>
      </c>
      <c r="F1060" s="216" t="s">
        <v>1702</v>
      </c>
      <c r="G1060" s="217" t="s">
        <v>352</v>
      </c>
      <c r="H1060" s="218">
        <v>1</v>
      </c>
      <c r="I1060" s="219"/>
      <c r="J1060" s="220">
        <f>ROUND(I1060*H1060,2)</f>
        <v>0</v>
      </c>
      <c r="K1060" s="216" t="s">
        <v>1</v>
      </c>
      <c r="L1060" s="44"/>
      <c r="M1060" s="221" t="s">
        <v>1</v>
      </c>
      <c r="N1060" s="222" t="s">
        <v>43</v>
      </c>
      <c r="O1060" s="91"/>
      <c r="P1060" s="223">
        <f>O1060*H1060</f>
        <v>0</v>
      </c>
      <c r="Q1060" s="223">
        <v>0.00066</v>
      </c>
      <c r="R1060" s="223">
        <f>Q1060*H1060</f>
        <v>0.00066</v>
      </c>
      <c r="S1060" s="223">
        <v>0</v>
      </c>
      <c r="T1060" s="224">
        <f>S1060*H1060</f>
        <v>0</v>
      </c>
      <c r="U1060" s="38"/>
      <c r="V1060" s="38"/>
      <c r="W1060" s="38"/>
      <c r="X1060" s="38"/>
      <c r="Y1060" s="38"/>
      <c r="Z1060" s="38"/>
      <c r="AA1060" s="38"/>
      <c r="AB1060" s="38"/>
      <c r="AC1060" s="38"/>
      <c r="AD1060" s="38"/>
      <c r="AE1060" s="38"/>
      <c r="AR1060" s="225" t="s">
        <v>254</v>
      </c>
      <c r="AT1060" s="225" t="s">
        <v>160</v>
      </c>
      <c r="AU1060" s="225" t="s">
        <v>87</v>
      </c>
      <c r="AY1060" s="17" t="s">
        <v>157</v>
      </c>
      <c r="BE1060" s="226">
        <f>IF(N1060="základní",J1060,0)</f>
        <v>0</v>
      </c>
      <c r="BF1060" s="226">
        <f>IF(N1060="snížená",J1060,0)</f>
        <v>0</v>
      </c>
      <c r="BG1060" s="226">
        <f>IF(N1060="zákl. přenesená",J1060,0)</f>
        <v>0</v>
      </c>
      <c r="BH1060" s="226">
        <f>IF(N1060="sníž. přenesená",J1060,0)</f>
        <v>0</v>
      </c>
      <c r="BI1060" s="226">
        <f>IF(N1060="nulová",J1060,0)</f>
        <v>0</v>
      </c>
      <c r="BJ1060" s="17" t="s">
        <v>85</v>
      </c>
      <c r="BK1060" s="226">
        <f>ROUND(I1060*H1060,2)</f>
        <v>0</v>
      </c>
      <c r="BL1060" s="17" t="s">
        <v>254</v>
      </c>
      <c r="BM1060" s="225" t="s">
        <v>1703</v>
      </c>
    </row>
    <row r="1061" s="14" customFormat="1">
      <c r="A1061" s="14"/>
      <c r="B1061" s="238"/>
      <c r="C1061" s="239"/>
      <c r="D1061" s="229" t="s">
        <v>167</v>
      </c>
      <c r="E1061" s="240" t="s">
        <v>1</v>
      </c>
      <c r="F1061" s="241" t="s">
        <v>85</v>
      </c>
      <c r="G1061" s="239"/>
      <c r="H1061" s="242">
        <v>1</v>
      </c>
      <c r="I1061" s="243"/>
      <c r="J1061" s="239"/>
      <c r="K1061" s="239"/>
      <c r="L1061" s="244"/>
      <c r="M1061" s="245"/>
      <c r="N1061" s="246"/>
      <c r="O1061" s="246"/>
      <c r="P1061" s="246"/>
      <c r="Q1061" s="246"/>
      <c r="R1061" s="246"/>
      <c r="S1061" s="246"/>
      <c r="T1061" s="247"/>
      <c r="U1061" s="14"/>
      <c r="V1061" s="14"/>
      <c r="W1061" s="14"/>
      <c r="X1061" s="14"/>
      <c r="Y1061" s="14"/>
      <c r="Z1061" s="14"/>
      <c r="AA1061" s="14"/>
      <c r="AB1061" s="14"/>
      <c r="AC1061" s="14"/>
      <c r="AD1061" s="14"/>
      <c r="AE1061" s="14"/>
      <c r="AT1061" s="248" t="s">
        <v>167</v>
      </c>
      <c r="AU1061" s="248" t="s">
        <v>87</v>
      </c>
      <c r="AV1061" s="14" t="s">
        <v>87</v>
      </c>
      <c r="AW1061" s="14" t="s">
        <v>33</v>
      </c>
      <c r="AX1061" s="14" t="s">
        <v>85</v>
      </c>
      <c r="AY1061" s="248" t="s">
        <v>157</v>
      </c>
    </row>
    <row r="1062" s="2" customFormat="1" ht="55.5" customHeight="1">
      <c r="A1062" s="38"/>
      <c r="B1062" s="39"/>
      <c r="C1062" s="214" t="s">
        <v>1704</v>
      </c>
      <c r="D1062" s="214" t="s">
        <v>160</v>
      </c>
      <c r="E1062" s="215" t="s">
        <v>1705</v>
      </c>
      <c r="F1062" s="216" t="s">
        <v>1706</v>
      </c>
      <c r="G1062" s="217" t="s">
        <v>352</v>
      </c>
      <c r="H1062" s="218">
        <v>1</v>
      </c>
      <c r="I1062" s="219"/>
      <c r="J1062" s="220">
        <f>ROUND(I1062*H1062,2)</f>
        <v>0</v>
      </c>
      <c r="K1062" s="216" t="s">
        <v>1</v>
      </c>
      <c r="L1062" s="44"/>
      <c r="M1062" s="221" t="s">
        <v>1</v>
      </c>
      <c r="N1062" s="222" t="s">
        <v>43</v>
      </c>
      <c r="O1062" s="91"/>
      <c r="P1062" s="223">
        <f>O1062*H1062</f>
        <v>0</v>
      </c>
      <c r="Q1062" s="223">
        <v>0.00066</v>
      </c>
      <c r="R1062" s="223">
        <f>Q1062*H1062</f>
        <v>0.00066</v>
      </c>
      <c r="S1062" s="223">
        <v>0</v>
      </c>
      <c r="T1062" s="224">
        <f>S1062*H1062</f>
        <v>0</v>
      </c>
      <c r="U1062" s="38"/>
      <c r="V1062" s="38"/>
      <c r="W1062" s="38"/>
      <c r="X1062" s="38"/>
      <c r="Y1062" s="38"/>
      <c r="Z1062" s="38"/>
      <c r="AA1062" s="38"/>
      <c r="AB1062" s="38"/>
      <c r="AC1062" s="38"/>
      <c r="AD1062" s="38"/>
      <c r="AE1062" s="38"/>
      <c r="AR1062" s="225" t="s">
        <v>254</v>
      </c>
      <c r="AT1062" s="225" t="s">
        <v>160</v>
      </c>
      <c r="AU1062" s="225" t="s">
        <v>87</v>
      </c>
      <c r="AY1062" s="17" t="s">
        <v>157</v>
      </c>
      <c r="BE1062" s="226">
        <f>IF(N1062="základní",J1062,0)</f>
        <v>0</v>
      </c>
      <c r="BF1062" s="226">
        <f>IF(N1062="snížená",J1062,0)</f>
        <v>0</v>
      </c>
      <c r="BG1062" s="226">
        <f>IF(N1062="zákl. přenesená",J1062,0)</f>
        <v>0</v>
      </c>
      <c r="BH1062" s="226">
        <f>IF(N1062="sníž. přenesená",J1062,0)</f>
        <v>0</v>
      </c>
      <c r="BI1062" s="226">
        <f>IF(N1062="nulová",J1062,0)</f>
        <v>0</v>
      </c>
      <c r="BJ1062" s="17" t="s">
        <v>85</v>
      </c>
      <c r="BK1062" s="226">
        <f>ROUND(I1062*H1062,2)</f>
        <v>0</v>
      </c>
      <c r="BL1062" s="17" t="s">
        <v>254</v>
      </c>
      <c r="BM1062" s="225" t="s">
        <v>1707</v>
      </c>
    </row>
    <row r="1063" s="14" customFormat="1">
      <c r="A1063" s="14"/>
      <c r="B1063" s="238"/>
      <c r="C1063" s="239"/>
      <c r="D1063" s="229" t="s">
        <v>167</v>
      </c>
      <c r="E1063" s="240" t="s">
        <v>1</v>
      </c>
      <c r="F1063" s="241" t="s">
        <v>85</v>
      </c>
      <c r="G1063" s="239"/>
      <c r="H1063" s="242">
        <v>1</v>
      </c>
      <c r="I1063" s="243"/>
      <c r="J1063" s="239"/>
      <c r="K1063" s="239"/>
      <c r="L1063" s="244"/>
      <c r="M1063" s="245"/>
      <c r="N1063" s="246"/>
      <c r="O1063" s="246"/>
      <c r="P1063" s="246"/>
      <c r="Q1063" s="246"/>
      <c r="R1063" s="246"/>
      <c r="S1063" s="246"/>
      <c r="T1063" s="247"/>
      <c r="U1063" s="14"/>
      <c r="V1063" s="14"/>
      <c r="W1063" s="14"/>
      <c r="X1063" s="14"/>
      <c r="Y1063" s="14"/>
      <c r="Z1063" s="14"/>
      <c r="AA1063" s="14"/>
      <c r="AB1063" s="14"/>
      <c r="AC1063" s="14"/>
      <c r="AD1063" s="14"/>
      <c r="AE1063" s="14"/>
      <c r="AT1063" s="248" t="s">
        <v>167</v>
      </c>
      <c r="AU1063" s="248" t="s">
        <v>87</v>
      </c>
      <c r="AV1063" s="14" t="s">
        <v>87</v>
      </c>
      <c r="AW1063" s="14" t="s">
        <v>33</v>
      </c>
      <c r="AX1063" s="14" t="s">
        <v>85</v>
      </c>
      <c r="AY1063" s="248" t="s">
        <v>157</v>
      </c>
    </row>
    <row r="1064" s="2" customFormat="1" ht="90" customHeight="1">
      <c r="A1064" s="38"/>
      <c r="B1064" s="39"/>
      <c r="C1064" s="214" t="s">
        <v>1708</v>
      </c>
      <c r="D1064" s="214" t="s">
        <v>160</v>
      </c>
      <c r="E1064" s="215" t="s">
        <v>1709</v>
      </c>
      <c r="F1064" s="216" t="s">
        <v>1710</v>
      </c>
      <c r="G1064" s="217" t="s">
        <v>352</v>
      </c>
      <c r="H1064" s="218">
        <v>3</v>
      </c>
      <c r="I1064" s="219"/>
      <c r="J1064" s="220">
        <f>ROUND(I1064*H1064,2)</f>
        <v>0</v>
      </c>
      <c r="K1064" s="216" t="s">
        <v>1</v>
      </c>
      <c r="L1064" s="44"/>
      <c r="M1064" s="221" t="s">
        <v>1</v>
      </c>
      <c r="N1064" s="222" t="s">
        <v>43</v>
      </c>
      <c r="O1064" s="91"/>
      <c r="P1064" s="223">
        <f>O1064*H1064</f>
        <v>0</v>
      </c>
      <c r="Q1064" s="223">
        <v>0.00066</v>
      </c>
      <c r="R1064" s="223">
        <f>Q1064*H1064</f>
        <v>0.00198</v>
      </c>
      <c r="S1064" s="223">
        <v>0</v>
      </c>
      <c r="T1064" s="224">
        <f>S1064*H1064</f>
        <v>0</v>
      </c>
      <c r="U1064" s="38"/>
      <c r="V1064" s="38"/>
      <c r="W1064" s="38"/>
      <c r="X1064" s="38"/>
      <c r="Y1064" s="38"/>
      <c r="Z1064" s="38"/>
      <c r="AA1064" s="38"/>
      <c r="AB1064" s="38"/>
      <c r="AC1064" s="38"/>
      <c r="AD1064" s="38"/>
      <c r="AE1064" s="38"/>
      <c r="AR1064" s="225" t="s">
        <v>254</v>
      </c>
      <c r="AT1064" s="225" t="s">
        <v>160</v>
      </c>
      <c r="AU1064" s="225" t="s">
        <v>87</v>
      </c>
      <c r="AY1064" s="17" t="s">
        <v>157</v>
      </c>
      <c r="BE1064" s="226">
        <f>IF(N1064="základní",J1064,0)</f>
        <v>0</v>
      </c>
      <c r="BF1064" s="226">
        <f>IF(N1064="snížená",J1064,0)</f>
        <v>0</v>
      </c>
      <c r="BG1064" s="226">
        <f>IF(N1064="zákl. přenesená",J1064,0)</f>
        <v>0</v>
      </c>
      <c r="BH1064" s="226">
        <f>IF(N1064="sníž. přenesená",J1064,0)</f>
        <v>0</v>
      </c>
      <c r="BI1064" s="226">
        <f>IF(N1064="nulová",J1064,0)</f>
        <v>0</v>
      </c>
      <c r="BJ1064" s="17" t="s">
        <v>85</v>
      </c>
      <c r="BK1064" s="226">
        <f>ROUND(I1064*H1064,2)</f>
        <v>0</v>
      </c>
      <c r="BL1064" s="17" t="s">
        <v>254</v>
      </c>
      <c r="BM1064" s="225" t="s">
        <v>1711</v>
      </c>
    </row>
    <row r="1065" s="14" customFormat="1">
      <c r="A1065" s="14"/>
      <c r="B1065" s="238"/>
      <c r="C1065" s="239"/>
      <c r="D1065" s="229" t="s">
        <v>167</v>
      </c>
      <c r="E1065" s="240" t="s">
        <v>1</v>
      </c>
      <c r="F1065" s="241" t="s">
        <v>158</v>
      </c>
      <c r="G1065" s="239"/>
      <c r="H1065" s="242">
        <v>3</v>
      </c>
      <c r="I1065" s="243"/>
      <c r="J1065" s="239"/>
      <c r="K1065" s="239"/>
      <c r="L1065" s="244"/>
      <c r="M1065" s="245"/>
      <c r="N1065" s="246"/>
      <c r="O1065" s="246"/>
      <c r="P1065" s="246"/>
      <c r="Q1065" s="246"/>
      <c r="R1065" s="246"/>
      <c r="S1065" s="246"/>
      <c r="T1065" s="247"/>
      <c r="U1065" s="14"/>
      <c r="V1065" s="14"/>
      <c r="W1065" s="14"/>
      <c r="X1065" s="14"/>
      <c r="Y1065" s="14"/>
      <c r="Z1065" s="14"/>
      <c r="AA1065" s="14"/>
      <c r="AB1065" s="14"/>
      <c r="AC1065" s="14"/>
      <c r="AD1065" s="14"/>
      <c r="AE1065" s="14"/>
      <c r="AT1065" s="248" t="s">
        <v>167</v>
      </c>
      <c r="AU1065" s="248" t="s">
        <v>87</v>
      </c>
      <c r="AV1065" s="14" t="s">
        <v>87</v>
      </c>
      <c r="AW1065" s="14" t="s">
        <v>33</v>
      </c>
      <c r="AX1065" s="14" t="s">
        <v>85</v>
      </c>
      <c r="AY1065" s="248" t="s">
        <v>157</v>
      </c>
    </row>
    <row r="1066" s="2" customFormat="1" ht="55.5" customHeight="1">
      <c r="A1066" s="38"/>
      <c r="B1066" s="39"/>
      <c r="C1066" s="214" t="s">
        <v>1712</v>
      </c>
      <c r="D1066" s="214" t="s">
        <v>160</v>
      </c>
      <c r="E1066" s="215" t="s">
        <v>1713</v>
      </c>
      <c r="F1066" s="216" t="s">
        <v>1714</v>
      </c>
      <c r="G1066" s="217" t="s">
        <v>352</v>
      </c>
      <c r="H1066" s="218">
        <v>2</v>
      </c>
      <c r="I1066" s="219"/>
      <c r="J1066" s="220">
        <f>ROUND(I1066*H1066,2)</f>
        <v>0</v>
      </c>
      <c r="K1066" s="216" t="s">
        <v>1</v>
      </c>
      <c r="L1066" s="44"/>
      <c r="M1066" s="221" t="s">
        <v>1</v>
      </c>
      <c r="N1066" s="222" t="s">
        <v>43</v>
      </c>
      <c r="O1066" s="91"/>
      <c r="P1066" s="223">
        <f>O1066*H1066</f>
        <v>0</v>
      </c>
      <c r="Q1066" s="223">
        <v>0.00066</v>
      </c>
      <c r="R1066" s="223">
        <f>Q1066*H1066</f>
        <v>0.00132</v>
      </c>
      <c r="S1066" s="223">
        <v>0</v>
      </c>
      <c r="T1066" s="224">
        <f>S1066*H1066</f>
        <v>0</v>
      </c>
      <c r="U1066" s="38"/>
      <c r="V1066" s="38"/>
      <c r="W1066" s="38"/>
      <c r="X1066" s="38"/>
      <c r="Y1066" s="38"/>
      <c r="Z1066" s="38"/>
      <c r="AA1066" s="38"/>
      <c r="AB1066" s="38"/>
      <c r="AC1066" s="38"/>
      <c r="AD1066" s="38"/>
      <c r="AE1066" s="38"/>
      <c r="AR1066" s="225" t="s">
        <v>254</v>
      </c>
      <c r="AT1066" s="225" t="s">
        <v>160</v>
      </c>
      <c r="AU1066" s="225" t="s">
        <v>87</v>
      </c>
      <c r="AY1066" s="17" t="s">
        <v>157</v>
      </c>
      <c r="BE1066" s="226">
        <f>IF(N1066="základní",J1066,0)</f>
        <v>0</v>
      </c>
      <c r="BF1066" s="226">
        <f>IF(N1066="snížená",J1066,0)</f>
        <v>0</v>
      </c>
      <c r="BG1066" s="226">
        <f>IF(N1066="zákl. přenesená",J1066,0)</f>
        <v>0</v>
      </c>
      <c r="BH1066" s="226">
        <f>IF(N1066="sníž. přenesená",J1066,0)</f>
        <v>0</v>
      </c>
      <c r="BI1066" s="226">
        <f>IF(N1066="nulová",J1066,0)</f>
        <v>0</v>
      </c>
      <c r="BJ1066" s="17" t="s">
        <v>85</v>
      </c>
      <c r="BK1066" s="226">
        <f>ROUND(I1066*H1066,2)</f>
        <v>0</v>
      </c>
      <c r="BL1066" s="17" t="s">
        <v>254</v>
      </c>
      <c r="BM1066" s="225" t="s">
        <v>1715</v>
      </c>
    </row>
    <row r="1067" s="14" customFormat="1">
      <c r="A1067" s="14"/>
      <c r="B1067" s="238"/>
      <c r="C1067" s="239"/>
      <c r="D1067" s="229" t="s">
        <v>167</v>
      </c>
      <c r="E1067" s="240" t="s">
        <v>1</v>
      </c>
      <c r="F1067" s="241" t="s">
        <v>87</v>
      </c>
      <c r="G1067" s="239"/>
      <c r="H1067" s="242">
        <v>2</v>
      </c>
      <c r="I1067" s="243"/>
      <c r="J1067" s="239"/>
      <c r="K1067" s="239"/>
      <c r="L1067" s="244"/>
      <c r="M1067" s="245"/>
      <c r="N1067" s="246"/>
      <c r="O1067" s="246"/>
      <c r="P1067" s="246"/>
      <c r="Q1067" s="246"/>
      <c r="R1067" s="246"/>
      <c r="S1067" s="246"/>
      <c r="T1067" s="247"/>
      <c r="U1067" s="14"/>
      <c r="V1067" s="14"/>
      <c r="W1067" s="14"/>
      <c r="X1067" s="14"/>
      <c r="Y1067" s="14"/>
      <c r="Z1067" s="14"/>
      <c r="AA1067" s="14"/>
      <c r="AB1067" s="14"/>
      <c r="AC1067" s="14"/>
      <c r="AD1067" s="14"/>
      <c r="AE1067" s="14"/>
      <c r="AT1067" s="248" t="s">
        <v>167</v>
      </c>
      <c r="AU1067" s="248" t="s">
        <v>87</v>
      </c>
      <c r="AV1067" s="14" t="s">
        <v>87</v>
      </c>
      <c r="AW1067" s="14" t="s">
        <v>33</v>
      </c>
      <c r="AX1067" s="14" t="s">
        <v>85</v>
      </c>
      <c r="AY1067" s="248" t="s">
        <v>157</v>
      </c>
    </row>
    <row r="1068" s="2" customFormat="1" ht="49.05" customHeight="1">
      <c r="A1068" s="38"/>
      <c r="B1068" s="39"/>
      <c r="C1068" s="214" t="s">
        <v>1716</v>
      </c>
      <c r="D1068" s="214" t="s">
        <v>160</v>
      </c>
      <c r="E1068" s="215" t="s">
        <v>1717</v>
      </c>
      <c r="F1068" s="216" t="s">
        <v>1718</v>
      </c>
      <c r="G1068" s="217" t="s">
        <v>352</v>
      </c>
      <c r="H1068" s="218">
        <v>1</v>
      </c>
      <c r="I1068" s="219"/>
      <c r="J1068" s="220">
        <f>ROUND(I1068*H1068,2)</f>
        <v>0</v>
      </c>
      <c r="K1068" s="216" t="s">
        <v>1</v>
      </c>
      <c r="L1068" s="44"/>
      <c r="M1068" s="221" t="s">
        <v>1</v>
      </c>
      <c r="N1068" s="222" t="s">
        <v>43</v>
      </c>
      <c r="O1068" s="91"/>
      <c r="P1068" s="223">
        <f>O1068*H1068</f>
        <v>0</v>
      </c>
      <c r="Q1068" s="223">
        <v>0.00066</v>
      </c>
      <c r="R1068" s="223">
        <f>Q1068*H1068</f>
        <v>0.00066</v>
      </c>
      <c r="S1068" s="223">
        <v>0</v>
      </c>
      <c r="T1068" s="224">
        <f>S1068*H1068</f>
        <v>0</v>
      </c>
      <c r="U1068" s="38"/>
      <c r="V1068" s="38"/>
      <c r="W1068" s="38"/>
      <c r="X1068" s="38"/>
      <c r="Y1068" s="38"/>
      <c r="Z1068" s="38"/>
      <c r="AA1068" s="38"/>
      <c r="AB1068" s="38"/>
      <c r="AC1068" s="38"/>
      <c r="AD1068" s="38"/>
      <c r="AE1068" s="38"/>
      <c r="AR1068" s="225" t="s">
        <v>254</v>
      </c>
      <c r="AT1068" s="225" t="s">
        <v>160</v>
      </c>
      <c r="AU1068" s="225" t="s">
        <v>87</v>
      </c>
      <c r="AY1068" s="17" t="s">
        <v>157</v>
      </c>
      <c r="BE1068" s="226">
        <f>IF(N1068="základní",J1068,0)</f>
        <v>0</v>
      </c>
      <c r="BF1068" s="226">
        <f>IF(N1068="snížená",J1068,0)</f>
        <v>0</v>
      </c>
      <c r="BG1068" s="226">
        <f>IF(N1068="zákl. přenesená",J1068,0)</f>
        <v>0</v>
      </c>
      <c r="BH1068" s="226">
        <f>IF(N1068="sníž. přenesená",J1068,0)</f>
        <v>0</v>
      </c>
      <c r="BI1068" s="226">
        <f>IF(N1068="nulová",J1068,0)</f>
        <v>0</v>
      </c>
      <c r="BJ1068" s="17" t="s">
        <v>85</v>
      </c>
      <c r="BK1068" s="226">
        <f>ROUND(I1068*H1068,2)</f>
        <v>0</v>
      </c>
      <c r="BL1068" s="17" t="s">
        <v>254</v>
      </c>
      <c r="BM1068" s="225" t="s">
        <v>1719</v>
      </c>
    </row>
    <row r="1069" s="14" customFormat="1">
      <c r="A1069" s="14"/>
      <c r="B1069" s="238"/>
      <c r="C1069" s="239"/>
      <c r="D1069" s="229" t="s">
        <v>167</v>
      </c>
      <c r="E1069" s="240" t="s">
        <v>1</v>
      </c>
      <c r="F1069" s="241" t="s">
        <v>85</v>
      </c>
      <c r="G1069" s="239"/>
      <c r="H1069" s="242">
        <v>1</v>
      </c>
      <c r="I1069" s="243"/>
      <c r="J1069" s="239"/>
      <c r="K1069" s="239"/>
      <c r="L1069" s="244"/>
      <c r="M1069" s="245"/>
      <c r="N1069" s="246"/>
      <c r="O1069" s="246"/>
      <c r="P1069" s="246"/>
      <c r="Q1069" s="246"/>
      <c r="R1069" s="246"/>
      <c r="S1069" s="246"/>
      <c r="T1069" s="247"/>
      <c r="U1069" s="14"/>
      <c r="V1069" s="14"/>
      <c r="W1069" s="14"/>
      <c r="X1069" s="14"/>
      <c r="Y1069" s="14"/>
      <c r="Z1069" s="14"/>
      <c r="AA1069" s="14"/>
      <c r="AB1069" s="14"/>
      <c r="AC1069" s="14"/>
      <c r="AD1069" s="14"/>
      <c r="AE1069" s="14"/>
      <c r="AT1069" s="248" t="s">
        <v>167</v>
      </c>
      <c r="AU1069" s="248" t="s">
        <v>87</v>
      </c>
      <c r="AV1069" s="14" t="s">
        <v>87</v>
      </c>
      <c r="AW1069" s="14" t="s">
        <v>33</v>
      </c>
      <c r="AX1069" s="14" t="s">
        <v>85</v>
      </c>
      <c r="AY1069" s="248" t="s">
        <v>157</v>
      </c>
    </row>
    <row r="1070" s="2" customFormat="1" ht="24.15" customHeight="1">
      <c r="A1070" s="38"/>
      <c r="B1070" s="39"/>
      <c r="C1070" s="214" t="s">
        <v>1720</v>
      </c>
      <c r="D1070" s="214" t="s">
        <v>160</v>
      </c>
      <c r="E1070" s="215" t="s">
        <v>1721</v>
      </c>
      <c r="F1070" s="216" t="s">
        <v>1722</v>
      </c>
      <c r="G1070" s="217" t="s">
        <v>352</v>
      </c>
      <c r="H1070" s="218">
        <v>1</v>
      </c>
      <c r="I1070" s="219"/>
      <c r="J1070" s="220">
        <f>ROUND(I1070*H1070,2)</f>
        <v>0</v>
      </c>
      <c r="K1070" s="216" t="s">
        <v>1</v>
      </c>
      <c r="L1070" s="44"/>
      <c r="M1070" s="221" t="s">
        <v>1</v>
      </c>
      <c r="N1070" s="222" t="s">
        <v>43</v>
      </c>
      <c r="O1070" s="91"/>
      <c r="P1070" s="223">
        <f>O1070*H1070</f>
        <v>0</v>
      </c>
      <c r="Q1070" s="223">
        <v>0.00066</v>
      </c>
      <c r="R1070" s="223">
        <f>Q1070*H1070</f>
        <v>0.00066</v>
      </c>
      <c r="S1070" s="223">
        <v>0</v>
      </c>
      <c r="T1070" s="224">
        <f>S1070*H1070</f>
        <v>0</v>
      </c>
      <c r="U1070" s="38"/>
      <c r="V1070" s="38"/>
      <c r="W1070" s="38"/>
      <c r="X1070" s="38"/>
      <c r="Y1070" s="38"/>
      <c r="Z1070" s="38"/>
      <c r="AA1070" s="38"/>
      <c r="AB1070" s="38"/>
      <c r="AC1070" s="38"/>
      <c r="AD1070" s="38"/>
      <c r="AE1070" s="38"/>
      <c r="AR1070" s="225" t="s">
        <v>254</v>
      </c>
      <c r="AT1070" s="225" t="s">
        <v>160</v>
      </c>
      <c r="AU1070" s="225" t="s">
        <v>87</v>
      </c>
      <c r="AY1070" s="17" t="s">
        <v>157</v>
      </c>
      <c r="BE1070" s="226">
        <f>IF(N1070="základní",J1070,0)</f>
        <v>0</v>
      </c>
      <c r="BF1070" s="226">
        <f>IF(N1070="snížená",J1070,0)</f>
        <v>0</v>
      </c>
      <c r="BG1070" s="226">
        <f>IF(N1070="zákl. přenesená",J1070,0)</f>
        <v>0</v>
      </c>
      <c r="BH1070" s="226">
        <f>IF(N1070="sníž. přenesená",J1070,0)</f>
        <v>0</v>
      </c>
      <c r="BI1070" s="226">
        <f>IF(N1070="nulová",J1070,0)</f>
        <v>0</v>
      </c>
      <c r="BJ1070" s="17" t="s">
        <v>85</v>
      </c>
      <c r="BK1070" s="226">
        <f>ROUND(I1070*H1070,2)</f>
        <v>0</v>
      </c>
      <c r="BL1070" s="17" t="s">
        <v>254</v>
      </c>
      <c r="BM1070" s="225" t="s">
        <v>1723</v>
      </c>
    </row>
    <row r="1071" s="14" customFormat="1">
      <c r="A1071" s="14"/>
      <c r="B1071" s="238"/>
      <c r="C1071" s="239"/>
      <c r="D1071" s="229" t="s">
        <v>167</v>
      </c>
      <c r="E1071" s="240" t="s">
        <v>1</v>
      </c>
      <c r="F1071" s="241" t="s">
        <v>85</v>
      </c>
      <c r="G1071" s="239"/>
      <c r="H1071" s="242">
        <v>1</v>
      </c>
      <c r="I1071" s="243"/>
      <c r="J1071" s="239"/>
      <c r="K1071" s="239"/>
      <c r="L1071" s="244"/>
      <c r="M1071" s="245"/>
      <c r="N1071" s="246"/>
      <c r="O1071" s="246"/>
      <c r="P1071" s="246"/>
      <c r="Q1071" s="246"/>
      <c r="R1071" s="246"/>
      <c r="S1071" s="246"/>
      <c r="T1071" s="247"/>
      <c r="U1071" s="14"/>
      <c r="V1071" s="14"/>
      <c r="W1071" s="14"/>
      <c r="X1071" s="14"/>
      <c r="Y1071" s="14"/>
      <c r="Z1071" s="14"/>
      <c r="AA1071" s="14"/>
      <c r="AB1071" s="14"/>
      <c r="AC1071" s="14"/>
      <c r="AD1071" s="14"/>
      <c r="AE1071" s="14"/>
      <c r="AT1071" s="248" t="s">
        <v>167</v>
      </c>
      <c r="AU1071" s="248" t="s">
        <v>87</v>
      </c>
      <c r="AV1071" s="14" t="s">
        <v>87</v>
      </c>
      <c r="AW1071" s="14" t="s">
        <v>33</v>
      </c>
      <c r="AX1071" s="14" t="s">
        <v>85</v>
      </c>
      <c r="AY1071" s="248" t="s">
        <v>157</v>
      </c>
    </row>
    <row r="1072" s="2" customFormat="1" ht="49.05" customHeight="1">
      <c r="A1072" s="38"/>
      <c r="B1072" s="39"/>
      <c r="C1072" s="214" t="s">
        <v>1724</v>
      </c>
      <c r="D1072" s="214" t="s">
        <v>160</v>
      </c>
      <c r="E1072" s="215" t="s">
        <v>1725</v>
      </c>
      <c r="F1072" s="216" t="s">
        <v>1726</v>
      </c>
      <c r="G1072" s="217" t="s">
        <v>352</v>
      </c>
      <c r="H1072" s="218">
        <v>1</v>
      </c>
      <c r="I1072" s="219"/>
      <c r="J1072" s="220">
        <f>ROUND(I1072*H1072,2)</f>
        <v>0</v>
      </c>
      <c r="K1072" s="216" t="s">
        <v>1</v>
      </c>
      <c r="L1072" s="44"/>
      <c r="M1072" s="221" t="s">
        <v>1</v>
      </c>
      <c r="N1072" s="222" t="s">
        <v>43</v>
      </c>
      <c r="O1072" s="91"/>
      <c r="P1072" s="223">
        <f>O1072*H1072</f>
        <v>0</v>
      </c>
      <c r="Q1072" s="223">
        <v>0.00066</v>
      </c>
      <c r="R1072" s="223">
        <f>Q1072*H1072</f>
        <v>0.00066</v>
      </c>
      <c r="S1072" s="223">
        <v>0</v>
      </c>
      <c r="T1072" s="224">
        <f>S1072*H1072</f>
        <v>0</v>
      </c>
      <c r="U1072" s="38"/>
      <c r="V1072" s="38"/>
      <c r="W1072" s="38"/>
      <c r="X1072" s="38"/>
      <c r="Y1072" s="38"/>
      <c r="Z1072" s="38"/>
      <c r="AA1072" s="38"/>
      <c r="AB1072" s="38"/>
      <c r="AC1072" s="38"/>
      <c r="AD1072" s="38"/>
      <c r="AE1072" s="38"/>
      <c r="AR1072" s="225" t="s">
        <v>254</v>
      </c>
      <c r="AT1072" s="225" t="s">
        <v>160</v>
      </c>
      <c r="AU1072" s="225" t="s">
        <v>87</v>
      </c>
      <c r="AY1072" s="17" t="s">
        <v>157</v>
      </c>
      <c r="BE1072" s="226">
        <f>IF(N1072="základní",J1072,0)</f>
        <v>0</v>
      </c>
      <c r="BF1072" s="226">
        <f>IF(N1072="snížená",J1072,0)</f>
        <v>0</v>
      </c>
      <c r="BG1072" s="226">
        <f>IF(N1072="zákl. přenesená",J1072,0)</f>
        <v>0</v>
      </c>
      <c r="BH1072" s="226">
        <f>IF(N1072="sníž. přenesená",J1072,0)</f>
        <v>0</v>
      </c>
      <c r="BI1072" s="226">
        <f>IF(N1072="nulová",J1072,0)</f>
        <v>0</v>
      </c>
      <c r="BJ1072" s="17" t="s">
        <v>85</v>
      </c>
      <c r="BK1072" s="226">
        <f>ROUND(I1072*H1072,2)</f>
        <v>0</v>
      </c>
      <c r="BL1072" s="17" t="s">
        <v>254</v>
      </c>
      <c r="BM1072" s="225" t="s">
        <v>1727</v>
      </c>
    </row>
    <row r="1073" s="14" customFormat="1">
      <c r="A1073" s="14"/>
      <c r="B1073" s="238"/>
      <c r="C1073" s="239"/>
      <c r="D1073" s="229" t="s">
        <v>167</v>
      </c>
      <c r="E1073" s="240" t="s">
        <v>1</v>
      </c>
      <c r="F1073" s="241" t="s">
        <v>85</v>
      </c>
      <c r="G1073" s="239"/>
      <c r="H1073" s="242">
        <v>1</v>
      </c>
      <c r="I1073" s="243"/>
      <c r="J1073" s="239"/>
      <c r="K1073" s="239"/>
      <c r="L1073" s="244"/>
      <c r="M1073" s="245"/>
      <c r="N1073" s="246"/>
      <c r="O1073" s="246"/>
      <c r="P1073" s="246"/>
      <c r="Q1073" s="246"/>
      <c r="R1073" s="246"/>
      <c r="S1073" s="246"/>
      <c r="T1073" s="247"/>
      <c r="U1073" s="14"/>
      <c r="V1073" s="14"/>
      <c r="W1073" s="14"/>
      <c r="X1073" s="14"/>
      <c r="Y1073" s="14"/>
      <c r="Z1073" s="14"/>
      <c r="AA1073" s="14"/>
      <c r="AB1073" s="14"/>
      <c r="AC1073" s="14"/>
      <c r="AD1073" s="14"/>
      <c r="AE1073" s="14"/>
      <c r="AT1073" s="248" t="s">
        <v>167</v>
      </c>
      <c r="AU1073" s="248" t="s">
        <v>87</v>
      </c>
      <c r="AV1073" s="14" t="s">
        <v>87</v>
      </c>
      <c r="AW1073" s="14" t="s">
        <v>33</v>
      </c>
      <c r="AX1073" s="14" t="s">
        <v>85</v>
      </c>
      <c r="AY1073" s="248" t="s">
        <v>157</v>
      </c>
    </row>
    <row r="1074" s="2" customFormat="1" ht="37.8" customHeight="1">
      <c r="A1074" s="38"/>
      <c r="B1074" s="39"/>
      <c r="C1074" s="214" t="s">
        <v>1728</v>
      </c>
      <c r="D1074" s="214" t="s">
        <v>160</v>
      </c>
      <c r="E1074" s="215" t="s">
        <v>1729</v>
      </c>
      <c r="F1074" s="216" t="s">
        <v>1730</v>
      </c>
      <c r="G1074" s="217" t="s">
        <v>352</v>
      </c>
      <c r="H1074" s="218">
        <v>1</v>
      </c>
      <c r="I1074" s="219"/>
      <c r="J1074" s="220">
        <f>ROUND(I1074*H1074,2)</f>
        <v>0</v>
      </c>
      <c r="K1074" s="216" t="s">
        <v>1</v>
      </c>
      <c r="L1074" s="44"/>
      <c r="M1074" s="221" t="s">
        <v>1</v>
      </c>
      <c r="N1074" s="222" t="s">
        <v>43</v>
      </c>
      <c r="O1074" s="91"/>
      <c r="P1074" s="223">
        <f>O1074*H1074</f>
        <v>0</v>
      </c>
      <c r="Q1074" s="223">
        <v>0.00066</v>
      </c>
      <c r="R1074" s="223">
        <f>Q1074*H1074</f>
        <v>0.00066</v>
      </c>
      <c r="S1074" s="223">
        <v>0</v>
      </c>
      <c r="T1074" s="224">
        <f>S1074*H1074</f>
        <v>0</v>
      </c>
      <c r="U1074" s="38"/>
      <c r="V1074" s="38"/>
      <c r="W1074" s="38"/>
      <c r="X1074" s="38"/>
      <c r="Y1074" s="38"/>
      <c r="Z1074" s="38"/>
      <c r="AA1074" s="38"/>
      <c r="AB1074" s="38"/>
      <c r="AC1074" s="38"/>
      <c r="AD1074" s="38"/>
      <c r="AE1074" s="38"/>
      <c r="AR1074" s="225" t="s">
        <v>254</v>
      </c>
      <c r="AT1074" s="225" t="s">
        <v>160</v>
      </c>
      <c r="AU1074" s="225" t="s">
        <v>87</v>
      </c>
      <c r="AY1074" s="17" t="s">
        <v>157</v>
      </c>
      <c r="BE1074" s="226">
        <f>IF(N1074="základní",J1074,0)</f>
        <v>0</v>
      </c>
      <c r="BF1074" s="226">
        <f>IF(N1074="snížená",J1074,0)</f>
        <v>0</v>
      </c>
      <c r="BG1074" s="226">
        <f>IF(N1074="zákl. přenesená",J1074,0)</f>
        <v>0</v>
      </c>
      <c r="BH1074" s="226">
        <f>IF(N1074="sníž. přenesená",J1074,0)</f>
        <v>0</v>
      </c>
      <c r="BI1074" s="226">
        <f>IF(N1074="nulová",J1074,0)</f>
        <v>0</v>
      </c>
      <c r="BJ1074" s="17" t="s">
        <v>85</v>
      </c>
      <c r="BK1074" s="226">
        <f>ROUND(I1074*H1074,2)</f>
        <v>0</v>
      </c>
      <c r="BL1074" s="17" t="s">
        <v>254</v>
      </c>
      <c r="BM1074" s="225" t="s">
        <v>1731</v>
      </c>
    </row>
    <row r="1075" s="2" customFormat="1" ht="62.7" customHeight="1">
      <c r="A1075" s="38"/>
      <c r="B1075" s="39"/>
      <c r="C1075" s="214" t="s">
        <v>1732</v>
      </c>
      <c r="D1075" s="214" t="s">
        <v>160</v>
      </c>
      <c r="E1075" s="215" t="s">
        <v>1733</v>
      </c>
      <c r="F1075" s="216" t="s">
        <v>1734</v>
      </c>
      <c r="G1075" s="217" t="s">
        <v>352</v>
      </c>
      <c r="H1075" s="218">
        <v>1</v>
      </c>
      <c r="I1075" s="219"/>
      <c r="J1075" s="220">
        <f>ROUND(I1075*H1075,2)</f>
        <v>0</v>
      </c>
      <c r="K1075" s="216" t="s">
        <v>1</v>
      </c>
      <c r="L1075" s="44"/>
      <c r="M1075" s="221" t="s">
        <v>1</v>
      </c>
      <c r="N1075" s="222" t="s">
        <v>43</v>
      </c>
      <c r="O1075" s="91"/>
      <c r="P1075" s="223">
        <f>O1075*H1075</f>
        <v>0</v>
      </c>
      <c r="Q1075" s="223">
        <v>0.00066</v>
      </c>
      <c r="R1075" s="223">
        <f>Q1075*H1075</f>
        <v>0.00066</v>
      </c>
      <c r="S1075" s="223">
        <v>0</v>
      </c>
      <c r="T1075" s="224">
        <f>S1075*H1075</f>
        <v>0</v>
      </c>
      <c r="U1075" s="38"/>
      <c r="V1075" s="38"/>
      <c r="W1075" s="38"/>
      <c r="X1075" s="38"/>
      <c r="Y1075" s="38"/>
      <c r="Z1075" s="38"/>
      <c r="AA1075" s="38"/>
      <c r="AB1075" s="38"/>
      <c r="AC1075" s="38"/>
      <c r="AD1075" s="38"/>
      <c r="AE1075" s="38"/>
      <c r="AR1075" s="225" t="s">
        <v>254</v>
      </c>
      <c r="AT1075" s="225" t="s">
        <v>160</v>
      </c>
      <c r="AU1075" s="225" t="s">
        <v>87</v>
      </c>
      <c r="AY1075" s="17" t="s">
        <v>157</v>
      </c>
      <c r="BE1075" s="226">
        <f>IF(N1075="základní",J1075,0)</f>
        <v>0</v>
      </c>
      <c r="BF1075" s="226">
        <f>IF(N1075="snížená",J1075,0)</f>
        <v>0</v>
      </c>
      <c r="BG1075" s="226">
        <f>IF(N1075="zákl. přenesená",J1075,0)</f>
        <v>0</v>
      </c>
      <c r="BH1075" s="226">
        <f>IF(N1075="sníž. přenesená",J1075,0)</f>
        <v>0</v>
      </c>
      <c r="BI1075" s="226">
        <f>IF(N1075="nulová",J1075,0)</f>
        <v>0</v>
      </c>
      <c r="BJ1075" s="17" t="s">
        <v>85</v>
      </c>
      <c r="BK1075" s="226">
        <f>ROUND(I1075*H1075,2)</f>
        <v>0</v>
      </c>
      <c r="BL1075" s="17" t="s">
        <v>254</v>
      </c>
      <c r="BM1075" s="225" t="s">
        <v>1735</v>
      </c>
    </row>
    <row r="1076" s="14" customFormat="1">
      <c r="A1076" s="14"/>
      <c r="B1076" s="238"/>
      <c r="C1076" s="239"/>
      <c r="D1076" s="229" t="s">
        <v>167</v>
      </c>
      <c r="E1076" s="240" t="s">
        <v>1</v>
      </c>
      <c r="F1076" s="241" t="s">
        <v>85</v>
      </c>
      <c r="G1076" s="239"/>
      <c r="H1076" s="242">
        <v>1</v>
      </c>
      <c r="I1076" s="243"/>
      <c r="J1076" s="239"/>
      <c r="K1076" s="239"/>
      <c r="L1076" s="244"/>
      <c r="M1076" s="245"/>
      <c r="N1076" s="246"/>
      <c r="O1076" s="246"/>
      <c r="P1076" s="246"/>
      <c r="Q1076" s="246"/>
      <c r="R1076" s="246"/>
      <c r="S1076" s="246"/>
      <c r="T1076" s="247"/>
      <c r="U1076" s="14"/>
      <c r="V1076" s="14"/>
      <c r="W1076" s="14"/>
      <c r="X1076" s="14"/>
      <c r="Y1076" s="14"/>
      <c r="Z1076" s="14"/>
      <c r="AA1076" s="14"/>
      <c r="AB1076" s="14"/>
      <c r="AC1076" s="14"/>
      <c r="AD1076" s="14"/>
      <c r="AE1076" s="14"/>
      <c r="AT1076" s="248" t="s">
        <v>167</v>
      </c>
      <c r="AU1076" s="248" t="s">
        <v>87</v>
      </c>
      <c r="AV1076" s="14" t="s">
        <v>87</v>
      </c>
      <c r="AW1076" s="14" t="s">
        <v>33</v>
      </c>
      <c r="AX1076" s="14" t="s">
        <v>85</v>
      </c>
      <c r="AY1076" s="248" t="s">
        <v>157</v>
      </c>
    </row>
    <row r="1077" s="2" customFormat="1" ht="24.15" customHeight="1">
      <c r="A1077" s="38"/>
      <c r="B1077" s="39"/>
      <c r="C1077" s="214" t="s">
        <v>1736</v>
      </c>
      <c r="D1077" s="214" t="s">
        <v>160</v>
      </c>
      <c r="E1077" s="215" t="s">
        <v>1737</v>
      </c>
      <c r="F1077" s="216" t="s">
        <v>1738</v>
      </c>
      <c r="G1077" s="217" t="s">
        <v>352</v>
      </c>
      <c r="H1077" s="218">
        <v>1</v>
      </c>
      <c r="I1077" s="219"/>
      <c r="J1077" s="220">
        <f>ROUND(I1077*H1077,2)</f>
        <v>0</v>
      </c>
      <c r="K1077" s="216" t="s">
        <v>1</v>
      </c>
      <c r="L1077" s="44"/>
      <c r="M1077" s="221" t="s">
        <v>1</v>
      </c>
      <c r="N1077" s="222" t="s">
        <v>43</v>
      </c>
      <c r="O1077" s="91"/>
      <c r="P1077" s="223">
        <f>O1077*H1077</f>
        <v>0</v>
      </c>
      <c r="Q1077" s="223">
        <v>0.00066</v>
      </c>
      <c r="R1077" s="223">
        <f>Q1077*H1077</f>
        <v>0.00066</v>
      </c>
      <c r="S1077" s="223">
        <v>0</v>
      </c>
      <c r="T1077" s="224">
        <f>S1077*H1077</f>
        <v>0</v>
      </c>
      <c r="U1077" s="38"/>
      <c r="V1077" s="38"/>
      <c r="W1077" s="38"/>
      <c r="X1077" s="38"/>
      <c r="Y1077" s="38"/>
      <c r="Z1077" s="38"/>
      <c r="AA1077" s="38"/>
      <c r="AB1077" s="38"/>
      <c r="AC1077" s="38"/>
      <c r="AD1077" s="38"/>
      <c r="AE1077" s="38"/>
      <c r="AR1077" s="225" t="s">
        <v>254</v>
      </c>
      <c r="AT1077" s="225" t="s">
        <v>160</v>
      </c>
      <c r="AU1077" s="225" t="s">
        <v>87</v>
      </c>
      <c r="AY1077" s="17" t="s">
        <v>157</v>
      </c>
      <c r="BE1077" s="226">
        <f>IF(N1077="základní",J1077,0)</f>
        <v>0</v>
      </c>
      <c r="BF1077" s="226">
        <f>IF(N1077="snížená",J1077,0)</f>
        <v>0</v>
      </c>
      <c r="BG1077" s="226">
        <f>IF(N1077="zákl. přenesená",J1077,0)</f>
        <v>0</v>
      </c>
      <c r="BH1077" s="226">
        <f>IF(N1077="sníž. přenesená",J1077,0)</f>
        <v>0</v>
      </c>
      <c r="BI1077" s="226">
        <f>IF(N1077="nulová",J1077,0)</f>
        <v>0</v>
      </c>
      <c r="BJ1077" s="17" t="s">
        <v>85</v>
      </c>
      <c r="BK1077" s="226">
        <f>ROUND(I1077*H1077,2)</f>
        <v>0</v>
      </c>
      <c r="BL1077" s="17" t="s">
        <v>254</v>
      </c>
      <c r="BM1077" s="225" t="s">
        <v>1739</v>
      </c>
    </row>
    <row r="1078" s="14" customFormat="1">
      <c r="A1078" s="14"/>
      <c r="B1078" s="238"/>
      <c r="C1078" s="239"/>
      <c r="D1078" s="229" t="s">
        <v>167</v>
      </c>
      <c r="E1078" s="240" t="s">
        <v>1</v>
      </c>
      <c r="F1078" s="241" t="s">
        <v>85</v>
      </c>
      <c r="G1078" s="239"/>
      <c r="H1078" s="242">
        <v>1</v>
      </c>
      <c r="I1078" s="243"/>
      <c r="J1078" s="239"/>
      <c r="K1078" s="239"/>
      <c r="L1078" s="244"/>
      <c r="M1078" s="245"/>
      <c r="N1078" s="246"/>
      <c r="O1078" s="246"/>
      <c r="P1078" s="246"/>
      <c r="Q1078" s="246"/>
      <c r="R1078" s="246"/>
      <c r="S1078" s="246"/>
      <c r="T1078" s="247"/>
      <c r="U1078" s="14"/>
      <c r="V1078" s="14"/>
      <c r="W1078" s="14"/>
      <c r="X1078" s="14"/>
      <c r="Y1078" s="14"/>
      <c r="Z1078" s="14"/>
      <c r="AA1078" s="14"/>
      <c r="AB1078" s="14"/>
      <c r="AC1078" s="14"/>
      <c r="AD1078" s="14"/>
      <c r="AE1078" s="14"/>
      <c r="AT1078" s="248" t="s">
        <v>167</v>
      </c>
      <c r="AU1078" s="248" t="s">
        <v>87</v>
      </c>
      <c r="AV1078" s="14" t="s">
        <v>87</v>
      </c>
      <c r="AW1078" s="14" t="s">
        <v>33</v>
      </c>
      <c r="AX1078" s="14" t="s">
        <v>85</v>
      </c>
      <c r="AY1078" s="248" t="s">
        <v>157</v>
      </c>
    </row>
    <row r="1079" s="2" customFormat="1" ht="24.15" customHeight="1">
      <c r="A1079" s="38"/>
      <c r="B1079" s="39"/>
      <c r="C1079" s="214" t="s">
        <v>1740</v>
      </c>
      <c r="D1079" s="214" t="s">
        <v>160</v>
      </c>
      <c r="E1079" s="215" t="s">
        <v>1741</v>
      </c>
      <c r="F1079" s="216" t="s">
        <v>1742</v>
      </c>
      <c r="G1079" s="217" t="s">
        <v>352</v>
      </c>
      <c r="H1079" s="218">
        <v>1</v>
      </c>
      <c r="I1079" s="219"/>
      <c r="J1079" s="220">
        <f>ROUND(I1079*H1079,2)</f>
        <v>0</v>
      </c>
      <c r="K1079" s="216" t="s">
        <v>1</v>
      </c>
      <c r="L1079" s="44"/>
      <c r="M1079" s="221" t="s">
        <v>1</v>
      </c>
      <c r="N1079" s="222" t="s">
        <v>43</v>
      </c>
      <c r="O1079" s="91"/>
      <c r="P1079" s="223">
        <f>O1079*H1079</f>
        <v>0</v>
      </c>
      <c r="Q1079" s="223">
        <v>0.00066</v>
      </c>
      <c r="R1079" s="223">
        <f>Q1079*H1079</f>
        <v>0.00066</v>
      </c>
      <c r="S1079" s="223">
        <v>0</v>
      </c>
      <c r="T1079" s="224">
        <f>S1079*H1079</f>
        <v>0</v>
      </c>
      <c r="U1079" s="38"/>
      <c r="V1079" s="38"/>
      <c r="W1079" s="38"/>
      <c r="X1079" s="38"/>
      <c r="Y1079" s="38"/>
      <c r="Z1079" s="38"/>
      <c r="AA1079" s="38"/>
      <c r="AB1079" s="38"/>
      <c r="AC1079" s="38"/>
      <c r="AD1079" s="38"/>
      <c r="AE1079" s="38"/>
      <c r="AR1079" s="225" t="s">
        <v>254</v>
      </c>
      <c r="AT1079" s="225" t="s">
        <v>160</v>
      </c>
      <c r="AU1079" s="225" t="s">
        <v>87</v>
      </c>
      <c r="AY1079" s="17" t="s">
        <v>157</v>
      </c>
      <c r="BE1079" s="226">
        <f>IF(N1079="základní",J1079,0)</f>
        <v>0</v>
      </c>
      <c r="BF1079" s="226">
        <f>IF(N1079="snížená",J1079,0)</f>
        <v>0</v>
      </c>
      <c r="BG1079" s="226">
        <f>IF(N1079="zákl. přenesená",J1079,0)</f>
        <v>0</v>
      </c>
      <c r="BH1079" s="226">
        <f>IF(N1079="sníž. přenesená",J1079,0)</f>
        <v>0</v>
      </c>
      <c r="BI1079" s="226">
        <f>IF(N1079="nulová",J1079,0)</f>
        <v>0</v>
      </c>
      <c r="BJ1079" s="17" t="s">
        <v>85</v>
      </c>
      <c r="BK1079" s="226">
        <f>ROUND(I1079*H1079,2)</f>
        <v>0</v>
      </c>
      <c r="BL1079" s="17" t="s">
        <v>254</v>
      </c>
      <c r="BM1079" s="225" t="s">
        <v>1743</v>
      </c>
    </row>
    <row r="1080" s="14" customFormat="1">
      <c r="A1080" s="14"/>
      <c r="B1080" s="238"/>
      <c r="C1080" s="239"/>
      <c r="D1080" s="229" t="s">
        <v>167</v>
      </c>
      <c r="E1080" s="240" t="s">
        <v>1</v>
      </c>
      <c r="F1080" s="241" t="s">
        <v>85</v>
      </c>
      <c r="G1080" s="239"/>
      <c r="H1080" s="242">
        <v>1</v>
      </c>
      <c r="I1080" s="243"/>
      <c r="J1080" s="239"/>
      <c r="K1080" s="239"/>
      <c r="L1080" s="244"/>
      <c r="M1080" s="245"/>
      <c r="N1080" s="246"/>
      <c r="O1080" s="246"/>
      <c r="P1080" s="246"/>
      <c r="Q1080" s="246"/>
      <c r="R1080" s="246"/>
      <c r="S1080" s="246"/>
      <c r="T1080" s="247"/>
      <c r="U1080" s="14"/>
      <c r="V1080" s="14"/>
      <c r="W1080" s="14"/>
      <c r="X1080" s="14"/>
      <c r="Y1080" s="14"/>
      <c r="Z1080" s="14"/>
      <c r="AA1080" s="14"/>
      <c r="AB1080" s="14"/>
      <c r="AC1080" s="14"/>
      <c r="AD1080" s="14"/>
      <c r="AE1080" s="14"/>
      <c r="AT1080" s="248" t="s">
        <v>167</v>
      </c>
      <c r="AU1080" s="248" t="s">
        <v>87</v>
      </c>
      <c r="AV1080" s="14" t="s">
        <v>87</v>
      </c>
      <c r="AW1080" s="14" t="s">
        <v>33</v>
      </c>
      <c r="AX1080" s="14" t="s">
        <v>85</v>
      </c>
      <c r="AY1080" s="248" t="s">
        <v>157</v>
      </c>
    </row>
    <row r="1081" s="2" customFormat="1" ht="49.05" customHeight="1">
      <c r="A1081" s="38"/>
      <c r="B1081" s="39"/>
      <c r="C1081" s="214" t="s">
        <v>1744</v>
      </c>
      <c r="D1081" s="214" t="s">
        <v>160</v>
      </c>
      <c r="E1081" s="215" t="s">
        <v>1745</v>
      </c>
      <c r="F1081" s="216" t="s">
        <v>1746</v>
      </c>
      <c r="G1081" s="217" t="s">
        <v>352</v>
      </c>
      <c r="H1081" s="218">
        <v>1</v>
      </c>
      <c r="I1081" s="219"/>
      <c r="J1081" s="220">
        <f>ROUND(I1081*H1081,2)</f>
        <v>0</v>
      </c>
      <c r="K1081" s="216" t="s">
        <v>1</v>
      </c>
      <c r="L1081" s="44"/>
      <c r="M1081" s="221" t="s">
        <v>1</v>
      </c>
      <c r="N1081" s="222" t="s">
        <v>43</v>
      </c>
      <c r="O1081" s="91"/>
      <c r="P1081" s="223">
        <f>O1081*H1081</f>
        <v>0</v>
      </c>
      <c r="Q1081" s="223">
        <v>0.00066</v>
      </c>
      <c r="R1081" s="223">
        <f>Q1081*H1081</f>
        <v>0.00066</v>
      </c>
      <c r="S1081" s="223">
        <v>0</v>
      </c>
      <c r="T1081" s="224">
        <f>S1081*H1081</f>
        <v>0</v>
      </c>
      <c r="U1081" s="38"/>
      <c r="V1081" s="38"/>
      <c r="W1081" s="38"/>
      <c r="X1081" s="38"/>
      <c r="Y1081" s="38"/>
      <c r="Z1081" s="38"/>
      <c r="AA1081" s="38"/>
      <c r="AB1081" s="38"/>
      <c r="AC1081" s="38"/>
      <c r="AD1081" s="38"/>
      <c r="AE1081" s="38"/>
      <c r="AR1081" s="225" t="s">
        <v>254</v>
      </c>
      <c r="AT1081" s="225" t="s">
        <v>160</v>
      </c>
      <c r="AU1081" s="225" t="s">
        <v>87</v>
      </c>
      <c r="AY1081" s="17" t="s">
        <v>157</v>
      </c>
      <c r="BE1081" s="226">
        <f>IF(N1081="základní",J1081,0)</f>
        <v>0</v>
      </c>
      <c r="BF1081" s="226">
        <f>IF(N1081="snížená",J1081,0)</f>
        <v>0</v>
      </c>
      <c r="BG1081" s="226">
        <f>IF(N1081="zákl. přenesená",J1081,0)</f>
        <v>0</v>
      </c>
      <c r="BH1081" s="226">
        <f>IF(N1081="sníž. přenesená",J1081,0)</f>
        <v>0</v>
      </c>
      <c r="BI1081" s="226">
        <f>IF(N1081="nulová",J1081,0)</f>
        <v>0</v>
      </c>
      <c r="BJ1081" s="17" t="s">
        <v>85</v>
      </c>
      <c r="BK1081" s="226">
        <f>ROUND(I1081*H1081,2)</f>
        <v>0</v>
      </c>
      <c r="BL1081" s="17" t="s">
        <v>254</v>
      </c>
      <c r="BM1081" s="225" t="s">
        <v>1747</v>
      </c>
    </row>
    <row r="1082" s="14" customFormat="1">
      <c r="A1082" s="14"/>
      <c r="B1082" s="238"/>
      <c r="C1082" s="239"/>
      <c r="D1082" s="229" t="s">
        <v>167</v>
      </c>
      <c r="E1082" s="240" t="s">
        <v>1</v>
      </c>
      <c r="F1082" s="241" t="s">
        <v>85</v>
      </c>
      <c r="G1082" s="239"/>
      <c r="H1082" s="242">
        <v>1</v>
      </c>
      <c r="I1082" s="243"/>
      <c r="J1082" s="239"/>
      <c r="K1082" s="239"/>
      <c r="L1082" s="244"/>
      <c r="M1082" s="245"/>
      <c r="N1082" s="246"/>
      <c r="O1082" s="246"/>
      <c r="P1082" s="246"/>
      <c r="Q1082" s="246"/>
      <c r="R1082" s="246"/>
      <c r="S1082" s="246"/>
      <c r="T1082" s="247"/>
      <c r="U1082" s="14"/>
      <c r="V1082" s="14"/>
      <c r="W1082" s="14"/>
      <c r="X1082" s="14"/>
      <c r="Y1082" s="14"/>
      <c r="Z1082" s="14"/>
      <c r="AA1082" s="14"/>
      <c r="AB1082" s="14"/>
      <c r="AC1082" s="14"/>
      <c r="AD1082" s="14"/>
      <c r="AE1082" s="14"/>
      <c r="AT1082" s="248" t="s">
        <v>167</v>
      </c>
      <c r="AU1082" s="248" t="s">
        <v>87</v>
      </c>
      <c r="AV1082" s="14" t="s">
        <v>87</v>
      </c>
      <c r="AW1082" s="14" t="s">
        <v>33</v>
      </c>
      <c r="AX1082" s="14" t="s">
        <v>85</v>
      </c>
      <c r="AY1082" s="248" t="s">
        <v>157</v>
      </c>
    </row>
    <row r="1083" s="2" customFormat="1" ht="33" customHeight="1">
      <c r="A1083" s="38"/>
      <c r="B1083" s="39"/>
      <c r="C1083" s="214" t="s">
        <v>1748</v>
      </c>
      <c r="D1083" s="214" t="s">
        <v>160</v>
      </c>
      <c r="E1083" s="215" t="s">
        <v>1749</v>
      </c>
      <c r="F1083" s="216" t="s">
        <v>1750</v>
      </c>
      <c r="G1083" s="217" t="s">
        <v>352</v>
      </c>
      <c r="H1083" s="218">
        <v>1</v>
      </c>
      <c r="I1083" s="219"/>
      <c r="J1083" s="220">
        <f>ROUND(I1083*H1083,2)</f>
        <v>0</v>
      </c>
      <c r="K1083" s="216" t="s">
        <v>1</v>
      </c>
      <c r="L1083" s="44"/>
      <c r="M1083" s="221" t="s">
        <v>1</v>
      </c>
      <c r="N1083" s="222" t="s">
        <v>43</v>
      </c>
      <c r="O1083" s="91"/>
      <c r="P1083" s="223">
        <f>O1083*H1083</f>
        <v>0</v>
      </c>
      <c r="Q1083" s="223">
        <v>0.00066</v>
      </c>
      <c r="R1083" s="223">
        <f>Q1083*H1083</f>
        <v>0.00066</v>
      </c>
      <c r="S1083" s="223">
        <v>0</v>
      </c>
      <c r="T1083" s="224">
        <f>S1083*H1083</f>
        <v>0</v>
      </c>
      <c r="U1083" s="38"/>
      <c r="V1083" s="38"/>
      <c r="W1083" s="38"/>
      <c r="X1083" s="38"/>
      <c r="Y1083" s="38"/>
      <c r="Z1083" s="38"/>
      <c r="AA1083" s="38"/>
      <c r="AB1083" s="38"/>
      <c r="AC1083" s="38"/>
      <c r="AD1083" s="38"/>
      <c r="AE1083" s="38"/>
      <c r="AR1083" s="225" t="s">
        <v>254</v>
      </c>
      <c r="AT1083" s="225" t="s">
        <v>160</v>
      </c>
      <c r="AU1083" s="225" t="s">
        <v>87</v>
      </c>
      <c r="AY1083" s="17" t="s">
        <v>157</v>
      </c>
      <c r="BE1083" s="226">
        <f>IF(N1083="základní",J1083,0)</f>
        <v>0</v>
      </c>
      <c r="BF1083" s="226">
        <f>IF(N1083="snížená",J1083,0)</f>
        <v>0</v>
      </c>
      <c r="BG1083" s="226">
        <f>IF(N1083="zákl. přenesená",J1083,0)</f>
        <v>0</v>
      </c>
      <c r="BH1083" s="226">
        <f>IF(N1083="sníž. přenesená",J1083,0)</f>
        <v>0</v>
      </c>
      <c r="BI1083" s="226">
        <f>IF(N1083="nulová",J1083,0)</f>
        <v>0</v>
      </c>
      <c r="BJ1083" s="17" t="s">
        <v>85</v>
      </c>
      <c r="BK1083" s="226">
        <f>ROUND(I1083*H1083,2)</f>
        <v>0</v>
      </c>
      <c r="BL1083" s="17" t="s">
        <v>254</v>
      </c>
      <c r="BM1083" s="225" t="s">
        <v>1751</v>
      </c>
    </row>
    <row r="1084" s="14" customFormat="1">
      <c r="A1084" s="14"/>
      <c r="B1084" s="238"/>
      <c r="C1084" s="239"/>
      <c r="D1084" s="229" t="s">
        <v>167</v>
      </c>
      <c r="E1084" s="240" t="s">
        <v>1</v>
      </c>
      <c r="F1084" s="241" t="s">
        <v>85</v>
      </c>
      <c r="G1084" s="239"/>
      <c r="H1084" s="242">
        <v>1</v>
      </c>
      <c r="I1084" s="243"/>
      <c r="J1084" s="239"/>
      <c r="K1084" s="239"/>
      <c r="L1084" s="244"/>
      <c r="M1084" s="245"/>
      <c r="N1084" s="246"/>
      <c r="O1084" s="246"/>
      <c r="P1084" s="246"/>
      <c r="Q1084" s="246"/>
      <c r="R1084" s="246"/>
      <c r="S1084" s="246"/>
      <c r="T1084" s="247"/>
      <c r="U1084" s="14"/>
      <c r="V1084" s="14"/>
      <c r="W1084" s="14"/>
      <c r="X1084" s="14"/>
      <c r="Y1084" s="14"/>
      <c r="Z1084" s="14"/>
      <c r="AA1084" s="14"/>
      <c r="AB1084" s="14"/>
      <c r="AC1084" s="14"/>
      <c r="AD1084" s="14"/>
      <c r="AE1084" s="14"/>
      <c r="AT1084" s="248" t="s">
        <v>167</v>
      </c>
      <c r="AU1084" s="248" t="s">
        <v>87</v>
      </c>
      <c r="AV1084" s="14" t="s">
        <v>87</v>
      </c>
      <c r="AW1084" s="14" t="s">
        <v>33</v>
      </c>
      <c r="AX1084" s="14" t="s">
        <v>85</v>
      </c>
      <c r="AY1084" s="248" t="s">
        <v>157</v>
      </c>
    </row>
    <row r="1085" s="2" customFormat="1" ht="37.8" customHeight="1">
      <c r="A1085" s="38"/>
      <c r="B1085" s="39"/>
      <c r="C1085" s="214" t="s">
        <v>1752</v>
      </c>
      <c r="D1085" s="214" t="s">
        <v>160</v>
      </c>
      <c r="E1085" s="215" t="s">
        <v>1753</v>
      </c>
      <c r="F1085" s="216" t="s">
        <v>1754</v>
      </c>
      <c r="G1085" s="217" t="s">
        <v>352</v>
      </c>
      <c r="H1085" s="218">
        <v>1</v>
      </c>
      <c r="I1085" s="219"/>
      <c r="J1085" s="220">
        <f>ROUND(I1085*H1085,2)</f>
        <v>0</v>
      </c>
      <c r="K1085" s="216" t="s">
        <v>1</v>
      </c>
      <c r="L1085" s="44"/>
      <c r="M1085" s="221" t="s">
        <v>1</v>
      </c>
      <c r="N1085" s="222" t="s">
        <v>43</v>
      </c>
      <c r="O1085" s="91"/>
      <c r="P1085" s="223">
        <f>O1085*H1085</f>
        <v>0</v>
      </c>
      <c r="Q1085" s="223">
        <v>0.00066</v>
      </c>
      <c r="R1085" s="223">
        <f>Q1085*H1085</f>
        <v>0.00066</v>
      </c>
      <c r="S1085" s="223">
        <v>0</v>
      </c>
      <c r="T1085" s="224">
        <f>S1085*H1085</f>
        <v>0</v>
      </c>
      <c r="U1085" s="38"/>
      <c r="V1085" s="38"/>
      <c r="W1085" s="38"/>
      <c r="X1085" s="38"/>
      <c r="Y1085" s="38"/>
      <c r="Z1085" s="38"/>
      <c r="AA1085" s="38"/>
      <c r="AB1085" s="38"/>
      <c r="AC1085" s="38"/>
      <c r="AD1085" s="38"/>
      <c r="AE1085" s="38"/>
      <c r="AR1085" s="225" t="s">
        <v>254</v>
      </c>
      <c r="AT1085" s="225" t="s">
        <v>160</v>
      </c>
      <c r="AU1085" s="225" t="s">
        <v>87</v>
      </c>
      <c r="AY1085" s="17" t="s">
        <v>157</v>
      </c>
      <c r="BE1085" s="226">
        <f>IF(N1085="základní",J1085,0)</f>
        <v>0</v>
      </c>
      <c r="BF1085" s="226">
        <f>IF(N1085="snížená",J1085,0)</f>
        <v>0</v>
      </c>
      <c r="BG1085" s="226">
        <f>IF(N1085="zákl. přenesená",J1085,0)</f>
        <v>0</v>
      </c>
      <c r="BH1085" s="226">
        <f>IF(N1085="sníž. přenesená",J1085,0)</f>
        <v>0</v>
      </c>
      <c r="BI1085" s="226">
        <f>IF(N1085="nulová",J1085,0)</f>
        <v>0</v>
      </c>
      <c r="BJ1085" s="17" t="s">
        <v>85</v>
      </c>
      <c r="BK1085" s="226">
        <f>ROUND(I1085*H1085,2)</f>
        <v>0</v>
      </c>
      <c r="BL1085" s="17" t="s">
        <v>254</v>
      </c>
      <c r="BM1085" s="225" t="s">
        <v>1755</v>
      </c>
    </row>
    <row r="1086" s="14" customFormat="1">
      <c r="A1086" s="14"/>
      <c r="B1086" s="238"/>
      <c r="C1086" s="239"/>
      <c r="D1086" s="229" t="s">
        <v>167</v>
      </c>
      <c r="E1086" s="240" t="s">
        <v>1</v>
      </c>
      <c r="F1086" s="241" t="s">
        <v>85</v>
      </c>
      <c r="G1086" s="239"/>
      <c r="H1086" s="242">
        <v>1</v>
      </c>
      <c r="I1086" s="243"/>
      <c r="J1086" s="239"/>
      <c r="K1086" s="239"/>
      <c r="L1086" s="244"/>
      <c r="M1086" s="245"/>
      <c r="N1086" s="246"/>
      <c r="O1086" s="246"/>
      <c r="P1086" s="246"/>
      <c r="Q1086" s="246"/>
      <c r="R1086" s="246"/>
      <c r="S1086" s="246"/>
      <c r="T1086" s="247"/>
      <c r="U1086" s="14"/>
      <c r="V1086" s="14"/>
      <c r="W1086" s="14"/>
      <c r="X1086" s="14"/>
      <c r="Y1086" s="14"/>
      <c r="Z1086" s="14"/>
      <c r="AA1086" s="14"/>
      <c r="AB1086" s="14"/>
      <c r="AC1086" s="14"/>
      <c r="AD1086" s="14"/>
      <c r="AE1086" s="14"/>
      <c r="AT1086" s="248" t="s">
        <v>167</v>
      </c>
      <c r="AU1086" s="248" t="s">
        <v>87</v>
      </c>
      <c r="AV1086" s="14" t="s">
        <v>87</v>
      </c>
      <c r="AW1086" s="14" t="s">
        <v>33</v>
      </c>
      <c r="AX1086" s="14" t="s">
        <v>85</v>
      </c>
      <c r="AY1086" s="248" t="s">
        <v>157</v>
      </c>
    </row>
    <row r="1087" s="2" customFormat="1" ht="49.05" customHeight="1">
      <c r="A1087" s="38"/>
      <c r="B1087" s="39"/>
      <c r="C1087" s="214" t="s">
        <v>1756</v>
      </c>
      <c r="D1087" s="214" t="s">
        <v>160</v>
      </c>
      <c r="E1087" s="215" t="s">
        <v>1757</v>
      </c>
      <c r="F1087" s="216" t="s">
        <v>1758</v>
      </c>
      <c r="G1087" s="217" t="s">
        <v>352</v>
      </c>
      <c r="H1087" s="218">
        <v>1</v>
      </c>
      <c r="I1087" s="219"/>
      <c r="J1087" s="220">
        <f>ROUND(I1087*H1087,2)</f>
        <v>0</v>
      </c>
      <c r="K1087" s="216" t="s">
        <v>1</v>
      </c>
      <c r="L1087" s="44"/>
      <c r="M1087" s="221" t="s">
        <v>1</v>
      </c>
      <c r="N1087" s="222" t="s">
        <v>43</v>
      </c>
      <c r="O1087" s="91"/>
      <c r="P1087" s="223">
        <f>O1087*H1087</f>
        <v>0</v>
      </c>
      <c r="Q1087" s="223">
        <v>0.00066</v>
      </c>
      <c r="R1087" s="223">
        <f>Q1087*H1087</f>
        <v>0.00066</v>
      </c>
      <c r="S1087" s="223">
        <v>0</v>
      </c>
      <c r="T1087" s="224">
        <f>S1087*H1087</f>
        <v>0</v>
      </c>
      <c r="U1087" s="38"/>
      <c r="V1087" s="38"/>
      <c r="W1087" s="38"/>
      <c r="X1087" s="38"/>
      <c r="Y1087" s="38"/>
      <c r="Z1087" s="38"/>
      <c r="AA1087" s="38"/>
      <c r="AB1087" s="38"/>
      <c r="AC1087" s="38"/>
      <c r="AD1087" s="38"/>
      <c r="AE1087" s="38"/>
      <c r="AR1087" s="225" t="s">
        <v>254</v>
      </c>
      <c r="AT1087" s="225" t="s">
        <v>160</v>
      </c>
      <c r="AU1087" s="225" t="s">
        <v>87</v>
      </c>
      <c r="AY1087" s="17" t="s">
        <v>157</v>
      </c>
      <c r="BE1087" s="226">
        <f>IF(N1087="základní",J1087,0)</f>
        <v>0</v>
      </c>
      <c r="BF1087" s="226">
        <f>IF(N1087="snížená",J1087,0)</f>
        <v>0</v>
      </c>
      <c r="BG1087" s="226">
        <f>IF(N1087="zákl. přenesená",J1087,0)</f>
        <v>0</v>
      </c>
      <c r="BH1087" s="226">
        <f>IF(N1087="sníž. přenesená",J1087,0)</f>
        <v>0</v>
      </c>
      <c r="BI1087" s="226">
        <f>IF(N1087="nulová",J1087,0)</f>
        <v>0</v>
      </c>
      <c r="BJ1087" s="17" t="s">
        <v>85</v>
      </c>
      <c r="BK1087" s="226">
        <f>ROUND(I1087*H1087,2)</f>
        <v>0</v>
      </c>
      <c r="BL1087" s="17" t="s">
        <v>254</v>
      </c>
      <c r="BM1087" s="225" t="s">
        <v>1759</v>
      </c>
    </row>
    <row r="1088" s="14" customFormat="1">
      <c r="A1088" s="14"/>
      <c r="B1088" s="238"/>
      <c r="C1088" s="239"/>
      <c r="D1088" s="229" t="s">
        <v>167</v>
      </c>
      <c r="E1088" s="240" t="s">
        <v>1</v>
      </c>
      <c r="F1088" s="241" t="s">
        <v>85</v>
      </c>
      <c r="G1088" s="239"/>
      <c r="H1088" s="242">
        <v>1</v>
      </c>
      <c r="I1088" s="243"/>
      <c r="J1088" s="239"/>
      <c r="K1088" s="239"/>
      <c r="L1088" s="244"/>
      <c r="M1088" s="245"/>
      <c r="N1088" s="246"/>
      <c r="O1088" s="246"/>
      <c r="P1088" s="246"/>
      <c r="Q1088" s="246"/>
      <c r="R1088" s="246"/>
      <c r="S1088" s="246"/>
      <c r="T1088" s="247"/>
      <c r="U1088" s="14"/>
      <c r="V1088" s="14"/>
      <c r="W1088" s="14"/>
      <c r="X1088" s="14"/>
      <c r="Y1088" s="14"/>
      <c r="Z1088" s="14"/>
      <c r="AA1088" s="14"/>
      <c r="AB1088" s="14"/>
      <c r="AC1088" s="14"/>
      <c r="AD1088" s="14"/>
      <c r="AE1088" s="14"/>
      <c r="AT1088" s="248" t="s">
        <v>167</v>
      </c>
      <c r="AU1088" s="248" t="s">
        <v>87</v>
      </c>
      <c r="AV1088" s="14" t="s">
        <v>87</v>
      </c>
      <c r="AW1088" s="14" t="s">
        <v>33</v>
      </c>
      <c r="AX1088" s="14" t="s">
        <v>85</v>
      </c>
      <c r="AY1088" s="248" t="s">
        <v>157</v>
      </c>
    </row>
    <row r="1089" s="2" customFormat="1" ht="49.05" customHeight="1">
      <c r="A1089" s="38"/>
      <c r="B1089" s="39"/>
      <c r="C1089" s="214" t="s">
        <v>1760</v>
      </c>
      <c r="D1089" s="214" t="s">
        <v>160</v>
      </c>
      <c r="E1089" s="215" t="s">
        <v>1761</v>
      </c>
      <c r="F1089" s="216" t="s">
        <v>1762</v>
      </c>
      <c r="G1089" s="217" t="s">
        <v>352</v>
      </c>
      <c r="H1089" s="218">
        <v>1</v>
      </c>
      <c r="I1089" s="219"/>
      <c r="J1089" s="220">
        <f>ROUND(I1089*H1089,2)</f>
        <v>0</v>
      </c>
      <c r="K1089" s="216" t="s">
        <v>1</v>
      </c>
      <c r="L1089" s="44"/>
      <c r="M1089" s="221" t="s">
        <v>1</v>
      </c>
      <c r="N1089" s="222" t="s">
        <v>43</v>
      </c>
      <c r="O1089" s="91"/>
      <c r="P1089" s="223">
        <f>O1089*H1089</f>
        <v>0</v>
      </c>
      <c r="Q1089" s="223">
        <v>0.00066</v>
      </c>
      <c r="R1089" s="223">
        <f>Q1089*H1089</f>
        <v>0.00066</v>
      </c>
      <c r="S1089" s="223">
        <v>0</v>
      </c>
      <c r="T1089" s="224">
        <f>S1089*H1089</f>
        <v>0</v>
      </c>
      <c r="U1089" s="38"/>
      <c r="V1089" s="38"/>
      <c r="W1089" s="38"/>
      <c r="X1089" s="38"/>
      <c r="Y1089" s="38"/>
      <c r="Z1089" s="38"/>
      <c r="AA1089" s="38"/>
      <c r="AB1089" s="38"/>
      <c r="AC1089" s="38"/>
      <c r="AD1089" s="38"/>
      <c r="AE1089" s="38"/>
      <c r="AR1089" s="225" t="s">
        <v>254</v>
      </c>
      <c r="AT1089" s="225" t="s">
        <v>160</v>
      </c>
      <c r="AU1089" s="225" t="s">
        <v>87</v>
      </c>
      <c r="AY1089" s="17" t="s">
        <v>157</v>
      </c>
      <c r="BE1089" s="226">
        <f>IF(N1089="základní",J1089,0)</f>
        <v>0</v>
      </c>
      <c r="BF1089" s="226">
        <f>IF(N1089="snížená",J1089,0)</f>
        <v>0</v>
      </c>
      <c r="BG1089" s="226">
        <f>IF(N1089="zákl. přenesená",J1089,0)</f>
        <v>0</v>
      </c>
      <c r="BH1089" s="226">
        <f>IF(N1089="sníž. přenesená",J1089,0)</f>
        <v>0</v>
      </c>
      <c r="BI1089" s="226">
        <f>IF(N1089="nulová",J1089,0)</f>
        <v>0</v>
      </c>
      <c r="BJ1089" s="17" t="s">
        <v>85</v>
      </c>
      <c r="BK1089" s="226">
        <f>ROUND(I1089*H1089,2)</f>
        <v>0</v>
      </c>
      <c r="BL1089" s="17" t="s">
        <v>254</v>
      </c>
      <c r="BM1089" s="225" t="s">
        <v>1763</v>
      </c>
    </row>
    <row r="1090" s="14" customFormat="1">
      <c r="A1090" s="14"/>
      <c r="B1090" s="238"/>
      <c r="C1090" s="239"/>
      <c r="D1090" s="229" t="s">
        <v>167</v>
      </c>
      <c r="E1090" s="240" t="s">
        <v>1</v>
      </c>
      <c r="F1090" s="241" t="s">
        <v>85</v>
      </c>
      <c r="G1090" s="239"/>
      <c r="H1090" s="242">
        <v>1</v>
      </c>
      <c r="I1090" s="243"/>
      <c r="J1090" s="239"/>
      <c r="K1090" s="239"/>
      <c r="L1090" s="244"/>
      <c r="M1090" s="245"/>
      <c r="N1090" s="246"/>
      <c r="O1090" s="246"/>
      <c r="P1090" s="246"/>
      <c r="Q1090" s="246"/>
      <c r="R1090" s="246"/>
      <c r="S1090" s="246"/>
      <c r="T1090" s="247"/>
      <c r="U1090" s="14"/>
      <c r="V1090" s="14"/>
      <c r="W1090" s="14"/>
      <c r="X1090" s="14"/>
      <c r="Y1090" s="14"/>
      <c r="Z1090" s="14"/>
      <c r="AA1090" s="14"/>
      <c r="AB1090" s="14"/>
      <c r="AC1090" s="14"/>
      <c r="AD1090" s="14"/>
      <c r="AE1090" s="14"/>
      <c r="AT1090" s="248" t="s">
        <v>167</v>
      </c>
      <c r="AU1090" s="248" t="s">
        <v>87</v>
      </c>
      <c r="AV1090" s="14" t="s">
        <v>87</v>
      </c>
      <c r="AW1090" s="14" t="s">
        <v>33</v>
      </c>
      <c r="AX1090" s="14" t="s">
        <v>85</v>
      </c>
      <c r="AY1090" s="248" t="s">
        <v>157</v>
      </c>
    </row>
    <row r="1091" s="2" customFormat="1" ht="55.5" customHeight="1">
      <c r="A1091" s="38"/>
      <c r="B1091" s="39"/>
      <c r="C1091" s="214" t="s">
        <v>1764</v>
      </c>
      <c r="D1091" s="214" t="s">
        <v>160</v>
      </c>
      <c r="E1091" s="215" t="s">
        <v>1765</v>
      </c>
      <c r="F1091" s="216" t="s">
        <v>1766</v>
      </c>
      <c r="G1091" s="217" t="s">
        <v>352</v>
      </c>
      <c r="H1091" s="218">
        <v>1</v>
      </c>
      <c r="I1091" s="219"/>
      <c r="J1091" s="220">
        <f>ROUND(I1091*H1091,2)</f>
        <v>0</v>
      </c>
      <c r="K1091" s="216" t="s">
        <v>1</v>
      </c>
      <c r="L1091" s="44"/>
      <c r="M1091" s="221" t="s">
        <v>1</v>
      </c>
      <c r="N1091" s="222" t="s">
        <v>43</v>
      </c>
      <c r="O1091" s="91"/>
      <c r="P1091" s="223">
        <f>O1091*H1091</f>
        <v>0</v>
      </c>
      <c r="Q1091" s="223">
        <v>0.00066</v>
      </c>
      <c r="R1091" s="223">
        <f>Q1091*H1091</f>
        <v>0.00066</v>
      </c>
      <c r="S1091" s="223">
        <v>0</v>
      </c>
      <c r="T1091" s="224">
        <f>S1091*H1091</f>
        <v>0</v>
      </c>
      <c r="U1091" s="38"/>
      <c r="V1091" s="38"/>
      <c r="W1091" s="38"/>
      <c r="X1091" s="38"/>
      <c r="Y1091" s="38"/>
      <c r="Z1091" s="38"/>
      <c r="AA1091" s="38"/>
      <c r="AB1091" s="38"/>
      <c r="AC1091" s="38"/>
      <c r="AD1091" s="38"/>
      <c r="AE1091" s="38"/>
      <c r="AR1091" s="225" t="s">
        <v>254</v>
      </c>
      <c r="AT1091" s="225" t="s">
        <v>160</v>
      </c>
      <c r="AU1091" s="225" t="s">
        <v>87</v>
      </c>
      <c r="AY1091" s="17" t="s">
        <v>157</v>
      </c>
      <c r="BE1091" s="226">
        <f>IF(N1091="základní",J1091,0)</f>
        <v>0</v>
      </c>
      <c r="BF1091" s="226">
        <f>IF(N1091="snížená",J1091,0)</f>
        <v>0</v>
      </c>
      <c r="BG1091" s="226">
        <f>IF(N1091="zákl. přenesená",J1091,0)</f>
        <v>0</v>
      </c>
      <c r="BH1091" s="226">
        <f>IF(N1091="sníž. přenesená",J1091,0)</f>
        <v>0</v>
      </c>
      <c r="BI1091" s="226">
        <f>IF(N1091="nulová",J1091,0)</f>
        <v>0</v>
      </c>
      <c r="BJ1091" s="17" t="s">
        <v>85</v>
      </c>
      <c r="BK1091" s="226">
        <f>ROUND(I1091*H1091,2)</f>
        <v>0</v>
      </c>
      <c r="BL1091" s="17" t="s">
        <v>254</v>
      </c>
      <c r="BM1091" s="225" t="s">
        <v>1767</v>
      </c>
    </row>
    <row r="1092" s="14" customFormat="1">
      <c r="A1092" s="14"/>
      <c r="B1092" s="238"/>
      <c r="C1092" s="239"/>
      <c r="D1092" s="229" t="s">
        <v>167</v>
      </c>
      <c r="E1092" s="240" t="s">
        <v>1</v>
      </c>
      <c r="F1092" s="241" t="s">
        <v>85</v>
      </c>
      <c r="G1092" s="239"/>
      <c r="H1092" s="242">
        <v>1</v>
      </c>
      <c r="I1092" s="243"/>
      <c r="J1092" s="239"/>
      <c r="K1092" s="239"/>
      <c r="L1092" s="244"/>
      <c r="M1092" s="245"/>
      <c r="N1092" s="246"/>
      <c r="O1092" s="246"/>
      <c r="P1092" s="246"/>
      <c r="Q1092" s="246"/>
      <c r="R1092" s="246"/>
      <c r="S1092" s="246"/>
      <c r="T1092" s="247"/>
      <c r="U1092" s="14"/>
      <c r="V1092" s="14"/>
      <c r="W1092" s="14"/>
      <c r="X1092" s="14"/>
      <c r="Y1092" s="14"/>
      <c r="Z1092" s="14"/>
      <c r="AA1092" s="14"/>
      <c r="AB1092" s="14"/>
      <c r="AC1092" s="14"/>
      <c r="AD1092" s="14"/>
      <c r="AE1092" s="14"/>
      <c r="AT1092" s="248" t="s">
        <v>167</v>
      </c>
      <c r="AU1092" s="248" t="s">
        <v>87</v>
      </c>
      <c r="AV1092" s="14" t="s">
        <v>87</v>
      </c>
      <c r="AW1092" s="14" t="s">
        <v>33</v>
      </c>
      <c r="AX1092" s="14" t="s">
        <v>85</v>
      </c>
      <c r="AY1092" s="248" t="s">
        <v>157</v>
      </c>
    </row>
    <row r="1093" s="2" customFormat="1" ht="16.5" customHeight="1">
      <c r="A1093" s="38"/>
      <c r="B1093" s="39"/>
      <c r="C1093" s="214" t="s">
        <v>1768</v>
      </c>
      <c r="D1093" s="214" t="s">
        <v>160</v>
      </c>
      <c r="E1093" s="215" t="s">
        <v>1769</v>
      </c>
      <c r="F1093" s="216" t="s">
        <v>1770</v>
      </c>
      <c r="G1093" s="217" t="s">
        <v>352</v>
      </c>
      <c r="H1093" s="218">
        <v>2</v>
      </c>
      <c r="I1093" s="219"/>
      <c r="J1093" s="220">
        <f>ROUND(I1093*H1093,2)</f>
        <v>0</v>
      </c>
      <c r="K1093" s="216" t="s">
        <v>1</v>
      </c>
      <c r="L1093" s="44"/>
      <c r="M1093" s="221" t="s">
        <v>1</v>
      </c>
      <c r="N1093" s="222" t="s">
        <v>43</v>
      </c>
      <c r="O1093" s="91"/>
      <c r="P1093" s="223">
        <f>O1093*H1093</f>
        <v>0</v>
      </c>
      <c r="Q1093" s="223">
        <v>0.00066</v>
      </c>
      <c r="R1093" s="223">
        <f>Q1093*H1093</f>
        <v>0.00132</v>
      </c>
      <c r="S1093" s="223">
        <v>0</v>
      </c>
      <c r="T1093" s="224">
        <f>S1093*H1093</f>
        <v>0</v>
      </c>
      <c r="U1093" s="38"/>
      <c r="V1093" s="38"/>
      <c r="W1093" s="38"/>
      <c r="X1093" s="38"/>
      <c r="Y1093" s="38"/>
      <c r="Z1093" s="38"/>
      <c r="AA1093" s="38"/>
      <c r="AB1093" s="38"/>
      <c r="AC1093" s="38"/>
      <c r="AD1093" s="38"/>
      <c r="AE1093" s="38"/>
      <c r="AR1093" s="225" t="s">
        <v>254</v>
      </c>
      <c r="AT1093" s="225" t="s">
        <v>160</v>
      </c>
      <c r="AU1093" s="225" t="s">
        <v>87</v>
      </c>
      <c r="AY1093" s="17" t="s">
        <v>157</v>
      </c>
      <c r="BE1093" s="226">
        <f>IF(N1093="základní",J1093,0)</f>
        <v>0</v>
      </c>
      <c r="BF1093" s="226">
        <f>IF(N1093="snížená",J1093,0)</f>
        <v>0</v>
      </c>
      <c r="BG1093" s="226">
        <f>IF(N1093="zákl. přenesená",J1093,0)</f>
        <v>0</v>
      </c>
      <c r="BH1093" s="226">
        <f>IF(N1093="sníž. přenesená",J1093,0)</f>
        <v>0</v>
      </c>
      <c r="BI1093" s="226">
        <f>IF(N1093="nulová",J1093,0)</f>
        <v>0</v>
      </c>
      <c r="BJ1093" s="17" t="s">
        <v>85</v>
      </c>
      <c r="BK1093" s="226">
        <f>ROUND(I1093*H1093,2)</f>
        <v>0</v>
      </c>
      <c r="BL1093" s="17" t="s">
        <v>254</v>
      </c>
      <c r="BM1093" s="225" t="s">
        <v>1771</v>
      </c>
    </row>
    <row r="1094" s="14" customFormat="1">
      <c r="A1094" s="14"/>
      <c r="B1094" s="238"/>
      <c r="C1094" s="239"/>
      <c r="D1094" s="229" t="s">
        <v>167</v>
      </c>
      <c r="E1094" s="240" t="s">
        <v>1</v>
      </c>
      <c r="F1094" s="241" t="s">
        <v>87</v>
      </c>
      <c r="G1094" s="239"/>
      <c r="H1094" s="242">
        <v>2</v>
      </c>
      <c r="I1094" s="243"/>
      <c r="J1094" s="239"/>
      <c r="K1094" s="239"/>
      <c r="L1094" s="244"/>
      <c r="M1094" s="245"/>
      <c r="N1094" s="246"/>
      <c r="O1094" s="246"/>
      <c r="P1094" s="246"/>
      <c r="Q1094" s="246"/>
      <c r="R1094" s="246"/>
      <c r="S1094" s="246"/>
      <c r="T1094" s="247"/>
      <c r="U1094" s="14"/>
      <c r="V1094" s="14"/>
      <c r="W1094" s="14"/>
      <c r="X1094" s="14"/>
      <c r="Y1094" s="14"/>
      <c r="Z1094" s="14"/>
      <c r="AA1094" s="14"/>
      <c r="AB1094" s="14"/>
      <c r="AC1094" s="14"/>
      <c r="AD1094" s="14"/>
      <c r="AE1094" s="14"/>
      <c r="AT1094" s="248" t="s">
        <v>167</v>
      </c>
      <c r="AU1094" s="248" t="s">
        <v>87</v>
      </c>
      <c r="AV1094" s="14" t="s">
        <v>87</v>
      </c>
      <c r="AW1094" s="14" t="s">
        <v>33</v>
      </c>
      <c r="AX1094" s="14" t="s">
        <v>85</v>
      </c>
      <c r="AY1094" s="248" t="s">
        <v>157</v>
      </c>
    </row>
    <row r="1095" s="2" customFormat="1" ht="111.75" customHeight="1">
      <c r="A1095" s="38"/>
      <c r="B1095" s="39"/>
      <c r="C1095" s="214" t="s">
        <v>1772</v>
      </c>
      <c r="D1095" s="214" t="s">
        <v>160</v>
      </c>
      <c r="E1095" s="215" t="s">
        <v>1773</v>
      </c>
      <c r="F1095" s="216" t="s">
        <v>1774</v>
      </c>
      <c r="G1095" s="217" t="s">
        <v>352</v>
      </c>
      <c r="H1095" s="218">
        <v>1</v>
      </c>
      <c r="I1095" s="219"/>
      <c r="J1095" s="220">
        <f>ROUND(I1095*H1095,2)</f>
        <v>0</v>
      </c>
      <c r="K1095" s="216" t="s">
        <v>1</v>
      </c>
      <c r="L1095" s="44"/>
      <c r="M1095" s="221" t="s">
        <v>1</v>
      </c>
      <c r="N1095" s="222" t="s">
        <v>43</v>
      </c>
      <c r="O1095" s="91"/>
      <c r="P1095" s="223">
        <f>O1095*H1095</f>
        <v>0</v>
      </c>
      <c r="Q1095" s="223">
        <v>0.00066</v>
      </c>
      <c r="R1095" s="223">
        <f>Q1095*H1095</f>
        <v>0.00066</v>
      </c>
      <c r="S1095" s="223">
        <v>0</v>
      </c>
      <c r="T1095" s="224">
        <f>S1095*H1095</f>
        <v>0</v>
      </c>
      <c r="U1095" s="38"/>
      <c r="V1095" s="38"/>
      <c r="W1095" s="38"/>
      <c r="X1095" s="38"/>
      <c r="Y1095" s="38"/>
      <c r="Z1095" s="38"/>
      <c r="AA1095" s="38"/>
      <c r="AB1095" s="38"/>
      <c r="AC1095" s="38"/>
      <c r="AD1095" s="38"/>
      <c r="AE1095" s="38"/>
      <c r="AR1095" s="225" t="s">
        <v>254</v>
      </c>
      <c r="AT1095" s="225" t="s">
        <v>160</v>
      </c>
      <c r="AU1095" s="225" t="s">
        <v>87</v>
      </c>
      <c r="AY1095" s="17" t="s">
        <v>157</v>
      </c>
      <c r="BE1095" s="226">
        <f>IF(N1095="základní",J1095,0)</f>
        <v>0</v>
      </c>
      <c r="BF1095" s="226">
        <f>IF(N1095="snížená",J1095,0)</f>
        <v>0</v>
      </c>
      <c r="BG1095" s="226">
        <f>IF(N1095="zákl. přenesená",J1095,0)</f>
        <v>0</v>
      </c>
      <c r="BH1095" s="226">
        <f>IF(N1095="sníž. přenesená",J1095,0)</f>
        <v>0</v>
      </c>
      <c r="BI1095" s="226">
        <f>IF(N1095="nulová",J1095,0)</f>
        <v>0</v>
      </c>
      <c r="BJ1095" s="17" t="s">
        <v>85</v>
      </c>
      <c r="BK1095" s="226">
        <f>ROUND(I1095*H1095,2)</f>
        <v>0</v>
      </c>
      <c r="BL1095" s="17" t="s">
        <v>254</v>
      </c>
      <c r="BM1095" s="225" t="s">
        <v>1775</v>
      </c>
    </row>
    <row r="1096" s="2" customFormat="1" ht="49.05" customHeight="1">
      <c r="A1096" s="38"/>
      <c r="B1096" s="39"/>
      <c r="C1096" s="214" t="s">
        <v>1776</v>
      </c>
      <c r="D1096" s="214" t="s">
        <v>160</v>
      </c>
      <c r="E1096" s="215" t="s">
        <v>1777</v>
      </c>
      <c r="F1096" s="216" t="s">
        <v>1778</v>
      </c>
      <c r="G1096" s="217" t="s">
        <v>352</v>
      </c>
      <c r="H1096" s="218">
        <v>1</v>
      </c>
      <c r="I1096" s="219"/>
      <c r="J1096" s="220">
        <f>ROUND(I1096*H1096,2)</f>
        <v>0</v>
      </c>
      <c r="K1096" s="216" t="s">
        <v>1</v>
      </c>
      <c r="L1096" s="44"/>
      <c r="M1096" s="221" t="s">
        <v>1</v>
      </c>
      <c r="N1096" s="222" t="s">
        <v>43</v>
      </c>
      <c r="O1096" s="91"/>
      <c r="P1096" s="223">
        <f>O1096*H1096</f>
        <v>0</v>
      </c>
      <c r="Q1096" s="223">
        <v>0.00066</v>
      </c>
      <c r="R1096" s="223">
        <f>Q1096*H1096</f>
        <v>0.00066</v>
      </c>
      <c r="S1096" s="223">
        <v>0</v>
      </c>
      <c r="T1096" s="224">
        <f>S1096*H1096</f>
        <v>0</v>
      </c>
      <c r="U1096" s="38"/>
      <c r="V1096" s="38"/>
      <c r="W1096" s="38"/>
      <c r="X1096" s="38"/>
      <c r="Y1096" s="38"/>
      <c r="Z1096" s="38"/>
      <c r="AA1096" s="38"/>
      <c r="AB1096" s="38"/>
      <c r="AC1096" s="38"/>
      <c r="AD1096" s="38"/>
      <c r="AE1096" s="38"/>
      <c r="AR1096" s="225" t="s">
        <v>254</v>
      </c>
      <c r="AT1096" s="225" t="s">
        <v>160</v>
      </c>
      <c r="AU1096" s="225" t="s">
        <v>87</v>
      </c>
      <c r="AY1096" s="17" t="s">
        <v>157</v>
      </c>
      <c r="BE1096" s="226">
        <f>IF(N1096="základní",J1096,0)</f>
        <v>0</v>
      </c>
      <c r="BF1096" s="226">
        <f>IF(N1096="snížená",J1096,0)</f>
        <v>0</v>
      </c>
      <c r="BG1096" s="226">
        <f>IF(N1096="zákl. přenesená",J1096,0)</f>
        <v>0</v>
      </c>
      <c r="BH1096" s="226">
        <f>IF(N1096="sníž. přenesená",J1096,0)</f>
        <v>0</v>
      </c>
      <c r="BI1096" s="226">
        <f>IF(N1096="nulová",J1096,0)</f>
        <v>0</v>
      </c>
      <c r="BJ1096" s="17" t="s">
        <v>85</v>
      </c>
      <c r="BK1096" s="226">
        <f>ROUND(I1096*H1096,2)</f>
        <v>0</v>
      </c>
      <c r="BL1096" s="17" t="s">
        <v>254</v>
      </c>
      <c r="BM1096" s="225" t="s">
        <v>1779</v>
      </c>
    </row>
    <row r="1097" s="14" customFormat="1">
      <c r="A1097" s="14"/>
      <c r="B1097" s="238"/>
      <c r="C1097" s="239"/>
      <c r="D1097" s="229" t="s">
        <v>167</v>
      </c>
      <c r="E1097" s="240" t="s">
        <v>1</v>
      </c>
      <c r="F1097" s="241" t="s">
        <v>85</v>
      </c>
      <c r="G1097" s="239"/>
      <c r="H1097" s="242">
        <v>1</v>
      </c>
      <c r="I1097" s="243"/>
      <c r="J1097" s="239"/>
      <c r="K1097" s="239"/>
      <c r="L1097" s="244"/>
      <c r="M1097" s="245"/>
      <c r="N1097" s="246"/>
      <c r="O1097" s="246"/>
      <c r="P1097" s="246"/>
      <c r="Q1097" s="246"/>
      <c r="R1097" s="246"/>
      <c r="S1097" s="246"/>
      <c r="T1097" s="247"/>
      <c r="U1097" s="14"/>
      <c r="V1097" s="14"/>
      <c r="W1097" s="14"/>
      <c r="X1097" s="14"/>
      <c r="Y1097" s="14"/>
      <c r="Z1097" s="14"/>
      <c r="AA1097" s="14"/>
      <c r="AB1097" s="14"/>
      <c r="AC1097" s="14"/>
      <c r="AD1097" s="14"/>
      <c r="AE1097" s="14"/>
      <c r="AT1097" s="248" t="s">
        <v>167</v>
      </c>
      <c r="AU1097" s="248" t="s">
        <v>87</v>
      </c>
      <c r="AV1097" s="14" t="s">
        <v>87</v>
      </c>
      <c r="AW1097" s="14" t="s">
        <v>33</v>
      </c>
      <c r="AX1097" s="14" t="s">
        <v>85</v>
      </c>
      <c r="AY1097" s="248" t="s">
        <v>157</v>
      </c>
    </row>
    <row r="1098" s="2" customFormat="1" ht="24.15" customHeight="1">
      <c r="A1098" s="38"/>
      <c r="B1098" s="39"/>
      <c r="C1098" s="214" t="s">
        <v>1780</v>
      </c>
      <c r="D1098" s="214" t="s">
        <v>160</v>
      </c>
      <c r="E1098" s="215" t="s">
        <v>1781</v>
      </c>
      <c r="F1098" s="216" t="s">
        <v>1782</v>
      </c>
      <c r="G1098" s="217" t="s">
        <v>352</v>
      </c>
      <c r="H1098" s="218">
        <v>1</v>
      </c>
      <c r="I1098" s="219"/>
      <c r="J1098" s="220">
        <f>ROUND(I1098*H1098,2)</f>
        <v>0</v>
      </c>
      <c r="K1098" s="216" t="s">
        <v>1</v>
      </c>
      <c r="L1098" s="44"/>
      <c r="M1098" s="221" t="s">
        <v>1</v>
      </c>
      <c r="N1098" s="222" t="s">
        <v>43</v>
      </c>
      <c r="O1098" s="91"/>
      <c r="P1098" s="223">
        <f>O1098*H1098</f>
        <v>0</v>
      </c>
      <c r="Q1098" s="223">
        <v>0.00066</v>
      </c>
      <c r="R1098" s="223">
        <f>Q1098*H1098</f>
        <v>0.00066</v>
      </c>
      <c r="S1098" s="223">
        <v>0</v>
      </c>
      <c r="T1098" s="224">
        <f>S1098*H1098</f>
        <v>0</v>
      </c>
      <c r="U1098" s="38"/>
      <c r="V1098" s="38"/>
      <c r="W1098" s="38"/>
      <c r="X1098" s="38"/>
      <c r="Y1098" s="38"/>
      <c r="Z1098" s="38"/>
      <c r="AA1098" s="38"/>
      <c r="AB1098" s="38"/>
      <c r="AC1098" s="38"/>
      <c r="AD1098" s="38"/>
      <c r="AE1098" s="38"/>
      <c r="AR1098" s="225" t="s">
        <v>254</v>
      </c>
      <c r="AT1098" s="225" t="s">
        <v>160</v>
      </c>
      <c r="AU1098" s="225" t="s">
        <v>87</v>
      </c>
      <c r="AY1098" s="17" t="s">
        <v>157</v>
      </c>
      <c r="BE1098" s="226">
        <f>IF(N1098="základní",J1098,0)</f>
        <v>0</v>
      </c>
      <c r="BF1098" s="226">
        <f>IF(N1098="snížená",J1098,0)</f>
        <v>0</v>
      </c>
      <c r="BG1098" s="226">
        <f>IF(N1098="zákl. přenesená",J1098,0)</f>
        <v>0</v>
      </c>
      <c r="BH1098" s="226">
        <f>IF(N1098="sníž. přenesená",J1098,0)</f>
        <v>0</v>
      </c>
      <c r="BI1098" s="226">
        <f>IF(N1098="nulová",J1098,0)</f>
        <v>0</v>
      </c>
      <c r="BJ1098" s="17" t="s">
        <v>85</v>
      </c>
      <c r="BK1098" s="226">
        <f>ROUND(I1098*H1098,2)</f>
        <v>0</v>
      </c>
      <c r="BL1098" s="17" t="s">
        <v>254</v>
      </c>
      <c r="BM1098" s="225" t="s">
        <v>1783</v>
      </c>
    </row>
    <row r="1099" s="14" customFormat="1">
      <c r="A1099" s="14"/>
      <c r="B1099" s="238"/>
      <c r="C1099" s="239"/>
      <c r="D1099" s="229" t="s">
        <v>167</v>
      </c>
      <c r="E1099" s="240" t="s">
        <v>1</v>
      </c>
      <c r="F1099" s="241" t="s">
        <v>85</v>
      </c>
      <c r="G1099" s="239"/>
      <c r="H1099" s="242">
        <v>1</v>
      </c>
      <c r="I1099" s="243"/>
      <c r="J1099" s="239"/>
      <c r="K1099" s="239"/>
      <c r="L1099" s="244"/>
      <c r="M1099" s="245"/>
      <c r="N1099" s="246"/>
      <c r="O1099" s="246"/>
      <c r="P1099" s="246"/>
      <c r="Q1099" s="246"/>
      <c r="R1099" s="246"/>
      <c r="S1099" s="246"/>
      <c r="T1099" s="247"/>
      <c r="U1099" s="14"/>
      <c r="V1099" s="14"/>
      <c r="W1099" s="14"/>
      <c r="X1099" s="14"/>
      <c r="Y1099" s="14"/>
      <c r="Z1099" s="14"/>
      <c r="AA1099" s="14"/>
      <c r="AB1099" s="14"/>
      <c r="AC1099" s="14"/>
      <c r="AD1099" s="14"/>
      <c r="AE1099" s="14"/>
      <c r="AT1099" s="248" t="s">
        <v>167</v>
      </c>
      <c r="AU1099" s="248" t="s">
        <v>87</v>
      </c>
      <c r="AV1099" s="14" t="s">
        <v>87</v>
      </c>
      <c r="AW1099" s="14" t="s">
        <v>33</v>
      </c>
      <c r="AX1099" s="14" t="s">
        <v>85</v>
      </c>
      <c r="AY1099" s="248" t="s">
        <v>157</v>
      </c>
    </row>
    <row r="1100" s="2" customFormat="1" ht="49.05" customHeight="1">
      <c r="A1100" s="38"/>
      <c r="B1100" s="39"/>
      <c r="C1100" s="214" t="s">
        <v>1784</v>
      </c>
      <c r="D1100" s="214" t="s">
        <v>160</v>
      </c>
      <c r="E1100" s="215" t="s">
        <v>1785</v>
      </c>
      <c r="F1100" s="216" t="s">
        <v>1786</v>
      </c>
      <c r="G1100" s="217" t="s">
        <v>352</v>
      </c>
      <c r="H1100" s="218">
        <v>1</v>
      </c>
      <c r="I1100" s="219"/>
      <c r="J1100" s="220">
        <f>ROUND(I1100*H1100,2)</f>
        <v>0</v>
      </c>
      <c r="K1100" s="216" t="s">
        <v>1</v>
      </c>
      <c r="L1100" s="44"/>
      <c r="M1100" s="221" t="s">
        <v>1</v>
      </c>
      <c r="N1100" s="222" t="s">
        <v>43</v>
      </c>
      <c r="O1100" s="91"/>
      <c r="P1100" s="223">
        <f>O1100*H1100</f>
        <v>0</v>
      </c>
      <c r="Q1100" s="223">
        <v>0.00066</v>
      </c>
      <c r="R1100" s="223">
        <f>Q1100*H1100</f>
        <v>0.00066</v>
      </c>
      <c r="S1100" s="223">
        <v>0</v>
      </c>
      <c r="T1100" s="224">
        <f>S1100*H1100</f>
        <v>0</v>
      </c>
      <c r="U1100" s="38"/>
      <c r="V1100" s="38"/>
      <c r="W1100" s="38"/>
      <c r="X1100" s="38"/>
      <c r="Y1100" s="38"/>
      <c r="Z1100" s="38"/>
      <c r="AA1100" s="38"/>
      <c r="AB1100" s="38"/>
      <c r="AC1100" s="38"/>
      <c r="AD1100" s="38"/>
      <c r="AE1100" s="38"/>
      <c r="AR1100" s="225" t="s">
        <v>254</v>
      </c>
      <c r="AT1100" s="225" t="s">
        <v>160</v>
      </c>
      <c r="AU1100" s="225" t="s">
        <v>87</v>
      </c>
      <c r="AY1100" s="17" t="s">
        <v>157</v>
      </c>
      <c r="BE1100" s="226">
        <f>IF(N1100="základní",J1100,0)</f>
        <v>0</v>
      </c>
      <c r="BF1100" s="226">
        <f>IF(N1100="snížená",J1100,0)</f>
        <v>0</v>
      </c>
      <c r="BG1100" s="226">
        <f>IF(N1100="zákl. přenesená",J1100,0)</f>
        <v>0</v>
      </c>
      <c r="BH1100" s="226">
        <f>IF(N1100="sníž. přenesená",J1100,0)</f>
        <v>0</v>
      </c>
      <c r="BI1100" s="226">
        <f>IF(N1100="nulová",J1100,0)</f>
        <v>0</v>
      </c>
      <c r="BJ1100" s="17" t="s">
        <v>85</v>
      </c>
      <c r="BK1100" s="226">
        <f>ROUND(I1100*H1100,2)</f>
        <v>0</v>
      </c>
      <c r="BL1100" s="17" t="s">
        <v>254</v>
      </c>
      <c r="BM1100" s="225" t="s">
        <v>1787</v>
      </c>
    </row>
    <row r="1101" s="14" customFormat="1">
      <c r="A1101" s="14"/>
      <c r="B1101" s="238"/>
      <c r="C1101" s="239"/>
      <c r="D1101" s="229" t="s">
        <v>167</v>
      </c>
      <c r="E1101" s="240" t="s">
        <v>1</v>
      </c>
      <c r="F1101" s="241" t="s">
        <v>85</v>
      </c>
      <c r="G1101" s="239"/>
      <c r="H1101" s="242">
        <v>1</v>
      </c>
      <c r="I1101" s="243"/>
      <c r="J1101" s="239"/>
      <c r="K1101" s="239"/>
      <c r="L1101" s="244"/>
      <c r="M1101" s="245"/>
      <c r="N1101" s="246"/>
      <c r="O1101" s="246"/>
      <c r="P1101" s="246"/>
      <c r="Q1101" s="246"/>
      <c r="R1101" s="246"/>
      <c r="S1101" s="246"/>
      <c r="T1101" s="247"/>
      <c r="U1101" s="14"/>
      <c r="V1101" s="14"/>
      <c r="W1101" s="14"/>
      <c r="X1101" s="14"/>
      <c r="Y1101" s="14"/>
      <c r="Z1101" s="14"/>
      <c r="AA1101" s="14"/>
      <c r="AB1101" s="14"/>
      <c r="AC1101" s="14"/>
      <c r="AD1101" s="14"/>
      <c r="AE1101" s="14"/>
      <c r="AT1101" s="248" t="s">
        <v>167</v>
      </c>
      <c r="AU1101" s="248" t="s">
        <v>87</v>
      </c>
      <c r="AV1101" s="14" t="s">
        <v>87</v>
      </c>
      <c r="AW1101" s="14" t="s">
        <v>33</v>
      </c>
      <c r="AX1101" s="14" t="s">
        <v>85</v>
      </c>
      <c r="AY1101" s="248" t="s">
        <v>157</v>
      </c>
    </row>
    <row r="1102" s="2" customFormat="1" ht="76.35" customHeight="1">
      <c r="A1102" s="38"/>
      <c r="B1102" s="39"/>
      <c r="C1102" s="214" t="s">
        <v>1788</v>
      </c>
      <c r="D1102" s="214" t="s">
        <v>160</v>
      </c>
      <c r="E1102" s="215" t="s">
        <v>1789</v>
      </c>
      <c r="F1102" s="216" t="s">
        <v>1790</v>
      </c>
      <c r="G1102" s="217" t="s">
        <v>352</v>
      </c>
      <c r="H1102" s="218">
        <v>1</v>
      </c>
      <c r="I1102" s="219"/>
      <c r="J1102" s="220">
        <f>ROUND(I1102*H1102,2)</f>
        <v>0</v>
      </c>
      <c r="K1102" s="216" t="s">
        <v>1</v>
      </c>
      <c r="L1102" s="44"/>
      <c r="M1102" s="221" t="s">
        <v>1</v>
      </c>
      <c r="N1102" s="222" t="s">
        <v>43</v>
      </c>
      <c r="O1102" s="91"/>
      <c r="P1102" s="223">
        <f>O1102*H1102</f>
        <v>0</v>
      </c>
      <c r="Q1102" s="223">
        <v>0.00066</v>
      </c>
      <c r="R1102" s="223">
        <f>Q1102*H1102</f>
        <v>0.00066</v>
      </c>
      <c r="S1102" s="223">
        <v>0</v>
      </c>
      <c r="T1102" s="224">
        <f>S1102*H1102</f>
        <v>0</v>
      </c>
      <c r="U1102" s="38"/>
      <c r="V1102" s="38"/>
      <c r="W1102" s="38"/>
      <c r="X1102" s="38"/>
      <c r="Y1102" s="38"/>
      <c r="Z1102" s="38"/>
      <c r="AA1102" s="38"/>
      <c r="AB1102" s="38"/>
      <c r="AC1102" s="38"/>
      <c r="AD1102" s="38"/>
      <c r="AE1102" s="38"/>
      <c r="AR1102" s="225" t="s">
        <v>254</v>
      </c>
      <c r="AT1102" s="225" t="s">
        <v>160</v>
      </c>
      <c r="AU1102" s="225" t="s">
        <v>87</v>
      </c>
      <c r="AY1102" s="17" t="s">
        <v>157</v>
      </c>
      <c r="BE1102" s="226">
        <f>IF(N1102="základní",J1102,0)</f>
        <v>0</v>
      </c>
      <c r="BF1102" s="226">
        <f>IF(N1102="snížená",J1102,0)</f>
        <v>0</v>
      </c>
      <c r="BG1102" s="226">
        <f>IF(N1102="zákl. přenesená",J1102,0)</f>
        <v>0</v>
      </c>
      <c r="BH1102" s="226">
        <f>IF(N1102="sníž. přenesená",J1102,0)</f>
        <v>0</v>
      </c>
      <c r="BI1102" s="226">
        <f>IF(N1102="nulová",J1102,0)</f>
        <v>0</v>
      </c>
      <c r="BJ1102" s="17" t="s">
        <v>85</v>
      </c>
      <c r="BK1102" s="226">
        <f>ROUND(I1102*H1102,2)</f>
        <v>0</v>
      </c>
      <c r="BL1102" s="17" t="s">
        <v>254</v>
      </c>
      <c r="BM1102" s="225" t="s">
        <v>1791</v>
      </c>
    </row>
    <row r="1103" s="14" customFormat="1">
      <c r="A1103" s="14"/>
      <c r="B1103" s="238"/>
      <c r="C1103" s="239"/>
      <c r="D1103" s="229" t="s">
        <v>167</v>
      </c>
      <c r="E1103" s="240" t="s">
        <v>1</v>
      </c>
      <c r="F1103" s="241" t="s">
        <v>85</v>
      </c>
      <c r="G1103" s="239"/>
      <c r="H1103" s="242">
        <v>1</v>
      </c>
      <c r="I1103" s="243"/>
      <c r="J1103" s="239"/>
      <c r="K1103" s="239"/>
      <c r="L1103" s="244"/>
      <c r="M1103" s="245"/>
      <c r="N1103" s="246"/>
      <c r="O1103" s="246"/>
      <c r="P1103" s="246"/>
      <c r="Q1103" s="246"/>
      <c r="R1103" s="246"/>
      <c r="S1103" s="246"/>
      <c r="T1103" s="247"/>
      <c r="U1103" s="14"/>
      <c r="V1103" s="14"/>
      <c r="W1103" s="14"/>
      <c r="X1103" s="14"/>
      <c r="Y1103" s="14"/>
      <c r="Z1103" s="14"/>
      <c r="AA1103" s="14"/>
      <c r="AB1103" s="14"/>
      <c r="AC1103" s="14"/>
      <c r="AD1103" s="14"/>
      <c r="AE1103" s="14"/>
      <c r="AT1103" s="248" t="s">
        <v>167</v>
      </c>
      <c r="AU1103" s="248" t="s">
        <v>87</v>
      </c>
      <c r="AV1103" s="14" t="s">
        <v>87</v>
      </c>
      <c r="AW1103" s="14" t="s">
        <v>33</v>
      </c>
      <c r="AX1103" s="14" t="s">
        <v>85</v>
      </c>
      <c r="AY1103" s="248" t="s">
        <v>157</v>
      </c>
    </row>
    <row r="1104" s="2" customFormat="1" ht="44.25" customHeight="1">
      <c r="A1104" s="38"/>
      <c r="B1104" s="39"/>
      <c r="C1104" s="214" t="s">
        <v>1792</v>
      </c>
      <c r="D1104" s="214" t="s">
        <v>160</v>
      </c>
      <c r="E1104" s="215" t="s">
        <v>1793</v>
      </c>
      <c r="F1104" s="216" t="s">
        <v>1794</v>
      </c>
      <c r="G1104" s="217" t="s">
        <v>352</v>
      </c>
      <c r="H1104" s="218">
        <v>1</v>
      </c>
      <c r="I1104" s="219"/>
      <c r="J1104" s="220">
        <f>ROUND(I1104*H1104,2)</f>
        <v>0</v>
      </c>
      <c r="K1104" s="216" t="s">
        <v>1</v>
      </c>
      <c r="L1104" s="44"/>
      <c r="M1104" s="221" t="s">
        <v>1</v>
      </c>
      <c r="N1104" s="222" t="s">
        <v>43</v>
      </c>
      <c r="O1104" s="91"/>
      <c r="P1104" s="223">
        <f>O1104*H1104</f>
        <v>0</v>
      </c>
      <c r="Q1104" s="223">
        <v>0.00066</v>
      </c>
      <c r="R1104" s="223">
        <f>Q1104*H1104</f>
        <v>0.00066</v>
      </c>
      <c r="S1104" s="223">
        <v>0</v>
      </c>
      <c r="T1104" s="224">
        <f>S1104*H1104</f>
        <v>0</v>
      </c>
      <c r="U1104" s="38"/>
      <c r="V1104" s="38"/>
      <c r="W1104" s="38"/>
      <c r="X1104" s="38"/>
      <c r="Y1104" s="38"/>
      <c r="Z1104" s="38"/>
      <c r="AA1104" s="38"/>
      <c r="AB1104" s="38"/>
      <c r="AC1104" s="38"/>
      <c r="AD1104" s="38"/>
      <c r="AE1104" s="38"/>
      <c r="AR1104" s="225" t="s">
        <v>254</v>
      </c>
      <c r="AT1104" s="225" t="s">
        <v>160</v>
      </c>
      <c r="AU1104" s="225" t="s">
        <v>87</v>
      </c>
      <c r="AY1104" s="17" t="s">
        <v>157</v>
      </c>
      <c r="BE1104" s="226">
        <f>IF(N1104="základní",J1104,0)</f>
        <v>0</v>
      </c>
      <c r="BF1104" s="226">
        <f>IF(N1104="snížená",J1104,0)</f>
        <v>0</v>
      </c>
      <c r="BG1104" s="226">
        <f>IF(N1104="zákl. přenesená",J1104,0)</f>
        <v>0</v>
      </c>
      <c r="BH1104" s="226">
        <f>IF(N1104="sníž. přenesená",J1104,0)</f>
        <v>0</v>
      </c>
      <c r="BI1104" s="226">
        <f>IF(N1104="nulová",J1104,0)</f>
        <v>0</v>
      </c>
      <c r="BJ1104" s="17" t="s">
        <v>85</v>
      </c>
      <c r="BK1104" s="226">
        <f>ROUND(I1104*H1104,2)</f>
        <v>0</v>
      </c>
      <c r="BL1104" s="17" t="s">
        <v>254</v>
      </c>
      <c r="BM1104" s="225" t="s">
        <v>1795</v>
      </c>
    </row>
    <row r="1105" s="14" customFormat="1">
      <c r="A1105" s="14"/>
      <c r="B1105" s="238"/>
      <c r="C1105" s="239"/>
      <c r="D1105" s="229" t="s">
        <v>167</v>
      </c>
      <c r="E1105" s="240" t="s">
        <v>1</v>
      </c>
      <c r="F1105" s="241" t="s">
        <v>85</v>
      </c>
      <c r="G1105" s="239"/>
      <c r="H1105" s="242">
        <v>1</v>
      </c>
      <c r="I1105" s="243"/>
      <c r="J1105" s="239"/>
      <c r="K1105" s="239"/>
      <c r="L1105" s="244"/>
      <c r="M1105" s="245"/>
      <c r="N1105" s="246"/>
      <c r="O1105" s="246"/>
      <c r="P1105" s="246"/>
      <c r="Q1105" s="246"/>
      <c r="R1105" s="246"/>
      <c r="S1105" s="246"/>
      <c r="T1105" s="247"/>
      <c r="U1105" s="14"/>
      <c r="V1105" s="14"/>
      <c r="W1105" s="14"/>
      <c r="X1105" s="14"/>
      <c r="Y1105" s="14"/>
      <c r="Z1105" s="14"/>
      <c r="AA1105" s="14"/>
      <c r="AB1105" s="14"/>
      <c r="AC1105" s="14"/>
      <c r="AD1105" s="14"/>
      <c r="AE1105" s="14"/>
      <c r="AT1105" s="248" t="s">
        <v>167</v>
      </c>
      <c r="AU1105" s="248" t="s">
        <v>87</v>
      </c>
      <c r="AV1105" s="14" t="s">
        <v>87</v>
      </c>
      <c r="AW1105" s="14" t="s">
        <v>33</v>
      </c>
      <c r="AX1105" s="14" t="s">
        <v>85</v>
      </c>
      <c r="AY1105" s="248" t="s">
        <v>157</v>
      </c>
    </row>
    <row r="1106" s="2" customFormat="1" ht="24.15" customHeight="1">
      <c r="A1106" s="38"/>
      <c r="B1106" s="39"/>
      <c r="C1106" s="214" t="s">
        <v>1796</v>
      </c>
      <c r="D1106" s="214" t="s">
        <v>160</v>
      </c>
      <c r="E1106" s="215" t="s">
        <v>1797</v>
      </c>
      <c r="F1106" s="216" t="s">
        <v>1722</v>
      </c>
      <c r="G1106" s="217" t="s">
        <v>352</v>
      </c>
      <c r="H1106" s="218">
        <v>1</v>
      </c>
      <c r="I1106" s="219"/>
      <c r="J1106" s="220">
        <f>ROUND(I1106*H1106,2)</f>
        <v>0</v>
      </c>
      <c r="K1106" s="216" t="s">
        <v>1</v>
      </c>
      <c r="L1106" s="44"/>
      <c r="M1106" s="221" t="s">
        <v>1</v>
      </c>
      <c r="N1106" s="222" t="s">
        <v>43</v>
      </c>
      <c r="O1106" s="91"/>
      <c r="P1106" s="223">
        <f>O1106*H1106</f>
        <v>0</v>
      </c>
      <c r="Q1106" s="223">
        <v>0.00066</v>
      </c>
      <c r="R1106" s="223">
        <f>Q1106*H1106</f>
        <v>0.00066</v>
      </c>
      <c r="S1106" s="223">
        <v>0</v>
      </c>
      <c r="T1106" s="224">
        <f>S1106*H1106</f>
        <v>0</v>
      </c>
      <c r="U1106" s="38"/>
      <c r="V1106" s="38"/>
      <c r="W1106" s="38"/>
      <c r="X1106" s="38"/>
      <c r="Y1106" s="38"/>
      <c r="Z1106" s="38"/>
      <c r="AA1106" s="38"/>
      <c r="AB1106" s="38"/>
      <c r="AC1106" s="38"/>
      <c r="AD1106" s="38"/>
      <c r="AE1106" s="38"/>
      <c r="AR1106" s="225" t="s">
        <v>254</v>
      </c>
      <c r="AT1106" s="225" t="s">
        <v>160</v>
      </c>
      <c r="AU1106" s="225" t="s">
        <v>87</v>
      </c>
      <c r="AY1106" s="17" t="s">
        <v>157</v>
      </c>
      <c r="BE1106" s="226">
        <f>IF(N1106="základní",J1106,0)</f>
        <v>0</v>
      </c>
      <c r="BF1106" s="226">
        <f>IF(N1106="snížená",J1106,0)</f>
        <v>0</v>
      </c>
      <c r="BG1106" s="226">
        <f>IF(N1106="zákl. přenesená",J1106,0)</f>
        <v>0</v>
      </c>
      <c r="BH1106" s="226">
        <f>IF(N1106="sníž. přenesená",J1106,0)</f>
        <v>0</v>
      </c>
      <c r="BI1106" s="226">
        <f>IF(N1106="nulová",J1106,0)</f>
        <v>0</v>
      </c>
      <c r="BJ1106" s="17" t="s">
        <v>85</v>
      </c>
      <c r="BK1106" s="226">
        <f>ROUND(I1106*H1106,2)</f>
        <v>0</v>
      </c>
      <c r="BL1106" s="17" t="s">
        <v>254</v>
      </c>
      <c r="BM1106" s="225" t="s">
        <v>1798</v>
      </c>
    </row>
    <row r="1107" s="14" customFormat="1">
      <c r="A1107" s="14"/>
      <c r="B1107" s="238"/>
      <c r="C1107" s="239"/>
      <c r="D1107" s="229" t="s">
        <v>167</v>
      </c>
      <c r="E1107" s="240" t="s">
        <v>1</v>
      </c>
      <c r="F1107" s="241" t="s">
        <v>85</v>
      </c>
      <c r="G1107" s="239"/>
      <c r="H1107" s="242">
        <v>1</v>
      </c>
      <c r="I1107" s="243"/>
      <c r="J1107" s="239"/>
      <c r="K1107" s="239"/>
      <c r="L1107" s="244"/>
      <c r="M1107" s="245"/>
      <c r="N1107" s="246"/>
      <c r="O1107" s="246"/>
      <c r="P1107" s="246"/>
      <c r="Q1107" s="246"/>
      <c r="R1107" s="246"/>
      <c r="S1107" s="246"/>
      <c r="T1107" s="247"/>
      <c r="U1107" s="14"/>
      <c r="V1107" s="14"/>
      <c r="W1107" s="14"/>
      <c r="X1107" s="14"/>
      <c r="Y1107" s="14"/>
      <c r="Z1107" s="14"/>
      <c r="AA1107" s="14"/>
      <c r="AB1107" s="14"/>
      <c r="AC1107" s="14"/>
      <c r="AD1107" s="14"/>
      <c r="AE1107" s="14"/>
      <c r="AT1107" s="248" t="s">
        <v>167</v>
      </c>
      <c r="AU1107" s="248" t="s">
        <v>87</v>
      </c>
      <c r="AV1107" s="14" t="s">
        <v>87</v>
      </c>
      <c r="AW1107" s="14" t="s">
        <v>33</v>
      </c>
      <c r="AX1107" s="14" t="s">
        <v>85</v>
      </c>
      <c r="AY1107" s="248" t="s">
        <v>157</v>
      </c>
    </row>
    <row r="1108" s="2" customFormat="1" ht="78" customHeight="1">
      <c r="A1108" s="38"/>
      <c r="B1108" s="39"/>
      <c r="C1108" s="214" t="s">
        <v>1799</v>
      </c>
      <c r="D1108" s="214" t="s">
        <v>160</v>
      </c>
      <c r="E1108" s="215" t="s">
        <v>1800</v>
      </c>
      <c r="F1108" s="216" t="s">
        <v>1801</v>
      </c>
      <c r="G1108" s="217" t="s">
        <v>352</v>
      </c>
      <c r="H1108" s="218">
        <v>1</v>
      </c>
      <c r="I1108" s="219"/>
      <c r="J1108" s="220">
        <f>ROUND(I1108*H1108,2)</f>
        <v>0</v>
      </c>
      <c r="K1108" s="216" t="s">
        <v>1</v>
      </c>
      <c r="L1108" s="44"/>
      <c r="M1108" s="221" t="s">
        <v>1</v>
      </c>
      <c r="N1108" s="222" t="s">
        <v>43</v>
      </c>
      <c r="O1108" s="91"/>
      <c r="P1108" s="223">
        <f>O1108*H1108</f>
        <v>0</v>
      </c>
      <c r="Q1108" s="223">
        <v>0.00066</v>
      </c>
      <c r="R1108" s="223">
        <f>Q1108*H1108</f>
        <v>0.00066</v>
      </c>
      <c r="S1108" s="223">
        <v>0</v>
      </c>
      <c r="T1108" s="224">
        <f>S1108*H1108</f>
        <v>0</v>
      </c>
      <c r="U1108" s="38"/>
      <c r="V1108" s="38"/>
      <c r="W1108" s="38"/>
      <c r="X1108" s="38"/>
      <c r="Y1108" s="38"/>
      <c r="Z1108" s="38"/>
      <c r="AA1108" s="38"/>
      <c r="AB1108" s="38"/>
      <c r="AC1108" s="38"/>
      <c r="AD1108" s="38"/>
      <c r="AE1108" s="38"/>
      <c r="AR1108" s="225" t="s">
        <v>254</v>
      </c>
      <c r="AT1108" s="225" t="s">
        <v>160</v>
      </c>
      <c r="AU1108" s="225" t="s">
        <v>87</v>
      </c>
      <c r="AY1108" s="17" t="s">
        <v>157</v>
      </c>
      <c r="BE1108" s="226">
        <f>IF(N1108="základní",J1108,0)</f>
        <v>0</v>
      </c>
      <c r="BF1108" s="226">
        <f>IF(N1108="snížená",J1108,0)</f>
        <v>0</v>
      </c>
      <c r="BG1108" s="226">
        <f>IF(N1108="zákl. přenesená",J1108,0)</f>
        <v>0</v>
      </c>
      <c r="BH1108" s="226">
        <f>IF(N1108="sníž. přenesená",J1108,0)</f>
        <v>0</v>
      </c>
      <c r="BI1108" s="226">
        <f>IF(N1108="nulová",J1108,0)</f>
        <v>0</v>
      </c>
      <c r="BJ1108" s="17" t="s">
        <v>85</v>
      </c>
      <c r="BK1108" s="226">
        <f>ROUND(I1108*H1108,2)</f>
        <v>0</v>
      </c>
      <c r="BL1108" s="17" t="s">
        <v>254</v>
      </c>
      <c r="BM1108" s="225" t="s">
        <v>1802</v>
      </c>
    </row>
    <row r="1109" s="14" customFormat="1">
      <c r="A1109" s="14"/>
      <c r="B1109" s="238"/>
      <c r="C1109" s="239"/>
      <c r="D1109" s="229" t="s">
        <v>167</v>
      </c>
      <c r="E1109" s="240" t="s">
        <v>1</v>
      </c>
      <c r="F1109" s="241" t="s">
        <v>85</v>
      </c>
      <c r="G1109" s="239"/>
      <c r="H1109" s="242">
        <v>1</v>
      </c>
      <c r="I1109" s="243"/>
      <c r="J1109" s="239"/>
      <c r="K1109" s="239"/>
      <c r="L1109" s="244"/>
      <c r="M1109" s="245"/>
      <c r="N1109" s="246"/>
      <c r="O1109" s="246"/>
      <c r="P1109" s="246"/>
      <c r="Q1109" s="246"/>
      <c r="R1109" s="246"/>
      <c r="S1109" s="246"/>
      <c r="T1109" s="247"/>
      <c r="U1109" s="14"/>
      <c r="V1109" s="14"/>
      <c r="W1109" s="14"/>
      <c r="X1109" s="14"/>
      <c r="Y1109" s="14"/>
      <c r="Z1109" s="14"/>
      <c r="AA1109" s="14"/>
      <c r="AB1109" s="14"/>
      <c r="AC1109" s="14"/>
      <c r="AD1109" s="14"/>
      <c r="AE1109" s="14"/>
      <c r="AT1109" s="248" t="s">
        <v>167</v>
      </c>
      <c r="AU1109" s="248" t="s">
        <v>87</v>
      </c>
      <c r="AV1109" s="14" t="s">
        <v>87</v>
      </c>
      <c r="AW1109" s="14" t="s">
        <v>33</v>
      </c>
      <c r="AX1109" s="14" t="s">
        <v>85</v>
      </c>
      <c r="AY1109" s="248" t="s">
        <v>157</v>
      </c>
    </row>
    <row r="1110" s="2" customFormat="1" ht="156.75" customHeight="1">
      <c r="A1110" s="38"/>
      <c r="B1110" s="39"/>
      <c r="C1110" s="214" t="s">
        <v>1803</v>
      </c>
      <c r="D1110" s="214" t="s">
        <v>160</v>
      </c>
      <c r="E1110" s="215" t="s">
        <v>1804</v>
      </c>
      <c r="F1110" s="216" t="s">
        <v>1805</v>
      </c>
      <c r="G1110" s="217" t="s">
        <v>352</v>
      </c>
      <c r="H1110" s="218">
        <v>1</v>
      </c>
      <c r="I1110" s="219"/>
      <c r="J1110" s="220">
        <f>ROUND(I1110*H1110,2)</f>
        <v>0</v>
      </c>
      <c r="K1110" s="216" t="s">
        <v>1</v>
      </c>
      <c r="L1110" s="44"/>
      <c r="M1110" s="221" t="s">
        <v>1</v>
      </c>
      <c r="N1110" s="222" t="s">
        <v>43</v>
      </c>
      <c r="O1110" s="91"/>
      <c r="P1110" s="223">
        <f>O1110*H1110</f>
        <v>0</v>
      </c>
      <c r="Q1110" s="223">
        <v>0.00066</v>
      </c>
      <c r="R1110" s="223">
        <f>Q1110*H1110</f>
        <v>0.00066</v>
      </c>
      <c r="S1110" s="223">
        <v>0</v>
      </c>
      <c r="T1110" s="224">
        <f>S1110*H1110</f>
        <v>0</v>
      </c>
      <c r="U1110" s="38"/>
      <c r="V1110" s="38"/>
      <c r="W1110" s="38"/>
      <c r="X1110" s="38"/>
      <c r="Y1110" s="38"/>
      <c r="Z1110" s="38"/>
      <c r="AA1110" s="38"/>
      <c r="AB1110" s="38"/>
      <c r="AC1110" s="38"/>
      <c r="AD1110" s="38"/>
      <c r="AE1110" s="38"/>
      <c r="AR1110" s="225" t="s">
        <v>254</v>
      </c>
      <c r="AT1110" s="225" t="s">
        <v>160</v>
      </c>
      <c r="AU1110" s="225" t="s">
        <v>87</v>
      </c>
      <c r="AY1110" s="17" t="s">
        <v>157</v>
      </c>
      <c r="BE1110" s="226">
        <f>IF(N1110="základní",J1110,0)</f>
        <v>0</v>
      </c>
      <c r="BF1110" s="226">
        <f>IF(N1110="snížená",J1110,0)</f>
        <v>0</v>
      </c>
      <c r="BG1110" s="226">
        <f>IF(N1110="zákl. přenesená",J1110,0)</f>
        <v>0</v>
      </c>
      <c r="BH1110" s="226">
        <f>IF(N1110="sníž. přenesená",J1110,0)</f>
        <v>0</v>
      </c>
      <c r="BI1110" s="226">
        <f>IF(N1110="nulová",J1110,0)</f>
        <v>0</v>
      </c>
      <c r="BJ1110" s="17" t="s">
        <v>85</v>
      </c>
      <c r="BK1110" s="226">
        <f>ROUND(I1110*H1110,2)</f>
        <v>0</v>
      </c>
      <c r="BL1110" s="17" t="s">
        <v>254</v>
      </c>
      <c r="BM1110" s="225" t="s">
        <v>1806</v>
      </c>
    </row>
    <row r="1111" s="14" customFormat="1">
      <c r="A1111" s="14"/>
      <c r="B1111" s="238"/>
      <c r="C1111" s="239"/>
      <c r="D1111" s="229" t="s">
        <v>167</v>
      </c>
      <c r="E1111" s="240" t="s">
        <v>1</v>
      </c>
      <c r="F1111" s="241" t="s">
        <v>85</v>
      </c>
      <c r="G1111" s="239"/>
      <c r="H1111" s="242">
        <v>1</v>
      </c>
      <c r="I1111" s="243"/>
      <c r="J1111" s="239"/>
      <c r="K1111" s="239"/>
      <c r="L1111" s="244"/>
      <c r="M1111" s="245"/>
      <c r="N1111" s="246"/>
      <c r="O1111" s="246"/>
      <c r="P1111" s="246"/>
      <c r="Q1111" s="246"/>
      <c r="R1111" s="246"/>
      <c r="S1111" s="246"/>
      <c r="T1111" s="247"/>
      <c r="U1111" s="14"/>
      <c r="V1111" s="14"/>
      <c r="W1111" s="14"/>
      <c r="X1111" s="14"/>
      <c r="Y1111" s="14"/>
      <c r="Z1111" s="14"/>
      <c r="AA1111" s="14"/>
      <c r="AB1111" s="14"/>
      <c r="AC1111" s="14"/>
      <c r="AD1111" s="14"/>
      <c r="AE1111" s="14"/>
      <c r="AT1111" s="248" t="s">
        <v>167</v>
      </c>
      <c r="AU1111" s="248" t="s">
        <v>87</v>
      </c>
      <c r="AV1111" s="14" t="s">
        <v>87</v>
      </c>
      <c r="AW1111" s="14" t="s">
        <v>33</v>
      </c>
      <c r="AX1111" s="14" t="s">
        <v>85</v>
      </c>
      <c r="AY1111" s="248" t="s">
        <v>157</v>
      </c>
    </row>
    <row r="1112" s="2" customFormat="1" ht="111.75" customHeight="1">
      <c r="A1112" s="38"/>
      <c r="B1112" s="39"/>
      <c r="C1112" s="214" t="s">
        <v>1807</v>
      </c>
      <c r="D1112" s="214" t="s">
        <v>160</v>
      </c>
      <c r="E1112" s="215" t="s">
        <v>1808</v>
      </c>
      <c r="F1112" s="216" t="s">
        <v>1809</v>
      </c>
      <c r="G1112" s="217" t="s">
        <v>352</v>
      </c>
      <c r="H1112" s="218">
        <v>1</v>
      </c>
      <c r="I1112" s="219"/>
      <c r="J1112" s="220">
        <f>ROUND(I1112*H1112,2)</f>
        <v>0</v>
      </c>
      <c r="K1112" s="216" t="s">
        <v>1</v>
      </c>
      <c r="L1112" s="44"/>
      <c r="M1112" s="221" t="s">
        <v>1</v>
      </c>
      <c r="N1112" s="222" t="s">
        <v>43</v>
      </c>
      <c r="O1112" s="91"/>
      <c r="P1112" s="223">
        <f>O1112*H1112</f>
        <v>0</v>
      </c>
      <c r="Q1112" s="223">
        <v>0.00066</v>
      </c>
      <c r="R1112" s="223">
        <f>Q1112*H1112</f>
        <v>0.00066</v>
      </c>
      <c r="S1112" s="223">
        <v>0</v>
      </c>
      <c r="T1112" s="224">
        <f>S1112*H1112</f>
        <v>0</v>
      </c>
      <c r="U1112" s="38"/>
      <c r="V1112" s="38"/>
      <c r="W1112" s="38"/>
      <c r="X1112" s="38"/>
      <c r="Y1112" s="38"/>
      <c r="Z1112" s="38"/>
      <c r="AA1112" s="38"/>
      <c r="AB1112" s="38"/>
      <c r="AC1112" s="38"/>
      <c r="AD1112" s="38"/>
      <c r="AE1112" s="38"/>
      <c r="AR1112" s="225" t="s">
        <v>254</v>
      </c>
      <c r="AT1112" s="225" t="s">
        <v>160</v>
      </c>
      <c r="AU1112" s="225" t="s">
        <v>87</v>
      </c>
      <c r="AY1112" s="17" t="s">
        <v>157</v>
      </c>
      <c r="BE1112" s="226">
        <f>IF(N1112="základní",J1112,0)</f>
        <v>0</v>
      </c>
      <c r="BF1112" s="226">
        <f>IF(N1112="snížená",J1112,0)</f>
        <v>0</v>
      </c>
      <c r="BG1112" s="226">
        <f>IF(N1112="zákl. přenesená",J1112,0)</f>
        <v>0</v>
      </c>
      <c r="BH1112" s="226">
        <f>IF(N1112="sníž. přenesená",J1112,0)</f>
        <v>0</v>
      </c>
      <c r="BI1112" s="226">
        <f>IF(N1112="nulová",J1112,0)</f>
        <v>0</v>
      </c>
      <c r="BJ1112" s="17" t="s">
        <v>85</v>
      </c>
      <c r="BK1112" s="226">
        <f>ROUND(I1112*H1112,2)</f>
        <v>0</v>
      </c>
      <c r="BL1112" s="17" t="s">
        <v>254</v>
      </c>
      <c r="BM1112" s="225" t="s">
        <v>1810</v>
      </c>
    </row>
    <row r="1113" s="14" customFormat="1">
      <c r="A1113" s="14"/>
      <c r="B1113" s="238"/>
      <c r="C1113" s="239"/>
      <c r="D1113" s="229" t="s">
        <v>167</v>
      </c>
      <c r="E1113" s="240" t="s">
        <v>1</v>
      </c>
      <c r="F1113" s="241" t="s">
        <v>85</v>
      </c>
      <c r="G1113" s="239"/>
      <c r="H1113" s="242">
        <v>1</v>
      </c>
      <c r="I1113" s="243"/>
      <c r="J1113" s="239"/>
      <c r="K1113" s="239"/>
      <c r="L1113" s="244"/>
      <c r="M1113" s="245"/>
      <c r="N1113" s="246"/>
      <c r="O1113" s="246"/>
      <c r="P1113" s="246"/>
      <c r="Q1113" s="246"/>
      <c r="R1113" s="246"/>
      <c r="S1113" s="246"/>
      <c r="T1113" s="247"/>
      <c r="U1113" s="14"/>
      <c r="V1113" s="14"/>
      <c r="W1113" s="14"/>
      <c r="X1113" s="14"/>
      <c r="Y1113" s="14"/>
      <c r="Z1113" s="14"/>
      <c r="AA1113" s="14"/>
      <c r="AB1113" s="14"/>
      <c r="AC1113" s="14"/>
      <c r="AD1113" s="14"/>
      <c r="AE1113" s="14"/>
      <c r="AT1113" s="248" t="s">
        <v>167</v>
      </c>
      <c r="AU1113" s="248" t="s">
        <v>87</v>
      </c>
      <c r="AV1113" s="14" t="s">
        <v>87</v>
      </c>
      <c r="AW1113" s="14" t="s">
        <v>33</v>
      </c>
      <c r="AX1113" s="14" t="s">
        <v>85</v>
      </c>
      <c r="AY1113" s="248" t="s">
        <v>157</v>
      </c>
    </row>
    <row r="1114" s="2" customFormat="1" ht="55.5" customHeight="1">
      <c r="A1114" s="38"/>
      <c r="B1114" s="39"/>
      <c r="C1114" s="214" t="s">
        <v>1811</v>
      </c>
      <c r="D1114" s="214" t="s">
        <v>160</v>
      </c>
      <c r="E1114" s="215" t="s">
        <v>1812</v>
      </c>
      <c r="F1114" s="216" t="s">
        <v>1813</v>
      </c>
      <c r="G1114" s="217" t="s">
        <v>352</v>
      </c>
      <c r="H1114" s="218">
        <v>1</v>
      </c>
      <c r="I1114" s="219"/>
      <c r="J1114" s="220">
        <f>ROUND(I1114*H1114,2)</f>
        <v>0</v>
      </c>
      <c r="K1114" s="216" t="s">
        <v>1</v>
      </c>
      <c r="L1114" s="44"/>
      <c r="M1114" s="221" t="s">
        <v>1</v>
      </c>
      <c r="N1114" s="222" t="s">
        <v>43</v>
      </c>
      <c r="O1114" s="91"/>
      <c r="P1114" s="223">
        <f>O1114*H1114</f>
        <v>0</v>
      </c>
      <c r="Q1114" s="223">
        <v>0.00066</v>
      </c>
      <c r="R1114" s="223">
        <f>Q1114*H1114</f>
        <v>0.00066</v>
      </c>
      <c r="S1114" s="223">
        <v>0</v>
      </c>
      <c r="T1114" s="224">
        <f>S1114*H1114</f>
        <v>0</v>
      </c>
      <c r="U1114" s="38"/>
      <c r="V1114" s="38"/>
      <c r="W1114" s="38"/>
      <c r="X1114" s="38"/>
      <c r="Y1114" s="38"/>
      <c r="Z1114" s="38"/>
      <c r="AA1114" s="38"/>
      <c r="AB1114" s="38"/>
      <c r="AC1114" s="38"/>
      <c r="AD1114" s="38"/>
      <c r="AE1114" s="38"/>
      <c r="AR1114" s="225" t="s">
        <v>254</v>
      </c>
      <c r="AT1114" s="225" t="s">
        <v>160</v>
      </c>
      <c r="AU1114" s="225" t="s">
        <v>87</v>
      </c>
      <c r="AY1114" s="17" t="s">
        <v>157</v>
      </c>
      <c r="BE1114" s="226">
        <f>IF(N1114="základní",J1114,0)</f>
        <v>0</v>
      </c>
      <c r="BF1114" s="226">
        <f>IF(N1114="snížená",J1114,0)</f>
        <v>0</v>
      </c>
      <c r="BG1114" s="226">
        <f>IF(N1114="zákl. přenesená",J1114,0)</f>
        <v>0</v>
      </c>
      <c r="BH1114" s="226">
        <f>IF(N1114="sníž. přenesená",J1114,0)</f>
        <v>0</v>
      </c>
      <c r="BI1114" s="226">
        <f>IF(N1114="nulová",J1114,0)</f>
        <v>0</v>
      </c>
      <c r="BJ1114" s="17" t="s">
        <v>85</v>
      </c>
      <c r="BK1114" s="226">
        <f>ROUND(I1114*H1114,2)</f>
        <v>0</v>
      </c>
      <c r="BL1114" s="17" t="s">
        <v>254</v>
      </c>
      <c r="BM1114" s="225" t="s">
        <v>1814</v>
      </c>
    </row>
    <row r="1115" s="14" customFormat="1">
      <c r="A1115" s="14"/>
      <c r="B1115" s="238"/>
      <c r="C1115" s="239"/>
      <c r="D1115" s="229" t="s">
        <v>167</v>
      </c>
      <c r="E1115" s="240" t="s">
        <v>1</v>
      </c>
      <c r="F1115" s="241" t="s">
        <v>85</v>
      </c>
      <c r="G1115" s="239"/>
      <c r="H1115" s="242">
        <v>1</v>
      </c>
      <c r="I1115" s="243"/>
      <c r="J1115" s="239"/>
      <c r="K1115" s="239"/>
      <c r="L1115" s="244"/>
      <c r="M1115" s="245"/>
      <c r="N1115" s="246"/>
      <c r="O1115" s="246"/>
      <c r="P1115" s="246"/>
      <c r="Q1115" s="246"/>
      <c r="R1115" s="246"/>
      <c r="S1115" s="246"/>
      <c r="T1115" s="247"/>
      <c r="U1115" s="14"/>
      <c r="V1115" s="14"/>
      <c r="W1115" s="14"/>
      <c r="X1115" s="14"/>
      <c r="Y1115" s="14"/>
      <c r="Z1115" s="14"/>
      <c r="AA1115" s="14"/>
      <c r="AB1115" s="14"/>
      <c r="AC1115" s="14"/>
      <c r="AD1115" s="14"/>
      <c r="AE1115" s="14"/>
      <c r="AT1115" s="248" t="s">
        <v>167</v>
      </c>
      <c r="AU1115" s="248" t="s">
        <v>87</v>
      </c>
      <c r="AV1115" s="14" t="s">
        <v>87</v>
      </c>
      <c r="AW1115" s="14" t="s">
        <v>33</v>
      </c>
      <c r="AX1115" s="14" t="s">
        <v>85</v>
      </c>
      <c r="AY1115" s="248" t="s">
        <v>157</v>
      </c>
    </row>
    <row r="1116" s="2" customFormat="1" ht="62.7" customHeight="1">
      <c r="A1116" s="38"/>
      <c r="B1116" s="39"/>
      <c r="C1116" s="214" t="s">
        <v>1815</v>
      </c>
      <c r="D1116" s="214" t="s">
        <v>160</v>
      </c>
      <c r="E1116" s="215" t="s">
        <v>1816</v>
      </c>
      <c r="F1116" s="216" t="s">
        <v>1817</v>
      </c>
      <c r="G1116" s="217" t="s">
        <v>352</v>
      </c>
      <c r="H1116" s="218">
        <v>1</v>
      </c>
      <c r="I1116" s="219"/>
      <c r="J1116" s="220">
        <f>ROUND(I1116*H1116,2)</f>
        <v>0</v>
      </c>
      <c r="K1116" s="216" t="s">
        <v>1</v>
      </c>
      <c r="L1116" s="44"/>
      <c r="M1116" s="221" t="s">
        <v>1</v>
      </c>
      <c r="N1116" s="222" t="s">
        <v>43</v>
      </c>
      <c r="O1116" s="91"/>
      <c r="P1116" s="223">
        <f>O1116*H1116</f>
        <v>0</v>
      </c>
      <c r="Q1116" s="223">
        <v>0.00066</v>
      </c>
      <c r="R1116" s="223">
        <f>Q1116*H1116</f>
        <v>0.00066</v>
      </c>
      <c r="S1116" s="223">
        <v>0</v>
      </c>
      <c r="T1116" s="224">
        <f>S1116*H1116</f>
        <v>0</v>
      </c>
      <c r="U1116" s="38"/>
      <c r="V1116" s="38"/>
      <c r="W1116" s="38"/>
      <c r="X1116" s="38"/>
      <c r="Y1116" s="38"/>
      <c r="Z1116" s="38"/>
      <c r="AA1116" s="38"/>
      <c r="AB1116" s="38"/>
      <c r="AC1116" s="38"/>
      <c r="AD1116" s="38"/>
      <c r="AE1116" s="38"/>
      <c r="AR1116" s="225" t="s">
        <v>254</v>
      </c>
      <c r="AT1116" s="225" t="s">
        <v>160</v>
      </c>
      <c r="AU1116" s="225" t="s">
        <v>87</v>
      </c>
      <c r="AY1116" s="17" t="s">
        <v>157</v>
      </c>
      <c r="BE1116" s="226">
        <f>IF(N1116="základní",J1116,0)</f>
        <v>0</v>
      </c>
      <c r="BF1116" s="226">
        <f>IF(N1116="snížená",J1116,0)</f>
        <v>0</v>
      </c>
      <c r="BG1116" s="226">
        <f>IF(N1116="zákl. přenesená",J1116,0)</f>
        <v>0</v>
      </c>
      <c r="BH1116" s="226">
        <f>IF(N1116="sníž. přenesená",J1116,0)</f>
        <v>0</v>
      </c>
      <c r="BI1116" s="226">
        <f>IF(N1116="nulová",J1116,0)</f>
        <v>0</v>
      </c>
      <c r="BJ1116" s="17" t="s">
        <v>85</v>
      </c>
      <c r="BK1116" s="226">
        <f>ROUND(I1116*H1116,2)</f>
        <v>0</v>
      </c>
      <c r="BL1116" s="17" t="s">
        <v>254</v>
      </c>
      <c r="BM1116" s="225" t="s">
        <v>1818</v>
      </c>
    </row>
    <row r="1117" s="2" customFormat="1" ht="168" customHeight="1">
      <c r="A1117" s="38"/>
      <c r="B1117" s="39"/>
      <c r="C1117" s="214" t="s">
        <v>1819</v>
      </c>
      <c r="D1117" s="214" t="s">
        <v>160</v>
      </c>
      <c r="E1117" s="215" t="s">
        <v>1820</v>
      </c>
      <c r="F1117" s="216" t="s">
        <v>1821</v>
      </c>
      <c r="G1117" s="217" t="s">
        <v>352</v>
      </c>
      <c r="H1117" s="218">
        <v>1</v>
      </c>
      <c r="I1117" s="219"/>
      <c r="J1117" s="220">
        <f>ROUND(I1117*H1117,2)</f>
        <v>0</v>
      </c>
      <c r="K1117" s="216" t="s">
        <v>1</v>
      </c>
      <c r="L1117" s="44"/>
      <c r="M1117" s="221" t="s">
        <v>1</v>
      </c>
      <c r="N1117" s="222" t="s">
        <v>43</v>
      </c>
      <c r="O1117" s="91"/>
      <c r="P1117" s="223">
        <f>O1117*H1117</f>
        <v>0</v>
      </c>
      <c r="Q1117" s="223">
        <v>0.00066</v>
      </c>
      <c r="R1117" s="223">
        <f>Q1117*H1117</f>
        <v>0.00066</v>
      </c>
      <c r="S1117" s="223">
        <v>0</v>
      </c>
      <c r="T1117" s="224">
        <f>S1117*H1117</f>
        <v>0</v>
      </c>
      <c r="U1117" s="38"/>
      <c r="V1117" s="38"/>
      <c r="W1117" s="38"/>
      <c r="X1117" s="38"/>
      <c r="Y1117" s="38"/>
      <c r="Z1117" s="38"/>
      <c r="AA1117" s="38"/>
      <c r="AB1117" s="38"/>
      <c r="AC1117" s="38"/>
      <c r="AD1117" s="38"/>
      <c r="AE1117" s="38"/>
      <c r="AR1117" s="225" t="s">
        <v>254</v>
      </c>
      <c r="AT1117" s="225" t="s">
        <v>160</v>
      </c>
      <c r="AU1117" s="225" t="s">
        <v>87</v>
      </c>
      <c r="AY1117" s="17" t="s">
        <v>157</v>
      </c>
      <c r="BE1117" s="226">
        <f>IF(N1117="základní",J1117,0)</f>
        <v>0</v>
      </c>
      <c r="BF1117" s="226">
        <f>IF(N1117="snížená",J1117,0)</f>
        <v>0</v>
      </c>
      <c r="BG1117" s="226">
        <f>IF(N1117="zákl. přenesená",J1117,0)</f>
        <v>0</v>
      </c>
      <c r="BH1117" s="226">
        <f>IF(N1117="sníž. přenesená",J1117,0)</f>
        <v>0</v>
      </c>
      <c r="BI1117" s="226">
        <f>IF(N1117="nulová",J1117,0)</f>
        <v>0</v>
      </c>
      <c r="BJ1117" s="17" t="s">
        <v>85</v>
      </c>
      <c r="BK1117" s="226">
        <f>ROUND(I1117*H1117,2)</f>
        <v>0</v>
      </c>
      <c r="BL1117" s="17" t="s">
        <v>254</v>
      </c>
      <c r="BM1117" s="225" t="s">
        <v>1822</v>
      </c>
    </row>
    <row r="1118" s="14" customFormat="1">
      <c r="A1118" s="14"/>
      <c r="B1118" s="238"/>
      <c r="C1118" s="239"/>
      <c r="D1118" s="229" t="s">
        <v>167</v>
      </c>
      <c r="E1118" s="240" t="s">
        <v>1</v>
      </c>
      <c r="F1118" s="241" t="s">
        <v>85</v>
      </c>
      <c r="G1118" s="239"/>
      <c r="H1118" s="242">
        <v>1</v>
      </c>
      <c r="I1118" s="243"/>
      <c r="J1118" s="239"/>
      <c r="K1118" s="239"/>
      <c r="L1118" s="244"/>
      <c r="M1118" s="245"/>
      <c r="N1118" s="246"/>
      <c r="O1118" s="246"/>
      <c r="P1118" s="246"/>
      <c r="Q1118" s="246"/>
      <c r="R1118" s="246"/>
      <c r="S1118" s="246"/>
      <c r="T1118" s="247"/>
      <c r="U1118" s="14"/>
      <c r="V1118" s="14"/>
      <c r="W1118" s="14"/>
      <c r="X1118" s="14"/>
      <c r="Y1118" s="14"/>
      <c r="Z1118" s="14"/>
      <c r="AA1118" s="14"/>
      <c r="AB1118" s="14"/>
      <c r="AC1118" s="14"/>
      <c r="AD1118" s="14"/>
      <c r="AE1118" s="14"/>
      <c r="AT1118" s="248" t="s">
        <v>167</v>
      </c>
      <c r="AU1118" s="248" t="s">
        <v>87</v>
      </c>
      <c r="AV1118" s="14" t="s">
        <v>87</v>
      </c>
      <c r="AW1118" s="14" t="s">
        <v>33</v>
      </c>
      <c r="AX1118" s="14" t="s">
        <v>85</v>
      </c>
      <c r="AY1118" s="248" t="s">
        <v>157</v>
      </c>
    </row>
    <row r="1119" s="2" customFormat="1" ht="66.75" customHeight="1">
      <c r="A1119" s="38"/>
      <c r="B1119" s="39"/>
      <c r="C1119" s="214" t="s">
        <v>1823</v>
      </c>
      <c r="D1119" s="214" t="s">
        <v>160</v>
      </c>
      <c r="E1119" s="215" t="s">
        <v>1824</v>
      </c>
      <c r="F1119" s="216" t="s">
        <v>1825</v>
      </c>
      <c r="G1119" s="217" t="s">
        <v>352</v>
      </c>
      <c r="H1119" s="218">
        <v>1</v>
      </c>
      <c r="I1119" s="219"/>
      <c r="J1119" s="220">
        <f>ROUND(I1119*H1119,2)</f>
        <v>0</v>
      </c>
      <c r="K1119" s="216" t="s">
        <v>1</v>
      </c>
      <c r="L1119" s="44"/>
      <c r="M1119" s="221" t="s">
        <v>1</v>
      </c>
      <c r="N1119" s="222" t="s">
        <v>43</v>
      </c>
      <c r="O1119" s="91"/>
      <c r="P1119" s="223">
        <f>O1119*H1119</f>
        <v>0</v>
      </c>
      <c r="Q1119" s="223">
        <v>0.00066</v>
      </c>
      <c r="R1119" s="223">
        <f>Q1119*H1119</f>
        <v>0.00066</v>
      </c>
      <c r="S1119" s="223">
        <v>0</v>
      </c>
      <c r="T1119" s="224">
        <f>S1119*H1119</f>
        <v>0</v>
      </c>
      <c r="U1119" s="38"/>
      <c r="V1119" s="38"/>
      <c r="W1119" s="38"/>
      <c r="X1119" s="38"/>
      <c r="Y1119" s="38"/>
      <c r="Z1119" s="38"/>
      <c r="AA1119" s="38"/>
      <c r="AB1119" s="38"/>
      <c r="AC1119" s="38"/>
      <c r="AD1119" s="38"/>
      <c r="AE1119" s="38"/>
      <c r="AR1119" s="225" t="s">
        <v>254</v>
      </c>
      <c r="AT1119" s="225" t="s">
        <v>160</v>
      </c>
      <c r="AU1119" s="225" t="s">
        <v>87</v>
      </c>
      <c r="AY1119" s="17" t="s">
        <v>157</v>
      </c>
      <c r="BE1119" s="226">
        <f>IF(N1119="základní",J1119,0)</f>
        <v>0</v>
      </c>
      <c r="BF1119" s="226">
        <f>IF(N1119="snížená",J1119,0)</f>
        <v>0</v>
      </c>
      <c r="BG1119" s="226">
        <f>IF(N1119="zákl. přenesená",J1119,0)</f>
        <v>0</v>
      </c>
      <c r="BH1119" s="226">
        <f>IF(N1119="sníž. přenesená",J1119,0)</f>
        <v>0</v>
      </c>
      <c r="BI1119" s="226">
        <f>IF(N1119="nulová",J1119,0)</f>
        <v>0</v>
      </c>
      <c r="BJ1119" s="17" t="s">
        <v>85</v>
      </c>
      <c r="BK1119" s="226">
        <f>ROUND(I1119*H1119,2)</f>
        <v>0</v>
      </c>
      <c r="BL1119" s="17" t="s">
        <v>254</v>
      </c>
      <c r="BM1119" s="225" t="s">
        <v>1826</v>
      </c>
    </row>
    <row r="1120" s="14" customFormat="1">
      <c r="A1120" s="14"/>
      <c r="B1120" s="238"/>
      <c r="C1120" s="239"/>
      <c r="D1120" s="229" t="s">
        <v>167</v>
      </c>
      <c r="E1120" s="240" t="s">
        <v>1</v>
      </c>
      <c r="F1120" s="241" t="s">
        <v>85</v>
      </c>
      <c r="G1120" s="239"/>
      <c r="H1120" s="242">
        <v>1</v>
      </c>
      <c r="I1120" s="243"/>
      <c r="J1120" s="239"/>
      <c r="K1120" s="239"/>
      <c r="L1120" s="244"/>
      <c r="M1120" s="245"/>
      <c r="N1120" s="246"/>
      <c r="O1120" s="246"/>
      <c r="P1120" s="246"/>
      <c r="Q1120" s="246"/>
      <c r="R1120" s="246"/>
      <c r="S1120" s="246"/>
      <c r="T1120" s="247"/>
      <c r="U1120" s="14"/>
      <c r="V1120" s="14"/>
      <c r="W1120" s="14"/>
      <c r="X1120" s="14"/>
      <c r="Y1120" s="14"/>
      <c r="Z1120" s="14"/>
      <c r="AA1120" s="14"/>
      <c r="AB1120" s="14"/>
      <c r="AC1120" s="14"/>
      <c r="AD1120" s="14"/>
      <c r="AE1120" s="14"/>
      <c r="AT1120" s="248" t="s">
        <v>167</v>
      </c>
      <c r="AU1120" s="248" t="s">
        <v>87</v>
      </c>
      <c r="AV1120" s="14" t="s">
        <v>87</v>
      </c>
      <c r="AW1120" s="14" t="s">
        <v>33</v>
      </c>
      <c r="AX1120" s="14" t="s">
        <v>85</v>
      </c>
      <c r="AY1120" s="248" t="s">
        <v>157</v>
      </c>
    </row>
    <row r="1121" s="2" customFormat="1" ht="24.15" customHeight="1">
      <c r="A1121" s="38"/>
      <c r="B1121" s="39"/>
      <c r="C1121" s="214" t="s">
        <v>1827</v>
      </c>
      <c r="D1121" s="214" t="s">
        <v>160</v>
      </c>
      <c r="E1121" s="215" t="s">
        <v>1828</v>
      </c>
      <c r="F1121" s="216" t="s">
        <v>1829</v>
      </c>
      <c r="G1121" s="217" t="s">
        <v>352</v>
      </c>
      <c r="H1121" s="218">
        <v>1</v>
      </c>
      <c r="I1121" s="219"/>
      <c r="J1121" s="220">
        <f>ROUND(I1121*H1121,2)</f>
        <v>0</v>
      </c>
      <c r="K1121" s="216" t="s">
        <v>1</v>
      </c>
      <c r="L1121" s="44"/>
      <c r="M1121" s="221" t="s">
        <v>1</v>
      </c>
      <c r="N1121" s="222" t="s">
        <v>43</v>
      </c>
      <c r="O1121" s="91"/>
      <c r="P1121" s="223">
        <f>O1121*H1121</f>
        <v>0</v>
      </c>
      <c r="Q1121" s="223">
        <v>0.00066</v>
      </c>
      <c r="R1121" s="223">
        <f>Q1121*H1121</f>
        <v>0.00066</v>
      </c>
      <c r="S1121" s="223">
        <v>0</v>
      </c>
      <c r="T1121" s="224">
        <f>S1121*H1121</f>
        <v>0</v>
      </c>
      <c r="U1121" s="38"/>
      <c r="V1121" s="38"/>
      <c r="W1121" s="38"/>
      <c r="X1121" s="38"/>
      <c r="Y1121" s="38"/>
      <c r="Z1121" s="38"/>
      <c r="AA1121" s="38"/>
      <c r="AB1121" s="38"/>
      <c r="AC1121" s="38"/>
      <c r="AD1121" s="38"/>
      <c r="AE1121" s="38"/>
      <c r="AR1121" s="225" t="s">
        <v>254</v>
      </c>
      <c r="AT1121" s="225" t="s">
        <v>160</v>
      </c>
      <c r="AU1121" s="225" t="s">
        <v>87</v>
      </c>
      <c r="AY1121" s="17" t="s">
        <v>157</v>
      </c>
      <c r="BE1121" s="226">
        <f>IF(N1121="základní",J1121,0)</f>
        <v>0</v>
      </c>
      <c r="BF1121" s="226">
        <f>IF(N1121="snížená",J1121,0)</f>
        <v>0</v>
      </c>
      <c r="BG1121" s="226">
        <f>IF(N1121="zákl. přenesená",J1121,0)</f>
        <v>0</v>
      </c>
      <c r="BH1121" s="226">
        <f>IF(N1121="sníž. přenesená",J1121,0)</f>
        <v>0</v>
      </c>
      <c r="BI1121" s="226">
        <f>IF(N1121="nulová",J1121,0)</f>
        <v>0</v>
      </c>
      <c r="BJ1121" s="17" t="s">
        <v>85</v>
      </c>
      <c r="BK1121" s="226">
        <f>ROUND(I1121*H1121,2)</f>
        <v>0</v>
      </c>
      <c r="BL1121" s="17" t="s">
        <v>254</v>
      </c>
      <c r="BM1121" s="225" t="s">
        <v>1830</v>
      </c>
    </row>
    <row r="1122" s="14" customFormat="1">
      <c r="A1122" s="14"/>
      <c r="B1122" s="238"/>
      <c r="C1122" s="239"/>
      <c r="D1122" s="229" t="s">
        <v>167</v>
      </c>
      <c r="E1122" s="240" t="s">
        <v>1</v>
      </c>
      <c r="F1122" s="241" t="s">
        <v>85</v>
      </c>
      <c r="G1122" s="239"/>
      <c r="H1122" s="242">
        <v>1</v>
      </c>
      <c r="I1122" s="243"/>
      <c r="J1122" s="239"/>
      <c r="K1122" s="239"/>
      <c r="L1122" s="244"/>
      <c r="M1122" s="245"/>
      <c r="N1122" s="246"/>
      <c r="O1122" s="246"/>
      <c r="P1122" s="246"/>
      <c r="Q1122" s="246"/>
      <c r="R1122" s="246"/>
      <c r="S1122" s="246"/>
      <c r="T1122" s="247"/>
      <c r="U1122" s="14"/>
      <c r="V1122" s="14"/>
      <c r="W1122" s="14"/>
      <c r="X1122" s="14"/>
      <c r="Y1122" s="14"/>
      <c r="Z1122" s="14"/>
      <c r="AA1122" s="14"/>
      <c r="AB1122" s="14"/>
      <c r="AC1122" s="14"/>
      <c r="AD1122" s="14"/>
      <c r="AE1122" s="14"/>
      <c r="AT1122" s="248" t="s">
        <v>167</v>
      </c>
      <c r="AU1122" s="248" t="s">
        <v>87</v>
      </c>
      <c r="AV1122" s="14" t="s">
        <v>87</v>
      </c>
      <c r="AW1122" s="14" t="s">
        <v>33</v>
      </c>
      <c r="AX1122" s="14" t="s">
        <v>85</v>
      </c>
      <c r="AY1122" s="248" t="s">
        <v>157</v>
      </c>
    </row>
    <row r="1123" s="2" customFormat="1" ht="168" customHeight="1">
      <c r="A1123" s="38"/>
      <c r="B1123" s="39"/>
      <c r="C1123" s="214" t="s">
        <v>1831</v>
      </c>
      <c r="D1123" s="214" t="s">
        <v>160</v>
      </c>
      <c r="E1123" s="215" t="s">
        <v>1832</v>
      </c>
      <c r="F1123" s="216" t="s">
        <v>1833</v>
      </c>
      <c r="G1123" s="217" t="s">
        <v>352</v>
      </c>
      <c r="H1123" s="218">
        <v>1</v>
      </c>
      <c r="I1123" s="219"/>
      <c r="J1123" s="220">
        <f>ROUND(I1123*H1123,2)</f>
        <v>0</v>
      </c>
      <c r="K1123" s="216" t="s">
        <v>1</v>
      </c>
      <c r="L1123" s="44"/>
      <c r="M1123" s="221" t="s">
        <v>1</v>
      </c>
      <c r="N1123" s="222" t="s">
        <v>43</v>
      </c>
      <c r="O1123" s="91"/>
      <c r="P1123" s="223">
        <f>O1123*H1123</f>
        <v>0</v>
      </c>
      <c r="Q1123" s="223">
        <v>0.00066</v>
      </c>
      <c r="R1123" s="223">
        <f>Q1123*H1123</f>
        <v>0.00066</v>
      </c>
      <c r="S1123" s="223">
        <v>0</v>
      </c>
      <c r="T1123" s="224">
        <f>S1123*H1123</f>
        <v>0</v>
      </c>
      <c r="U1123" s="38"/>
      <c r="V1123" s="38"/>
      <c r="W1123" s="38"/>
      <c r="X1123" s="38"/>
      <c r="Y1123" s="38"/>
      <c r="Z1123" s="38"/>
      <c r="AA1123" s="38"/>
      <c r="AB1123" s="38"/>
      <c r="AC1123" s="38"/>
      <c r="AD1123" s="38"/>
      <c r="AE1123" s="38"/>
      <c r="AR1123" s="225" t="s">
        <v>254</v>
      </c>
      <c r="AT1123" s="225" t="s">
        <v>160</v>
      </c>
      <c r="AU1123" s="225" t="s">
        <v>87</v>
      </c>
      <c r="AY1123" s="17" t="s">
        <v>157</v>
      </c>
      <c r="BE1123" s="226">
        <f>IF(N1123="základní",J1123,0)</f>
        <v>0</v>
      </c>
      <c r="BF1123" s="226">
        <f>IF(N1123="snížená",J1123,0)</f>
        <v>0</v>
      </c>
      <c r="BG1123" s="226">
        <f>IF(N1123="zákl. přenesená",J1123,0)</f>
        <v>0</v>
      </c>
      <c r="BH1123" s="226">
        <f>IF(N1123="sníž. přenesená",J1123,0)</f>
        <v>0</v>
      </c>
      <c r="BI1123" s="226">
        <f>IF(N1123="nulová",J1123,0)</f>
        <v>0</v>
      </c>
      <c r="BJ1123" s="17" t="s">
        <v>85</v>
      </c>
      <c r="BK1123" s="226">
        <f>ROUND(I1123*H1123,2)</f>
        <v>0</v>
      </c>
      <c r="BL1123" s="17" t="s">
        <v>254</v>
      </c>
      <c r="BM1123" s="225" t="s">
        <v>1834</v>
      </c>
    </row>
    <row r="1124" s="14" customFormat="1">
      <c r="A1124" s="14"/>
      <c r="B1124" s="238"/>
      <c r="C1124" s="239"/>
      <c r="D1124" s="229" t="s">
        <v>167</v>
      </c>
      <c r="E1124" s="240" t="s">
        <v>1</v>
      </c>
      <c r="F1124" s="241" t="s">
        <v>85</v>
      </c>
      <c r="G1124" s="239"/>
      <c r="H1124" s="242">
        <v>1</v>
      </c>
      <c r="I1124" s="243"/>
      <c r="J1124" s="239"/>
      <c r="K1124" s="239"/>
      <c r="L1124" s="244"/>
      <c r="M1124" s="245"/>
      <c r="N1124" s="246"/>
      <c r="O1124" s="246"/>
      <c r="P1124" s="246"/>
      <c r="Q1124" s="246"/>
      <c r="R1124" s="246"/>
      <c r="S1124" s="246"/>
      <c r="T1124" s="247"/>
      <c r="U1124" s="14"/>
      <c r="V1124" s="14"/>
      <c r="W1124" s="14"/>
      <c r="X1124" s="14"/>
      <c r="Y1124" s="14"/>
      <c r="Z1124" s="14"/>
      <c r="AA1124" s="14"/>
      <c r="AB1124" s="14"/>
      <c r="AC1124" s="14"/>
      <c r="AD1124" s="14"/>
      <c r="AE1124" s="14"/>
      <c r="AT1124" s="248" t="s">
        <v>167</v>
      </c>
      <c r="AU1124" s="248" t="s">
        <v>87</v>
      </c>
      <c r="AV1124" s="14" t="s">
        <v>87</v>
      </c>
      <c r="AW1124" s="14" t="s">
        <v>33</v>
      </c>
      <c r="AX1124" s="14" t="s">
        <v>85</v>
      </c>
      <c r="AY1124" s="248" t="s">
        <v>157</v>
      </c>
    </row>
    <row r="1125" s="2" customFormat="1" ht="408" customHeight="1">
      <c r="A1125" s="38"/>
      <c r="B1125" s="39"/>
      <c r="C1125" s="214" t="s">
        <v>1835</v>
      </c>
      <c r="D1125" s="214" t="s">
        <v>160</v>
      </c>
      <c r="E1125" s="215" t="s">
        <v>1836</v>
      </c>
      <c r="F1125" s="271" t="s">
        <v>1837</v>
      </c>
      <c r="G1125" s="217" t="s">
        <v>352</v>
      </c>
      <c r="H1125" s="218">
        <v>1</v>
      </c>
      <c r="I1125" s="219"/>
      <c r="J1125" s="220">
        <f>ROUND(I1125*H1125,2)</f>
        <v>0</v>
      </c>
      <c r="K1125" s="216" t="s">
        <v>1</v>
      </c>
      <c r="L1125" s="44"/>
      <c r="M1125" s="221" t="s">
        <v>1</v>
      </c>
      <c r="N1125" s="222" t="s">
        <v>43</v>
      </c>
      <c r="O1125" s="91"/>
      <c r="P1125" s="223">
        <f>O1125*H1125</f>
        <v>0</v>
      </c>
      <c r="Q1125" s="223">
        <v>0.00066</v>
      </c>
      <c r="R1125" s="223">
        <f>Q1125*H1125</f>
        <v>0.00066</v>
      </c>
      <c r="S1125" s="223">
        <v>0</v>
      </c>
      <c r="T1125" s="224">
        <f>S1125*H1125</f>
        <v>0</v>
      </c>
      <c r="U1125" s="38"/>
      <c r="V1125" s="38"/>
      <c r="W1125" s="38"/>
      <c r="X1125" s="38"/>
      <c r="Y1125" s="38"/>
      <c r="Z1125" s="38"/>
      <c r="AA1125" s="38"/>
      <c r="AB1125" s="38"/>
      <c r="AC1125" s="38"/>
      <c r="AD1125" s="38"/>
      <c r="AE1125" s="38"/>
      <c r="AR1125" s="225" t="s">
        <v>254</v>
      </c>
      <c r="AT1125" s="225" t="s">
        <v>160</v>
      </c>
      <c r="AU1125" s="225" t="s">
        <v>87</v>
      </c>
      <c r="AY1125" s="17" t="s">
        <v>157</v>
      </c>
      <c r="BE1125" s="226">
        <f>IF(N1125="základní",J1125,0)</f>
        <v>0</v>
      </c>
      <c r="BF1125" s="226">
        <f>IF(N1125="snížená",J1125,0)</f>
        <v>0</v>
      </c>
      <c r="BG1125" s="226">
        <f>IF(N1125="zákl. přenesená",J1125,0)</f>
        <v>0</v>
      </c>
      <c r="BH1125" s="226">
        <f>IF(N1125="sníž. přenesená",J1125,0)</f>
        <v>0</v>
      </c>
      <c r="BI1125" s="226">
        <f>IF(N1125="nulová",J1125,0)</f>
        <v>0</v>
      </c>
      <c r="BJ1125" s="17" t="s">
        <v>85</v>
      </c>
      <c r="BK1125" s="226">
        <f>ROUND(I1125*H1125,2)</f>
        <v>0</v>
      </c>
      <c r="BL1125" s="17" t="s">
        <v>254</v>
      </c>
      <c r="BM1125" s="225" t="s">
        <v>1838</v>
      </c>
    </row>
    <row r="1126" s="14" customFormat="1">
      <c r="A1126" s="14"/>
      <c r="B1126" s="238"/>
      <c r="C1126" s="239"/>
      <c r="D1126" s="229" t="s">
        <v>167</v>
      </c>
      <c r="E1126" s="240" t="s">
        <v>1</v>
      </c>
      <c r="F1126" s="241" t="s">
        <v>85</v>
      </c>
      <c r="G1126" s="239"/>
      <c r="H1126" s="242">
        <v>1</v>
      </c>
      <c r="I1126" s="243"/>
      <c r="J1126" s="239"/>
      <c r="K1126" s="239"/>
      <c r="L1126" s="244"/>
      <c r="M1126" s="245"/>
      <c r="N1126" s="246"/>
      <c r="O1126" s="246"/>
      <c r="P1126" s="246"/>
      <c r="Q1126" s="246"/>
      <c r="R1126" s="246"/>
      <c r="S1126" s="246"/>
      <c r="T1126" s="247"/>
      <c r="U1126" s="14"/>
      <c r="V1126" s="14"/>
      <c r="W1126" s="14"/>
      <c r="X1126" s="14"/>
      <c r="Y1126" s="14"/>
      <c r="Z1126" s="14"/>
      <c r="AA1126" s="14"/>
      <c r="AB1126" s="14"/>
      <c r="AC1126" s="14"/>
      <c r="AD1126" s="14"/>
      <c r="AE1126" s="14"/>
      <c r="AT1126" s="248" t="s">
        <v>167</v>
      </c>
      <c r="AU1126" s="248" t="s">
        <v>87</v>
      </c>
      <c r="AV1126" s="14" t="s">
        <v>87</v>
      </c>
      <c r="AW1126" s="14" t="s">
        <v>33</v>
      </c>
      <c r="AX1126" s="14" t="s">
        <v>85</v>
      </c>
      <c r="AY1126" s="248" t="s">
        <v>157</v>
      </c>
    </row>
    <row r="1127" s="2" customFormat="1" ht="24.15" customHeight="1">
      <c r="A1127" s="38"/>
      <c r="B1127" s="39"/>
      <c r="C1127" s="214" t="s">
        <v>1839</v>
      </c>
      <c r="D1127" s="214" t="s">
        <v>160</v>
      </c>
      <c r="E1127" s="215" t="s">
        <v>1840</v>
      </c>
      <c r="F1127" s="216" t="s">
        <v>1841</v>
      </c>
      <c r="G1127" s="217" t="s">
        <v>352</v>
      </c>
      <c r="H1127" s="218">
        <v>1</v>
      </c>
      <c r="I1127" s="219"/>
      <c r="J1127" s="220">
        <f>ROUND(I1127*H1127,2)</f>
        <v>0</v>
      </c>
      <c r="K1127" s="216" t="s">
        <v>1</v>
      </c>
      <c r="L1127" s="44"/>
      <c r="M1127" s="221" t="s">
        <v>1</v>
      </c>
      <c r="N1127" s="222" t="s">
        <v>43</v>
      </c>
      <c r="O1127" s="91"/>
      <c r="P1127" s="223">
        <f>O1127*H1127</f>
        <v>0</v>
      </c>
      <c r="Q1127" s="223">
        <v>0.00066</v>
      </c>
      <c r="R1127" s="223">
        <f>Q1127*H1127</f>
        <v>0.00066</v>
      </c>
      <c r="S1127" s="223">
        <v>0</v>
      </c>
      <c r="T1127" s="224">
        <f>S1127*H1127</f>
        <v>0</v>
      </c>
      <c r="U1127" s="38"/>
      <c r="V1127" s="38"/>
      <c r="W1127" s="38"/>
      <c r="X1127" s="38"/>
      <c r="Y1127" s="38"/>
      <c r="Z1127" s="38"/>
      <c r="AA1127" s="38"/>
      <c r="AB1127" s="38"/>
      <c r="AC1127" s="38"/>
      <c r="AD1127" s="38"/>
      <c r="AE1127" s="38"/>
      <c r="AR1127" s="225" t="s">
        <v>254</v>
      </c>
      <c r="AT1127" s="225" t="s">
        <v>160</v>
      </c>
      <c r="AU1127" s="225" t="s">
        <v>87</v>
      </c>
      <c r="AY1127" s="17" t="s">
        <v>157</v>
      </c>
      <c r="BE1127" s="226">
        <f>IF(N1127="základní",J1127,0)</f>
        <v>0</v>
      </c>
      <c r="BF1127" s="226">
        <f>IF(N1127="snížená",J1127,0)</f>
        <v>0</v>
      </c>
      <c r="BG1127" s="226">
        <f>IF(N1127="zákl. přenesená",J1127,0)</f>
        <v>0</v>
      </c>
      <c r="BH1127" s="226">
        <f>IF(N1127="sníž. přenesená",J1127,0)</f>
        <v>0</v>
      </c>
      <c r="BI1127" s="226">
        <f>IF(N1127="nulová",J1127,0)</f>
        <v>0</v>
      </c>
      <c r="BJ1127" s="17" t="s">
        <v>85</v>
      </c>
      <c r="BK1127" s="226">
        <f>ROUND(I1127*H1127,2)</f>
        <v>0</v>
      </c>
      <c r="BL1127" s="17" t="s">
        <v>254</v>
      </c>
      <c r="BM1127" s="225" t="s">
        <v>1842</v>
      </c>
    </row>
    <row r="1128" s="14" customFormat="1">
      <c r="A1128" s="14"/>
      <c r="B1128" s="238"/>
      <c r="C1128" s="239"/>
      <c r="D1128" s="229" t="s">
        <v>167</v>
      </c>
      <c r="E1128" s="240" t="s">
        <v>1</v>
      </c>
      <c r="F1128" s="241" t="s">
        <v>85</v>
      </c>
      <c r="G1128" s="239"/>
      <c r="H1128" s="242">
        <v>1</v>
      </c>
      <c r="I1128" s="243"/>
      <c r="J1128" s="239"/>
      <c r="K1128" s="239"/>
      <c r="L1128" s="244"/>
      <c r="M1128" s="245"/>
      <c r="N1128" s="246"/>
      <c r="O1128" s="246"/>
      <c r="P1128" s="246"/>
      <c r="Q1128" s="246"/>
      <c r="R1128" s="246"/>
      <c r="S1128" s="246"/>
      <c r="T1128" s="247"/>
      <c r="U1128" s="14"/>
      <c r="V1128" s="14"/>
      <c r="W1128" s="14"/>
      <c r="X1128" s="14"/>
      <c r="Y1128" s="14"/>
      <c r="Z1128" s="14"/>
      <c r="AA1128" s="14"/>
      <c r="AB1128" s="14"/>
      <c r="AC1128" s="14"/>
      <c r="AD1128" s="14"/>
      <c r="AE1128" s="14"/>
      <c r="AT1128" s="248" t="s">
        <v>167</v>
      </c>
      <c r="AU1128" s="248" t="s">
        <v>87</v>
      </c>
      <c r="AV1128" s="14" t="s">
        <v>87</v>
      </c>
      <c r="AW1128" s="14" t="s">
        <v>33</v>
      </c>
      <c r="AX1128" s="14" t="s">
        <v>85</v>
      </c>
      <c r="AY1128" s="248" t="s">
        <v>157</v>
      </c>
    </row>
    <row r="1129" s="2" customFormat="1" ht="24.15" customHeight="1">
      <c r="A1129" s="38"/>
      <c r="B1129" s="39"/>
      <c r="C1129" s="214" t="s">
        <v>1843</v>
      </c>
      <c r="D1129" s="214" t="s">
        <v>160</v>
      </c>
      <c r="E1129" s="215" t="s">
        <v>1844</v>
      </c>
      <c r="F1129" s="216" t="s">
        <v>1845</v>
      </c>
      <c r="G1129" s="217" t="s">
        <v>352</v>
      </c>
      <c r="H1129" s="218">
        <v>1</v>
      </c>
      <c r="I1129" s="219"/>
      <c r="J1129" s="220">
        <f>ROUND(I1129*H1129,2)</f>
        <v>0</v>
      </c>
      <c r="K1129" s="216" t="s">
        <v>1</v>
      </c>
      <c r="L1129" s="44"/>
      <c r="M1129" s="221" t="s">
        <v>1</v>
      </c>
      <c r="N1129" s="222" t="s">
        <v>43</v>
      </c>
      <c r="O1129" s="91"/>
      <c r="P1129" s="223">
        <f>O1129*H1129</f>
        <v>0</v>
      </c>
      <c r="Q1129" s="223">
        <v>0.00066</v>
      </c>
      <c r="R1129" s="223">
        <f>Q1129*H1129</f>
        <v>0.00066</v>
      </c>
      <c r="S1129" s="223">
        <v>0</v>
      </c>
      <c r="T1129" s="224">
        <f>S1129*H1129</f>
        <v>0</v>
      </c>
      <c r="U1129" s="38"/>
      <c r="V1129" s="38"/>
      <c r="W1129" s="38"/>
      <c r="X1129" s="38"/>
      <c r="Y1129" s="38"/>
      <c r="Z1129" s="38"/>
      <c r="AA1129" s="38"/>
      <c r="AB1129" s="38"/>
      <c r="AC1129" s="38"/>
      <c r="AD1129" s="38"/>
      <c r="AE1129" s="38"/>
      <c r="AR1129" s="225" t="s">
        <v>254</v>
      </c>
      <c r="AT1129" s="225" t="s">
        <v>160</v>
      </c>
      <c r="AU1129" s="225" t="s">
        <v>87</v>
      </c>
      <c r="AY1129" s="17" t="s">
        <v>157</v>
      </c>
      <c r="BE1129" s="226">
        <f>IF(N1129="základní",J1129,0)</f>
        <v>0</v>
      </c>
      <c r="BF1129" s="226">
        <f>IF(N1129="snížená",J1129,0)</f>
        <v>0</v>
      </c>
      <c r="BG1129" s="226">
        <f>IF(N1129="zákl. přenesená",J1129,0)</f>
        <v>0</v>
      </c>
      <c r="BH1129" s="226">
        <f>IF(N1129="sníž. přenesená",J1129,0)</f>
        <v>0</v>
      </c>
      <c r="BI1129" s="226">
        <f>IF(N1129="nulová",J1129,0)</f>
        <v>0</v>
      </c>
      <c r="BJ1129" s="17" t="s">
        <v>85</v>
      </c>
      <c r="BK1129" s="226">
        <f>ROUND(I1129*H1129,2)</f>
        <v>0</v>
      </c>
      <c r="BL1129" s="17" t="s">
        <v>254</v>
      </c>
      <c r="BM1129" s="225" t="s">
        <v>1846</v>
      </c>
    </row>
    <row r="1130" s="14" customFormat="1">
      <c r="A1130" s="14"/>
      <c r="B1130" s="238"/>
      <c r="C1130" s="239"/>
      <c r="D1130" s="229" t="s">
        <v>167</v>
      </c>
      <c r="E1130" s="240" t="s">
        <v>1</v>
      </c>
      <c r="F1130" s="241" t="s">
        <v>85</v>
      </c>
      <c r="G1130" s="239"/>
      <c r="H1130" s="242">
        <v>1</v>
      </c>
      <c r="I1130" s="243"/>
      <c r="J1130" s="239"/>
      <c r="K1130" s="239"/>
      <c r="L1130" s="244"/>
      <c r="M1130" s="245"/>
      <c r="N1130" s="246"/>
      <c r="O1130" s="246"/>
      <c r="P1130" s="246"/>
      <c r="Q1130" s="246"/>
      <c r="R1130" s="246"/>
      <c r="S1130" s="246"/>
      <c r="T1130" s="247"/>
      <c r="U1130" s="14"/>
      <c r="V1130" s="14"/>
      <c r="W1130" s="14"/>
      <c r="X1130" s="14"/>
      <c r="Y1130" s="14"/>
      <c r="Z1130" s="14"/>
      <c r="AA1130" s="14"/>
      <c r="AB1130" s="14"/>
      <c r="AC1130" s="14"/>
      <c r="AD1130" s="14"/>
      <c r="AE1130" s="14"/>
      <c r="AT1130" s="248" t="s">
        <v>167</v>
      </c>
      <c r="AU1130" s="248" t="s">
        <v>87</v>
      </c>
      <c r="AV1130" s="14" t="s">
        <v>87</v>
      </c>
      <c r="AW1130" s="14" t="s">
        <v>33</v>
      </c>
      <c r="AX1130" s="14" t="s">
        <v>85</v>
      </c>
      <c r="AY1130" s="248" t="s">
        <v>157</v>
      </c>
    </row>
    <row r="1131" s="2" customFormat="1" ht="24.15" customHeight="1">
      <c r="A1131" s="38"/>
      <c r="B1131" s="39"/>
      <c r="C1131" s="214" t="s">
        <v>1847</v>
      </c>
      <c r="D1131" s="214" t="s">
        <v>160</v>
      </c>
      <c r="E1131" s="215" t="s">
        <v>1848</v>
      </c>
      <c r="F1131" s="216" t="s">
        <v>1849</v>
      </c>
      <c r="G1131" s="217" t="s">
        <v>352</v>
      </c>
      <c r="H1131" s="218">
        <v>1</v>
      </c>
      <c r="I1131" s="219"/>
      <c r="J1131" s="220">
        <f>ROUND(I1131*H1131,2)</f>
        <v>0</v>
      </c>
      <c r="K1131" s="216" t="s">
        <v>1</v>
      </c>
      <c r="L1131" s="44"/>
      <c r="M1131" s="221" t="s">
        <v>1</v>
      </c>
      <c r="N1131" s="222" t="s">
        <v>43</v>
      </c>
      <c r="O1131" s="91"/>
      <c r="P1131" s="223">
        <f>O1131*H1131</f>
        <v>0</v>
      </c>
      <c r="Q1131" s="223">
        <v>0.00066</v>
      </c>
      <c r="R1131" s="223">
        <f>Q1131*H1131</f>
        <v>0.00066</v>
      </c>
      <c r="S1131" s="223">
        <v>0</v>
      </c>
      <c r="T1131" s="224">
        <f>S1131*H1131</f>
        <v>0</v>
      </c>
      <c r="U1131" s="38"/>
      <c r="V1131" s="38"/>
      <c r="W1131" s="38"/>
      <c r="X1131" s="38"/>
      <c r="Y1131" s="38"/>
      <c r="Z1131" s="38"/>
      <c r="AA1131" s="38"/>
      <c r="AB1131" s="38"/>
      <c r="AC1131" s="38"/>
      <c r="AD1131" s="38"/>
      <c r="AE1131" s="38"/>
      <c r="AR1131" s="225" t="s">
        <v>254</v>
      </c>
      <c r="AT1131" s="225" t="s">
        <v>160</v>
      </c>
      <c r="AU1131" s="225" t="s">
        <v>87</v>
      </c>
      <c r="AY1131" s="17" t="s">
        <v>157</v>
      </c>
      <c r="BE1131" s="226">
        <f>IF(N1131="základní",J1131,0)</f>
        <v>0</v>
      </c>
      <c r="BF1131" s="226">
        <f>IF(N1131="snížená",J1131,0)</f>
        <v>0</v>
      </c>
      <c r="BG1131" s="226">
        <f>IF(N1131="zákl. přenesená",J1131,0)</f>
        <v>0</v>
      </c>
      <c r="BH1131" s="226">
        <f>IF(N1131="sníž. přenesená",J1131,0)</f>
        <v>0</v>
      </c>
      <c r="BI1131" s="226">
        <f>IF(N1131="nulová",J1131,0)</f>
        <v>0</v>
      </c>
      <c r="BJ1131" s="17" t="s">
        <v>85</v>
      </c>
      <c r="BK1131" s="226">
        <f>ROUND(I1131*H1131,2)</f>
        <v>0</v>
      </c>
      <c r="BL1131" s="17" t="s">
        <v>254</v>
      </c>
      <c r="BM1131" s="225" t="s">
        <v>1850</v>
      </c>
    </row>
    <row r="1132" s="14" customFormat="1">
      <c r="A1132" s="14"/>
      <c r="B1132" s="238"/>
      <c r="C1132" s="239"/>
      <c r="D1132" s="229" t="s">
        <v>167</v>
      </c>
      <c r="E1132" s="240" t="s">
        <v>1</v>
      </c>
      <c r="F1132" s="241" t="s">
        <v>85</v>
      </c>
      <c r="G1132" s="239"/>
      <c r="H1132" s="242">
        <v>1</v>
      </c>
      <c r="I1132" s="243"/>
      <c r="J1132" s="239"/>
      <c r="K1132" s="239"/>
      <c r="L1132" s="244"/>
      <c r="M1132" s="245"/>
      <c r="N1132" s="246"/>
      <c r="O1132" s="246"/>
      <c r="P1132" s="246"/>
      <c r="Q1132" s="246"/>
      <c r="R1132" s="246"/>
      <c r="S1132" s="246"/>
      <c r="T1132" s="247"/>
      <c r="U1132" s="14"/>
      <c r="V1132" s="14"/>
      <c r="W1132" s="14"/>
      <c r="X1132" s="14"/>
      <c r="Y1132" s="14"/>
      <c r="Z1132" s="14"/>
      <c r="AA1132" s="14"/>
      <c r="AB1132" s="14"/>
      <c r="AC1132" s="14"/>
      <c r="AD1132" s="14"/>
      <c r="AE1132" s="14"/>
      <c r="AT1132" s="248" t="s">
        <v>167</v>
      </c>
      <c r="AU1132" s="248" t="s">
        <v>87</v>
      </c>
      <c r="AV1132" s="14" t="s">
        <v>87</v>
      </c>
      <c r="AW1132" s="14" t="s">
        <v>33</v>
      </c>
      <c r="AX1132" s="14" t="s">
        <v>85</v>
      </c>
      <c r="AY1132" s="248" t="s">
        <v>157</v>
      </c>
    </row>
    <row r="1133" s="2" customFormat="1" ht="24.15" customHeight="1">
      <c r="A1133" s="38"/>
      <c r="B1133" s="39"/>
      <c r="C1133" s="214" t="s">
        <v>1851</v>
      </c>
      <c r="D1133" s="214" t="s">
        <v>160</v>
      </c>
      <c r="E1133" s="215" t="s">
        <v>1852</v>
      </c>
      <c r="F1133" s="216" t="s">
        <v>1853</v>
      </c>
      <c r="G1133" s="217" t="s">
        <v>352</v>
      </c>
      <c r="H1133" s="218">
        <v>1</v>
      </c>
      <c r="I1133" s="219"/>
      <c r="J1133" s="220">
        <f>ROUND(I1133*H1133,2)</f>
        <v>0</v>
      </c>
      <c r="K1133" s="216" t="s">
        <v>1</v>
      </c>
      <c r="L1133" s="44"/>
      <c r="M1133" s="221" t="s">
        <v>1</v>
      </c>
      <c r="N1133" s="222" t="s">
        <v>43</v>
      </c>
      <c r="O1133" s="91"/>
      <c r="P1133" s="223">
        <f>O1133*H1133</f>
        <v>0</v>
      </c>
      <c r="Q1133" s="223">
        <v>0.00066</v>
      </c>
      <c r="R1133" s="223">
        <f>Q1133*H1133</f>
        <v>0.00066</v>
      </c>
      <c r="S1133" s="223">
        <v>0</v>
      </c>
      <c r="T1133" s="224">
        <f>S1133*H1133</f>
        <v>0</v>
      </c>
      <c r="U1133" s="38"/>
      <c r="V1133" s="38"/>
      <c r="W1133" s="38"/>
      <c r="X1133" s="38"/>
      <c r="Y1133" s="38"/>
      <c r="Z1133" s="38"/>
      <c r="AA1133" s="38"/>
      <c r="AB1133" s="38"/>
      <c r="AC1133" s="38"/>
      <c r="AD1133" s="38"/>
      <c r="AE1133" s="38"/>
      <c r="AR1133" s="225" t="s">
        <v>254</v>
      </c>
      <c r="AT1133" s="225" t="s">
        <v>160</v>
      </c>
      <c r="AU1133" s="225" t="s">
        <v>87</v>
      </c>
      <c r="AY1133" s="17" t="s">
        <v>157</v>
      </c>
      <c r="BE1133" s="226">
        <f>IF(N1133="základní",J1133,0)</f>
        <v>0</v>
      </c>
      <c r="BF1133" s="226">
        <f>IF(N1133="snížená",J1133,0)</f>
        <v>0</v>
      </c>
      <c r="BG1133" s="226">
        <f>IF(N1133="zákl. přenesená",J1133,0)</f>
        <v>0</v>
      </c>
      <c r="BH1133" s="226">
        <f>IF(N1133="sníž. přenesená",J1133,0)</f>
        <v>0</v>
      </c>
      <c r="BI1133" s="226">
        <f>IF(N1133="nulová",J1133,0)</f>
        <v>0</v>
      </c>
      <c r="BJ1133" s="17" t="s">
        <v>85</v>
      </c>
      <c r="BK1133" s="226">
        <f>ROUND(I1133*H1133,2)</f>
        <v>0</v>
      </c>
      <c r="BL1133" s="17" t="s">
        <v>254</v>
      </c>
      <c r="BM1133" s="225" t="s">
        <v>1854</v>
      </c>
    </row>
    <row r="1134" s="14" customFormat="1">
      <c r="A1134" s="14"/>
      <c r="B1134" s="238"/>
      <c r="C1134" s="239"/>
      <c r="D1134" s="229" t="s">
        <v>167</v>
      </c>
      <c r="E1134" s="240" t="s">
        <v>1</v>
      </c>
      <c r="F1134" s="241" t="s">
        <v>85</v>
      </c>
      <c r="G1134" s="239"/>
      <c r="H1134" s="242">
        <v>1</v>
      </c>
      <c r="I1134" s="243"/>
      <c r="J1134" s="239"/>
      <c r="K1134" s="239"/>
      <c r="L1134" s="244"/>
      <c r="M1134" s="245"/>
      <c r="N1134" s="246"/>
      <c r="O1134" s="246"/>
      <c r="P1134" s="246"/>
      <c r="Q1134" s="246"/>
      <c r="R1134" s="246"/>
      <c r="S1134" s="246"/>
      <c r="T1134" s="247"/>
      <c r="U1134" s="14"/>
      <c r="V1134" s="14"/>
      <c r="W1134" s="14"/>
      <c r="X1134" s="14"/>
      <c r="Y1134" s="14"/>
      <c r="Z1134" s="14"/>
      <c r="AA1134" s="14"/>
      <c r="AB1134" s="14"/>
      <c r="AC1134" s="14"/>
      <c r="AD1134" s="14"/>
      <c r="AE1134" s="14"/>
      <c r="AT1134" s="248" t="s">
        <v>167</v>
      </c>
      <c r="AU1134" s="248" t="s">
        <v>87</v>
      </c>
      <c r="AV1134" s="14" t="s">
        <v>87</v>
      </c>
      <c r="AW1134" s="14" t="s">
        <v>33</v>
      </c>
      <c r="AX1134" s="14" t="s">
        <v>85</v>
      </c>
      <c r="AY1134" s="248" t="s">
        <v>157</v>
      </c>
    </row>
    <row r="1135" s="2" customFormat="1" ht="24.15" customHeight="1">
      <c r="A1135" s="38"/>
      <c r="B1135" s="39"/>
      <c r="C1135" s="214" t="s">
        <v>1855</v>
      </c>
      <c r="D1135" s="214" t="s">
        <v>160</v>
      </c>
      <c r="E1135" s="215" t="s">
        <v>1856</v>
      </c>
      <c r="F1135" s="216" t="s">
        <v>1857</v>
      </c>
      <c r="G1135" s="217" t="s">
        <v>352</v>
      </c>
      <c r="H1135" s="218">
        <v>1</v>
      </c>
      <c r="I1135" s="219"/>
      <c r="J1135" s="220">
        <f>ROUND(I1135*H1135,2)</f>
        <v>0</v>
      </c>
      <c r="K1135" s="216" t="s">
        <v>1</v>
      </c>
      <c r="L1135" s="44"/>
      <c r="M1135" s="221" t="s">
        <v>1</v>
      </c>
      <c r="N1135" s="222" t="s">
        <v>43</v>
      </c>
      <c r="O1135" s="91"/>
      <c r="P1135" s="223">
        <f>O1135*H1135</f>
        <v>0</v>
      </c>
      <c r="Q1135" s="223">
        <v>0.00066</v>
      </c>
      <c r="R1135" s="223">
        <f>Q1135*H1135</f>
        <v>0.00066</v>
      </c>
      <c r="S1135" s="223">
        <v>0</v>
      </c>
      <c r="T1135" s="224">
        <f>S1135*H1135</f>
        <v>0</v>
      </c>
      <c r="U1135" s="38"/>
      <c r="V1135" s="38"/>
      <c r="W1135" s="38"/>
      <c r="X1135" s="38"/>
      <c r="Y1135" s="38"/>
      <c r="Z1135" s="38"/>
      <c r="AA1135" s="38"/>
      <c r="AB1135" s="38"/>
      <c r="AC1135" s="38"/>
      <c r="AD1135" s="38"/>
      <c r="AE1135" s="38"/>
      <c r="AR1135" s="225" t="s">
        <v>254</v>
      </c>
      <c r="AT1135" s="225" t="s">
        <v>160</v>
      </c>
      <c r="AU1135" s="225" t="s">
        <v>87</v>
      </c>
      <c r="AY1135" s="17" t="s">
        <v>157</v>
      </c>
      <c r="BE1135" s="226">
        <f>IF(N1135="základní",J1135,0)</f>
        <v>0</v>
      </c>
      <c r="BF1135" s="226">
        <f>IF(N1135="snížená",J1135,0)</f>
        <v>0</v>
      </c>
      <c r="BG1135" s="226">
        <f>IF(N1135="zákl. přenesená",J1135,0)</f>
        <v>0</v>
      </c>
      <c r="BH1135" s="226">
        <f>IF(N1135="sníž. přenesená",J1135,0)</f>
        <v>0</v>
      </c>
      <c r="BI1135" s="226">
        <f>IF(N1135="nulová",J1135,0)</f>
        <v>0</v>
      </c>
      <c r="BJ1135" s="17" t="s">
        <v>85</v>
      </c>
      <c r="BK1135" s="226">
        <f>ROUND(I1135*H1135,2)</f>
        <v>0</v>
      </c>
      <c r="BL1135" s="17" t="s">
        <v>254</v>
      </c>
      <c r="BM1135" s="225" t="s">
        <v>1858</v>
      </c>
    </row>
    <row r="1136" s="14" customFormat="1">
      <c r="A1136" s="14"/>
      <c r="B1136" s="238"/>
      <c r="C1136" s="239"/>
      <c r="D1136" s="229" t="s">
        <v>167</v>
      </c>
      <c r="E1136" s="240" t="s">
        <v>1</v>
      </c>
      <c r="F1136" s="241" t="s">
        <v>85</v>
      </c>
      <c r="G1136" s="239"/>
      <c r="H1136" s="242">
        <v>1</v>
      </c>
      <c r="I1136" s="243"/>
      <c r="J1136" s="239"/>
      <c r="K1136" s="239"/>
      <c r="L1136" s="244"/>
      <c r="M1136" s="245"/>
      <c r="N1136" s="246"/>
      <c r="O1136" s="246"/>
      <c r="P1136" s="246"/>
      <c r="Q1136" s="246"/>
      <c r="R1136" s="246"/>
      <c r="S1136" s="246"/>
      <c r="T1136" s="247"/>
      <c r="U1136" s="14"/>
      <c r="V1136" s="14"/>
      <c r="W1136" s="14"/>
      <c r="X1136" s="14"/>
      <c r="Y1136" s="14"/>
      <c r="Z1136" s="14"/>
      <c r="AA1136" s="14"/>
      <c r="AB1136" s="14"/>
      <c r="AC1136" s="14"/>
      <c r="AD1136" s="14"/>
      <c r="AE1136" s="14"/>
      <c r="AT1136" s="248" t="s">
        <v>167</v>
      </c>
      <c r="AU1136" s="248" t="s">
        <v>87</v>
      </c>
      <c r="AV1136" s="14" t="s">
        <v>87</v>
      </c>
      <c r="AW1136" s="14" t="s">
        <v>33</v>
      </c>
      <c r="AX1136" s="14" t="s">
        <v>85</v>
      </c>
      <c r="AY1136" s="248" t="s">
        <v>157</v>
      </c>
    </row>
    <row r="1137" s="2" customFormat="1" ht="62.7" customHeight="1">
      <c r="A1137" s="38"/>
      <c r="B1137" s="39"/>
      <c r="C1137" s="214" t="s">
        <v>1859</v>
      </c>
      <c r="D1137" s="214" t="s">
        <v>160</v>
      </c>
      <c r="E1137" s="215" t="s">
        <v>1860</v>
      </c>
      <c r="F1137" s="216" t="s">
        <v>1861</v>
      </c>
      <c r="G1137" s="217" t="s">
        <v>352</v>
      </c>
      <c r="H1137" s="218">
        <v>1</v>
      </c>
      <c r="I1137" s="219"/>
      <c r="J1137" s="220">
        <f>ROUND(I1137*H1137,2)</f>
        <v>0</v>
      </c>
      <c r="K1137" s="216" t="s">
        <v>1</v>
      </c>
      <c r="L1137" s="44"/>
      <c r="M1137" s="221" t="s">
        <v>1</v>
      </c>
      <c r="N1137" s="222" t="s">
        <v>43</v>
      </c>
      <c r="O1137" s="91"/>
      <c r="P1137" s="223">
        <f>O1137*H1137</f>
        <v>0</v>
      </c>
      <c r="Q1137" s="223">
        <v>0.00066</v>
      </c>
      <c r="R1137" s="223">
        <f>Q1137*H1137</f>
        <v>0.00066</v>
      </c>
      <c r="S1137" s="223">
        <v>0</v>
      </c>
      <c r="T1137" s="224">
        <f>S1137*H1137</f>
        <v>0</v>
      </c>
      <c r="U1137" s="38"/>
      <c r="V1137" s="38"/>
      <c r="W1137" s="38"/>
      <c r="X1137" s="38"/>
      <c r="Y1137" s="38"/>
      <c r="Z1137" s="38"/>
      <c r="AA1137" s="38"/>
      <c r="AB1137" s="38"/>
      <c r="AC1137" s="38"/>
      <c r="AD1137" s="38"/>
      <c r="AE1137" s="38"/>
      <c r="AR1137" s="225" t="s">
        <v>254</v>
      </c>
      <c r="AT1137" s="225" t="s">
        <v>160</v>
      </c>
      <c r="AU1137" s="225" t="s">
        <v>87</v>
      </c>
      <c r="AY1137" s="17" t="s">
        <v>157</v>
      </c>
      <c r="BE1137" s="226">
        <f>IF(N1137="základní",J1137,0)</f>
        <v>0</v>
      </c>
      <c r="BF1137" s="226">
        <f>IF(N1137="snížená",J1137,0)</f>
        <v>0</v>
      </c>
      <c r="BG1137" s="226">
        <f>IF(N1137="zákl. přenesená",J1137,0)</f>
        <v>0</v>
      </c>
      <c r="BH1137" s="226">
        <f>IF(N1137="sníž. přenesená",J1137,0)</f>
        <v>0</v>
      </c>
      <c r="BI1137" s="226">
        <f>IF(N1137="nulová",J1137,0)</f>
        <v>0</v>
      </c>
      <c r="BJ1137" s="17" t="s">
        <v>85</v>
      </c>
      <c r="BK1137" s="226">
        <f>ROUND(I1137*H1137,2)</f>
        <v>0</v>
      </c>
      <c r="BL1137" s="17" t="s">
        <v>254</v>
      </c>
      <c r="BM1137" s="225" t="s">
        <v>1862</v>
      </c>
    </row>
    <row r="1138" s="2" customFormat="1" ht="24.15" customHeight="1">
      <c r="A1138" s="38"/>
      <c r="B1138" s="39"/>
      <c r="C1138" s="214" t="s">
        <v>1863</v>
      </c>
      <c r="D1138" s="214" t="s">
        <v>160</v>
      </c>
      <c r="E1138" s="215" t="s">
        <v>1864</v>
      </c>
      <c r="F1138" s="216" t="s">
        <v>1865</v>
      </c>
      <c r="G1138" s="217" t="s">
        <v>352</v>
      </c>
      <c r="H1138" s="218">
        <v>1</v>
      </c>
      <c r="I1138" s="219"/>
      <c r="J1138" s="220">
        <f>ROUND(I1138*H1138,2)</f>
        <v>0</v>
      </c>
      <c r="K1138" s="216" t="s">
        <v>1</v>
      </c>
      <c r="L1138" s="44"/>
      <c r="M1138" s="221" t="s">
        <v>1</v>
      </c>
      <c r="N1138" s="222" t="s">
        <v>43</v>
      </c>
      <c r="O1138" s="91"/>
      <c r="P1138" s="223">
        <f>O1138*H1138</f>
        <v>0</v>
      </c>
      <c r="Q1138" s="223">
        <v>0.00066</v>
      </c>
      <c r="R1138" s="223">
        <f>Q1138*H1138</f>
        <v>0.00066</v>
      </c>
      <c r="S1138" s="223">
        <v>0</v>
      </c>
      <c r="T1138" s="224">
        <f>S1138*H1138</f>
        <v>0</v>
      </c>
      <c r="U1138" s="38"/>
      <c r="V1138" s="38"/>
      <c r="W1138" s="38"/>
      <c r="X1138" s="38"/>
      <c r="Y1138" s="38"/>
      <c r="Z1138" s="38"/>
      <c r="AA1138" s="38"/>
      <c r="AB1138" s="38"/>
      <c r="AC1138" s="38"/>
      <c r="AD1138" s="38"/>
      <c r="AE1138" s="38"/>
      <c r="AR1138" s="225" t="s">
        <v>254</v>
      </c>
      <c r="AT1138" s="225" t="s">
        <v>160</v>
      </c>
      <c r="AU1138" s="225" t="s">
        <v>87</v>
      </c>
      <c r="AY1138" s="17" t="s">
        <v>157</v>
      </c>
      <c r="BE1138" s="226">
        <f>IF(N1138="základní",J1138,0)</f>
        <v>0</v>
      </c>
      <c r="BF1138" s="226">
        <f>IF(N1138="snížená",J1138,0)</f>
        <v>0</v>
      </c>
      <c r="BG1138" s="226">
        <f>IF(N1138="zákl. přenesená",J1138,0)</f>
        <v>0</v>
      </c>
      <c r="BH1138" s="226">
        <f>IF(N1138="sníž. přenesená",J1138,0)</f>
        <v>0</v>
      </c>
      <c r="BI1138" s="226">
        <f>IF(N1138="nulová",J1138,0)</f>
        <v>0</v>
      </c>
      <c r="BJ1138" s="17" t="s">
        <v>85</v>
      </c>
      <c r="BK1138" s="226">
        <f>ROUND(I1138*H1138,2)</f>
        <v>0</v>
      </c>
      <c r="BL1138" s="17" t="s">
        <v>254</v>
      </c>
      <c r="BM1138" s="225" t="s">
        <v>1866</v>
      </c>
    </row>
    <row r="1139" s="14" customFormat="1">
      <c r="A1139" s="14"/>
      <c r="B1139" s="238"/>
      <c r="C1139" s="239"/>
      <c r="D1139" s="229" t="s">
        <v>167</v>
      </c>
      <c r="E1139" s="240" t="s">
        <v>1</v>
      </c>
      <c r="F1139" s="241" t="s">
        <v>85</v>
      </c>
      <c r="G1139" s="239"/>
      <c r="H1139" s="242">
        <v>1</v>
      </c>
      <c r="I1139" s="243"/>
      <c r="J1139" s="239"/>
      <c r="K1139" s="239"/>
      <c r="L1139" s="244"/>
      <c r="M1139" s="245"/>
      <c r="N1139" s="246"/>
      <c r="O1139" s="246"/>
      <c r="P1139" s="246"/>
      <c r="Q1139" s="246"/>
      <c r="R1139" s="246"/>
      <c r="S1139" s="246"/>
      <c r="T1139" s="247"/>
      <c r="U1139" s="14"/>
      <c r="V1139" s="14"/>
      <c r="W1139" s="14"/>
      <c r="X1139" s="14"/>
      <c r="Y1139" s="14"/>
      <c r="Z1139" s="14"/>
      <c r="AA1139" s="14"/>
      <c r="AB1139" s="14"/>
      <c r="AC1139" s="14"/>
      <c r="AD1139" s="14"/>
      <c r="AE1139" s="14"/>
      <c r="AT1139" s="248" t="s">
        <v>167</v>
      </c>
      <c r="AU1139" s="248" t="s">
        <v>87</v>
      </c>
      <c r="AV1139" s="14" t="s">
        <v>87</v>
      </c>
      <c r="AW1139" s="14" t="s">
        <v>33</v>
      </c>
      <c r="AX1139" s="14" t="s">
        <v>85</v>
      </c>
      <c r="AY1139" s="248" t="s">
        <v>157</v>
      </c>
    </row>
    <row r="1140" s="2" customFormat="1" ht="24.15" customHeight="1">
      <c r="A1140" s="38"/>
      <c r="B1140" s="39"/>
      <c r="C1140" s="214" t="s">
        <v>1867</v>
      </c>
      <c r="D1140" s="214" t="s">
        <v>160</v>
      </c>
      <c r="E1140" s="215" t="s">
        <v>1868</v>
      </c>
      <c r="F1140" s="216" t="s">
        <v>1869</v>
      </c>
      <c r="G1140" s="217" t="s">
        <v>352</v>
      </c>
      <c r="H1140" s="218">
        <v>2</v>
      </c>
      <c r="I1140" s="219"/>
      <c r="J1140" s="220">
        <f>ROUND(I1140*H1140,2)</f>
        <v>0</v>
      </c>
      <c r="K1140" s="216" t="s">
        <v>1</v>
      </c>
      <c r="L1140" s="44"/>
      <c r="M1140" s="221" t="s">
        <v>1</v>
      </c>
      <c r="N1140" s="222" t="s">
        <v>43</v>
      </c>
      <c r="O1140" s="91"/>
      <c r="P1140" s="223">
        <f>O1140*H1140</f>
        <v>0</v>
      </c>
      <c r="Q1140" s="223">
        <v>0.00066</v>
      </c>
      <c r="R1140" s="223">
        <f>Q1140*H1140</f>
        <v>0.00132</v>
      </c>
      <c r="S1140" s="223">
        <v>0</v>
      </c>
      <c r="T1140" s="224">
        <f>S1140*H1140</f>
        <v>0</v>
      </c>
      <c r="U1140" s="38"/>
      <c r="V1140" s="38"/>
      <c r="W1140" s="38"/>
      <c r="X1140" s="38"/>
      <c r="Y1140" s="38"/>
      <c r="Z1140" s="38"/>
      <c r="AA1140" s="38"/>
      <c r="AB1140" s="38"/>
      <c r="AC1140" s="38"/>
      <c r="AD1140" s="38"/>
      <c r="AE1140" s="38"/>
      <c r="AR1140" s="225" t="s">
        <v>254</v>
      </c>
      <c r="AT1140" s="225" t="s">
        <v>160</v>
      </c>
      <c r="AU1140" s="225" t="s">
        <v>87</v>
      </c>
      <c r="AY1140" s="17" t="s">
        <v>157</v>
      </c>
      <c r="BE1140" s="226">
        <f>IF(N1140="základní",J1140,0)</f>
        <v>0</v>
      </c>
      <c r="BF1140" s="226">
        <f>IF(N1140="snížená",J1140,0)</f>
        <v>0</v>
      </c>
      <c r="BG1140" s="226">
        <f>IF(N1140="zákl. přenesená",J1140,0)</f>
        <v>0</v>
      </c>
      <c r="BH1140" s="226">
        <f>IF(N1140="sníž. přenesená",J1140,0)</f>
        <v>0</v>
      </c>
      <c r="BI1140" s="226">
        <f>IF(N1140="nulová",J1140,0)</f>
        <v>0</v>
      </c>
      <c r="BJ1140" s="17" t="s">
        <v>85</v>
      </c>
      <c r="BK1140" s="226">
        <f>ROUND(I1140*H1140,2)</f>
        <v>0</v>
      </c>
      <c r="BL1140" s="17" t="s">
        <v>254</v>
      </c>
      <c r="BM1140" s="225" t="s">
        <v>1870</v>
      </c>
    </row>
    <row r="1141" s="14" customFormat="1">
      <c r="A1141" s="14"/>
      <c r="B1141" s="238"/>
      <c r="C1141" s="239"/>
      <c r="D1141" s="229" t="s">
        <v>167</v>
      </c>
      <c r="E1141" s="240" t="s">
        <v>1</v>
      </c>
      <c r="F1141" s="241" t="s">
        <v>87</v>
      </c>
      <c r="G1141" s="239"/>
      <c r="H1141" s="242">
        <v>2</v>
      </c>
      <c r="I1141" s="243"/>
      <c r="J1141" s="239"/>
      <c r="K1141" s="239"/>
      <c r="L1141" s="244"/>
      <c r="M1141" s="245"/>
      <c r="N1141" s="246"/>
      <c r="O1141" s="246"/>
      <c r="P1141" s="246"/>
      <c r="Q1141" s="246"/>
      <c r="R1141" s="246"/>
      <c r="S1141" s="246"/>
      <c r="T1141" s="247"/>
      <c r="U1141" s="14"/>
      <c r="V1141" s="14"/>
      <c r="W1141" s="14"/>
      <c r="X1141" s="14"/>
      <c r="Y1141" s="14"/>
      <c r="Z1141" s="14"/>
      <c r="AA1141" s="14"/>
      <c r="AB1141" s="14"/>
      <c r="AC1141" s="14"/>
      <c r="AD1141" s="14"/>
      <c r="AE1141" s="14"/>
      <c r="AT1141" s="248" t="s">
        <v>167</v>
      </c>
      <c r="AU1141" s="248" t="s">
        <v>87</v>
      </c>
      <c r="AV1141" s="14" t="s">
        <v>87</v>
      </c>
      <c r="AW1141" s="14" t="s">
        <v>33</v>
      </c>
      <c r="AX1141" s="14" t="s">
        <v>85</v>
      </c>
      <c r="AY1141" s="248" t="s">
        <v>157</v>
      </c>
    </row>
    <row r="1142" s="2" customFormat="1" ht="180.75" customHeight="1">
      <c r="A1142" s="38"/>
      <c r="B1142" s="39"/>
      <c r="C1142" s="214" t="s">
        <v>1871</v>
      </c>
      <c r="D1142" s="214" t="s">
        <v>160</v>
      </c>
      <c r="E1142" s="215" t="s">
        <v>1872</v>
      </c>
      <c r="F1142" s="216" t="s">
        <v>1873</v>
      </c>
      <c r="G1142" s="217" t="s">
        <v>352</v>
      </c>
      <c r="H1142" s="218">
        <v>1</v>
      </c>
      <c r="I1142" s="219"/>
      <c r="J1142" s="220">
        <f>ROUND(I1142*H1142,2)</f>
        <v>0</v>
      </c>
      <c r="K1142" s="216" t="s">
        <v>1</v>
      </c>
      <c r="L1142" s="44"/>
      <c r="M1142" s="221" t="s">
        <v>1</v>
      </c>
      <c r="N1142" s="222" t="s">
        <v>43</v>
      </c>
      <c r="O1142" s="91"/>
      <c r="P1142" s="223">
        <f>O1142*H1142</f>
        <v>0</v>
      </c>
      <c r="Q1142" s="223">
        <v>0.00066</v>
      </c>
      <c r="R1142" s="223">
        <f>Q1142*H1142</f>
        <v>0.00066</v>
      </c>
      <c r="S1142" s="223">
        <v>0</v>
      </c>
      <c r="T1142" s="224">
        <f>S1142*H1142</f>
        <v>0</v>
      </c>
      <c r="U1142" s="38"/>
      <c r="V1142" s="38"/>
      <c r="W1142" s="38"/>
      <c r="X1142" s="38"/>
      <c r="Y1142" s="38"/>
      <c r="Z1142" s="38"/>
      <c r="AA1142" s="38"/>
      <c r="AB1142" s="38"/>
      <c r="AC1142" s="38"/>
      <c r="AD1142" s="38"/>
      <c r="AE1142" s="38"/>
      <c r="AR1142" s="225" t="s">
        <v>254</v>
      </c>
      <c r="AT1142" s="225" t="s">
        <v>160</v>
      </c>
      <c r="AU1142" s="225" t="s">
        <v>87</v>
      </c>
      <c r="AY1142" s="17" t="s">
        <v>157</v>
      </c>
      <c r="BE1142" s="226">
        <f>IF(N1142="základní",J1142,0)</f>
        <v>0</v>
      </c>
      <c r="BF1142" s="226">
        <f>IF(N1142="snížená",J1142,0)</f>
        <v>0</v>
      </c>
      <c r="BG1142" s="226">
        <f>IF(N1142="zákl. přenesená",J1142,0)</f>
        <v>0</v>
      </c>
      <c r="BH1142" s="226">
        <f>IF(N1142="sníž. přenesená",J1142,0)</f>
        <v>0</v>
      </c>
      <c r="BI1142" s="226">
        <f>IF(N1142="nulová",J1142,0)</f>
        <v>0</v>
      </c>
      <c r="BJ1142" s="17" t="s">
        <v>85</v>
      </c>
      <c r="BK1142" s="226">
        <f>ROUND(I1142*H1142,2)</f>
        <v>0</v>
      </c>
      <c r="BL1142" s="17" t="s">
        <v>254</v>
      </c>
      <c r="BM1142" s="225" t="s">
        <v>1874</v>
      </c>
    </row>
    <row r="1143" s="14" customFormat="1">
      <c r="A1143" s="14"/>
      <c r="B1143" s="238"/>
      <c r="C1143" s="239"/>
      <c r="D1143" s="229" t="s">
        <v>167</v>
      </c>
      <c r="E1143" s="240" t="s">
        <v>1</v>
      </c>
      <c r="F1143" s="241" t="s">
        <v>85</v>
      </c>
      <c r="G1143" s="239"/>
      <c r="H1143" s="242">
        <v>1</v>
      </c>
      <c r="I1143" s="243"/>
      <c r="J1143" s="239"/>
      <c r="K1143" s="239"/>
      <c r="L1143" s="244"/>
      <c r="M1143" s="245"/>
      <c r="N1143" s="246"/>
      <c r="O1143" s="246"/>
      <c r="P1143" s="246"/>
      <c r="Q1143" s="246"/>
      <c r="R1143" s="246"/>
      <c r="S1143" s="246"/>
      <c r="T1143" s="247"/>
      <c r="U1143" s="14"/>
      <c r="V1143" s="14"/>
      <c r="W1143" s="14"/>
      <c r="X1143" s="14"/>
      <c r="Y1143" s="14"/>
      <c r="Z1143" s="14"/>
      <c r="AA1143" s="14"/>
      <c r="AB1143" s="14"/>
      <c r="AC1143" s="14"/>
      <c r="AD1143" s="14"/>
      <c r="AE1143" s="14"/>
      <c r="AT1143" s="248" t="s">
        <v>167</v>
      </c>
      <c r="AU1143" s="248" t="s">
        <v>87</v>
      </c>
      <c r="AV1143" s="14" t="s">
        <v>87</v>
      </c>
      <c r="AW1143" s="14" t="s">
        <v>33</v>
      </c>
      <c r="AX1143" s="14" t="s">
        <v>85</v>
      </c>
      <c r="AY1143" s="248" t="s">
        <v>157</v>
      </c>
    </row>
    <row r="1144" s="2" customFormat="1" ht="24.15" customHeight="1">
      <c r="A1144" s="38"/>
      <c r="B1144" s="39"/>
      <c r="C1144" s="214" t="s">
        <v>1875</v>
      </c>
      <c r="D1144" s="214" t="s">
        <v>160</v>
      </c>
      <c r="E1144" s="215" t="s">
        <v>1876</v>
      </c>
      <c r="F1144" s="216" t="s">
        <v>1877</v>
      </c>
      <c r="G1144" s="217" t="s">
        <v>352</v>
      </c>
      <c r="H1144" s="218">
        <v>1</v>
      </c>
      <c r="I1144" s="219"/>
      <c r="J1144" s="220">
        <f>ROUND(I1144*H1144,2)</f>
        <v>0</v>
      </c>
      <c r="K1144" s="216" t="s">
        <v>1</v>
      </c>
      <c r="L1144" s="44"/>
      <c r="M1144" s="221" t="s">
        <v>1</v>
      </c>
      <c r="N1144" s="222" t="s">
        <v>43</v>
      </c>
      <c r="O1144" s="91"/>
      <c r="P1144" s="223">
        <f>O1144*H1144</f>
        <v>0</v>
      </c>
      <c r="Q1144" s="223">
        <v>0.00066</v>
      </c>
      <c r="R1144" s="223">
        <f>Q1144*H1144</f>
        <v>0.00066</v>
      </c>
      <c r="S1144" s="223">
        <v>0</v>
      </c>
      <c r="T1144" s="224">
        <f>S1144*H1144</f>
        <v>0</v>
      </c>
      <c r="U1144" s="38"/>
      <c r="V1144" s="38"/>
      <c r="W1144" s="38"/>
      <c r="X1144" s="38"/>
      <c r="Y1144" s="38"/>
      <c r="Z1144" s="38"/>
      <c r="AA1144" s="38"/>
      <c r="AB1144" s="38"/>
      <c r="AC1144" s="38"/>
      <c r="AD1144" s="38"/>
      <c r="AE1144" s="38"/>
      <c r="AR1144" s="225" t="s">
        <v>254</v>
      </c>
      <c r="AT1144" s="225" t="s">
        <v>160</v>
      </c>
      <c r="AU1144" s="225" t="s">
        <v>87</v>
      </c>
      <c r="AY1144" s="17" t="s">
        <v>157</v>
      </c>
      <c r="BE1144" s="226">
        <f>IF(N1144="základní",J1144,0)</f>
        <v>0</v>
      </c>
      <c r="BF1144" s="226">
        <f>IF(N1144="snížená",J1144,0)</f>
        <v>0</v>
      </c>
      <c r="BG1144" s="226">
        <f>IF(N1144="zákl. přenesená",J1144,0)</f>
        <v>0</v>
      </c>
      <c r="BH1144" s="226">
        <f>IF(N1144="sníž. přenesená",J1144,0)</f>
        <v>0</v>
      </c>
      <c r="BI1144" s="226">
        <f>IF(N1144="nulová",J1144,0)</f>
        <v>0</v>
      </c>
      <c r="BJ1144" s="17" t="s">
        <v>85</v>
      </c>
      <c r="BK1144" s="226">
        <f>ROUND(I1144*H1144,2)</f>
        <v>0</v>
      </c>
      <c r="BL1144" s="17" t="s">
        <v>254</v>
      </c>
      <c r="BM1144" s="225" t="s">
        <v>1878</v>
      </c>
    </row>
    <row r="1145" s="14" customFormat="1">
      <c r="A1145" s="14"/>
      <c r="B1145" s="238"/>
      <c r="C1145" s="239"/>
      <c r="D1145" s="229" t="s">
        <v>167</v>
      </c>
      <c r="E1145" s="240" t="s">
        <v>1</v>
      </c>
      <c r="F1145" s="241" t="s">
        <v>85</v>
      </c>
      <c r="G1145" s="239"/>
      <c r="H1145" s="242">
        <v>1</v>
      </c>
      <c r="I1145" s="243"/>
      <c r="J1145" s="239"/>
      <c r="K1145" s="239"/>
      <c r="L1145" s="244"/>
      <c r="M1145" s="245"/>
      <c r="N1145" s="246"/>
      <c r="O1145" s="246"/>
      <c r="P1145" s="246"/>
      <c r="Q1145" s="246"/>
      <c r="R1145" s="246"/>
      <c r="S1145" s="246"/>
      <c r="T1145" s="247"/>
      <c r="U1145" s="14"/>
      <c r="V1145" s="14"/>
      <c r="W1145" s="14"/>
      <c r="X1145" s="14"/>
      <c r="Y1145" s="14"/>
      <c r="Z1145" s="14"/>
      <c r="AA1145" s="14"/>
      <c r="AB1145" s="14"/>
      <c r="AC1145" s="14"/>
      <c r="AD1145" s="14"/>
      <c r="AE1145" s="14"/>
      <c r="AT1145" s="248" t="s">
        <v>167</v>
      </c>
      <c r="AU1145" s="248" t="s">
        <v>87</v>
      </c>
      <c r="AV1145" s="14" t="s">
        <v>87</v>
      </c>
      <c r="AW1145" s="14" t="s">
        <v>33</v>
      </c>
      <c r="AX1145" s="14" t="s">
        <v>85</v>
      </c>
      <c r="AY1145" s="248" t="s">
        <v>157</v>
      </c>
    </row>
    <row r="1146" s="2" customFormat="1">
      <c r="A1146" s="38"/>
      <c r="B1146" s="39"/>
      <c r="C1146" s="214" t="s">
        <v>1879</v>
      </c>
      <c r="D1146" s="214" t="s">
        <v>160</v>
      </c>
      <c r="E1146" s="215" t="s">
        <v>1880</v>
      </c>
      <c r="F1146" s="271" t="s">
        <v>1881</v>
      </c>
      <c r="G1146" s="217" t="s">
        <v>352</v>
      </c>
      <c r="H1146" s="218">
        <v>1</v>
      </c>
      <c r="I1146" s="219"/>
      <c r="J1146" s="220">
        <f>ROUND(I1146*H1146,2)</f>
        <v>0</v>
      </c>
      <c r="K1146" s="216" t="s">
        <v>1</v>
      </c>
      <c r="L1146" s="44"/>
      <c r="M1146" s="221" t="s">
        <v>1</v>
      </c>
      <c r="N1146" s="222" t="s">
        <v>43</v>
      </c>
      <c r="O1146" s="91"/>
      <c r="P1146" s="223">
        <f>O1146*H1146</f>
        <v>0</v>
      </c>
      <c r="Q1146" s="223">
        <v>0.00066</v>
      </c>
      <c r="R1146" s="223">
        <f>Q1146*H1146</f>
        <v>0.00066</v>
      </c>
      <c r="S1146" s="223">
        <v>0</v>
      </c>
      <c r="T1146" s="224">
        <f>S1146*H1146</f>
        <v>0</v>
      </c>
      <c r="U1146" s="38"/>
      <c r="V1146" s="38"/>
      <c r="W1146" s="38"/>
      <c r="X1146" s="38"/>
      <c r="Y1146" s="38"/>
      <c r="Z1146" s="38"/>
      <c r="AA1146" s="38"/>
      <c r="AB1146" s="38"/>
      <c r="AC1146" s="38"/>
      <c r="AD1146" s="38"/>
      <c r="AE1146" s="38"/>
      <c r="AR1146" s="225" t="s">
        <v>254</v>
      </c>
      <c r="AT1146" s="225" t="s">
        <v>160</v>
      </c>
      <c r="AU1146" s="225" t="s">
        <v>87</v>
      </c>
      <c r="AY1146" s="17" t="s">
        <v>157</v>
      </c>
      <c r="BE1146" s="226">
        <f>IF(N1146="základní",J1146,0)</f>
        <v>0</v>
      </c>
      <c r="BF1146" s="226">
        <f>IF(N1146="snížená",J1146,0)</f>
        <v>0</v>
      </c>
      <c r="BG1146" s="226">
        <f>IF(N1146="zákl. přenesená",J1146,0)</f>
        <v>0</v>
      </c>
      <c r="BH1146" s="226">
        <f>IF(N1146="sníž. přenesená",J1146,0)</f>
        <v>0</v>
      </c>
      <c r="BI1146" s="226">
        <f>IF(N1146="nulová",J1146,0)</f>
        <v>0</v>
      </c>
      <c r="BJ1146" s="17" t="s">
        <v>85</v>
      </c>
      <c r="BK1146" s="226">
        <f>ROUND(I1146*H1146,2)</f>
        <v>0</v>
      </c>
      <c r="BL1146" s="17" t="s">
        <v>254</v>
      </c>
      <c r="BM1146" s="225" t="s">
        <v>1882</v>
      </c>
    </row>
    <row r="1147" s="14" customFormat="1">
      <c r="A1147" s="14"/>
      <c r="B1147" s="238"/>
      <c r="C1147" s="239"/>
      <c r="D1147" s="229" t="s">
        <v>167</v>
      </c>
      <c r="E1147" s="240" t="s">
        <v>1</v>
      </c>
      <c r="F1147" s="241" t="s">
        <v>85</v>
      </c>
      <c r="G1147" s="239"/>
      <c r="H1147" s="242">
        <v>1</v>
      </c>
      <c r="I1147" s="243"/>
      <c r="J1147" s="239"/>
      <c r="K1147" s="239"/>
      <c r="L1147" s="244"/>
      <c r="M1147" s="245"/>
      <c r="N1147" s="246"/>
      <c r="O1147" s="246"/>
      <c r="P1147" s="246"/>
      <c r="Q1147" s="246"/>
      <c r="R1147" s="246"/>
      <c r="S1147" s="246"/>
      <c r="T1147" s="247"/>
      <c r="U1147" s="14"/>
      <c r="V1147" s="14"/>
      <c r="W1147" s="14"/>
      <c r="X1147" s="14"/>
      <c r="Y1147" s="14"/>
      <c r="Z1147" s="14"/>
      <c r="AA1147" s="14"/>
      <c r="AB1147" s="14"/>
      <c r="AC1147" s="14"/>
      <c r="AD1147" s="14"/>
      <c r="AE1147" s="14"/>
      <c r="AT1147" s="248" t="s">
        <v>167</v>
      </c>
      <c r="AU1147" s="248" t="s">
        <v>87</v>
      </c>
      <c r="AV1147" s="14" t="s">
        <v>87</v>
      </c>
      <c r="AW1147" s="14" t="s">
        <v>33</v>
      </c>
      <c r="AX1147" s="14" t="s">
        <v>85</v>
      </c>
      <c r="AY1147" s="248" t="s">
        <v>157</v>
      </c>
    </row>
    <row r="1148" s="2" customFormat="1" ht="245.85" customHeight="1">
      <c r="A1148" s="38"/>
      <c r="B1148" s="39"/>
      <c r="C1148" s="214" t="s">
        <v>1883</v>
      </c>
      <c r="D1148" s="214" t="s">
        <v>160</v>
      </c>
      <c r="E1148" s="215" t="s">
        <v>1884</v>
      </c>
      <c r="F1148" s="216" t="s">
        <v>1885</v>
      </c>
      <c r="G1148" s="217" t="s">
        <v>352</v>
      </c>
      <c r="H1148" s="218">
        <v>1</v>
      </c>
      <c r="I1148" s="219"/>
      <c r="J1148" s="220">
        <f>ROUND(I1148*H1148,2)</f>
        <v>0</v>
      </c>
      <c r="K1148" s="216" t="s">
        <v>1</v>
      </c>
      <c r="L1148" s="44"/>
      <c r="M1148" s="221" t="s">
        <v>1</v>
      </c>
      <c r="N1148" s="222" t="s">
        <v>43</v>
      </c>
      <c r="O1148" s="91"/>
      <c r="P1148" s="223">
        <f>O1148*H1148</f>
        <v>0</v>
      </c>
      <c r="Q1148" s="223">
        <v>0.00066</v>
      </c>
      <c r="R1148" s="223">
        <f>Q1148*H1148</f>
        <v>0.00066</v>
      </c>
      <c r="S1148" s="223">
        <v>0</v>
      </c>
      <c r="T1148" s="224">
        <f>S1148*H1148</f>
        <v>0</v>
      </c>
      <c r="U1148" s="38"/>
      <c r="V1148" s="38"/>
      <c r="W1148" s="38"/>
      <c r="X1148" s="38"/>
      <c r="Y1148" s="38"/>
      <c r="Z1148" s="38"/>
      <c r="AA1148" s="38"/>
      <c r="AB1148" s="38"/>
      <c r="AC1148" s="38"/>
      <c r="AD1148" s="38"/>
      <c r="AE1148" s="38"/>
      <c r="AR1148" s="225" t="s">
        <v>254</v>
      </c>
      <c r="AT1148" s="225" t="s">
        <v>160</v>
      </c>
      <c r="AU1148" s="225" t="s">
        <v>87</v>
      </c>
      <c r="AY1148" s="17" t="s">
        <v>157</v>
      </c>
      <c r="BE1148" s="226">
        <f>IF(N1148="základní",J1148,0)</f>
        <v>0</v>
      </c>
      <c r="BF1148" s="226">
        <f>IF(N1148="snížená",J1148,0)</f>
        <v>0</v>
      </c>
      <c r="BG1148" s="226">
        <f>IF(N1148="zákl. přenesená",J1148,0)</f>
        <v>0</v>
      </c>
      <c r="BH1148" s="226">
        <f>IF(N1148="sníž. přenesená",J1148,0)</f>
        <v>0</v>
      </c>
      <c r="BI1148" s="226">
        <f>IF(N1148="nulová",J1148,0)</f>
        <v>0</v>
      </c>
      <c r="BJ1148" s="17" t="s">
        <v>85</v>
      </c>
      <c r="BK1148" s="226">
        <f>ROUND(I1148*H1148,2)</f>
        <v>0</v>
      </c>
      <c r="BL1148" s="17" t="s">
        <v>254</v>
      </c>
      <c r="BM1148" s="225" t="s">
        <v>1886</v>
      </c>
    </row>
    <row r="1149" s="14" customFormat="1">
      <c r="A1149" s="14"/>
      <c r="B1149" s="238"/>
      <c r="C1149" s="239"/>
      <c r="D1149" s="229" t="s">
        <v>167</v>
      </c>
      <c r="E1149" s="240" t="s">
        <v>1</v>
      </c>
      <c r="F1149" s="241" t="s">
        <v>85</v>
      </c>
      <c r="G1149" s="239"/>
      <c r="H1149" s="242">
        <v>1</v>
      </c>
      <c r="I1149" s="243"/>
      <c r="J1149" s="239"/>
      <c r="K1149" s="239"/>
      <c r="L1149" s="244"/>
      <c r="M1149" s="245"/>
      <c r="N1149" s="246"/>
      <c r="O1149" s="246"/>
      <c r="P1149" s="246"/>
      <c r="Q1149" s="246"/>
      <c r="R1149" s="246"/>
      <c r="S1149" s="246"/>
      <c r="T1149" s="247"/>
      <c r="U1149" s="14"/>
      <c r="V1149" s="14"/>
      <c r="W1149" s="14"/>
      <c r="X1149" s="14"/>
      <c r="Y1149" s="14"/>
      <c r="Z1149" s="14"/>
      <c r="AA1149" s="14"/>
      <c r="AB1149" s="14"/>
      <c r="AC1149" s="14"/>
      <c r="AD1149" s="14"/>
      <c r="AE1149" s="14"/>
      <c r="AT1149" s="248" t="s">
        <v>167</v>
      </c>
      <c r="AU1149" s="248" t="s">
        <v>87</v>
      </c>
      <c r="AV1149" s="14" t="s">
        <v>87</v>
      </c>
      <c r="AW1149" s="14" t="s">
        <v>33</v>
      </c>
      <c r="AX1149" s="14" t="s">
        <v>85</v>
      </c>
      <c r="AY1149" s="248" t="s">
        <v>157</v>
      </c>
    </row>
    <row r="1150" s="2" customFormat="1" ht="114.9" customHeight="1">
      <c r="A1150" s="38"/>
      <c r="B1150" s="39"/>
      <c r="C1150" s="214" t="s">
        <v>1887</v>
      </c>
      <c r="D1150" s="214" t="s">
        <v>160</v>
      </c>
      <c r="E1150" s="215" t="s">
        <v>1888</v>
      </c>
      <c r="F1150" s="216" t="s">
        <v>1889</v>
      </c>
      <c r="G1150" s="217" t="s">
        <v>352</v>
      </c>
      <c r="H1150" s="218">
        <v>1</v>
      </c>
      <c r="I1150" s="219"/>
      <c r="J1150" s="220">
        <f>ROUND(I1150*H1150,2)</f>
        <v>0</v>
      </c>
      <c r="K1150" s="216" t="s">
        <v>1</v>
      </c>
      <c r="L1150" s="44"/>
      <c r="M1150" s="221" t="s">
        <v>1</v>
      </c>
      <c r="N1150" s="222" t="s">
        <v>43</v>
      </c>
      <c r="O1150" s="91"/>
      <c r="P1150" s="223">
        <f>O1150*H1150</f>
        <v>0</v>
      </c>
      <c r="Q1150" s="223">
        <v>0.00066</v>
      </c>
      <c r="R1150" s="223">
        <f>Q1150*H1150</f>
        <v>0.00066</v>
      </c>
      <c r="S1150" s="223">
        <v>0</v>
      </c>
      <c r="T1150" s="224">
        <f>S1150*H1150</f>
        <v>0</v>
      </c>
      <c r="U1150" s="38"/>
      <c r="V1150" s="38"/>
      <c r="W1150" s="38"/>
      <c r="X1150" s="38"/>
      <c r="Y1150" s="38"/>
      <c r="Z1150" s="38"/>
      <c r="AA1150" s="38"/>
      <c r="AB1150" s="38"/>
      <c r="AC1150" s="38"/>
      <c r="AD1150" s="38"/>
      <c r="AE1150" s="38"/>
      <c r="AR1150" s="225" t="s">
        <v>254</v>
      </c>
      <c r="AT1150" s="225" t="s">
        <v>160</v>
      </c>
      <c r="AU1150" s="225" t="s">
        <v>87</v>
      </c>
      <c r="AY1150" s="17" t="s">
        <v>157</v>
      </c>
      <c r="BE1150" s="226">
        <f>IF(N1150="základní",J1150,0)</f>
        <v>0</v>
      </c>
      <c r="BF1150" s="226">
        <f>IF(N1150="snížená",J1150,0)</f>
        <v>0</v>
      </c>
      <c r="BG1150" s="226">
        <f>IF(N1150="zákl. přenesená",J1150,0)</f>
        <v>0</v>
      </c>
      <c r="BH1150" s="226">
        <f>IF(N1150="sníž. přenesená",J1150,0)</f>
        <v>0</v>
      </c>
      <c r="BI1150" s="226">
        <f>IF(N1150="nulová",J1150,0)</f>
        <v>0</v>
      </c>
      <c r="BJ1150" s="17" t="s">
        <v>85</v>
      </c>
      <c r="BK1150" s="226">
        <f>ROUND(I1150*H1150,2)</f>
        <v>0</v>
      </c>
      <c r="BL1150" s="17" t="s">
        <v>254</v>
      </c>
      <c r="BM1150" s="225" t="s">
        <v>1890</v>
      </c>
    </row>
    <row r="1151" s="14" customFormat="1">
      <c r="A1151" s="14"/>
      <c r="B1151" s="238"/>
      <c r="C1151" s="239"/>
      <c r="D1151" s="229" t="s">
        <v>167</v>
      </c>
      <c r="E1151" s="240" t="s">
        <v>1</v>
      </c>
      <c r="F1151" s="241" t="s">
        <v>85</v>
      </c>
      <c r="G1151" s="239"/>
      <c r="H1151" s="242">
        <v>1</v>
      </c>
      <c r="I1151" s="243"/>
      <c r="J1151" s="239"/>
      <c r="K1151" s="239"/>
      <c r="L1151" s="244"/>
      <c r="M1151" s="245"/>
      <c r="N1151" s="246"/>
      <c r="O1151" s="246"/>
      <c r="P1151" s="246"/>
      <c r="Q1151" s="246"/>
      <c r="R1151" s="246"/>
      <c r="S1151" s="246"/>
      <c r="T1151" s="247"/>
      <c r="U1151" s="14"/>
      <c r="V1151" s="14"/>
      <c r="W1151" s="14"/>
      <c r="X1151" s="14"/>
      <c r="Y1151" s="14"/>
      <c r="Z1151" s="14"/>
      <c r="AA1151" s="14"/>
      <c r="AB1151" s="14"/>
      <c r="AC1151" s="14"/>
      <c r="AD1151" s="14"/>
      <c r="AE1151" s="14"/>
      <c r="AT1151" s="248" t="s">
        <v>167</v>
      </c>
      <c r="AU1151" s="248" t="s">
        <v>87</v>
      </c>
      <c r="AV1151" s="14" t="s">
        <v>87</v>
      </c>
      <c r="AW1151" s="14" t="s">
        <v>33</v>
      </c>
      <c r="AX1151" s="14" t="s">
        <v>85</v>
      </c>
      <c r="AY1151" s="248" t="s">
        <v>157</v>
      </c>
    </row>
    <row r="1152" s="2" customFormat="1">
      <c r="A1152" s="38"/>
      <c r="B1152" s="39"/>
      <c r="C1152" s="214" t="s">
        <v>1891</v>
      </c>
      <c r="D1152" s="214" t="s">
        <v>160</v>
      </c>
      <c r="E1152" s="215" t="s">
        <v>1892</v>
      </c>
      <c r="F1152" s="271" t="s">
        <v>1893</v>
      </c>
      <c r="G1152" s="217" t="s">
        <v>352</v>
      </c>
      <c r="H1152" s="218">
        <v>1</v>
      </c>
      <c r="I1152" s="219"/>
      <c r="J1152" s="220">
        <f>ROUND(I1152*H1152,2)</f>
        <v>0</v>
      </c>
      <c r="K1152" s="216" t="s">
        <v>1</v>
      </c>
      <c r="L1152" s="44"/>
      <c r="M1152" s="221" t="s">
        <v>1</v>
      </c>
      <c r="N1152" s="222" t="s">
        <v>43</v>
      </c>
      <c r="O1152" s="91"/>
      <c r="P1152" s="223">
        <f>O1152*H1152</f>
        <v>0</v>
      </c>
      <c r="Q1152" s="223">
        <v>0.00066</v>
      </c>
      <c r="R1152" s="223">
        <f>Q1152*H1152</f>
        <v>0.00066</v>
      </c>
      <c r="S1152" s="223">
        <v>0</v>
      </c>
      <c r="T1152" s="224">
        <f>S1152*H1152</f>
        <v>0</v>
      </c>
      <c r="U1152" s="38"/>
      <c r="V1152" s="38"/>
      <c r="W1152" s="38"/>
      <c r="X1152" s="38"/>
      <c r="Y1152" s="38"/>
      <c r="Z1152" s="38"/>
      <c r="AA1152" s="38"/>
      <c r="AB1152" s="38"/>
      <c r="AC1152" s="38"/>
      <c r="AD1152" s="38"/>
      <c r="AE1152" s="38"/>
      <c r="AR1152" s="225" t="s">
        <v>254</v>
      </c>
      <c r="AT1152" s="225" t="s">
        <v>160</v>
      </c>
      <c r="AU1152" s="225" t="s">
        <v>87</v>
      </c>
      <c r="AY1152" s="17" t="s">
        <v>157</v>
      </c>
      <c r="BE1152" s="226">
        <f>IF(N1152="základní",J1152,0)</f>
        <v>0</v>
      </c>
      <c r="BF1152" s="226">
        <f>IF(N1152="snížená",J1152,0)</f>
        <v>0</v>
      </c>
      <c r="BG1152" s="226">
        <f>IF(N1152="zákl. přenesená",J1152,0)</f>
        <v>0</v>
      </c>
      <c r="BH1152" s="226">
        <f>IF(N1152="sníž. přenesená",J1152,0)</f>
        <v>0</v>
      </c>
      <c r="BI1152" s="226">
        <f>IF(N1152="nulová",J1152,0)</f>
        <v>0</v>
      </c>
      <c r="BJ1152" s="17" t="s">
        <v>85</v>
      </c>
      <c r="BK1152" s="226">
        <f>ROUND(I1152*H1152,2)</f>
        <v>0</v>
      </c>
      <c r="BL1152" s="17" t="s">
        <v>254</v>
      </c>
      <c r="BM1152" s="225" t="s">
        <v>1894</v>
      </c>
    </row>
    <row r="1153" s="14" customFormat="1">
      <c r="A1153" s="14"/>
      <c r="B1153" s="238"/>
      <c r="C1153" s="239"/>
      <c r="D1153" s="229" t="s">
        <v>167</v>
      </c>
      <c r="E1153" s="240" t="s">
        <v>1</v>
      </c>
      <c r="F1153" s="241" t="s">
        <v>85</v>
      </c>
      <c r="G1153" s="239"/>
      <c r="H1153" s="242">
        <v>1</v>
      </c>
      <c r="I1153" s="243"/>
      <c r="J1153" s="239"/>
      <c r="K1153" s="239"/>
      <c r="L1153" s="244"/>
      <c r="M1153" s="245"/>
      <c r="N1153" s="246"/>
      <c r="O1153" s="246"/>
      <c r="P1153" s="246"/>
      <c r="Q1153" s="246"/>
      <c r="R1153" s="246"/>
      <c r="S1153" s="246"/>
      <c r="T1153" s="247"/>
      <c r="U1153" s="14"/>
      <c r="V1153" s="14"/>
      <c r="W1153" s="14"/>
      <c r="X1153" s="14"/>
      <c r="Y1153" s="14"/>
      <c r="Z1153" s="14"/>
      <c r="AA1153" s="14"/>
      <c r="AB1153" s="14"/>
      <c r="AC1153" s="14"/>
      <c r="AD1153" s="14"/>
      <c r="AE1153" s="14"/>
      <c r="AT1153" s="248" t="s">
        <v>167</v>
      </c>
      <c r="AU1153" s="248" t="s">
        <v>87</v>
      </c>
      <c r="AV1153" s="14" t="s">
        <v>87</v>
      </c>
      <c r="AW1153" s="14" t="s">
        <v>33</v>
      </c>
      <c r="AX1153" s="14" t="s">
        <v>85</v>
      </c>
      <c r="AY1153" s="248" t="s">
        <v>157</v>
      </c>
    </row>
    <row r="1154" s="2" customFormat="1" ht="218.55" customHeight="1">
      <c r="A1154" s="38"/>
      <c r="B1154" s="39"/>
      <c r="C1154" s="214" t="s">
        <v>1895</v>
      </c>
      <c r="D1154" s="214" t="s">
        <v>160</v>
      </c>
      <c r="E1154" s="215" t="s">
        <v>1896</v>
      </c>
      <c r="F1154" s="216" t="s">
        <v>1897</v>
      </c>
      <c r="G1154" s="217" t="s">
        <v>352</v>
      </c>
      <c r="H1154" s="218">
        <v>1</v>
      </c>
      <c r="I1154" s="219"/>
      <c r="J1154" s="220">
        <f>ROUND(I1154*H1154,2)</f>
        <v>0</v>
      </c>
      <c r="K1154" s="216" t="s">
        <v>1</v>
      </c>
      <c r="L1154" s="44"/>
      <c r="M1154" s="221" t="s">
        <v>1</v>
      </c>
      <c r="N1154" s="222" t="s">
        <v>43</v>
      </c>
      <c r="O1154" s="91"/>
      <c r="P1154" s="223">
        <f>O1154*H1154</f>
        <v>0</v>
      </c>
      <c r="Q1154" s="223">
        <v>0.00066</v>
      </c>
      <c r="R1154" s="223">
        <f>Q1154*H1154</f>
        <v>0.00066</v>
      </c>
      <c r="S1154" s="223">
        <v>0</v>
      </c>
      <c r="T1154" s="224">
        <f>S1154*H1154</f>
        <v>0</v>
      </c>
      <c r="U1154" s="38"/>
      <c r="V1154" s="38"/>
      <c r="W1154" s="38"/>
      <c r="X1154" s="38"/>
      <c r="Y1154" s="38"/>
      <c r="Z1154" s="38"/>
      <c r="AA1154" s="38"/>
      <c r="AB1154" s="38"/>
      <c r="AC1154" s="38"/>
      <c r="AD1154" s="38"/>
      <c r="AE1154" s="38"/>
      <c r="AR1154" s="225" t="s">
        <v>254</v>
      </c>
      <c r="AT1154" s="225" t="s">
        <v>160</v>
      </c>
      <c r="AU1154" s="225" t="s">
        <v>87</v>
      </c>
      <c r="AY1154" s="17" t="s">
        <v>157</v>
      </c>
      <c r="BE1154" s="226">
        <f>IF(N1154="základní",J1154,0)</f>
        <v>0</v>
      </c>
      <c r="BF1154" s="226">
        <f>IF(N1154="snížená",J1154,0)</f>
        <v>0</v>
      </c>
      <c r="BG1154" s="226">
        <f>IF(N1154="zákl. přenesená",J1154,0)</f>
        <v>0</v>
      </c>
      <c r="BH1154" s="226">
        <f>IF(N1154="sníž. přenesená",J1154,0)</f>
        <v>0</v>
      </c>
      <c r="BI1154" s="226">
        <f>IF(N1154="nulová",J1154,0)</f>
        <v>0</v>
      </c>
      <c r="BJ1154" s="17" t="s">
        <v>85</v>
      </c>
      <c r="BK1154" s="226">
        <f>ROUND(I1154*H1154,2)</f>
        <v>0</v>
      </c>
      <c r="BL1154" s="17" t="s">
        <v>254</v>
      </c>
      <c r="BM1154" s="225" t="s">
        <v>1898</v>
      </c>
    </row>
    <row r="1155" s="14" customFormat="1">
      <c r="A1155" s="14"/>
      <c r="B1155" s="238"/>
      <c r="C1155" s="239"/>
      <c r="D1155" s="229" t="s">
        <v>167</v>
      </c>
      <c r="E1155" s="240" t="s">
        <v>1</v>
      </c>
      <c r="F1155" s="241" t="s">
        <v>85</v>
      </c>
      <c r="G1155" s="239"/>
      <c r="H1155" s="242">
        <v>1</v>
      </c>
      <c r="I1155" s="243"/>
      <c r="J1155" s="239"/>
      <c r="K1155" s="239"/>
      <c r="L1155" s="244"/>
      <c r="M1155" s="245"/>
      <c r="N1155" s="246"/>
      <c r="O1155" s="246"/>
      <c r="P1155" s="246"/>
      <c r="Q1155" s="246"/>
      <c r="R1155" s="246"/>
      <c r="S1155" s="246"/>
      <c r="T1155" s="247"/>
      <c r="U1155" s="14"/>
      <c r="V1155" s="14"/>
      <c r="W1155" s="14"/>
      <c r="X1155" s="14"/>
      <c r="Y1155" s="14"/>
      <c r="Z1155" s="14"/>
      <c r="AA1155" s="14"/>
      <c r="AB1155" s="14"/>
      <c r="AC1155" s="14"/>
      <c r="AD1155" s="14"/>
      <c r="AE1155" s="14"/>
      <c r="AT1155" s="248" t="s">
        <v>167</v>
      </c>
      <c r="AU1155" s="248" t="s">
        <v>87</v>
      </c>
      <c r="AV1155" s="14" t="s">
        <v>87</v>
      </c>
      <c r="AW1155" s="14" t="s">
        <v>33</v>
      </c>
      <c r="AX1155" s="14" t="s">
        <v>85</v>
      </c>
      <c r="AY1155" s="248" t="s">
        <v>157</v>
      </c>
    </row>
    <row r="1156" s="2" customFormat="1" ht="37.8" customHeight="1">
      <c r="A1156" s="38"/>
      <c r="B1156" s="39"/>
      <c r="C1156" s="214" t="s">
        <v>1899</v>
      </c>
      <c r="D1156" s="214" t="s">
        <v>160</v>
      </c>
      <c r="E1156" s="215" t="s">
        <v>1900</v>
      </c>
      <c r="F1156" s="216" t="s">
        <v>1901</v>
      </c>
      <c r="G1156" s="217" t="s">
        <v>352</v>
      </c>
      <c r="H1156" s="218">
        <v>1</v>
      </c>
      <c r="I1156" s="219"/>
      <c r="J1156" s="220">
        <f>ROUND(I1156*H1156,2)</f>
        <v>0</v>
      </c>
      <c r="K1156" s="216" t="s">
        <v>1</v>
      </c>
      <c r="L1156" s="44"/>
      <c r="M1156" s="221" t="s">
        <v>1</v>
      </c>
      <c r="N1156" s="222" t="s">
        <v>43</v>
      </c>
      <c r="O1156" s="91"/>
      <c r="P1156" s="223">
        <f>O1156*H1156</f>
        <v>0</v>
      </c>
      <c r="Q1156" s="223">
        <v>0.00066</v>
      </c>
      <c r="R1156" s="223">
        <f>Q1156*H1156</f>
        <v>0.00066</v>
      </c>
      <c r="S1156" s="223">
        <v>0</v>
      </c>
      <c r="T1156" s="224">
        <f>S1156*H1156</f>
        <v>0</v>
      </c>
      <c r="U1156" s="38"/>
      <c r="V1156" s="38"/>
      <c r="W1156" s="38"/>
      <c r="X1156" s="38"/>
      <c r="Y1156" s="38"/>
      <c r="Z1156" s="38"/>
      <c r="AA1156" s="38"/>
      <c r="AB1156" s="38"/>
      <c r="AC1156" s="38"/>
      <c r="AD1156" s="38"/>
      <c r="AE1156" s="38"/>
      <c r="AR1156" s="225" t="s">
        <v>254</v>
      </c>
      <c r="AT1156" s="225" t="s">
        <v>160</v>
      </c>
      <c r="AU1156" s="225" t="s">
        <v>87</v>
      </c>
      <c r="AY1156" s="17" t="s">
        <v>157</v>
      </c>
      <c r="BE1156" s="226">
        <f>IF(N1156="základní",J1156,0)</f>
        <v>0</v>
      </c>
      <c r="BF1156" s="226">
        <f>IF(N1156="snížená",J1156,0)</f>
        <v>0</v>
      </c>
      <c r="BG1156" s="226">
        <f>IF(N1156="zákl. přenesená",J1156,0)</f>
        <v>0</v>
      </c>
      <c r="BH1156" s="226">
        <f>IF(N1156="sníž. přenesená",J1156,0)</f>
        <v>0</v>
      </c>
      <c r="BI1156" s="226">
        <f>IF(N1156="nulová",J1156,0)</f>
        <v>0</v>
      </c>
      <c r="BJ1156" s="17" t="s">
        <v>85</v>
      </c>
      <c r="BK1156" s="226">
        <f>ROUND(I1156*H1156,2)</f>
        <v>0</v>
      </c>
      <c r="BL1156" s="17" t="s">
        <v>254</v>
      </c>
      <c r="BM1156" s="225" t="s">
        <v>1902</v>
      </c>
    </row>
    <row r="1157" s="14" customFormat="1">
      <c r="A1157" s="14"/>
      <c r="B1157" s="238"/>
      <c r="C1157" s="239"/>
      <c r="D1157" s="229" t="s">
        <v>167</v>
      </c>
      <c r="E1157" s="240" t="s">
        <v>1</v>
      </c>
      <c r="F1157" s="241" t="s">
        <v>85</v>
      </c>
      <c r="G1157" s="239"/>
      <c r="H1157" s="242">
        <v>1</v>
      </c>
      <c r="I1157" s="243"/>
      <c r="J1157" s="239"/>
      <c r="K1157" s="239"/>
      <c r="L1157" s="244"/>
      <c r="M1157" s="245"/>
      <c r="N1157" s="246"/>
      <c r="O1157" s="246"/>
      <c r="P1157" s="246"/>
      <c r="Q1157" s="246"/>
      <c r="R1157" s="246"/>
      <c r="S1157" s="246"/>
      <c r="T1157" s="247"/>
      <c r="U1157" s="14"/>
      <c r="V1157" s="14"/>
      <c r="W1157" s="14"/>
      <c r="X1157" s="14"/>
      <c r="Y1157" s="14"/>
      <c r="Z1157" s="14"/>
      <c r="AA1157" s="14"/>
      <c r="AB1157" s="14"/>
      <c r="AC1157" s="14"/>
      <c r="AD1157" s="14"/>
      <c r="AE1157" s="14"/>
      <c r="AT1157" s="248" t="s">
        <v>167</v>
      </c>
      <c r="AU1157" s="248" t="s">
        <v>87</v>
      </c>
      <c r="AV1157" s="14" t="s">
        <v>87</v>
      </c>
      <c r="AW1157" s="14" t="s">
        <v>33</v>
      </c>
      <c r="AX1157" s="14" t="s">
        <v>85</v>
      </c>
      <c r="AY1157" s="248" t="s">
        <v>157</v>
      </c>
    </row>
    <row r="1158" s="2" customFormat="1" ht="62.7" customHeight="1">
      <c r="A1158" s="38"/>
      <c r="B1158" s="39"/>
      <c r="C1158" s="214" t="s">
        <v>1903</v>
      </c>
      <c r="D1158" s="214" t="s">
        <v>160</v>
      </c>
      <c r="E1158" s="215" t="s">
        <v>1904</v>
      </c>
      <c r="F1158" s="216" t="s">
        <v>1905</v>
      </c>
      <c r="G1158" s="217" t="s">
        <v>352</v>
      </c>
      <c r="H1158" s="218">
        <v>2</v>
      </c>
      <c r="I1158" s="219"/>
      <c r="J1158" s="220">
        <f>ROUND(I1158*H1158,2)</f>
        <v>0</v>
      </c>
      <c r="K1158" s="216" t="s">
        <v>1</v>
      </c>
      <c r="L1158" s="44"/>
      <c r="M1158" s="221" t="s">
        <v>1</v>
      </c>
      <c r="N1158" s="222" t="s">
        <v>43</v>
      </c>
      <c r="O1158" s="91"/>
      <c r="P1158" s="223">
        <f>O1158*H1158</f>
        <v>0</v>
      </c>
      <c r="Q1158" s="223">
        <v>0.00066</v>
      </c>
      <c r="R1158" s="223">
        <f>Q1158*H1158</f>
        <v>0.00132</v>
      </c>
      <c r="S1158" s="223">
        <v>0</v>
      </c>
      <c r="T1158" s="224">
        <f>S1158*H1158</f>
        <v>0</v>
      </c>
      <c r="U1158" s="38"/>
      <c r="V1158" s="38"/>
      <c r="W1158" s="38"/>
      <c r="X1158" s="38"/>
      <c r="Y1158" s="38"/>
      <c r="Z1158" s="38"/>
      <c r="AA1158" s="38"/>
      <c r="AB1158" s="38"/>
      <c r="AC1158" s="38"/>
      <c r="AD1158" s="38"/>
      <c r="AE1158" s="38"/>
      <c r="AR1158" s="225" t="s">
        <v>254</v>
      </c>
      <c r="AT1158" s="225" t="s">
        <v>160</v>
      </c>
      <c r="AU1158" s="225" t="s">
        <v>87</v>
      </c>
      <c r="AY1158" s="17" t="s">
        <v>157</v>
      </c>
      <c r="BE1158" s="226">
        <f>IF(N1158="základní",J1158,0)</f>
        <v>0</v>
      </c>
      <c r="BF1158" s="226">
        <f>IF(N1158="snížená",J1158,0)</f>
        <v>0</v>
      </c>
      <c r="BG1158" s="226">
        <f>IF(N1158="zákl. přenesená",J1158,0)</f>
        <v>0</v>
      </c>
      <c r="BH1158" s="226">
        <f>IF(N1158="sníž. přenesená",J1158,0)</f>
        <v>0</v>
      </c>
      <c r="BI1158" s="226">
        <f>IF(N1158="nulová",J1158,0)</f>
        <v>0</v>
      </c>
      <c r="BJ1158" s="17" t="s">
        <v>85</v>
      </c>
      <c r="BK1158" s="226">
        <f>ROUND(I1158*H1158,2)</f>
        <v>0</v>
      </c>
      <c r="BL1158" s="17" t="s">
        <v>254</v>
      </c>
      <c r="BM1158" s="225" t="s">
        <v>1906</v>
      </c>
    </row>
    <row r="1159" s="14" customFormat="1">
      <c r="A1159" s="14"/>
      <c r="B1159" s="238"/>
      <c r="C1159" s="239"/>
      <c r="D1159" s="229" t="s">
        <v>167</v>
      </c>
      <c r="E1159" s="240" t="s">
        <v>1</v>
      </c>
      <c r="F1159" s="241" t="s">
        <v>87</v>
      </c>
      <c r="G1159" s="239"/>
      <c r="H1159" s="242">
        <v>2</v>
      </c>
      <c r="I1159" s="243"/>
      <c r="J1159" s="239"/>
      <c r="K1159" s="239"/>
      <c r="L1159" s="244"/>
      <c r="M1159" s="245"/>
      <c r="N1159" s="246"/>
      <c r="O1159" s="246"/>
      <c r="P1159" s="246"/>
      <c r="Q1159" s="246"/>
      <c r="R1159" s="246"/>
      <c r="S1159" s="246"/>
      <c r="T1159" s="247"/>
      <c r="U1159" s="14"/>
      <c r="V1159" s="14"/>
      <c r="W1159" s="14"/>
      <c r="X1159" s="14"/>
      <c r="Y1159" s="14"/>
      <c r="Z1159" s="14"/>
      <c r="AA1159" s="14"/>
      <c r="AB1159" s="14"/>
      <c r="AC1159" s="14"/>
      <c r="AD1159" s="14"/>
      <c r="AE1159" s="14"/>
      <c r="AT1159" s="248" t="s">
        <v>167</v>
      </c>
      <c r="AU1159" s="248" t="s">
        <v>87</v>
      </c>
      <c r="AV1159" s="14" t="s">
        <v>87</v>
      </c>
      <c r="AW1159" s="14" t="s">
        <v>33</v>
      </c>
      <c r="AX1159" s="14" t="s">
        <v>85</v>
      </c>
      <c r="AY1159" s="248" t="s">
        <v>157</v>
      </c>
    </row>
    <row r="1160" s="2" customFormat="1" ht="408" customHeight="1">
      <c r="A1160" s="38"/>
      <c r="B1160" s="39"/>
      <c r="C1160" s="214" t="s">
        <v>1907</v>
      </c>
      <c r="D1160" s="214" t="s">
        <v>160</v>
      </c>
      <c r="E1160" s="215" t="s">
        <v>1908</v>
      </c>
      <c r="F1160" s="271" t="s">
        <v>1909</v>
      </c>
      <c r="G1160" s="217" t="s">
        <v>352</v>
      </c>
      <c r="H1160" s="218">
        <v>1</v>
      </c>
      <c r="I1160" s="219"/>
      <c r="J1160" s="220">
        <f>ROUND(I1160*H1160,2)</f>
        <v>0</v>
      </c>
      <c r="K1160" s="216" t="s">
        <v>1</v>
      </c>
      <c r="L1160" s="44"/>
      <c r="M1160" s="221" t="s">
        <v>1</v>
      </c>
      <c r="N1160" s="222" t="s">
        <v>43</v>
      </c>
      <c r="O1160" s="91"/>
      <c r="P1160" s="223">
        <f>O1160*H1160</f>
        <v>0</v>
      </c>
      <c r="Q1160" s="223">
        <v>0.00066</v>
      </c>
      <c r="R1160" s="223">
        <f>Q1160*H1160</f>
        <v>0.00066</v>
      </c>
      <c r="S1160" s="223">
        <v>0</v>
      </c>
      <c r="T1160" s="224">
        <f>S1160*H1160</f>
        <v>0</v>
      </c>
      <c r="U1160" s="38"/>
      <c r="V1160" s="38"/>
      <c r="W1160" s="38"/>
      <c r="X1160" s="38"/>
      <c r="Y1160" s="38"/>
      <c r="Z1160" s="38"/>
      <c r="AA1160" s="38"/>
      <c r="AB1160" s="38"/>
      <c r="AC1160" s="38"/>
      <c r="AD1160" s="38"/>
      <c r="AE1160" s="38"/>
      <c r="AR1160" s="225" t="s">
        <v>254</v>
      </c>
      <c r="AT1160" s="225" t="s">
        <v>160</v>
      </c>
      <c r="AU1160" s="225" t="s">
        <v>87</v>
      </c>
      <c r="AY1160" s="17" t="s">
        <v>157</v>
      </c>
      <c r="BE1160" s="226">
        <f>IF(N1160="základní",J1160,0)</f>
        <v>0</v>
      </c>
      <c r="BF1160" s="226">
        <f>IF(N1160="snížená",J1160,0)</f>
        <v>0</v>
      </c>
      <c r="BG1160" s="226">
        <f>IF(N1160="zákl. přenesená",J1160,0)</f>
        <v>0</v>
      </c>
      <c r="BH1160" s="226">
        <f>IF(N1160="sníž. přenesená",J1160,0)</f>
        <v>0</v>
      </c>
      <c r="BI1160" s="226">
        <f>IF(N1160="nulová",J1160,0)</f>
        <v>0</v>
      </c>
      <c r="BJ1160" s="17" t="s">
        <v>85</v>
      </c>
      <c r="BK1160" s="226">
        <f>ROUND(I1160*H1160,2)</f>
        <v>0</v>
      </c>
      <c r="BL1160" s="17" t="s">
        <v>254</v>
      </c>
      <c r="BM1160" s="225" t="s">
        <v>1910</v>
      </c>
    </row>
    <row r="1161" s="14" customFormat="1">
      <c r="A1161" s="14"/>
      <c r="B1161" s="238"/>
      <c r="C1161" s="239"/>
      <c r="D1161" s="229" t="s">
        <v>167</v>
      </c>
      <c r="E1161" s="240" t="s">
        <v>1</v>
      </c>
      <c r="F1161" s="241" t="s">
        <v>85</v>
      </c>
      <c r="G1161" s="239"/>
      <c r="H1161" s="242">
        <v>1</v>
      </c>
      <c r="I1161" s="243"/>
      <c r="J1161" s="239"/>
      <c r="K1161" s="239"/>
      <c r="L1161" s="244"/>
      <c r="M1161" s="245"/>
      <c r="N1161" s="246"/>
      <c r="O1161" s="246"/>
      <c r="P1161" s="246"/>
      <c r="Q1161" s="246"/>
      <c r="R1161" s="246"/>
      <c r="S1161" s="246"/>
      <c r="T1161" s="247"/>
      <c r="U1161" s="14"/>
      <c r="V1161" s="14"/>
      <c r="W1161" s="14"/>
      <c r="X1161" s="14"/>
      <c r="Y1161" s="14"/>
      <c r="Z1161" s="14"/>
      <c r="AA1161" s="14"/>
      <c r="AB1161" s="14"/>
      <c r="AC1161" s="14"/>
      <c r="AD1161" s="14"/>
      <c r="AE1161" s="14"/>
      <c r="AT1161" s="248" t="s">
        <v>167</v>
      </c>
      <c r="AU1161" s="248" t="s">
        <v>87</v>
      </c>
      <c r="AV1161" s="14" t="s">
        <v>87</v>
      </c>
      <c r="AW1161" s="14" t="s">
        <v>33</v>
      </c>
      <c r="AX1161" s="14" t="s">
        <v>85</v>
      </c>
      <c r="AY1161" s="248" t="s">
        <v>157</v>
      </c>
    </row>
    <row r="1162" s="2" customFormat="1" ht="115.65" customHeight="1">
      <c r="A1162" s="38"/>
      <c r="B1162" s="39"/>
      <c r="C1162" s="214" t="s">
        <v>1911</v>
      </c>
      <c r="D1162" s="214" t="s">
        <v>160</v>
      </c>
      <c r="E1162" s="215" t="s">
        <v>1912</v>
      </c>
      <c r="F1162" s="216" t="s">
        <v>1913</v>
      </c>
      <c r="G1162" s="217" t="s">
        <v>352</v>
      </c>
      <c r="H1162" s="218">
        <v>1</v>
      </c>
      <c r="I1162" s="219"/>
      <c r="J1162" s="220">
        <f>ROUND(I1162*H1162,2)</f>
        <v>0</v>
      </c>
      <c r="K1162" s="216" t="s">
        <v>1</v>
      </c>
      <c r="L1162" s="44"/>
      <c r="M1162" s="221" t="s">
        <v>1</v>
      </c>
      <c r="N1162" s="222" t="s">
        <v>43</v>
      </c>
      <c r="O1162" s="91"/>
      <c r="P1162" s="223">
        <f>O1162*H1162</f>
        <v>0</v>
      </c>
      <c r="Q1162" s="223">
        <v>0.00066</v>
      </c>
      <c r="R1162" s="223">
        <f>Q1162*H1162</f>
        <v>0.00066</v>
      </c>
      <c r="S1162" s="223">
        <v>0</v>
      </c>
      <c r="T1162" s="224">
        <f>S1162*H1162</f>
        <v>0</v>
      </c>
      <c r="U1162" s="38"/>
      <c r="V1162" s="38"/>
      <c r="W1162" s="38"/>
      <c r="X1162" s="38"/>
      <c r="Y1162" s="38"/>
      <c r="Z1162" s="38"/>
      <c r="AA1162" s="38"/>
      <c r="AB1162" s="38"/>
      <c r="AC1162" s="38"/>
      <c r="AD1162" s="38"/>
      <c r="AE1162" s="38"/>
      <c r="AR1162" s="225" t="s">
        <v>254</v>
      </c>
      <c r="AT1162" s="225" t="s">
        <v>160</v>
      </c>
      <c r="AU1162" s="225" t="s">
        <v>87</v>
      </c>
      <c r="AY1162" s="17" t="s">
        <v>157</v>
      </c>
      <c r="BE1162" s="226">
        <f>IF(N1162="základní",J1162,0)</f>
        <v>0</v>
      </c>
      <c r="BF1162" s="226">
        <f>IF(N1162="snížená",J1162,0)</f>
        <v>0</v>
      </c>
      <c r="BG1162" s="226">
        <f>IF(N1162="zákl. přenesená",J1162,0)</f>
        <v>0</v>
      </c>
      <c r="BH1162" s="226">
        <f>IF(N1162="sníž. přenesená",J1162,0)</f>
        <v>0</v>
      </c>
      <c r="BI1162" s="226">
        <f>IF(N1162="nulová",J1162,0)</f>
        <v>0</v>
      </c>
      <c r="BJ1162" s="17" t="s">
        <v>85</v>
      </c>
      <c r="BK1162" s="226">
        <f>ROUND(I1162*H1162,2)</f>
        <v>0</v>
      </c>
      <c r="BL1162" s="17" t="s">
        <v>254</v>
      </c>
      <c r="BM1162" s="225" t="s">
        <v>1914</v>
      </c>
    </row>
    <row r="1163" s="14" customFormat="1">
      <c r="A1163" s="14"/>
      <c r="B1163" s="238"/>
      <c r="C1163" s="239"/>
      <c r="D1163" s="229" t="s">
        <v>167</v>
      </c>
      <c r="E1163" s="240" t="s">
        <v>1</v>
      </c>
      <c r="F1163" s="241" t="s">
        <v>85</v>
      </c>
      <c r="G1163" s="239"/>
      <c r="H1163" s="242">
        <v>1</v>
      </c>
      <c r="I1163" s="243"/>
      <c r="J1163" s="239"/>
      <c r="K1163" s="239"/>
      <c r="L1163" s="244"/>
      <c r="M1163" s="245"/>
      <c r="N1163" s="246"/>
      <c r="O1163" s="246"/>
      <c r="P1163" s="246"/>
      <c r="Q1163" s="246"/>
      <c r="R1163" s="246"/>
      <c r="S1163" s="246"/>
      <c r="T1163" s="247"/>
      <c r="U1163" s="14"/>
      <c r="V1163" s="14"/>
      <c r="W1163" s="14"/>
      <c r="X1163" s="14"/>
      <c r="Y1163" s="14"/>
      <c r="Z1163" s="14"/>
      <c r="AA1163" s="14"/>
      <c r="AB1163" s="14"/>
      <c r="AC1163" s="14"/>
      <c r="AD1163" s="14"/>
      <c r="AE1163" s="14"/>
      <c r="AT1163" s="248" t="s">
        <v>167</v>
      </c>
      <c r="AU1163" s="248" t="s">
        <v>87</v>
      </c>
      <c r="AV1163" s="14" t="s">
        <v>87</v>
      </c>
      <c r="AW1163" s="14" t="s">
        <v>33</v>
      </c>
      <c r="AX1163" s="14" t="s">
        <v>85</v>
      </c>
      <c r="AY1163" s="248" t="s">
        <v>157</v>
      </c>
    </row>
    <row r="1164" s="2" customFormat="1" ht="408" customHeight="1">
      <c r="A1164" s="38"/>
      <c r="B1164" s="39"/>
      <c r="C1164" s="214" t="s">
        <v>1915</v>
      </c>
      <c r="D1164" s="214" t="s">
        <v>160</v>
      </c>
      <c r="E1164" s="215" t="s">
        <v>1916</v>
      </c>
      <c r="F1164" s="271" t="s">
        <v>1917</v>
      </c>
      <c r="G1164" s="217" t="s">
        <v>352</v>
      </c>
      <c r="H1164" s="218">
        <v>1</v>
      </c>
      <c r="I1164" s="219"/>
      <c r="J1164" s="220">
        <f>ROUND(I1164*H1164,2)</f>
        <v>0</v>
      </c>
      <c r="K1164" s="216" t="s">
        <v>1</v>
      </c>
      <c r="L1164" s="44"/>
      <c r="M1164" s="221" t="s">
        <v>1</v>
      </c>
      <c r="N1164" s="222" t="s">
        <v>43</v>
      </c>
      <c r="O1164" s="91"/>
      <c r="P1164" s="223">
        <f>O1164*H1164</f>
        <v>0</v>
      </c>
      <c r="Q1164" s="223">
        <v>0.00066</v>
      </c>
      <c r="R1164" s="223">
        <f>Q1164*H1164</f>
        <v>0.00066</v>
      </c>
      <c r="S1164" s="223">
        <v>0</v>
      </c>
      <c r="T1164" s="224">
        <f>S1164*H1164</f>
        <v>0</v>
      </c>
      <c r="U1164" s="38"/>
      <c r="V1164" s="38"/>
      <c r="W1164" s="38"/>
      <c r="X1164" s="38"/>
      <c r="Y1164" s="38"/>
      <c r="Z1164" s="38"/>
      <c r="AA1164" s="38"/>
      <c r="AB1164" s="38"/>
      <c r="AC1164" s="38"/>
      <c r="AD1164" s="38"/>
      <c r="AE1164" s="38"/>
      <c r="AR1164" s="225" t="s">
        <v>254</v>
      </c>
      <c r="AT1164" s="225" t="s">
        <v>160</v>
      </c>
      <c r="AU1164" s="225" t="s">
        <v>87</v>
      </c>
      <c r="AY1164" s="17" t="s">
        <v>157</v>
      </c>
      <c r="BE1164" s="226">
        <f>IF(N1164="základní",J1164,0)</f>
        <v>0</v>
      </c>
      <c r="BF1164" s="226">
        <f>IF(N1164="snížená",J1164,0)</f>
        <v>0</v>
      </c>
      <c r="BG1164" s="226">
        <f>IF(N1164="zákl. přenesená",J1164,0)</f>
        <v>0</v>
      </c>
      <c r="BH1164" s="226">
        <f>IF(N1164="sníž. přenesená",J1164,0)</f>
        <v>0</v>
      </c>
      <c r="BI1164" s="226">
        <f>IF(N1164="nulová",J1164,0)</f>
        <v>0</v>
      </c>
      <c r="BJ1164" s="17" t="s">
        <v>85</v>
      </c>
      <c r="BK1164" s="226">
        <f>ROUND(I1164*H1164,2)</f>
        <v>0</v>
      </c>
      <c r="BL1164" s="17" t="s">
        <v>254</v>
      </c>
      <c r="BM1164" s="225" t="s">
        <v>1918</v>
      </c>
    </row>
    <row r="1165" s="14" customFormat="1">
      <c r="A1165" s="14"/>
      <c r="B1165" s="238"/>
      <c r="C1165" s="239"/>
      <c r="D1165" s="229" t="s">
        <v>167</v>
      </c>
      <c r="E1165" s="240" t="s">
        <v>1</v>
      </c>
      <c r="F1165" s="241" t="s">
        <v>85</v>
      </c>
      <c r="G1165" s="239"/>
      <c r="H1165" s="242">
        <v>1</v>
      </c>
      <c r="I1165" s="243"/>
      <c r="J1165" s="239"/>
      <c r="K1165" s="239"/>
      <c r="L1165" s="244"/>
      <c r="M1165" s="245"/>
      <c r="N1165" s="246"/>
      <c r="O1165" s="246"/>
      <c r="P1165" s="246"/>
      <c r="Q1165" s="246"/>
      <c r="R1165" s="246"/>
      <c r="S1165" s="246"/>
      <c r="T1165" s="247"/>
      <c r="U1165" s="14"/>
      <c r="V1165" s="14"/>
      <c r="W1165" s="14"/>
      <c r="X1165" s="14"/>
      <c r="Y1165" s="14"/>
      <c r="Z1165" s="14"/>
      <c r="AA1165" s="14"/>
      <c r="AB1165" s="14"/>
      <c r="AC1165" s="14"/>
      <c r="AD1165" s="14"/>
      <c r="AE1165" s="14"/>
      <c r="AT1165" s="248" t="s">
        <v>167</v>
      </c>
      <c r="AU1165" s="248" t="s">
        <v>87</v>
      </c>
      <c r="AV1165" s="14" t="s">
        <v>87</v>
      </c>
      <c r="AW1165" s="14" t="s">
        <v>33</v>
      </c>
      <c r="AX1165" s="14" t="s">
        <v>85</v>
      </c>
      <c r="AY1165" s="248" t="s">
        <v>157</v>
      </c>
    </row>
    <row r="1166" s="2" customFormat="1" ht="223.5" customHeight="1">
      <c r="A1166" s="38"/>
      <c r="B1166" s="39"/>
      <c r="C1166" s="214" t="s">
        <v>1919</v>
      </c>
      <c r="D1166" s="214" t="s">
        <v>160</v>
      </c>
      <c r="E1166" s="215" t="s">
        <v>1920</v>
      </c>
      <c r="F1166" s="216" t="s">
        <v>1921</v>
      </c>
      <c r="G1166" s="217" t="s">
        <v>1121</v>
      </c>
      <c r="H1166" s="218">
        <v>1</v>
      </c>
      <c r="I1166" s="219"/>
      <c r="J1166" s="220">
        <f>ROUND(I1166*H1166,2)</f>
        <v>0</v>
      </c>
      <c r="K1166" s="216" t="s">
        <v>1</v>
      </c>
      <c r="L1166" s="44"/>
      <c r="M1166" s="221" t="s">
        <v>1</v>
      </c>
      <c r="N1166" s="222" t="s">
        <v>43</v>
      </c>
      <c r="O1166" s="91"/>
      <c r="P1166" s="223">
        <f>O1166*H1166</f>
        <v>0</v>
      </c>
      <c r="Q1166" s="223">
        <v>0.00066</v>
      </c>
      <c r="R1166" s="223">
        <f>Q1166*H1166</f>
        <v>0.00066</v>
      </c>
      <c r="S1166" s="223">
        <v>0</v>
      </c>
      <c r="T1166" s="224">
        <f>S1166*H1166</f>
        <v>0</v>
      </c>
      <c r="U1166" s="38"/>
      <c r="V1166" s="38"/>
      <c r="W1166" s="38"/>
      <c r="X1166" s="38"/>
      <c r="Y1166" s="38"/>
      <c r="Z1166" s="38"/>
      <c r="AA1166" s="38"/>
      <c r="AB1166" s="38"/>
      <c r="AC1166" s="38"/>
      <c r="AD1166" s="38"/>
      <c r="AE1166" s="38"/>
      <c r="AR1166" s="225" t="s">
        <v>254</v>
      </c>
      <c r="AT1166" s="225" t="s">
        <v>160</v>
      </c>
      <c r="AU1166" s="225" t="s">
        <v>87</v>
      </c>
      <c r="AY1166" s="17" t="s">
        <v>157</v>
      </c>
      <c r="BE1166" s="226">
        <f>IF(N1166="základní",J1166,0)</f>
        <v>0</v>
      </c>
      <c r="BF1166" s="226">
        <f>IF(N1166="snížená",J1166,0)</f>
        <v>0</v>
      </c>
      <c r="BG1166" s="226">
        <f>IF(N1166="zákl. přenesená",J1166,0)</f>
        <v>0</v>
      </c>
      <c r="BH1166" s="226">
        <f>IF(N1166="sníž. přenesená",J1166,0)</f>
        <v>0</v>
      </c>
      <c r="BI1166" s="226">
        <f>IF(N1166="nulová",J1166,0)</f>
        <v>0</v>
      </c>
      <c r="BJ1166" s="17" t="s">
        <v>85</v>
      </c>
      <c r="BK1166" s="226">
        <f>ROUND(I1166*H1166,2)</f>
        <v>0</v>
      </c>
      <c r="BL1166" s="17" t="s">
        <v>254</v>
      </c>
      <c r="BM1166" s="225" t="s">
        <v>1922</v>
      </c>
    </row>
    <row r="1167" s="14" customFormat="1">
      <c r="A1167" s="14"/>
      <c r="B1167" s="238"/>
      <c r="C1167" s="239"/>
      <c r="D1167" s="229" t="s">
        <v>167</v>
      </c>
      <c r="E1167" s="240" t="s">
        <v>1</v>
      </c>
      <c r="F1167" s="241" t="s">
        <v>85</v>
      </c>
      <c r="G1167" s="239"/>
      <c r="H1167" s="242">
        <v>1</v>
      </c>
      <c r="I1167" s="243"/>
      <c r="J1167" s="239"/>
      <c r="K1167" s="239"/>
      <c r="L1167" s="244"/>
      <c r="M1167" s="245"/>
      <c r="N1167" s="246"/>
      <c r="O1167" s="246"/>
      <c r="P1167" s="246"/>
      <c r="Q1167" s="246"/>
      <c r="R1167" s="246"/>
      <c r="S1167" s="246"/>
      <c r="T1167" s="247"/>
      <c r="U1167" s="14"/>
      <c r="V1167" s="14"/>
      <c r="W1167" s="14"/>
      <c r="X1167" s="14"/>
      <c r="Y1167" s="14"/>
      <c r="Z1167" s="14"/>
      <c r="AA1167" s="14"/>
      <c r="AB1167" s="14"/>
      <c r="AC1167" s="14"/>
      <c r="AD1167" s="14"/>
      <c r="AE1167" s="14"/>
      <c r="AT1167" s="248" t="s">
        <v>167</v>
      </c>
      <c r="AU1167" s="248" t="s">
        <v>87</v>
      </c>
      <c r="AV1167" s="14" t="s">
        <v>87</v>
      </c>
      <c r="AW1167" s="14" t="s">
        <v>33</v>
      </c>
      <c r="AX1167" s="14" t="s">
        <v>85</v>
      </c>
      <c r="AY1167" s="248" t="s">
        <v>157</v>
      </c>
    </row>
    <row r="1168" s="2" customFormat="1" ht="180.75" customHeight="1">
      <c r="A1168" s="38"/>
      <c r="B1168" s="39"/>
      <c r="C1168" s="214" t="s">
        <v>1923</v>
      </c>
      <c r="D1168" s="214" t="s">
        <v>160</v>
      </c>
      <c r="E1168" s="215" t="s">
        <v>1924</v>
      </c>
      <c r="F1168" s="216" t="s">
        <v>1925</v>
      </c>
      <c r="G1168" s="217" t="s">
        <v>1121</v>
      </c>
      <c r="H1168" s="218">
        <v>1</v>
      </c>
      <c r="I1168" s="219"/>
      <c r="J1168" s="220">
        <f>ROUND(I1168*H1168,2)</f>
        <v>0</v>
      </c>
      <c r="K1168" s="216" t="s">
        <v>1</v>
      </c>
      <c r="L1168" s="44"/>
      <c r="M1168" s="221" t="s">
        <v>1</v>
      </c>
      <c r="N1168" s="222" t="s">
        <v>43</v>
      </c>
      <c r="O1168" s="91"/>
      <c r="P1168" s="223">
        <f>O1168*H1168</f>
        <v>0</v>
      </c>
      <c r="Q1168" s="223">
        <v>0.00066</v>
      </c>
      <c r="R1168" s="223">
        <f>Q1168*H1168</f>
        <v>0.00066</v>
      </c>
      <c r="S1168" s="223">
        <v>0</v>
      </c>
      <c r="T1168" s="224">
        <f>S1168*H1168</f>
        <v>0</v>
      </c>
      <c r="U1168" s="38"/>
      <c r="V1168" s="38"/>
      <c r="W1168" s="38"/>
      <c r="X1168" s="38"/>
      <c r="Y1168" s="38"/>
      <c r="Z1168" s="38"/>
      <c r="AA1168" s="38"/>
      <c r="AB1168" s="38"/>
      <c r="AC1168" s="38"/>
      <c r="AD1168" s="38"/>
      <c r="AE1168" s="38"/>
      <c r="AR1168" s="225" t="s">
        <v>254</v>
      </c>
      <c r="AT1168" s="225" t="s">
        <v>160</v>
      </c>
      <c r="AU1168" s="225" t="s">
        <v>87</v>
      </c>
      <c r="AY1168" s="17" t="s">
        <v>157</v>
      </c>
      <c r="BE1168" s="226">
        <f>IF(N1168="základní",J1168,0)</f>
        <v>0</v>
      </c>
      <c r="BF1168" s="226">
        <f>IF(N1168="snížená",J1168,0)</f>
        <v>0</v>
      </c>
      <c r="BG1168" s="226">
        <f>IF(N1168="zákl. přenesená",J1168,0)</f>
        <v>0</v>
      </c>
      <c r="BH1168" s="226">
        <f>IF(N1168="sníž. přenesená",J1168,0)</f>
        <v>0</v>
      </c>
      <c r="BI1168" s="226">
        <f>IF(N1168="nulová",J1168,0)</f>
        <v>0</v>
      </c>
      <c r="BJ1168" s="17" t="s">
        <v>85</v>
      </c>
      <c r="BK1168" s="226">
        <f>ROUND(I1168*H1168,2)</f>
        <v>0</v>
      </c>
      <c r="BL1168" s="17" t="s">
        <v>254</v>
      </c>
      <c r="BM1168" s="225" t="s">
        <v>1926</v>
      </c>
    </row>
    <row r="1169" s="14" customFormat="1">
      <c r="A1169" s="14"/>
      <c r="B1169" s="238"/>
      <c r="C1169" s="239"/>
      <c r="D1169" s="229" t="s">
        <v>167</v>
      </c>
      <c r="E1169" s="240" t="s">
        <v>1</v>
      </c>
      <c r="F1169" s="241" t="s">
        <v>85</v>
      </c>
      <c r="G1169" s="239"/>
      <c r="H1169" s="242">
        <v>1</v>
      </c>
      <c r="I1169" s="243"/>
      <c r="J1169" s="239"/>
      <c r="K1169" s="239"/>
      <c r="L1169" s="244"/>
      <c r="M1169" s="245"/>
      <c r="N1169" s="246"/>
      <c r="O1169" s="246"/>
      <c r="P1169" s="246"/>
      <c r="Q1169" s="246"/>
      <c r="R1169" s="246"/>
      <c r="S1169" s="246"/>
      <c r="T1169" s="247"/>
      <c r="U1169" s="14"/>
      <c r="V1169" s="14"/>
      <c r="W1169" s="14"/>
      <c r="X1169" s="14"/>
      <c r="Y1169" s="14"/>
      <c r="Z1169" s="14"/>
      <c r="AA1169" s="14"/>
      <c r="AB1169" s="14"/>
      <c r="AC1169" s="14"/>
      <c r="AD1169" s="14"/>
      <c r="AE1169" s="14"/>
      <c r="AT1169" s="248" t="s">
        <v>167</v>
      </c>
      <c r="AU1169" s="248" t="s">
        <v>87</v>
      </c>
      <c r="AV1169" s="14" t="s">
        <v>87</v>
      </c>
      <c r="AW1169" s="14" t="s">
        <v>33</v>
      </c>
      <c r="AX1169" s="14" t="s">
        <v>85</v>
      </c>
      <c r="AY1169" s="248" t="s">
        <v>157</v>
      </c>
    </row>
    <row r="1170" s="2" customFormat="1" ht="62.7" customHeight="1">
      <c r="A1170" s="38"/>
      <c r="B1170" s="39"/>
      <c r="C1170" s="214" t="s">
        <v>1927</v>
      </c>
      <c r="D1170" s="214" t="s">
        <v>160</v>
      </c>
      <c r="E1170" s="215" t="s">
        <v>1928</v>
      </c>
      <c r="F1170" s="216" t="s">
        <v>1929</v>
      </c>
      <c r="G1170" s="217" t="s">
        <v>1121</v>
      </c>
      <c r="H1170" s="218">
        <v>1</v>
      </c>
      <c r="I1170" s="219"/>
      <c r="J1170" s="220">
        <f>ROUND(I1170*H1170,2)</f>
        <v>0</v>
      </c>
      <c r="K1170" s="216" t="s">
        <v>1</v>
      </c>
      <c r="L1170" s="44"/>
      <c r="M1170" s="221" t="s">
        <v>1</v>
      </c>
      <c r="N1170" s="222" t="s">
        <v>43</v>
      </c>
      <c r="O1170" s="91"/>
      <c r="P1170" s="223">
        <f>O1170*H1170</f>
        <v>0</v>
      </c>
      <c r="Q1170" s="223">
        <v>0.00066</v>
      </c>
      <c r="R1170" s="223">
        <f>Q1170*H1170</f>
        <v>0.00066</v>
      </c>
      <c r="S1170" s="223">
        <v>0</v>
      </c>
      <c r="T1170" s="224">
        <f>S1170*H1170</f>
        <v>0</v>
      </c>
      <c r="U1170" s="38"/>
      <c r="V1170" s="38"/>
      <c r="W1170" s="38"/>
      <c r="X1170" s="38"/>
      <c r="Y1170" s="38"/>
      <c r="Z1170" s="38"/>
      <c r="AA1170" s="38"/>
      <c r="AB1170" s="38"/>
      <c r="AC1170" s="38"/>
      <c r="AD1170" s="38"/>
      <c r="AE1170" s="38"/>
      <c r="AR1170" s="225" t="s">
        <v>254</v>
      </c>
      <c r="AT1170" s="225" t="s">
        <v>160</v>
      </c>
      <c r="AU1170" s="225" t="s">
        <v>87</v>
      </c>
      <c r="AY1170" s="17" t="s">
        <v>157</v>
      </c>
      <c r="BE1170" s="226">
        <f>IF(N1170="základní",J1170,0)</f>
        <v>0</v>
      </c>
      <c r="BF1170" s="226">
        <f>IF(N1170="snížená",J1170,0)</f>
        <v>0</v>
      </c>
      <c r="BG1170" s="226">
        <f>IF(N1170="zákl. přenesená",J1170,0)</f>
        <v>0</v>
      </c>
      <c r="BH1170" s="226">
        <f>IF(N1170="sníž. přenesená",J1170,0)</f>
        <v>0</v>
      </c>
      <c r="BI1170" s="226">
        <f>IF(N1170="nulová",J1170,0)</f>
        <v>0</v>
      </c>
      <c r="BJ1170" s="17" t="s">
        <v>85</v>
      </c>
      <c r="BK1170" s="226">
        <f>ROUND(I1170*H1170,2)</f>
        <v>0</v>
      </c>
      <c r="BL1170" s="17" t="s">
        <v>254</v>
      </c>
      <c r="BM1170" s="225" t="s">
        <v>1930</v>
      </c>
    </row>
    <row r="1171" s="14" customFormat="1">
      <c r="A1171" s="14"/>
      <c r="B1171" s="238"/>
      <c r="C1171" s="239"/>
      <c r="D1171" s="229" t="s">
        <v>167</v>
      </c>
      <c r="E1171" s="240" t="s">
        <v>1</v>
      </c>
      <c r="F1171" s="241" t="s">
        <v>85</v>
      </c>
      <c r="G1171" s="239"/>
      <c r="H1171" s="242">
        <v>1</v>
      </c>
      <c r="I1171" s="243"/>
      <c r="J1171" s="239"/>
      <c r="K1171" s="239"/>
      <c r="L1171" s="244"/>
      <c r="M1171" s="245"/>
      <c r="N1171" s="246"/>
      <c r="O1171" s="246"/>
      <c r="P1171" s="246"/>
      <c r="Q1171" s="246"/>
      <c r="R1171" s="246"/>
      <c r="S1171" s="246"/>
      <c r="T1171" s="247"/>
      <c r="U1171" s="14"/>
      <c r="V1171" s="14"/>
      <c r="W1171" s="14"/>
      <c r="X1171" s="14"/>
      <c r="Y1171" s="14"/>
      <c r="Z1171" s="14"/>
      <c r="AA1171" s="14"/>
      <c r="AB1171" s="14"/>
      <c r="AC1171" s="14"/>
      <c r="AD1171" s="14"/>
      <c r="AE1171" s="14"/>
      <c r="AT1171" s="248" t="s">
        <v>167</v>
      </c>
      <c r="AU1171" s="248" t="s">
        <v>87</v>
      </c>
      <c r="AV1171" s="14" t="s">
        <v>87</v>
      </c>
      <c r="AW1171" s="14" t="s">
        <v>33</v>
      </c>
      <c r="AX1171" s="14" t="s">
        <v>85</v>
      </c>
      <c r="AY1171" s="248" t="s">
        <v>157</v>
      </c>
    </row>
    <row r="1172" s="2" customFormat="1" ht="24.15" customHeight="1">
      <c r="A1172" s="38"/>
      <c r="B1172" s="39"/>
      <c r="C1172" s="214" t="s">
        <v>1931</v>
      </c>
      <c r="D1172" s="214" t="s">
        <v>160</v>
      </c>
      <c r="E1172" s="215" t="s">
        <v>1932</v>
      </c>
      <c r="F1172" s="216" t="s">
        <v>1933</v>
      </c>
      <c r="G1172" s="217" t="s">
        <v>1121</v>
      </c>
      <c r="H1172" s="218">
        <v>1</v>
      </c>
      <c r="I1172" s="219"/>
      <c r="J1172" s="220">
        <f>ROUND(I1172*H1172,2)</f>
        <v>0</v>
      </c>
      <c r="K1172" s="216" t="s">
        <v>1</v>
      </c>
      <c r="L1172" s="44"/>
      <c r="M1172" s="221" t="s">
        <v>1</v>
      </c>
      <c r="N1172" s="222" t="s">
        <v>43</v>
      </c>
      <c r="O1172" s="91"/>
      <c r="P1172" s="223">
        <f>O1172*H1172</f>
        <v>0</v>
      </c>
      <c r="Q1172" s="223">
        <v>0.00066</v>
      </c>
      <c r="R1172" s="223">
        <f>Q1172*H1172</f>
        <v>0.00066</v>
      </c>
      <c r="S1172" s="223">
        <v>0</v>
      </c>
      <c r="T1172" s="224">
        <f>S1172*H1172</f>
        <v>0</v>
      </c>
      <c r="U1172" s="38"/>
      <c r="V1172" s="38"/>
      <c r="W1172" s="38"/>
      <c r="X1172" s="38"/>
      <c r="Y1172" s="38"/>
      <c r="Z1172" s="38"/>
      <c r="AA1172" s="38"/>
      <c r="AB1172" s="38"/>
      <c r="AC1172" s="38"/>
      <c r="AD1172" s="38"/>
      <c r="AE1172" s="38"/>
      <c r="AR1172" s="225" t="s">
        <v>254</v>
      </c>
      <c r="AT1172" s="225" t="s">
        <v>160</v>
      </c>
      <c r="AU1172" s="225" t="s">
        <v>87</v>
      </c>
      <c r="AY1172" s="17" t="s">
        <v>157</v>
      </c>
      <c r="BE1172" s="226">
        <f>IF(N1172="základní",J1172,0)</f>
        <v>0</v>
      </c>
      <c r="BF1172" s="226">
        <f>IF(N1172="snížená",J1172,0)</f>
        <v>0</v>
      </c>
      <c r="BG1172" s="226">
        <f>IF(N1172="zákl. přenesená",J1172,0)</f>
        <v>0</v>
      </c>
      <c r="BH1172" s="226">
        <f>IF(N1172="sníž. přenesená",J1172,0)</f>
        <v>0</v>
      </c>
      <c r="BI1172" s="226">
        <f>IF(N1172="nulová",J1172,0)</f>
        <v>0</v>
      </c>
      <c r="BJ1172" s="17" t="s">
        <v>85</v>
      </c>
      <c r="BK1172" s="226">
        <f>ROUND(I1172*H1172,2)</f>
        <v>0</v>
      </c>
      <c r="BL1172" s="17" t="s">
        <v>254</v>
      </c>
      <c r="BM1172" s="225" t="s">
        <v>1934</v>
      </c>
    </row>
    <row r="1173" s="14" customFormat="1">
      <c r="A1173" s="14"/>
      <c r="B1173" s="238"/>
      <c r="C1173" s="239"/>
      <c r="D1173" s="229" t="s">
        <v>167</v>
      </c>
      <c r="E1173" s="240" t="s">
        <v>1</v>
      </c>
      <c r="F1173" s="241" t="s">
        <v>85</v>
      </c>
      <c r="G1173" s="239"/>
      <c r="H1173" s="242">
        <v>1</v>
      </c>
      <c r="I1173" s="243"/>
      <c r="J1173" s="239"/>
      <c r="K1173" s="239"/>
      <c r="L1173" s="244"/>
      <c r="M1173" s="245"/>
      <c r="N1173" s="246"/>
      <c r="O1173" s="246"/>
      <c r="P1173" s="246"/>
      <c r="Q1173" s="246"/>
      <c r="R1173" s="246"/>
      <c r="S1173" s="246"/>
      <c r="T1173" s="247"/>
      <c r="U1173" s="14"/>
      <c r="V1173" s="14"/>
      <c r="W1173" s="14"/>
      <c r="X1173" s="14"/>
      <c r="Y1173" s="14"/>
      <c r="Z1173" s="14"/>
      <c r="AA1173" s="14"/>
      <c r="AB1173" s="14"/>
      <c r="AC1173" s="14"/>
      <c r="AD1173" s="14"/>
      <c r="AE1173" s="14"/>
      <c r="AT1173" s="248" t="s">
        <v>167</v>
      </c>
      <c r="AU1173" s="248" t="s">
        <v>87</v>
      </c>
      <c r="AV1173" s="14" t="s">
        <v>87</v>
      </c>
      <c r="AW1173" s="14" t="s">
        <v>33</v>
      </c>
      <c r="AX1173" s="14" t="s">
        <v>85</v>
      </c>
      <c r="AY1173" s="248" t="s">
        <v>157</v>
      </c>
    </row>
    <row r="1174" s="2" customFormat="1" ht="78" customHeight="1">
      <c r="A1174" s="38"/>
      <c r="B1174" s="39"/>
      <c r="C1174" s="214" t="s">
        <v>1935</v>
      </c>
      <c r="D1174" s="214" t="s">
        <v>160</v>
      </c>
      <c r="E1174" s="215" t="s">
        <v>1936</v>
      </c>
      <c r="F1174" s="216" t="s">
        <v>1937</v>
      </c>
      <c r="G1174" s="217" t="s">
        <v>1121</v>
      </c>
      <c r="H1174" s="218">
        <v>1</v>
      </c>
      <c r="I1174" s="219"/>
      <c r="J1174" s="220">
        <f>ROUND(I1174*H1174,2)</f>
        <v>0</v>
      </c>
      <c r="K1174" s="216" t="s">
        <v>1</v>
      </c>
      <c r="L1174" s="44"/>
      <c r="M1174" s="221" t="s">
        <v>1</v>
      </c>
      <c r="N1174" s="222" t="s">
        <v>43</v>
      </c>
      <c r="O1174" s="91"/>
      <c r="P1174" s="223">
        <f>O1174*H1174</f>
        <v>0</v>
      </c>
      <c r="Q1174" s="223">
        <v>0.00066</v>
      </c>
      <c r="R1174" s="223">
        <f>Q1174*H1174</f>
        <v>0.00066</v>
      </c>
      <c r="S1174" s="223">
        <v>0</v>
      </c>
      <c r="T1174" s="224">
        <f>S1174*H1174</f>
        <v>0</v>
      </c>
      <c r="U1174" s="38"/>
      <c r="V1174" s="38"/>
      <c r="W1174" s="38"/>
      <c r="X1174" s="38"/>
      <c r="Y1174" s="38"/>
      <c r="Z1174" s="38"/>
      <c r="AA1174" s="38"/>
      <c r="AB1174" s="38"/>
      <c r="AC1174" s="38"/>
      <c r="AD1174" s="38"/>
      <c r="AE1174" s="38"/>
      <c r="AR1174" s="225" t="s">
        <v>254</v>
      </c>
      <c r="AT1174" s="225" t="s">
        <v>160</v>
      </c>
      <c r="AU1174" s="225" t="s">
        <v>87</v>
      </c>
      <c r="AY1174" s="17" t="s">
        <v>157</v>
      </c>
      <c r="BE1174" s="226">
        <f>IF(N1174="základní",J1174,0)</f>
        <v>0</v>
      </c>
      <c r="BF1174" s="226">
        <f>IF(N1174="snížená",J1174,0)</f>
        <v>0</v>
      </c>
      <c r="BG1174" s="226">
        <f>IF(N1174="zákl. přenesená",J1174,0)</f>
        <v>0</v>
      </c>
      <c r="BH1174" s="226">
        <f>IF(N1174="sníž. přenesená",J1174,0)</f>
        <v>0</v>
      </c>
      <c r="BI1174" s="226">
        <f>IF(N1174="nulová",J1174,0)</f>
        <v>0</v>
      </c>
      <c r="BJ1174" s="17" t="s">
        <v>85</v>
      </c>
      <c r="BK1174" s="226">
        <f>ROUND(I1174*H1174,2)</f>
        <v>0</v>
      </c>
      <c r="BL1174" s="17" t="s">
        <v>254</v>
      </c>
      <c r="BM1174" s="225" t="s">
        <v>1938</v>
      </c>
    </row>
    <row r="1175" s="14" customFormat="1">
      <c r="A1175" s="14"/>
      <c r="B1175" s="238"/>
      <c r="C1175" s="239"/>
      <c r="D1175" s="229" t="s">
        <v>167</v>
      </c>
      <c r="E1175" s="240" t="s">
        <v>1</v>
      </c>
      <c r="F1175" s="241" t="s">
        <v>85</v>
      </c>
      <c r="G1175" s="239"/>
      <c r="H1175" s="242">
        <v>1</v>
      </c>
      <c r="I1175" s="243"/>
      <c r="J1175" s="239"/>
      <c r="K1175" s="239"/>
      <c r="L1175" s="244"/>
      <c r="M1175" s="245"/>
      <c r="N1175" s="246"/>
      <c r="O1175" s="246"/>
      <c r="P1175" s="246"/>
      <c r="Q1175" s="246"/>
      <c r="R1175" s="246"/>
      <c r="S1175" s="246"/>
      <c r="T1175" s="247"/>
      <c r="U1175" s="14"/>
      <c r="V1175" s="14"/>
      <c r="W1175" s="14"/>
      <c r="X1175" s="14"/>
      <c r="Y1175" s="14"/>
      <c r="Z1175" s="14"/>
      <c r="AA1175" s="14"/>
      <c r="AB1175" s="14"/>
      <c r="AC1175" s="14"/>
      <c r="AD1175" s="14"/>
      <c r="AE1175" s="14"/>
      <c r="AT1175" s="248" t="s">
        <v>167</v>
      </c>
      <c r="AU1175" s="248" t="s">
        <v>87</v>
      </c>
      <c r="AV1175" s="14" t="s">
        <v>87</v>
      </c>
      <c r="AW1175" s="14" t="s">
        <v>33</v>
      </c>
      <c r="AX1175" s="14" t="s">
        <v>85</v>
      </c>
      <c r="AY1175" s="248" t="s">
        <v>157</v>
      </c>
    </row>
    <row r="1176" s="2" customFormat="1" ht="66.75" customHeight="1">
      <c r="A1176" s="38"/>
      <c r="B1176" s="39"/>
      <c r="C1176" s="214" t="s">
        <v>1939</v>
      </c>
      <c r="D1176" s="214" t="s">
        <v>160</v>
      </c>
      <c r="E1176" s="215" t="s">
        <v>1940</v>
      </c>
      <c r="F1176" s="216" t="s">
        <v>1941</v>
      </c>
      <c r="G1176" s="217" t="s">
        <v>1121</v>
      </c>
      <c r="H1176" s="218">
        <v>1</v>
      </c>
      <c r="I1176" s="219"/>
      <c r="J1176" s="220">
        <f>ROUND(I1176*H1176,2)</f>
        <v>0</v>
      </c>
      <c r="K1176" s="216" t="s">
        <v>1</v>
      </c>
      <c r="L1176" s="44"/>
      <c r="M1176" s="221" t="s">
        <v>1</v>
      </c>
      <c r="N1176" s="222" t="s">
        <v>43</v>
      </c>
      <c r="O1176" s="91"/>
      <c r="P1176" s="223">
        <f>O1176*H1176</f>
        <v>0</v>
      </c>
      <c r="Q1176" s="223">
        <v>0.00066</v>
      </c>
      <c r="R1176" s="223">
        <f>Q1176*H1176</f>
        <v>0.00066</v>
      </c>
      <c r="S1176" s="223">
        <v>0</v>
      </c>
      <c r="T1176" s="224">
        <f>S1176*H1176</f>
        <v>0</v>
      </c>
      <c r="U1176" s="38"/>
      <c r="V1176" s="38"/>
      <c r="W1176" s="38"/>
      <c r="X1176" s="38"/>
      <c r="Y1176" s="38"/>
      <c r="Z1176" s="38"/>
      <c r="AA1176" s="38"/>
      <c r="AB1176" s="38"/>
      <c r="AC1176" s="38"/>
      <c r="AD1176" s="38"/>
      <c r="AE1176" s="38"/>
      <c r="AR1176" s="225" t="s">
        <v>254</v>
      </c>
      <c r="AT1176" s="225" t="s">
        <v>160</v>
      </c>
      <c r="AU1176" s="225" t="s">
        <v>87</v>
      </c>
      <c r="AY1176" s="17" t="s">
        <v>157</v>
      </c>
      <c r="BE1176" s="226">
        <f>IF(N1176="základní",J1176,0)</f>
        <v>0</v>
      </c>
      <c r="BF1176" s="226">
        <f>IF(N1176="snížená",J1176,0)</f>
        <v>0</v>
      </c>
      <c r="BG1176" s="226">
        <f>IF(N1176="zákl. přenesená",J1176,0)</f>
        <v>0</v>
      </c>
      <c r="BH1176" s="226">
        <f>IF(N1176="sníž. přenesená",J1176,0)</f>
        <v>0</v>
      </c>
      <c r="BI1176" s="226">
        <f>IF(N1176="nulová",J1176,0)</f>
        <v>0</v>
      </c>
      <c r="BJ1176" s="17" t="s">
        <v>85</v>
      </c>
      <c r="BK1176" s="226">
        <f>ROUND(I1176*H1176,2)</f>
        <v>0</v>
      </c>
      <c r="BL1176" s="17" t="s">
        <v>254</v>
      </c>
      <c r="BM1176" s="225" t="s">
        <v>1942</v>
      </c>
    </row>
    <row r="1177" s="14" customFormat="1">
      <c r="A1177" s="14"/>
      <c r="B1177" s="238"/>
      <c r="C1177" s="239"/>
      <c r="D1177" s="229" t="s">
        <v>167</v>
      </c>
      <c r="E1177" s="240" t="s">
        <v>1</v>
      </c>
      <c r="F1177" s="241" t="s">
        <v>85</v>
      </c>
      <c r="G1177" s="239"/>
      <c r="H1177" s="242">
        <v>1</v>
      </c>
      <c r="I1177" s="243"/>
      <c r="J1177" s="239"/>
      <c r="K1177" s="239"/>
      <c r="L1177" s="244"/>
      <c r="M1177" s="245"/>
      <c r="N1177" s="246"/>
      <c r="O1177" s="246"/>
      <c r="P1177" s="246"/>
      <c r="Q1177" s="246"/>
      <c r="R1177" s="246"/>
      <c r="S1177" s="246"/>
      <c r="T1177" s="247"/>
      <c r="U1177" s="14"/>
      <c r="V1177" s="14"/>
      <c r="W1177" s="14"/>
      <c r="X1177" s="14"/>
      <c r="Y1177" s="14"/>
      <c r="Z1177" s="14"/>
      <c r="AA1177" s="14"/>
      <c r="AB1177" s="14"/>
      <c r="AC1177" s="14"/>
      <c r="AD1177" s="14"/>
      <c r="AE1177" s="14"/>
      <c r="AT1177" s="248" t="s">
        <v>167</v>
      </c>
      <c r="AU1177" s="248" t="s">
        <v>87</v>
      </c>
      <c r="AV1177" s="14" t="s">
        <v>87</v>
      </c>
      <c r="AW1177" s="14" t="s">
        <v>33</v>
      </c>
      <c r="AX1177" s="14" t="s">
        <v>85</v>
      </c>
      <c r="AY1177" s="248" t="s">
        <v>157</v>
      </c>
    </row>
    <row r="1178" s="2" customFormat="1" ht="309.3" customHeight="1">
      <c r="A1178" s="38"/>
      <c r="B1178" s="39"/>
      <c r="C1178" s="214" t="s">
        <v>1943</v>
      </c>
      <c r="D1178" s="214" t="s">
        <v>160</v>
      </c>
      <c r="E1178" s="215" t="s">
        <v>1944</v>
      </c>
      <c r="F1178" s="216" t="s">
        <v>1945</v>
      </c>
      <c r="G1178" s="217" t="s">
        <v>1121</v>
      </c>
      <c r="H1178" s="218">
        <v>2</v>
      </c>
      <c r="I1178" s="219"/>
      <c r="J1178" s="220">
        <f>ROUND(I1178*H1178,2)</f>
        <v>0</v>
      </c>
      <c r="K1178" s="216" t="s">
        <v>1</v>
      </c>
      <c r="L1178" s="44"/>
      <c r="M1178" s="221" t="s">
        <v>1</v>
      </c>
      <c r="N1178" s="222" t="s">
        <v>43</v>
      </c>
      <c r="O1178" s="91"/>
      <c r="P1178" s="223">
        <f>O1178*H1178</f>
        <v>0</v>
      </c>
      <c r="Q1178" s="223">
        <v>0.00066</v>
      </c>
      <c r="R1178" s="223">
        <f>Q1178*H1178</f>
        <v>0.00132</v>
      </c>
      <c r="S1178" s="223">
        <v>0</v>
      </c>
      <c r="T1178" s="224">
        <f>S1178*H1178</f>
        <v>0</v>
      </c>
      <c r="U1178" s="38"/>
      <c r="V1178" s="38"/>
      <c r="W1178" s="38"/>
      <c r="X1178" s="38"/>
      <c r="Y1178" s="38"/>
      <c r="Z1178" s="38"/>
      <c r="AA1178" s="38"/>
      <c r="AB1178" s="38"/>
      <c r="AC1178" s="38"/>
      <c r="AD1178" s="38"/>
      <c r="AE1178" s="38"/>
      <c r="AR1178" s="225" t="s">
        <v>254</v>
      </c>
      <c r="AT1178" s="225" t="s">
        <v>160</v>
      </c>
      <c r="AU1178" s="225" t="s">
        <v>87</v>
      </c>
      <c r="AY1178" s="17" t="s">
        <v>157</v>
      </c>
      <c r="BE1178" s="226">
        <f>IF(N1178="základní",J1178,0)</f>
        <v>0</v>
      </c>
      <c r="BF1178" s="226">
        <f>IF(N1178="snížená",J1178,0)</f>
        <v>0</v>
      </c>
      <c r="BG1178" s="226">
        <f>IF(N1178="zákl. přenesená",J1178,0)</f>
        <v>0</v>
      </c>
      <c r="BH1178" s="226">
        <f>IF(N1178="sníž. přenesená",J1178,0)</f>
        <v>0</v>
      </c>
      <c r="BI1178" s="226">
        <f>IF(N1178="nulová",J1178,0)</f>
        <v>0</v>
      </c>
      <c r="BJ1178" s="17" t="s">
        <v>85</v>
      </c>
      <c r="BK1178" s="226">
        <f>ROUND(I1178*H1178,2)</f>
        <v>0</v>
      </c>
      <c r="BL1178" s="17" t="s">
        <v>254</v>
      </c>
      <c r="BM1178" s="225" t="s">
        <v>1946</v>
      </c>
    </row>
    <row r="1179" s="14" customFormat="1">
      <c r="A1179" s="14"/>
      <c r="B1179" s="238"/>
      <c r="C1179" s="239"/>
      <c r="D1179" s="229" t="s">
        <v>167</v>
      </c>
      <c r="E1179" s="240" t="s">
        <v>1</v>
      </c>
      <c r="F1179" s="241" t="s">
        <v>87</v>
      </c>
      <c r="G1179" s="239"/>
      <c r="H1179" s="242">
        <v>2</v>
      </c>
      <c r="I1179" s="243"/>
      <c r="J1179" s="239"/>
      <c r="K1179" s="239"/>
      <c r="L1179" s="244"/>
      <c r="M1179" s="245"/>
      <c r="N1179" s="246"/>
      <c r="O1179" s="246"/>
      <c r="P1179" s="246"/>
      <c r="Q1179" s="246"/>
      <c r="R1179" s="246"/>
      <c r="S1179" s="246"/>
      <c r="T1179" s="247"/>
      <c r="U1179" s="14"/>
      <c r="V1179" s="14"/>
      <c r="W1179" s="14"/>
      <c r="X1179" s="14"/>
      <c r="Y1179" s="14"/>
      <c r="Z1179" s="14"/>
      <c r="AA1179" s="14"/>
      <c r="AB1179" s="14"/>
      <c r="AC1179" s="14"/>
      <c r="AD1179" s="14"/>
      <c r="AE1179" s="14"/>
      <c r="AT1179" s="248" t="s">
        <v>167</v>
      </c>
      <c r="AU1179" s="248" t="s">
        <v>87</v>
      </c>
      <c r="AV1179" s="14" t="s">
        <v>87</v>
      </c>
      <c r="AW1179" s="14" t="s">
        <v>33</v>
      </c>
      <c r="AX1179" s="14" t="s">
        <v>85</v>
      </c>
      <c r="AY1179" s="248" t="s">
        <v>157</v>
      </c>
    </row>
    <row r="1180" s="2" customFormat="1" ht="62.7" customHeight="1">
      <c r="A1180" s="38"/>
      <c r="B1180" s="39"/>
      <c r="C1180" s="214" t="s">
        <v>1947</v>
      </c>
      <c r="D1180" s="214" t="s">
        <v>160</v>
      </c>
      <c r="E1180" s="215" t="s">
        <v>1948</v>
      </c>
      <c r="F1180" s="216" t="s">
        <v>1949</v>
      </c>
      <c r="G1180" s="217" t="s">
        <v>352</v>
      </c>
      <c r="H1180" s="218">
        <v>4</v>
      </c>
      <c r="I1180" s="219"/>
      <c r="J1180" s="220">
        <f>ROUND(I1180*H1180,2)</f>
        <v>0</v>
      </c>
      <c r="K1180" s="216" t="s">
        <v>1</v>
      </c>
      <c r="L1180" s="44"/>
      <c r="M1180" s="221" t="s">
        <v>1</v>
      </c>
      <c r="N1180" s="222" t="s">
        <v>43</v>
      </c>
      <c r="O1180" s="91"/>
      <c r="P1180" s="223">
        <f>O1180*H1180</f>
        <v>0</v>
      </c>
      <c r="Q1180" s="223">
        <v>0.00066</v>
      </c>
      <c r="R1180" s="223">
        <f>Q1180*H1180</f>
        <v>0.00264</v>
      </c>
      <c r="S1180" s="223">
        <v>0</v>
      </c>
      <c r="T1180" s="224">
        <f>S1180*H1180</f>
        <v>0</v>
      </c>
      <c r="U1180" s="38"/>
      <c r="V1180" s="38"/>
      <c r="W1180" s="38"/>
      <c r="X1180" s="38"/>
      <c r="Y1180" s="38"/>
      <c r="Z1180" s="38"/>
      <c r="AA1180" s="38"/>
      <c r="AB1180" s="38"/>
      <c r="AC1180" s="38"/>
      <c r="AD1180" s="38"/>
      <c r="AE1180" s="38"/>
      <c r="AR1180" s="225" t="s">
        <v>254</v>
      </c>
      <c r="AT1180" s="225" t="s">
        <v>160</v>
      </c>
      <c r="AU1180" s="225" t="s">
        <v>87</v>
      </c>
      <c r="AY1180" s="17" t="s">
        <v>157</v>
      </c>
      <c r="BE1180" s="226">
        <f>IF(N1180="základní",J1180,0)</f>
        <v>0</v>
      </c>
      <c r="BF1180" s="226">
        <f>IF(N1180="snížená",J1180,0)</f>
        <v>0</v>
      </c>
      <c r="BG1180" s="226">
        <f>IF(N1180="zákl. přenesená",J1180,0)</f>
        <v>0</v>
      </c>
      <c r="BH1180" s="226">
        <f>IF(N1180="sníž. přenesená",J1180,0)</f>
        <v>0</v>
      </c>
      <c r="BI1180" s="226">
        <f>IF(N1180="nulová",J1180,0)</f>
        <v>0</v>
      </c>
      <c r="BJ1180" s="17" t="s">
        <v>85</v>
      </c>
      <c r="BK1180" s="226">
        <f>ROUND(I1180*H1180,2)</f>
        <v>0</v>
      </c>
      <c r="BL1180" s="17" t="s">
        <v>254</v>
      </c>
      <c r="BM1180" s="225" t="s">
        <v>1950</v>
      </c>
    </row>
    <row r="1181" s="14" customFormat="1">
      <c r="A1181" s="14"/>
      <c r="B1181" s="238"/>
      <c r="C1181" s="239"/>
      <c r="D1181" s="229" t="s">
        <v>167</v>
      </c>
      <c r="E1181" s="240" t="s">
        <v>1</v>
      </c>
      <c r="F1181" s="241" t="s">
        <v>165</v>
      </c>
      <c r="G1181" s="239"/>
      <c r="H1181" s="242">
        <v>4</v>
      </c>
      <c r="I1181" s="243"/>
      <c r="J1181" s="239"/>
      <c r="K1181" s="239"/>
      <c r="L1181" s="244"/>
      <c r="M1181" s="245"/>
      <c r="N1181" s="246"/>
      <c r="O1181" s="246"/>
      <c r="P1181" s="246"/>
      <c r="Q1181" s="246"/>
      <c r="R1181" s="246"/>
      <c r="S1181" s="246"/>
      <c r="T1181" s="247"/>
      <c r="U1181" s="14"/>
      <c r="V1181" s="14"/>
      <c r="W1181" s="14"/>
      <c r="X1181" s="14"/>
      <c r="Y1181" s="14"/>
      <c r="Z1181" s="14"/>
      <c r="AA1181" s="14"/>
      <c r="AB1181" s="14"/>
      <c r="AC1181" s="14"/>
      <c r="AD1181" s="14"/>
      <c r="AE1181" s="14"/>
      <c r="AT1181" s="248" t="s">
        <v>167</v>
      </c>
      <c r="AU1181" s="248" t="s">
        <v>87</v>
      </c>
      <c r="AV1181" s="14" t="s">
        <v>87</v>
      </c>
      <c r="AW1181" s="14" t="s">
        <v>33</v>
      </c>
      <c r="AX1181" s="14" t="s">
        <v>85</v>
      </c>
      <c r="AY1181" s="248" t="s">
        <v>157</v>
      </c>
    </row>
    <row r="1182" s="2" customFormat="1" ht="44.25" customHeight="1">
      <c r="A1182" s="38"/>
      <c r="B1182" s="39"/>
      <c r="C1182" s="214" t="s">
        <v>1951</v>
      </c>
      <c r="D1182" s="214" t="s">
        <v>160</v>
      </c>
      <c r="E1182" s="215" t="s">
        <v>1952</v>
      </c>
      <c r="F1182" s="216" t="s">
        <v>1953</v>
      </c>
      <c r="G1182" s="217" t="s">
        <v>1121</v>
      </c>
      <c r="H1182" s="218">
        <v>1</v>
      </c>
      <c r="I1182" s="219"/>
      <c r="J1182" s="220">
        <f>ROUND(I1182*H1182,2)</f>
        <v>0</v>
      </c>
      <c r="K1182" s="216" t="s">
        <v>1</v>
      </c>
      <c r="L1182" s="44"/>
      <c r="M1182" s="221" t="s">
        <v>1</v>
      </c>
      <c r="N1182" s="222" t="s">
        <v>43</v>
      </c>
      <c r="O1182" s="91"/>
      <c r="P1182" s="223">
        <f>O1182*H1182</f>
        <v>0</v>
      </c>
      <c r="Q1182" s="223">
        <v>0.00066</v>
      </c>
      <c r="R1182" s="223">
        <f>Q1182*H1182</f>
        <v>0.00066</v>
      </c>
      <c r="S1182" s="223">
        <v>0</v>
      </c>
      <c r="T1182" s="224">
        <f>S1182*H1182</f>
        <v>0</v>
      </c>
      <c r="U1182" s="38"/>
      <c r="V1182" s="38"/>
      <c r="W1182" s="38"/>
      <c r="X1182" s="38"/>
      <c r="Y1182" s="38"/>
      <c r="Z1182" s="38"/>
      <c r="AA1182" s="38"/>
      <c r="AB1182" s="38"/>
      <c r="AC1182" s="38"/>
      <c r="AD1182" s="38"/>
      <c r="AE1182" s="38"/>
      <c r="AR1182" s="225" t="s">
        <v>254</v>
      </c>
      <c r="AT1182" s="225" t="s">
        <v>160</v>
      </c>
      <c r="AU1182" s="225" t="s">
        <v>87</v>
      </c>
      <c r="AY1182" s="17" t="s">
        <v>157</v>
      </c>
      <c r="BE1182" s="226">
        <f>IF(N1182="základní",J1182,0)</f>
        <v>0</v>
      </c>
      <c r="BF1182" s="226">
        <f>IF(N1182="snížená",J1182,0)</f>
        <v>0</v>
      </c>
      <c r="BG1182" s="226">
        <f>IF(N1182="zákl. přenesená",J1182,0)</f>
        <v>0</v>
      </c>
      <c r="BH1182" s="226">
        <f>IF(N1182="sníž. přenesená",J1182,0)</f>
        <v>0</v>
      </c>
      <c r="BI1182" s="226">
        <f>IF(N1182="nulová",J1182,0)</f>
        <v>0</v>
      </c>
      <c r="BJ1182" s="17" t="s">
        <v>85</v>
      </c>
      <c r="BK1182" s="226">
        <f>ROUND(I1182*H1182,2)</f>
        <v>0</v>
      </c>
      <c r="BL1182" s="17" t="s">
        <v>254</v>
      </c>
      <c r="BM1182" s="225" t="s">
        <v>1954</v>
      </c>
    </row>
    <row r="1183" s="14" customFormat="1">
      <c r="A1183" s="14"/>
      <c r="B1183" s="238"/>
      <c r="C1183" s="239"/>
      <c r="D1183" s="229" t="s">
        <v>167</v>
      </c>
      <c r="E1183" s="240" t="s">
        <v>1</v>
      </c>
      <c r="F1183" s="241" t="s">
        <v>85</v>
      </c>
      <c r="G1183" s="239"/>
      <c r="H1183" s="242">
        <v>1</v>
      </c>
      <c r="I1183" s="243"/>
      <c r="J1183" s="239"/>
      <c r="K1183" s="239"/>
      <c r="L1183" s="244"/>
      <c r="M1183" s="245"/>
      <c r="N1183" s="246"/>
      <c r="O1183" s="246"/>
      <c r="P1183" s="246"/>
      <c r="Q1183" s="246"/>
      <c r="R1183" s="246"/>
      <c r="S1183" s="246"/>
      <c r="T1183" s="247"/>
      <c r="U1183" s="14"/>
      <c r="V1183" s="14"/>
      <c r="W1183" s="14"/>
      <c r="X1183" s="14"/>
      <c r="Y1183" s="14"/>
      <c r="Z1183" s="14"/>
      <c r="AA1183" s="14"/>
      <c r="AB1183" s="14"/>
      <c r="AC1183" s="14"/>
      <c r="AD1183" s="14"/>
      <c r="AE1183" s="14"/>
      <c r="AT1183" s="248" t="s">
        <v>167</v>
      </c>
      <c r="AU1183" s="248" t="s">
        <v>87</v>
      </c>
      <c r="AV1183" s="14" t="s">
        <v>87</v>
      </c>
      <c r="AW1183" s="14" t="s">
        <v>33</v>
      </c>
      <c r="AX1183" s="14" t="s">
        <v>85</v>
      </c>
      <c r="AY1183" s="248" t="s">
        <v>157</v>
      </c>
    </row>
    <row r="1184" s="2" customFormat="1" ht="62.7" customHeight="1">
      <c r="A1184" s="38"/>
      <c r="B1184" s="39"/>
      <c r="C1184" s="214" t="s">
        <v>1955</v>
      </c>
      <c r="D1184" s="214" t="s">
        <v>160</v>
      </c>
      <c r="E1184" s="215" t="s">
        <v>1956</v>
      </c>
      <c r="F1184" s="216" t="s">
        <v>1957</v>
      </c>
      <c r="G1184" s="217" t="s">
        <v>1121</v>
      </c>
      <c r="H1184" s="218">
        <v>1</v>
      </c>
      <c r="I1184" s="219"/>
      <c r="J1184" s="220">
        <f>ROUND(I1184*H1184,2)</f>
        <v>0</v>
      </c>
      <c r="K1184" s="216" t="s">
        <v>1</v>
      </c>
      <c r="L1184" s="44"/>
      <c r="M1184" s="221" t="s">
        <v>1</v>
      </c>
      <c r="N1184" s="222" t="s">
        <v>43</v>
      </c>
      <c r="O1184" s="91"/>
      <c r="P1184" s="223">
        <f>O1184*H1184</f>
        <v>0</v>
      </c>
      <c r="Q1184" s="223">
        <v>0.00066</v>
      </c>
      <c r="R1184" s="223">
        <f>Q1184*H1184</f>
        <v>0.00066</v>
      </c>
      <c r="S1184" s="223">
        <v>0</v>
      </c>
      <c r="T1184" s="224">
        <f>S1184*H1184</f>
        <v>0</v>
      </c>
      <c r="U1184" s="38"/>
      <c r="V1184" s="38"/>
      <c r="W1184" s="38"/>
      <c r="X1184" s="38"/>
      <c r="Y1184" s="38"/>
      <c r="Z1184" s="38"/>
      <c r="AA1184" s="38"/>
      <c r="AB1184" s="38"/>
      <c r="AC1184" s="38"/>
      <c r="AD1184" s="38"/>
      <c r="AE1184" s="38"/>
      <c r="AR1184" s="225" t="s">
        <v>254</v>
      </c>
      <c r="AT1184" s="225" t="s">
        <v>160</v>
      </c>
      <c r="AU1184" s="225" t="s">
        <v>87</v>
      </c>
      <c r="AY1184" s="17" t="s">
        <v>157</v>
      </c>
      <c r="BE1184" s="226">
        <f>IF(N1184="základní",J1184,0)</f>
        <v>0</v>
      </c>
      <c r="BF1184" s="226">
        <f>IF(N1184="snížená",J1184,0)</f>
        <v>0</v>
      </c>
      <c r="BG1184" s="226">
        <f>IF(N1184="zákl. přenesená",J1184,0)</f>
        <v>0</v>
      </c>
      <c r="BH1184" s="226">
        <f>IF(N1184="sníž. přenesená",J1184,0)</f>
        <v>0</v>
      </c>
      <c r="BI1184" s="226">
        <f>IF(N1184="nulová",J1184,0)</f>
        <v>0</v>
      </c>
      <c r="BJ1184" s="17" t="s">
        <v>85</v>
      </c>
      <c r="BK1184" s="226">
        <f>ROUND(I1184*H1184,2)</f>
        <v>0</v>
      </c>
      <c r="BL1184" s="17" t="s">
        <v>254</v>
      </c>
      <c r="BM1184" s="225" t="s">
        <v>1958</v>
      </c>
    </row>
    <row r="1185" s="14" customFormat="1">
      <c r="A1185" s="14"/>
      <c r="B1185" s="238"/>
      <c r="C1185" s="239"/>
      <c r="D1185" s="229" t="s">
        <v>167</v>
      </c>
      <c r="E1185" s="240" t="s">
        <v>1</v>
      </c>
      <c r="F1185" s="241" t="s">
        <v>85</v>
      </c>
      <c r="G1185" s="239"/>
      <c r="H1185" s="242">
        <v>1</v>
      </c>
      <c r="I1185" s="243"/>
      <c r="J1185" s="239"/>
      <c r="K1185" s="239"/>
      <c r="L1185" s="244"/>
      <c r="M1185" s="245"/>
      <c r="N1185" s="246"/>
      <c r="O1185" s="246"/>
      <c r="P1185" s="246"/>
      <c r="Q1185" s="246"/>
      <c r="R1185" s="246"/>
      <c r="S1185" s="246"/>
      <c r="T1185" s="247"/>
      <c r="U1185" s="14"/>
      <c r="V1185" s="14"/>
      <c r="W1185" s="14"/>
      <c r="X1185" s="14"/>
      <c r="Y1185" s="14"/>
      <c r="Z1185" s="14"/>
      <c r="AA1185" s="14"/>
      <c r="AB1185" s="14"/>
      <c r="AC1185" s="14"/>
      <c r="AD1185" s="14"/>
      <c r="AE1185" s="14"/>
      <c r="AT1185" s="248" t="s">
        <v>167</v>
      </c>
      <c r="AU1185" s="248" t="s">
        <v>87</v>
      </c>
      <c r="AV1185" s="14" t="s">
        <v>87</v>
      </c>
      <c r="AW1185" s="14" t="s">
        <v>33</v>
      </c>
      <c r="AX1185" s="14" t="s">
        <v>85</v>
      </c>
      <c r="AY1185" s="248" t="s">
        <v>157</v>
      </c>
    </row>
    <row r="1186" s="2" customFormat="1" ht="180.75" customHeight="1">
      <c r="A1186" s="38"/>
      <c r="B1186" s="39"/>
      <c r="C1186" s="214" t="s">
        <v>1959</v>
      </c>
      <c r="D1186" s="214" t="s">
        <v>160</v>
      </c>
      <c r="E1186" s="215" t="s">
        <v>1960</v>
      </c>
      <c r="F1186" s="216" t="s">
        <v>1961</v>
      </c>
      <c r="G1186" s="217" t="s">
        <v>1121</v>
      </c>
      <c r="H1186" s="218">
        <v>2</v>
      </c>
      <c r="I1186" s="219"/>
      <c r="J1186" s="220">
        <f>ROUND(I1186*H1186,2)</f>
        <v>0</v>
      </c>
      <c r="K1186" s="216" t="s">
        <v>1</v>
      </c>
      <c r="L1186" s="44"/>
      <c r="M1186" s="221" t="s">
        <v>1</v>
      </c>
      <c r="N1186" s="222" t="s">
        <v>43</v>
      </c>
      <c r="O1186" s="91"/>
      <c r="P1186" s="223">
        <f>O1186*H1186</f>
        <v>0</v>
      </c>
      <c r="Q1186" s="223">
        <v>0.00066</v>
      </c>
      <c r="R1186" s="223">
        <f>Q1186*H1186</f>
        <v>0.00132</v>
      </c>
      <c r="S1186" s="223">
        <v>0</v>
      </c>
      <c r="T1186" s="224">
        <f>S1186*H1186</f>
        <v>0</v>
      </c>
      <c r="U1186" s="38"/>
      <c r="V1186" s="38"/>
      <c r="W1186" s="38"/>
      <c r="X1186" s="38"/>
      <c r="Y1186" s="38"/>
      <c r="Z1186" s="38"/>
      <c r="AA1186" s="38"/>
      <c r="AB1186" s="38"/>
      <c r="AC1186" s="38"/>
      <c r="AD1186" s="38"/>
      <c r="AE1186" s="38"/>
      <c r="AR1186" s="225" t="s">
        <v>254</v>
      </c>
      <c r="AT1186" s="225" t="s">
        <v>160</v>
      </c>
      <c r="AU1186" s="225" t="s">
        <v>87</v>
      </c>
      <c r="AY1186" s="17" t="s">
        <v>157</v>
      </c>
      <c r="BE1186" s="226">
        <f>IF(N1186="základní",J1186,0)</f>
        <v>0</v>
      </c>
      <c r="BF1186" s="226">
        <f>IF(N1186="snížená",J1186,0)</f>
        <v>0</v>
      </c>
      <c r="BG1186" s="226">
        <f>IF(N1186="zákl. přenesená",J1186,0)</f>
        <v>0</v>
      </c>
      <c r="BH1186" s="226">
        <f>IF(N1186="sníž. přenesená",J1186,0)</f>
        <v>0</v>
      </c>
      <c r="BI1186" s="226">
        <f>IF(N1186="nulová",J1186,0)</f>
        <v>0</v>
      </c>
      <c r="BJ1186" s="17" t="s">
        <v>85</v>
      </c>
      <c r="BK1186" s="226">
        <f>ROUND(I1186*H1186,2)</f>
        <v>0</v>
      </c>
      <c r="BL1186" s="17" t="s">
        <v>254</v>
      </c>
      <c r="BM1186" s="225" t="s">
        <v>1962</v>
      </c>
    </row>
    <row r="1187" s="14" customFormat="1">
      <c r="A1187" s="14"/>
      <c r="B1187" s="238"/>
      <c r="C1187" s="239"/>
      <c r="D1187" s="229" t="s">
        <v>167</v>
      </c>
      <c r="E1187" s="240" t="s">
        <v>1</v>
      </c>
      <c r="F1187" s="241" t="s">
        <v>87</v>
      </c>
      <c r="G1187" s="239"/>
      <c r="H1187" s="242">
        <v>2</v>
      </c>
      <c r="I1187" s="243"/>
      <c r="J1187" s="239"/>
      <c r="K1187" s="239"/>
      <c r="L1187" s="244"/>
      <c r="M1187" s="245"/>
      <c r="N1187" s="246"/>
      <c r="O1187" s="246"/>
      <c r="P1187" s="246"/>
      <c r="Q1187" s="246"/>
      <c r="R1187" s="246"/>
      <c r="S1187" s="246"/>
      <c r="T1187" s="247"/>
      <c r="U1187" s="14"/>
      <c r="V1187" s="14"/>
      <c r="W1187" s="14"/>
      <c r="X1187" s="14"/>
      <c r="Y1187" s="14"/>
      <c r="Z1187" s="14"/>
      <c r="AA1187" s="14"/>
      <c r="AB1187" s="14"/>
      <c r="AC1187" s="14"/>
      <c r="AD1187" s="14"/>
      <c r="AE1187" s="14"/>
      <c r="AT1187" s="248" t="s">
        <v>167</v>
      </c>
      <c r="AU1187" s="248" t="s">
        <v>87</v>
      </c>
      <c r="AV1187" s="14" t="s">
        <v>87</v>
      </c>
      <c r="AW1187" s="14" t="s">
        <v>33</v>
      </c>
      <c r="AX1187" s="14" t="s">
        <v>85</v>
      </c>
      <c r="AY1187" s="248" t="s">
        <v>157</v>
      </c>
    </row>
    <row r="1188" s="2" customFormat="1" ht="180.75" customHeight="1">
      <c r="A1188" s="38"/>
      <c r="B1188" s="39"/>
      <c r="C1188" s="214" t="s">
        <v>1963</v>
      </c>
      <c r="D1188" s="214" t="s">
        <v>160</v>
      </c>
      <c r="E1188" s="215" t="s">
        <v>1964</v>
      </c>
      <c r="F1188" s="216" t="s">
        <v>1965</v>
      </c>
      <c r="G1188" s="217" t="s">
        <v>1121</v>
      </c>
      <c r="H1188" s="218">
        <v>1</v>
      </c>
      <c r="I1188" s="219"/>
      <c r="J1188" s="220">
        <f>ROUND(I1188*H1188,2)</f>
        <v>0</v>
      </c>
      <c r="K1188" s="216" t="s">
        <v>1</v>
      </c>
      <c r="L1188" s="44"/>
      <c r="M1188" s="221" t="s">
        <v>1</v>
      </c>
      <c r="N1188" s="222" t="s">
        <v>43</v>
      </c>
      <c r="O1188" s="91"/>
      <c r="P1188" s="223">
        <f>O1188*H1188</f>
        <v>0</v>
      </c>
      <c r="Q1188" s="223">
        <v>0.00066</v>
      </c>
      <c r="R1188" s="223">
        <f>Q1188*H1188</f>
        <v>0.00066</v>
      </c>
      <c r="S1188" s="223">
        <v>0</v>
      </c>
      <c r="T1188" s="224">
        <f>S1188*H1188</f>
        <v>0</v>
      </c>
      <c r="U1188" s="38"/>
      <c r="V1188" s="38"/>
      <c r="W1188" s="38"/>
      <c r="X1188" s="38"/>
      <c r="Y1188" s="38"/>
      <c r="Z1188" s="38"/>
      <c r="AA1188" s="38"/>
      <c r="AB1188" s="38"/>
      <c r="AC1188" s="38"/>
      <c r="AD1188" s="38"/>
      <c r="AE1188" s="38"/>
      <c r="AR1188" s="225" t="s">
        <v>254</v>
      </c>
      <c r="AT1188" s="225" t="s">
        <v>160</v>
      </c>
      <c r="AU1188" s="225" t="s">
        <v>87</v>
      </c>
      <c r="AY1188" s="17" t="s">
        <v>157</v>
      </c>
      <c r="BE1188" s="226">
        <f>IF(N1188="základní",J1188,0)</f>
        <v>0</v>
      </c>
      <c r="BF1188" s="226">
        <f>IF(N1188="snížená",J1188,0)</f>
        <v>0</v>
      </c>
      <c r="BG1188" s="226">
        <f>IF(N1188="zákl. přenesená",J1188,0)</f>
        <v>0</v>
      </c>
      <c r="BH1188" s="226">
        <f>IF(N1188="sníž. přenesená",J1188,0)</f>
        <v>0</v>
      </c>
      <c r="BI1188" s="226">
        <f>IF(N1188="nulová",J1188,0)</f>
        <v>0</v>
      </c>
      <c r="BJ1188" s="17" t="s">
        <v>85</v>
      </c>
      <c r="BK1188" s="226">
        <f>ROUND(I1188*H1188,2)</f>
        <v>0</v>
      </c>
      <c r="BL1188" s="17" t="s">
        <v>254</v>
      </c>
      <c r="BM1188" s="225" t="s">
        <v>1966</v>
      </c>
    </row>
    <row r="1189" s="14" customFormat="1">
      <c r="A1189" s="14"/>
      <c r="B1189" s="238"/>
      <c r="C1189" s="239"/>
      <c r="D1189" s="229" t="s">
        <v>167</v>
      </c>
      <c r="E1189" s="240" t="s">
        <v>1</v>
      </c>
      <c r="F1189" s="241" t="s">
        <v>85</v>
      </c>
      <c r="G1189" s="239"/>
      <c r="H1189" s="242">
        <v>1</v>
      </c>
      <c r="I1189" s="243"/>
      <c r="J1189" s="239"/>
      <c r="K1189" s="239"/>
      <c r="L1189" s="244"/>
      <c r="M1189" s="245"/>
      <c r="N1189" s="246"/>
      <c r="O1189" s="246"/>
      <c r="P1189" s="246"/>
      <c r="Q1189" s="246"/>
      <c r="R1189" s="246"/>
      <c r="S1189" s="246"/>
      <c r="T1189" s="247"/>
      <c r="U1189" s="14"/>
      <c r="V1189" s="14"/>
      <c r="W1189" s="14"/>
      <c r="X1189" s="14"/>
      <c r="Y1189" s="14"/>
      <c r="Z1189" s="14"/>
      <c r="AA1189" s="14"/>
      <c r="AB1189" s="14"/>
      <c r="AC1189" s="14"/>
      <c r="AD1189" s="14"/>
      <c r="AE1189" s="14"/>
      <c r="AT1189" s="248" t="s">
        <v>167</v>
      </c>
      <c r="AU1189" s="248" t="s">
        <v>87</v>
      </c>
      <c r="AV1189" s="14" t="s">
        <v>87</v>
      </c>
      <c r="AW1189" s="14" t="s">
        <v>33</v>
      </c>
      <c r="AX1189" s="14" t="s">
        <v>85</v>
      </c>
      <c r="AY1189" s="248" t="s">
        <v>157</v>
      </c>
    </row>
    <row r="1190" s="2" customFormat="1" ht="142.2" customHeight="1">
      <c r="A1190" s="38"/>
      <c r="B1190" s="39"/>
      <c r="C1190" s="214" t="s">
        <v>1967</v>
      </c>
      <c r="D1190" s="214" t="s">
        <v>160</v>
      </c>
      <c r="E1190" s="215" t="s">
        <v>1968</v>
      </c>
      <c r="F1190" s="216" t="s">
        <v>1969</v>
      </c>
      <c r="G1190" s="217" t="s">
        <v>1121</v>
      </c>
      <c r="H1190" s="218">
        <v>1</v>
      </c>
      <c r="I1190" s="219"/>
      <c r="J1190" s="220">
        <f>ROUND(I1190*H1190,2)</f>
        <v>0</v>
      </c>
      <c r="K1190" s="216" t="s">
        <v>1</v>
      </c>
      <c r="L1190" s="44"/>
      <c r="M1190" s="221" t="s">
        <v>1</v>
      </c>
      <c r="N1190" s="222" t="s">
        <v>43</v>
      </c>
      <c r="O1190" s="91"/>
      <c r="P1190" s="223">
        <f>O1190*H1190</f>
        <v>0</v>
      </c>
      <c r="Q1190" s="223">
        <v>0.00066</v>
      </c>
      <c r="R1190" s="223">
        <f>Q1190*H1190</f>
        <v>0.00066</v>
      </c>
      <c r="S1190" s="223">
        <v>0</v>
      </c>
      <c r="T1190" s="224">
        <f>S1190*H1190</f>
        <v>0</v>
      </c>
      <c r="U1190" s="38"/>
      <c r="V1190" s="38"/>
      <c r="W1190" s="38"/>
      <c r="X1190" s="38"/>
      <c r="Y1190" s="38"/>
      <c r="Z1190" s="38"/>
      <c r="AA1190" s="38"/>
      <c r="AB1190" s="38"/>
      <c r="AC1190" s="38"/>
      <c r="AD1190" s="38"/>
      <c r="AE1190" s="38"/>
      <c r="AR1190" s="225" t="s">
        <v>254</v>
      </c>
      <c r="AT1190" s="225" t="s">
        <v>160</v>
      </c>
      <c r="AU1190" s="225" t="s">
        <v>87</v>
      </c>
      <c r="AY1190" s="17" t="s">
        <v>157</v>
      </c>
      <c r="BE1190" s="226">
        <f>IF(N1190="základní",J1190,0)</f>
        <v>0</v>
      </c>
      <c r="BF1190" s="226">
        <f>IF(N1190="snížená",J1190,0)</f>
        <v>0</v>
      </c>
      <c r="BG1190" s="226">
        <f>IF(N1190="zákl. přenesená",J1190,0)</f>
        <v>0</v>
      </c>
      <c r="BH1190" s="226">
        <f>IF(N1190="sníž. přenesená",J1190,0)</f>
        <v>0</v>
      </c>
      <c r="BI1190" s="226">
        <f>IF(N1190="nulová",J1190,0)</f>
        <v>0</v>
      </c>
      <c r="BJ1190" s="17" t="s">
        <v>85</v>
      </c>
      <c r="BK1190" s="226">
        <f>ROUND(I1190*H1190,2)</f>
        <v>0</v>
      </c>
      <c r="BL1190" s="17" t="s">
        <v>254</v>
      </c>
      <c r="BM1190" s="225" t="s">
        <v>1970</v>
      </c>
    </row>
    <row r="1191" s="14" customFormat="1">
      <c r="A1191" s="14"/>
      <c r="B1191" s="238"/>
      <c r="C1191" s="239"/>
      <c r="D1191" s="229" t="s">
        <v>167</v>
      </c>
      <c r="E1191" s="240" t="s">
        <v>1</v>
      </c>
      <c r="F1191" s="241" t="s">
        <v>85</v>
      </c>
      <c r="G1191" s="239"/>
      <c r="H1191" s="242">
        <v>1</v>
      </c>
      <c r="I1191" s="243"/>
      <c r="J1191" s="239"/>
      <c r="K1191" s="239"/>
      <c r="L1191" s="244"/>
      <c r="M1191" s="245"/>
      <c r="N1191" s="246"/>
      <c r="O1191" s="246"/>
      <c r="P1191" s="246"/>
      <c r="Q1191" s="246"/>
      <c r="R1191" s="246"/>
      <c r="S1191" s="246"/>
      <c r="T1191" s="247"/>
      <c r="U1191" s="14"/>
      <c r="V1191" s="14"/>
      <c r="W1191" s="14"/>
      <c r="X1191" s="14"/>
      <c r="Y1191" s="14"/>
      <c r="Z1191" s="14"/>
      <c r="AA1191" s="14"/>
      <c r="AB1191" s="14"/>
      <c r="AC1191" s="14"/>
      <c r="AD1191" s="14"/>
      <c r="AE1191" s="14"/>
      <c r="AT1191" s="248" t="s">
        <v>167</v>
      </c>
      <c r="AU1191" s="248" t="s">
        <v>87</v>
      </c>
      <c r="AV1191" s="14" t="s">
        <v>87</v>
      </c>
      <c r="AW1191" s="14" t="s">
        <v>33</v>
      </c>
      <c r="AX1191" s="14" t="s">
        <v>85</v>
      </c>
      <c r="AY1191" s="248" t="s">
        <v>157</v>
      </c>
    </row>
    <row r="1192" s="2" customFormat="1" ht="37.8" customHeight="1">
      <c r="A1192" s="38"/>
      <c r="B1192" s="39"/>
      <c r="C1192" s="214" t="s">
        <v>1971</v>
      </c>
      <c r="D1192" s="214" t="s">
        <v>160</v>
      </c>
      <c r="E1192" s="215" t="s">
        <v>1972</v>
      </c>
      <c r="F1192" s="216" t="s">
        <v>1973</v>
      </c>
      <c r="G1192" s="217" t="s">
        <v>1121</v>
      </c>
      <c r="H1192" s="218">
        <v>1</v>
      </c>
      <c r="I1192" s="219"/>
      <c r="J1192" s="220">
        <f>ROUND(I1192*H1192,2)</f>
        <v>0</v>
      </c>
      <c r="K1192" s="216" t="s">
        <v>1</v>
      </c>
      <c r="L1192" s="44"/>
      <c r="M1192" s="221" t="s">
        <v>1</v>
      </c>
      <c r="N1192" s="222" t="s">
        <v>43</v>
      </c>
      <c r="O1192" s="91"/>
      <c r="P1192" s="223">
        <f>O1192*H1192</f>
        <v>0</v>
      </c>
      <c r="Q1192" s="223">
        <v>0.00066</v>
      </c>
      <c r="R1192" s="223">
        <f>Q1192*H1192</f>
        <v>0.00066</v>
      </c>
      <c r="S1192" s="223">
        <v>0</v>
      </c>
      <c r="T1192" s="224">
        <f>S1192*H1192</f>
        <v>0</v>
      </c>
      <c r="U1192" s="38"/>
      <c r="V1192" s="38"/>
      <c r="W1192" s="38"/>
      <c r="X1192" s="38"/>
      <c r="Y1192" s="38"/>
      <c r="Z1192" s="38"/>
      <c r="AA1192" s="38"/>
      <c r="AB1192" s="38"/>
      <c r="AC1192" s="38"/>
      <c r="AD1192" s="38"/>
      <c r="AE1192" s="38"/>
      <c r="AR1192" s="225" t="s">
        <v>254</v>
      </c>
      <c r="AT1192" s="225" t="s">
        <v>160</v>
      </c>
      <c r="AU1192" s="225" t="s">
        <v>87</v>
      </c>
      <c r="AY1192" s="17" t="s">
        <v>157</v>
      </c>
      <c r="BE1192" s="226">
        <f>IF(N1192="základní",J1192,0)</f>
        <v>0</v>
      </c>
      <c r="BF1192" s="226">
        <f>IF(N1192="snížená",J1192,0)</f>
        <v>0</v>
      </c>
      <c r="BG1192" s="226">
        <f>IF(N1192="zákl. přenesená",J1192,0)</f>
        <v>0</v>
      </c>
      <c r="BH1192" s="226">
        <f>IF(N1192="sníž. přenesená",J1192,0)</f>
        <v>0</v>
      </c>
      <c r="BI1192" s="226">
        <f>IF(N1192="nulová",J1192,0)</f>
        <v>0</v>
      </c>
      <c r="BJ1192" s="17" t="s">
        <v>85</v>
      </c>
      <c r="BK1192" s="226">
        <f>ROUND(I1192*H1192,2)</f>
        <v>0</v>
      </c>
      <c r="BL1192" s="17" t="s">
        <v>254</v>
      </c>
      <c r="BM1192" s="225" t="s">
        <v>1974</v>
      </c>
    </row>
    <row r="1193" s="14" customFormat="1">
      <c r="A1193" s="14"/>
      <c r="B1193" s="238"/>
      <c r="C1193" s="239"/>
      <c r="D1193" s="229" t="s">
        <v>167</v>
      </c>
      <c r="E1193" s="240" t="s">
        <v>1</v>
      </c>
      <c r="F1193" s="241" t="s">
        <v>85</v>
      </c>
      <c r="G1193" s="239"/>
      <c r="H1193" s="242">
        <v>1</v>
      </c>
      <c r="I1193" s="243"/>
      <c r="J1193" s="239"/>
      <c r="K1193" s="239"/>
      <c r="L1193" s="244"/>
      <c r="M1193" s="245"/>
      <c r="N1193" s="246"/>
      <c r="O1193" s="246"/>
      <c r="P1193" s="246"/>
      <c r="Q1193" s="246"/>
      <c r="R1193" s="246"/>
      <c r="S1193" s="246"/>
      <c r="T1193" s="247"/>
      <c r="U1193" s="14"/>
      <c r="V1193" s="14"/>
      <c r="W1193" s="14"/>
      <c r="X1193" s="14"/>
      <c r="Y1193" s="14"/>
      <c r="Z1193" s="14"/>
      <c r="AA1193" s="14"/>
      <c r="AB1193" s="14"/>
      <c r="AC1193" s="14"/>
      <c r="AD1193" s="14"/>
      <c r="AE1193" s="14"/>
      <c r="AT1193" s="248" t="s">
        <v>167</v>
      </c>
      <c r="AU1193" s="248" t="s">
        <v>87</v>
      </c>
      <c r="AV1193" s="14" t="s">
        <v>87</v>
      </c>
      <c r="AW1193" s="14" t="s">
        <v>33</v>
      </c>
      <c r="AX1193" s="14" t="s">
        <v>85</v>
      </c>
      <c r="AY1193" s="248" t="s">
        <v>157</v>
      </c>
    </row>
    <row r="1194" s="2" customFormat="1" ht="101.25" customHeight="1">
      <c r="A1194" s="38"/>
      <c r="B1194" s="39"/>
      <c r="C1194" s="214" t="s">
        <v>1975</v>
      </c>
      <c r="D1194" s="214" t="s">
        <v>160</v>
      </c>
      <c r="E1194" s="215" t="s">
        <v>1976</v>
      </c>
      <c r="F1194" s="216" t="s">
        <v>1977</v>
      </c>
      <c r="G1194" s="217" t="s">
        <v>1121</v>
      </c>
      <c r="H1194" s="218">
        <v>1</v>
      </c>
      <c r="I1194" s="219"/>
      <c r="J1194" s="220">
        <f>ROUND(I1194*H1194,2)</f>
        <v>0</v>
      </c>
      <c r="K1194" s="216" t="s">
        <v>1</v>
      </c>
      <c r="L1194" s="44"/>
      <c r="M1194" s="221" t="s">
        <v>1</v>
      </c>
      <c r="N1194" s="222" t="s">
        <v>43</v>
      </c>
      <c r="O1194" s="91"/>
      <c r="P1194" s="223">
        <f>O1194*H1194</f>
        <v>0</v>
      </c>
      <c r="Q1194" s="223">
        <v>0.00066</v>
      </c>
      <c r="R1194" s="223">
        <f>Q1194*H1194</f>
        <v>0.00066</v>
      </c>
      <c r="S1194" s="223">
        <v>0</v>
      </c>
      <c r="T1194" s="224">
        <f>S1194*H1194</f>
        <v>0</v>
      </c>
      <c r="U1194" s="38"/>
      <c r="V1194" s="38"/>
      <c r="W1194" s="38"/>
      <c r="X1194" s="38"/>
      <c r="Y1194" s="38"/>
      <c r="Z1194" s="38"/>
      <c r="AA1194" s="38"/>
      <c r="AB1194" s="38"/>
      <c r="AC1194" s="38"/>
      <c r="AD1194" s="38"/>
      <c r="AE1194" s="38"/>
      <c r="AR1194" s="225" t="s">
        <v>254</v>
      </c>
      <c r="AT1194" s="225" t="s">
        <v>160</v>
      </c>
      <c r="AU1194" s="225" t="s">
        <v>87</v>
      </c>
      <c r="AY1194" s="17" t="s">
        <v>157</v>
      </c>
      <c r="BE1194" s="226">
        <f>IF(N1194="základní",J1194,0)</f>
        <v>0</v>
      </c>
      <c r="BF1194" s="226">
        <f>IF(N1194="snížená",J1194,0)</f>
        <v>0</v>
      </c>
      <c r="BG1194" s="226">
        <f>IF(N1194="zákl. přenesená",J1194,0)</f>
        <v>0</v>
      </c>
      <c r="BH1194" s="226">
        <f>IF(N1194="sníž. přenesená",J1194,0)</f>
        <v>0</v>
      </c>
      <c r="BI1194" s="226">
        <f>IF(N1194="nulová",J1194,0)</f>
        <v>0</v>
      </c>
      <c r="BJ1194" s="17" t="s">
        <v>85</v>
      </c>
      <c r="BK1194" s="226">
        <f>ROUND(I1194*H1194,2)</f>
        <v>0</v>
      </c>
      <c r="BL1194" s="17" t="s">
        <v>254</v>
      </c>
      <c r="BM1194" s="225" t="s">
        <v>1978</v>
      </c>
    </row>
    <row r="1195" s="14" customFormat="1">
      <c r="A1195" s="14"/>
      <c r="B1195" s="238"/>
      <c r="C1195" s="239"/>
      <c r="D1195" s="229" t="s">
        <v>167</v>
      </c>
      <c r="E1195" s="240" t="s">
        <v>1</v>
      </c>
      <c r="F1195" s="241" t="s">
        <v>85</v>
      </c>
      <c r="G1195" s="239"/>
      <c r="H1195" s="242">
        <v>1</v>
      </c>
      <c r="I1195" s="243"/>
      <c r="J1195" s="239"/>
      <c r="K1195" s="239"/>
      <c r="L1195" s="244"/>
      <c r="M1195" s="245"/>
      <c r="N1195" s="246"/>
      <c r="O1195" s="246"/>
      <c r="P1195" s="246"/>
      <c r="Q1195" s="246"/>
      <c r="R1195" s="246"/>
      <c r="S1195" s="246"/>
      <c r="T1195" s="247"/>
      <c r="U1195" s="14"/>
      <c r="V1195" s="14"/>
      <c r="W1195" s="14"/>
      <c r="X1195" s="14"/>
      <c r="Y1195" s="14"/>
      <c r="Z1195" s="14"/>
      <c r="AA1195" s="14"/>
      <c r="AB1195" s="14"/>
      <c r="AC1195" s="14"/>
      <c r="AD1195" s="14"/>
      <c r="AE1195" s="14"/>
      <c r="AT1195" s="248" t="s">
        <v>167</v>
      </c>
      <c r="AU1195" s="248" t="s">
        <v>87</v>
      </c>
      <c r="AV1195" s="14" t="s">
        <v>87</v>
      </c>
      <c r="AW1195" s="14" t="s">
        <v>33</v>
      </c>
      <c r="AX1195" s="14" t="s">
        <v>85</v>
      </c>
      <c r="AY1195" s="248" t="s">
        <v>157</v>
      </c>
    </row>
    <row r="1196" s="2" customFormat="1" ht="37.8" customHeight="1">
      <c r="A1196" s="38"/>
      <c r="B1196" s="39"/>
      <c r="C1196" s="214" t="s">
        <v>1979</v>
      </c>
      <c r="D1196" s="214" t="s">
        <v>160</v>
      </c>
      <c r="E1196" s="215" t="s">
        <v>1980</v>
      </c>
      <c r="F1196" s="216" t="s">
        <v>1981</v>
      </c>
      <c r="G1196" s="217" t="s">
        <v>1121</v>
      </c>
      <c r="H1196" s="218">
        <v>1</v>
      </c>
      <c r="I1196" s="219"/>
      <c r="J1196" s="220">
        <f>ROUND(I1196*H1196,2)</f>
        <v>0</v>
      </c>
      <c r="K1196" s="216" t="s">
        <v>1</v>
      </c>
      <c r="L1196" s="44"/>
      <c r="M1196" s="221" t="s">
        <v>1</v>
      </c>
      <c r="N1196" s="222" t="s">
        <v>43</v>
      </c>
      <c r="O1196" s="91"/>
      <c r="P1196" s="223">
        <f>O1196*H1196</f>
        <v>0</v>
      </c>
      <c r="Q1196" s="223">
        <v>0.00066</v>
      </c>
      <c r="R1196" s="223">
        <f>Q1196*H1196</f>
        <v>0.00066</v>
      </c>
      <c r="S1196" s="223">
        <v>0</v>
      </c>
      <c r="T1196" s="224">
        <f>S1196*H1196</f>
        <v>0</v>
      </c>
      <c r="U1196" s="38"/>
      <c r="V1196" s="38"/>
      <c r="W1196" s="38"/>
      <c r="X1196" s="38"/>
      <c r="Y1196" s="38"/>
      <c r="Z1196" s="38"/>
      <c r="AA1196" s="38"/>
      <c r="AB1196" s="38"/>
      <c r="AC1196" s="38"/>
      <c r="AD1196" s="38"/>
      <c r="AE1196" s="38"/>
      <c r="AR1196" s="225" t="s">
        <v>254</v>
      </c>
      <c r="AT1196" s="225" t="s">
        <v>160</v>
      </c>
      <c r="AU1196" s="225" t="s">
        <v>87</v>
      </c>
      <c r="AY1196" s="17" t="s">
        <v>157</v>
      </c>
      <c r="BE1196" s="226">
        <f>IF(N1196="základní",J1196,0)</f>
        <v>0</v>
      </c>
      <c r="BF1196" s="226">
        <f>IF(N1196="snížená",J1196,0)</f>
        <v>0</v>
      </c>
      <c r="BG1196" s="226">
        <f>IF(N1196="zákl. přenesená",J1196,0)</f>
        <v>0</v>
      </c>
      <c r="BH1196" s="226">
        <f>IF(N1196="sníž. přenesená",J1196,0)</f>
        <v>0</v>
      </c>
      <c r="BI1196" s="226">
        <f>IF(N1196="nulová",J1196,0)</f>
        <v>0</v>
      </c>
      <c r="BJ1196" s="17" t="s">
        <v>85</v>
      </c>
      <c r="BK1196" s="226">
        <f>ROUND(I1196*H1196,2)</f>
        <v>0</v>
      </c>
      <c r="BL1196" s="17" t="s">
        <v>254</v>
      </c>
      <c r="BM1196" s="225" t="s">
        <v>1982</v>
      </c>
    </row>
    <row r="1197" s="14" customFormat="1">
      <c r="A1197" s="14"/>
      <c r="B1197" s="238"/>
      <c r="C1197" s="239"/>
      <c r="D1197" s="229" t="s">
        <v>167</v>
      </c>
      <c r="E1197" s="240" t="s">
        <v>1</v>
      </c>
      <c r="F1197" s="241" t="s">
        <v>85</v>
      </c>
      <c r="G1197" s="239"/>
      <c r="H1197" s="242">
        <v>1</v>
      </c>
      <c r="I1197" s="243"/>
      <c r="J1197" s="239"/>
      <c r="K1197" s="239"/>
      <c r="L1197" s="244"/>
      <c r="M1197" s="245"/>
      <c r="N1197" s="246"/>
      <c r="O1197" s="246"/>
      <c r="P1197" s="246"/>
      <c r="Q1197" s="246"/>
      <c r="R1197" s="246"/>
      <c r="S1197" s="246"/>
      <c r="T1197" s="247"/>
      <c r="U1197" s="14"/>
      <c r="V1197" s="14"/>
      <c r="W1197" s="14"/>
      <c r="X1197" s="14"/>
      <c r="Y1197" s="14"/>
      <c r="Z1197" s="14"/>
      <c r="AA1197" s="14"/>
      <c r="AB1197" s="14"/>
      <c r="AC1197" s="14"/>
      <c r="AD1197" s="14"/>
      <c r="AE1197" s="14"/>
      <c r="AT1197" s="248" t="s">
        <v>167</v>
      </c>
      <c r="AU1197" s="248" t="s">
        <v>87</v>
      </c>
      <c r="AV1197" s="14" t="s">
        <v>87</v>
      </c>
      <c r="AW1197" s="14" t="s">
        <v>33</v>
      </c>
      <c r="AX1197" s="14" t="s">
        <v>85</v>
      </c>
      <c r="AY1197" s="248" t="s">
        <v>157</v>
      </c>
    </row>
    <row r="1198" s="2" customFormat="1" ht="408" customHeight="1">
      <c r="A1198" s="38"/>
      <c r="B1198" s="39"/>
      <c r="C1198" s="214" t="s">
        <v>1983</v>
      </c>
      <c r="D1198" s="214" t="s">
        <v>160</v>
      </c>
      <c r="E1198" s="215" t="s">
        <v>1984</v>
      </c>
      <c r="F1198" s="271" t="s">
        <v>1985</v>
      </c>
      <c r="G1198" s="217" t="s">
        <v>1121</v>
      </c>
      <c r="H1198" s="218">
        <v>1</v>
      </c>
      <c r="I1198" s="219"/>
      <c r="J1198" s="220">
        <f>ROUND(I1198*H1198,2)</f>
        <v>0</v>
      </c>
      <c r="K1198" s="216" t="s">
        <v>1</v>
      </c>
      <c r="L1198" s="44"/>
      <c r="M1198" s="221" t="s">
        <v>1</v>
      </c>
      <c r="N1198" s="222" t="s">
        <v>43</v>
      </c>
      <c r="O1198" s="91"/>
      <c r="P1198" s="223">
        <f>O1198*H1198</f>
        <v>0</v>
      </c>
      <c r="Q1198" s="223">
        <v>0.00066</v>
      </c>
      <c r="R1198" s="223">
        <f>Q1198*H1198</f>
        <v>0.00066</v>
      </c>
      <c r="S1198" s="223">
        <v>0</v>
      </c>
      <c r="T1198" s="224">
        <f>S1198*H1198</f>
        <v>0</v>
      </c>
      <c r="U1198" s="38"/>
      <c r="V1198" s="38"/>
      <c r="W1198" s="38"/>
      <c r="X1198" s="38"/>
      <c r="Y1198" s="38"/>
      <c r="Z1198" s="38"/>
      <c r="AA1198" s="38"/>
      <c r="AB1198" s="38"/>
      <c r="AC1198" s="38"/>
      <c r="AD1198" s="38"/>
      <c r="AE1198" s="38"/>
      <c r="AR1198" s="225" t="s">
        <v>254</v>
      </c>
      <c r="AT1198" s="225" t="s">
        <v>160</v>
      </c>
      <c r="AU1198" s="225" t="s">
        <v>87</v>
      </c>
      <c r="AY1198" s="17" t="s">
        <v>157</v>
      </c>
      <c r="BE1198" s="226">
        <f>IF(N1198="základní",J1198,0)</f>
        <v>0</v>
      </c>
      <c r="BF1198" s="226">
        <f>IF(N1198="snížená",J1198,0)</f>
        <v>0</v>
      </c>
      <c r="BG1198" s="226">
        <f>IF(N1198="zákl. přenesená",J1198,0)</f>
        <v>0</v>
      </c>
      <c r="BH1198" s="226">
        <f>IF(N1198="sníž. přenesená",J1198,0)</f>
        <v>0</v>
      </c>
      <c r="BI1198" s="226">
        <f>IF(N1198="nulová",J1198,0)</f>
        <v>0</v>
      </c>
      <c r="BJ1198" s="17" t="s">
        <v>85</v>
      </c>
      <c r="BK1198" s="226">
        <f>ROUND(I1198*H1198,2)</f>
        <v>0</v>
      </c>
      <c r="BL1198" s="17" t="s">
        <v>254</v>
      </c>
      <c r="BM1198" s="225" t="s">
        <v>1986</v>
      </c>
    </row>
    <row r="1199" s="14" customFormat="1">
      <c r="A1199" s="14"/>
      <c r="B1199" s="238"/>
      <c r="C1199" s="239"/>
      <c r="D1199" s="229" t="s">
        <v>167</v>
      </c>
      <c r="E1199" s="240" t="s">
        <v>1</v>
      </c>
      <c r="F1199" s="241" t="s">
        <v>85</v>
      </c>
      <c r="G1199" s="239"/>
      <c r="H1199" s="242">
        <v>1</v>
      </c>
      <c r="I1199" s="243"/>
      <c r="J1199" s="239"/>
      <c r="K1199" s="239"/>
      <c r="L1199" s="244"/>
      <c r="M1199" s="245"/>
      <c r="N1199" s="246"/>
      <c r="O1199" s="246"/>
      <c r="P1199" s="246"/>
      <c r="Q1199" s="246"/>
      <c r="R1199" s="246"/>
      <c r="S1199" s="246"/>
      <c r="T1199" s="247"/>
      <c r="U1199" s="14"/>
      <c r="V1199" s="14"/>
      <c r="W1199" s="14"/>
      <c r="X1199" s="14"/>
      <c r="Y1199" s="14"/>
      <c r="Z1199" s="14"/>
      <c r="AA1199" s="14"/>
      <c r="AB1199" s="14"/>
      <c r="AC1199" s="14"/>
      <c r="AD1199" s="14"/>
      <c r="AE1199" s="14"/>
      <c r="AT1199" s="248" t="s">
        <v>167</v>
      </c>
      <c r="AU1199" s="248" t="s">
        <v>87</v>
      </c>
      <c r="AV1199" s="14" t="s">
        <v>87</v>
      </c>
      <c r="AW1199" s="14" t="s">
        <v>33</v>
      </c>
      <c r="AX1199" s="14" t="s">
        <v>85</v>
      </c>
      <c r="AY1199" s="248" t="s">
        <v>157</v>
      </c>
    </row>
    <row r="1200" s="2" customFormat="1" ht="78" customHeight="1">
      <c r="A1200" s="38"/>
      <c r="B1200" s="39"/>
      <c r="C1200" s="214" t="s">
        <v>1987</v>
      </c>
      <c r="D1200" s="214" t="s">
        <v>160</v>
      </c>
      <c r="E1200" s="215" t="s">
        <v>1988</v>
      </c>
      <c r="F1200" s="216" t="s">
        <v>1989</v>
      </c>
      <c r="G1200" s="217" t="s">
        <v>1121</v>
      </c>
      <c r="H1200" s="218">
        <v>1</v>
      </c>
      <c r="I1200" s="219"/>
      <c r="J1200" s="220">
        <f>ROUND(I1200*H1200,2)</f>
        <v>0</v>
      </c>
      <c r="K1200" s="216" t="s">
        <v>1</v>
      </c>
      <c r="L1200" s="44"/>
      <c r="M1200" s="221" t="s">
        <v>1</v>
      </c>
      <c r="N1200" s="222" t="s">
        <v>43</v>
      </c>
      <c r="O1200" s="91"/>
      <c r="P1200" s="223">
        <f>O1200*H1200</f>
        <v>0</v>
      </c>
      <c r="Q1200" s="223">
        <v>0.00066</v>
      </c>
      <c r="R1200" s="223">
        <f>Q1200*H1200</f>
        <v>0.00066</v>
      </c>
      <c r="S1200" s="223">
        <v>0</v>
      </c>
      <c r="T1200" s="224">
        <f>S1200*H1200</f>
        <v>0</v>
      </c>
      <c r="U1200" s="38"/>
      <c r="V1200" s="38"/>
      <c r="W1200" s="38"/>
      <c r="X1200" s="38"/>
      <c r="Y1200" s="38"/>
      <c r="Z1200" s="38"/>
      <c r="AA1200" s="38"/>
      <c r="AB1200" s="38"/>
      <c r="AC1200" s="38"/>
      <c r="AD1200" s="38"/>
      <c r="AE1200" s="38"/>
      <c r="AR1200" s="225" t="s">
        <v>254</v>
      </c>
      <c r="AT1200" s="225" t="s">
        <v>160</v>
      </c>
      <c r="AU1200" s="225" t="s">
        <v>87</v>
      </c>
      <c r="AY1200" s="17" t="s">
        <v>157</v>
      </c>
      <c r="BE1200" s="226">
        <f>IF(N1200="základní",J1200,0)</f>
        <v>0</v>
      </c>
      <c r="BF1200" s="226">
        <f>IF(N1200="snížená",J1200,0)</f>
        <v>0</v>
      </c>
      <c r="BG1200" s="226">
        <f>IF(N1200="zákl. přenesená",J1200,0)</f>
        <v>0</v>
      </c>
      <c r="BH1200" s="226">
        <f>IF(N1200="sníž. přenesená",J1200,0)</f>
        <v>0</v>
      </c>
      <c r="BI1200" s="226">
        <f>IF(N1200="nulová",J1200,0)</f>
        <v>0</v>
      </c>
      <c r="BJ1200" s="17" t="s">
        <v>85</v>
      </c>
      <c r="BK1200" s="226">
        <f>ROUND(I1200*H1200,2)</f>
        <v>0</v>
      </c>
      <c r="BL1200" s="17" t="s">
        <v>254</v>
      </c>
      <c r="BM1200" s="225" t="s">
        <v>1990</v>
      </c>
    </row>
    <row r="1201" s="14" customFormat="1">
      <c r="A1201" s="14"/>
      <c r="B1201" s="238"/>
      <c r="C1201" s="239"/>
      <c r="D1201" s="229" t="s">
        <v>167</v>
      </c>
      <c r="E1201" s="240" t="s">
        <v>1</v>
      </c>
      <c r="F1201" s="241" t="s">
        <v>85</v>
      </c>
      <c r="G1201" s="239"/>
      <c r="H1201" s="242">
        <v>1</v>
      </c>
      <c r="I1201" s="243"/>
      <c r="J1201" s="239"/>
      <c r="K1201" s="239"/>
      <c r="L1201" s="244"/>
      <c r="M1201" s="245"/>
      <c r="N1201" s="246"/>
      <c r="O1201" s="246"/>
      <c r="P1201" s="246"/>
      <c r="Q1201" s="246"/>
      <c r="R1201" s="246"/>
      <c r="S1201" s="246"/>
      <c r="T1201" s="247"/>
      <c r="U1201" s="14"/>
      <c r="V1201" s="14"/>
      <c r="W1201" s="14"/>
      <c r="X1201" s="14"/>
      <c r="Y1201" s="14"/>
      <c r="Z1201" s="14"/>
      <c r="AA1201" s="14"/>
      <c r="AB1201" s="14"/>
      <c r="AC1201" s="14"/>
      <c r="AD1201" s="14"/>
      <c r="AE1201" s="14"/>
      <c r="AT1201" s="248" t="s">
        <v>167</v>
      </c>
      <c r="AU1201" s="248" t="s">
        <v>87</v>
      </c>
      <c r="AV1201" s="14" t="s">
        <v>87</v>
      </c>
      <c r="AW1201" s="14" t="s">
        <v>33</v>
      </c>
      <c r="AX1201" s="14" t="s">
        <v>85</v>
      </c>
      <c r="AY1201" s="248" t="s">
        <v>157</v>
      </c>
    </row>
    <row r="1202" s="12" customFormat="1" ht="22.8" customHeight="1">
      <c r="A1202" s="12"/>
      <c r="B1202" s="198"/>
      <c r="C1202" s="199"/>
      <c r="D1202" s="200" t="s">
        <v>77</v>
      </c>
      <c r="E1202" s="212" t="s">
        <v>1991</v>
      </c>
      <c r="F1202" s="212" t="s">
        <v>1992</v>
      </c>
      <c r="G1202" s="199"/>
      <c r="H1202" s="199"/>
      <c r="I1202" s="202"/>
      <c r="J1202" s="213">
        <f>BK1202</f>
        <v>0</v>
      </c>
      <c r="K1202" s="199"/>
      <c r="L1202" s="204"/>
      <c r="M1202" s="205"/>
      <c r="N1202" s="206"/>
      <c r="O1202" s="206"/>
      <c r="P1202" s="207">
        <f>SUM(P1203:P1208)</f>
        <v>0</v>
      </c>
      <c r="Q1202" s="206"/>
      <c r="R1202" s="207">
        <f>SUM(R1203:R1208)</f>
        <v>0.062289999999999998</v>
      </c>
      <c r="S1202" s="206"/>
      <c r="T1202" s="208">
        <f>SUM(T1203:T1208)</f>
        <v>0.30625000000000002</v>
      </c>
      <c r="U1202" s="12"/>
      <c r="V1202" s="12"/>
      <c r="W1202" s="12"/>
      <c r="X1202" s="12"/>
      <c r="Y1202" s="12"/>
      <c r="Z1202" s="12"/>
      <c r="AA1202" s="12"/>
      <c r="AB1202" s="12"/>
      <c r="AC1202" s="12"/>
      <c r="AD1202" s="12"/>
      <c r="AE1202" s="12"/>
      <c r="AR1202" s="209" t="s">
        <v>87</v>
      </c>
      <c r="AT1202" s="210" t="s">
        <v>77</v>
      </c>
      <c r="AU1202" s="210" t="s">
        <v>85</v>
      </c>
      <c r="AY1202" s="209" t="s">
        <v>157</v>
      </c>
      <c r="BK1202" s="211">
        <f>SUM(BK1203:BK1208)</f>
        <v>0</v>
      </c>
    </row>
    <row r="1203" s="2" customFormat="1" ht="24.15" customHeight="1">
      <c r="A1203" s="38"/>
      <c r="B1203" s="39"/>
      <c r="C1203" s="214" t="s">
        <v>1993</v>
      </c>
      <c r="D1203" s="214" t="s">
        <v>160</v>
      </c>
      <c r="E1203" s="215" t="s">
        <v>1994</v>
      </c>
      <c r="F1203" s="216" t="s">
        <v>1995</v>
      </c>
      <c r="G1203" s="217" t="s">
        <v>352</v>
      </c>
      <c r="H1203" s="218">
        <v>1</v>
      </c>
      <c r="I1203" s="219"/>
      <c r="J1203" s="220">
        <f>ROUND(I1203*H1203,2)</f>
        <v>0</v>
      </c>
      <c r="K1203" s="216" t="s">
        <v>164</v>
      </c>
      <c r="L1203" s="44"/>
      <c r="M1203" s="221" t="s">
        <v>1</v>
      </c>
      <c r="N1203" s="222" t="s">
        <v>43</v>
      </c>
      <c r="O1203" s="91"/>
      <c r="P1203" s="223">
        <f>O1203*H1203</f>
        <v>0</v>
      </c>
      <c r="Q1203" s="223">
        <v>0.00017000000000000001</v>
      </c>
      <c r="R1203" s="223">
        <f>Q1203*H1203</f>
        <v>0.00017000000000000001</v>
      </c>
      <c r="S1203" s="223">
        <v>0.30625000000000002</v>
      </c>
      <c r="T1203" s="224">
        <f>S1203*H1203</f>
        <v>0.30625000000000002</v>
      </c>
      <c r="U1203" s="38"/>
      <c r="V1203" s="38"/>
      <c r="W1203" s="38"/>
      <c r="X1203" s="38"/>
      <c r="Y1203" s="38"/>
      <c r="Z1203" s="38"/>
      <c r="AA1203" s="38"/>
      <c r="AB1203" s="38"/>
      <c r="AC1203" s="38"/>
      <c r="AD1203" s="38"/>
      <c r="AE1203" s="38"/>
      <c r="AR1203" s="225" t="s">
        <v>254</v>
      </c>
      <c r="AT1203" s="225" t="s">
        <v>160</v>
      </c>
      <c r="AU1203" s="225" t="s">
        <v>87</v>
      </c>
      <c r="AY1203" s="17" t="s">
        <v>157</v>
      </c>
      <c r="BE1203" s="226">
        <f>IF(N1203="základní",J1203,0)</f>
        <v>0</v>
      </c>
      <c r="BF1203" s="226">
        <f>IF(N1203="snížená",J1203,0)</f>
        <v>0</v>
      </c>
      <c r="BG1203" s="226">
        <f>IF(N1203="zákl. přenesená",J1203,0)</f>
        <v>0</v>
      </c>
      <c r="BH1203" s="226">
        <f>IF(N1203="sníž. přenesená",J1203,0)</f>
        <v>0</v>
      </c>
      <c r="BI1203" s="226">
        <f>IF(N1203="nulová",J1203,0)</f>
        <v>0</v>
      </c>
      <c r="BJ1203" s="17" t="s">
        <v>85</v>
      </c>
      <c r="BK1203" s="226">
        <f>ROUND(I1203*H1203,2)</f>
        <v>0</v>
      </c>
      <c r="BL1203" s="17" t="s">
        <v>254</v>
      </c>
      <c r="BM1203" s="225" t="s">
        <v>1996</v>
      </c>
    </row>
    <row r="1204" s="2" customFormat="1" ht="24.15" customHeight="1">
      <c r="A1204" s="38"/>
      <c r="B1204" s="39"/>
      <c r="C1204" s="214" t="s">
        <v>1997</v>
      </c>
      <c r="D1204" s="214" t="s">
        <v>160</v>
      </c>
      <c r="E1204" s="215" t="s">
        <v>1998</v>
      </c>
      <c r="F1204" s="216" t="s">
        <v>1999</v>
      </c>
      <c r="G1204" s="217" t="s">
        <v>1121</v>
      </c>
      <c r="H1204" s="218">
        <v>1</v>
      </c>
      <c r="I1204" s="219"/>
      <c r="J1204" s="220">
        <f>ROUND(I1204*H1204,2)</f>
        <v>0</v>
      </c>
      <c r="K1204" s="216" t="s">
        <v>164</v>
      </c>
      <c r="L1204" s="44"/>
      <c r="M1204" s="221" t="s">
        <v>1</v>
      </c>
      <c r="N1204" s="222" t="s">
        <v>43</v>
      </c>
      <c r="O1204" s="91"/>
      <c r="P1204" s="223">
        <f>O1204*H1204</f>
        <v>0</v>
      </c>
      <c r="Q1204" s="223">
        <v>0.061440000000000002</v>
      </c>
      <c r="R1204" s="223">
        <f>Q1204*H1204</f>
        <v>0.061440000000000002</v>
      </c>
      <c r="S1204" s="223">
        <v>0</v>
      </c>
      <c r="T1204" s="224">
        <f>S1204*H1204</f>
        <v>0</v>
      </c>
      <c r="U1204" s="38"/>
      <c r="V1204" s="38"/>
      <c r="W1204" s="38"/>
      <c r="X1204" s="38"/>
      <c r="Y1204" s="38"/>
      <c r="Z1204" s="38"/>
      <c r="AA1204" s="38"/>
      <c r="AB1204" s="38"/>
      <c r="AC1204" s="38"/>
      <c r="AD1204" s="38"/>
      <c r="AE1204" s="38"/>
      <c r="AR1204" s="225" t="s">
        <v>254</v>
      </c>
      <c r="AT1204" s="225" t="s">
        <v>160</v>
      </c>
      <c r="AU1204" s="225" t="s">
        <v>87</v>
      </c>
      <c r="AY1204" s="17" t="s">
        <v>157</v>
      </c>
      <c r="BE1204" s="226">
        <f>IF(N1204="základní",J1204,0)</f>
        <v>0</v>
      </c>
      <c r="BF1204" s="226">
        <f>IF(N1204="snížená",J1204,0)</f>
        <v>0</v>
      </c>
      <c r="BG1204" s="226">
        <f>IF(N1204="zákl. přenesená",J1204,0)</f>
        <v>0</v>
      </c>
      <c r="BH1204" s="226">
        <f>IF(N1204="sníž. přenesená",J1204,0)</f>
        <v>0</v>
      </c>
      <c r="BI1204" s="226">
        <f>IF(N1204="nulová",J1204,0)</f>
        <v>0</v>
      </c>
      <c r="BJ1204" s="17" t="s">
        <v>85</v>
      </c>
      <c r="BK1204" s="226">
        <f>ROUND(I1204*H1204,2)</f>
        <v>0</v>
      </c>
      <c r="BL1204" s="17" t="s">
        <v>254</v>
      </c>
      <c r="BM1204" s="225" t="s">
        <v>2000</v>
      </c>
    </row>
    <row r="1205" s="2" customFormat="1" ht="24.15" customHeight="1">
      <c r="A1205" s="38"/>
      <c r="B1205" s="39"/>
      <c r="C1205" s="214" t="s">
        <v>2001</v>
      </c>
      <c r="D1205" s="214" t="s">
        <v>160</v>
      </c>
      <c r="E1205" s="215" t="s">
        <v>2002</v>
      </c>
      <c r="F1205" s="216" t="s">
        <v>2003</v>
      </c>
      <c r="G1205" s="217" t="s">
        <v>352</v>
      </c>
      <c r="H1205" s="218">
        <v>1</v>
      </c>
      <c r="I1205" s="219"/>
      <c r="J1205" s="220">
        <f>ROUND(I1205*H1205,2)</f>
        <v>0</v>
      </c>
      <c r="K1205" s="216" t="s">
        <v>164</v>
      </c>
      <c r="L1205" s="44"/>
      <c r="M1205" s="221" t="s">
        <v>1</v>
      </c>
      <c r="N1205" s="222" t="s">
        <v>43</v>
      </c>
      <c r="O1205" s="91"/>
      <c r="P1205" s="223">
        <f>O1205*H1205</f>
        <v>0</v>
      </c>
      <c r="Q1205" s="223">
        <v>0</v>
      </c>
      <c r="R1205" s="223">
        <f>Q1205*H1205</f>
        <v>0</v>
      </c>
      <c r="S1205" s="223">
        <v>0</v>
      </c>
      <c r="T1205" s="224">
        <f>S1205*H1205</f>
        <v>0</v>
      </c>
      <c r="U1205" s="38"/>
      <c r="V1205" s="38"/>
      <c r="W1205" s="38"/>
      <c r="X1205" s="38"/>
      <c r="Y1205" s="38"/>
      <c r="Z1205" s="38"/>
      <c r="AA1205" s="38"/>
      <c r="AB1205" s="38"/>
      <c r="AC1205" s="38"/>
      <c r="AD1205" s="38"/>
      <c r="AE1205" s="38"/>
      <c r="AR1205" s="225" t="s">
        <v>254</v>
      </c>
      <c r="AT1205" s="225" t="s">
        <v>160</v>
      </c>
      <c r="AU1205" s="225" t="s">
        <v>87</v>
      </c>
      <c r="AY1205" s="17" t="s">
        <v>157</v>
      </c>
      <c r="BE1205" s="226">
        <f>IF(N1205="základní",J1205,0)</f>
        <v>0</v>
      </c>
      <c r="BF1205" s="226">
        <f>IF(N1205="snížená",J1205,0)</f>
        <v>0</v>
      </c>
      <c r="BG1205" s="226">
        <f>IF(N1205="zákl. přenesená",J1205,0)</f>
        <v>0</v>
      </c>
      <c r="BH1205" s="226">
        <f>IF(N1205="sníž. přenesená",J1205,0)</f>
        <v>0</v>
      </c>
      <c r="BI1205" s="226">
        <f>IF(N1205="nulová",J1205,0)</f>
        <v>0</v>
      </c>
      <c r="BJ1205" s="17" t="s">
        <v>85</v>
      </c>
      <c r="BK1205" s="226">
        <f>ROUND(I1205*H1205,2)</f>
        <v>0</v>
      </c>
      <c r="BL1205" s="17" t="s">
        <v>254</v>
      </c>
      <c r="BM1205" s="225" t="s">
        <v>2004</v>
      </c>
    </row>
    <row r="1206" s="2" customFormat="1" ht="37.8" customHeight="1">
      <c r="A1206" s="38"/>
      <c r="B1206" s="39"/>
      <c r="C1206" s="214" t="s">
        <v>2005</v>
      </c>
      <c r="D1206" s="214" t="s">
        <v>160</v>
      </c>
      <c r="E1206" s="215" t="s">
        <v>2006</v>
      </c>
      <c r="F1206" s="216" t="s">
        <v>2007</v>
      </c>
      <c r="G1206" s="217" t="s">
        <v>1121</v>
      </c>
      <c r="H1206" s="218">
        <v>1</v>
      </c>
      <c r="I1206" s="219"/>
      <c r="J1206" s="220">
        <f>ROUND(I1206*H1206,2)</f>
        <v>0</v>
      </c>
      <c r="K1206" s="216" t="s">
        <v>164</v>
      </c>
      <c r="L1206" s="44"/>
      <c r="M1206" s="221" t="s">
        <v>1</v>
      </c>
      <c r="N1206" s="222" t="s">
        <v>43</v>
      </c>
      <c r="O1206" s="91"/>
      <c r="P1206" s="223">
        <f>O1206*H1206</f>
        <v>0</v>
      </c>
      <c r="Q1206" s="223">
        <v>0.00068000000000000005</v>
      </c>
      <c r="R1206" s="223">
        <f>Q1206*H1206</f>
        <v>0.00068000000000000005</v>
      </c>
      <c r="S1206" s="223">
        <v>0</v>
      </c>
      <c r="T1206" s="224">
        <f>S1206*H1206</f>
        <v>0</v>
      </c>
      <c r="U1206" s="38"/>
      <c r="V1206" s="38"/>
      <c r="W1206" s="38"/>
      <c r="X1206" s="38"/>
      <c r="Y1206" s="38"/>
      <c r="Z1206" s="38"/>
      <c r="AA1206" s="38"/>
      <c r="AB1206" s="38"/>
      <c r="AC1206" s="38"/>
      <c r="AD1206" s="38"/>
      <c r="AE1206" s="38"/>
      <c r="AR1206" s="225" t="s">
        <v>254</v>
      </c>
      <c r="AT1206" s="225" t="s">
        <v>160</v>
      </c>
      <c r="AU1206" s="225" t="s">
        <v>87</v>
      </c>
      <c r="AY1206" s="17" t="s">
        <v>157</v>
      </c>
      <c r="BE1206" s="226">
        <f>IF(N1206="základní",J1206,0)</f>
        <v>0</v>
      </c>
      <c r="BF1206" s="226">
        <f>IF(N1206="snížená",J1206,0)</f>
        <v>0</v>
      </c>
      <c r="BG1206" s="226">
        <f>IF(N1206="zákl. přenesená",J1206,0)</f>
        <v>0</v>
      </c>
      <c r="BH1206" s="226">
        <f>IF(N1206="sníž. přenesená",J1206,0)</f>
        <v>0</v>
      </c>
      <c r="BI1206" s="226">
        <f>IF(N1206="nulová",J1206,0)</f>
        <v>0</v>
      </c>
      <c r="BJ1206" s="17" t="s">
        <v>85</v>
      </c>
      <c r="BK1206" s="226">
        <f>ROUND(I1206*H1206,2)</f>
        <v>0</v>
      </c>
      <c r="BL1206" s="17" t="s">
        <v>254</v>
      </c>
      <c r="BM1206" s="225" t="s">
        <v>2008</v>
      </c>
    </row>
    <row r="1207" s="2" customFormat="1" ht="44.25" customHeight="1">
      <c r="A1207" s="38"/>
      <c r="B1207" s="39"/>
      <c r="C1207" s="214" t="s">
        <v>2009</v>
      </c>
      <c r="D1207" s="214" t="s">
        <v>160</v>
      </c>
      <c r="E1207" s="215" t="s">
        <v>2010</v>
      </c>
      <c r="F1207" s="216" t="s">
        <v>2011</v>
      </c>
      <c r="G1207" s="217" t="s">
        <v>805</v>
      </c>
      <c r="H1207" s="270"/>
      <c r="I1207" s="219"/>
      <c r="J1207" s="220">
        <f>ROUND(I1207*H1207,2)</f>
        <v>0</v>
      </c>
      <c r="K1207" s="216" t="s">
        <v>164</v>
      </c>
      <c r="L1207" s="44"/>
      <c r="M1207" s="221" t="s">
        <v>1</v>
      </c>
      <c r="N1207" s="222" t="s">
        <v>43</v>
      </c>
      <c r="O1207" s="91"/>
      <c r="P1207" s="223">
        <f>O1207*H1207</f>
        <v>0</v>
      </c>
      <c r="Q1207" s="223">
        <v>0</v>
      </c>
      <c r="R1207" s="223">
        <f>Q1207*H1207</f>
        <v>0</v>
      </c>
      <c r="S1207" s="223">
        <v>0</v>
      </c>
      <c r="T1207" s="224">
        <f>S1207*H1207</f>
        <v>0</v>
      </c>
      <c r="U1207" s="38"/>
      <c r="V1207" s="38"/>
      <c r="W1207" s="38"/>
      <c r="X1207" s="38"/>
      <c r="Y1207" s="38"/>
      <c r="Z1207" s="38"/>
      <c r="AA1207" s="38"/>
      <c r="AB1207" s="38"/>
      <c r="AC1207" s="38"/>
      <c r="AD1207" s="38"/>
      <c r="AE1207" s="38"/>
      <c r="AR1207" s="225" t="s">
        <v>254</v>
      </c>
      <c r="AT1207" s="225" t="s">
        <v>160</v>
      </c>
      <c r="AU1207" s="225" t="s">
        <v>87</v>
      </c>
      <c r="AY1207" s="17" t="s">
        <v>157</v>
      </c>
      <c r="BE1207" s="226">
        <f>IF(N1207="základní",J1207,0)</f>
        <v>0</v>
      </c>
      <c r="BF1207" s="226">
        <f>IF(N1207="snížená",J1207,0)</f>
        <v>0</v>
      </c>
      <c r="BG1207" s="226">
        <f>IF(N1207="zákl. přenesená",J1207,0)</f>
        <v>0</v>
      </c>
      <c r="BH1207" s="226">
        <f>IF(N1207="sníž. přenesená",J1207,0)</f>
        <v>0</v>
      </c>
      <c r="BI1207" s="226">
        <f>IF(N1207="nulová",J1207,0)</f>
        <v>0</v>
      </c>
      <c r="BJ1207" s="17" t="s">
        <v>85</v>
      </c>
      <c r="BK1207" s="226">
        <f>ROUND(I1207*H1207,2)</f>
        <v>0</v>
      </c>
      <c r="BL1207" s="17" t="s">
        <v>254</v>
      </c>
      <c r="BM1207" s="225" t="s">
        <v>2012</v>
      </c>
    </row>
    <row r="1208" s="2" customFormat="1" ht="55.5" customHeight="1">
      <c r="A1208" s="38"/>
      <c r="B1208" s="39"/>
      <c r="C1208" s="214" t="s">
        <v>2013</v>
      </c>
      <c r="D1208" s="214" t="s">
        <v>160</v>
      </c>
      <c r="E1208" s="215" t="s">
        <v>2014</v>
      </c>
      <c r="F1208" s="216" t="s">
        <v>2015</v>
      </c>
      <c r="G1208" s="217" t="s">
        <v>805</v>
      </c>
      <c r="H1208" s="270"/>
      <c r="I1208" s="219"/>
      <c r="J1208" s="220">
        <f>ROUND(I1208*H1208,2)</f>
        <v>0</v>
      </c>
      <c r="K1208" s="216" t="s">
        <v>164</v>
      </c>
      <c r="L1208" s="44"/>
      <c r="M1208" s="221" t="s">
        <v>1</v>
      </c>
      <c r="N1208" s="222" t="s">
        <v>43</v>
      </c>
      <c r="O1208" s="91"/>
      <c r="P1208" s="223">
        <f>O1208*H1208</f>
        <v>0</v>
      </c>
      <c r="Q1208" s="223">
        <v>0</v>
      </c>
      <c r="R1208" s="223">
        <f>Q1208*H1208</f>
        <v>0</v>
      </c>
      <c r="S1208" s="223">
        <v>0</v>
      </c>
      <c r="T1208" s="224">
        <f>S1208*H1208</f>
        <v>0</v>
      </c>
      <c r="U1208" s="38"/>
      <c r="V1208" s="38"/>
      <c r="W1208" s="38"/>
      <c r="X1208" s="38"/>
      <c r="Y1208" s="38"/>
      <c r="Z1208" s="38"/>
      <c r="AA1208" s="38"/>
      <c r="AB1208" s="38"/>
      <c r="AC1208" s="38"/>
      <c r="AD1208" s="38"/>
      <c r="AE1208" s="38"/>
      <c r="AR1208" s="225" t="s">
        <v>254</v>
      </c>
      <c r="AT1208" s="225" t="s">
        <v>160</v>
      </c>
      <c r="AU1208" s="225" t="s">
        <v>87</v>
      </c>
      <c r="AY1208" s="17" t="s">
        <v>157</v>
      </c>
      <c r="BE1208" s="226">
        <f>IF(N1208="základní",J1208,0)</f>
        <v>0</v>
      </c>
      <c r="BF1208" s="226">
        <f>IF(N1208="snížená",J1208,0)</f>
        <v>0</v>
      </c>
      <c r="BG1208" s="226">
        <f>IF(N1208="zákl. přenesená",J1208,0)</f>
        <v>0</v>
      </c>
      <c r="BH1208" s="226">
        <f>IF(N1208="sníž. přenesená",J1208,0)</f>
        <v>0</v>
      </c>
      <c r="BI1208" s="226">
        <f>IF(N1208="nulová",J1208,0)</f>
        <v>0</v>
      </c>
      <c r="BJ1208" s="17" t="s">
        <v>85</v>
      </c>
      <c r="BK1208" s="226">
        <f>ROUND(I1208*H1208,2)</f>
        <v>0</v>
      </c>
      <c r="BL1208" s="17" t="s">
        <v>254</v>
      </c>
      <c r="BM1208" s="225" t="s">
        <v>2016</v>
      </c>
    </row>
    <row r="1209" s="12" customFormat="1" ht="22.8" customHeight="1">
      <c r="A1209" s="12"/>
      <c r="B1209" s="198"/>
      <c r="C1209" s="199"/>
      <c r="D1209" s="200" t="s">
        <v>77</v>
      </c>
      <c r="E1209" s="212" t="s">
        <v>2017</v>
      </c>
      <c r="F1209" s="212" t="s">
        <v>2018</v>
      </c>
      <c r="G1209" s="199"/>
      <c r="H1209" s="199"/>
      <c r="I1209" s="202"/>
      <c r="J1209" s="213">
        <f>BK1209</f>
        <v>0</v>
      </c>
      <c r="K1209" s="199"/>
      <c r="L1209" s="204"/>
      <c r="M1209" s="205"/>
      <c r="N1209" s="206"/>
      <c r="O1209" s="206"/>
      <c r="P1209" s="207">
        <f>SUM(P1210:P1218)</f>
        <v>0</v>
      </c>
      <c r="Q1209" s="206"/>
      <c r="R1209" s="207">
        <f>SUM(R1210:R1218)</f>
        <v>0.045160000000000006</v>
      </c>
      <c r="S1209" s="206"/>
      <c r="T1209" s="208">
        <f>SUM(T1210:T1218)</f>
        <v>0.051000000000000004</v>
      </c>
      <c r="U1209" s="12"/>
      <c r="V1209" s="12"/>
      <c r="W1209" s="12"/>
      <c r="X1209" s="12"/>
      <c r="Y1209" s="12"/>
      <c r="Z1209" s="12"/>
      <c r="AA1209" s="12"/>
      <c r="AB1209" s="12"/>
      <c r="AC1209" s="12"/>
      <c r="AD1209" s="12"/>
      <c r="AE1209" s="12"/>
      <c r="AR1209" s="209" t="s">
        <v>87</v>
      </c>
      <c r="AT1209" s="210" t="s">
        <v>77</v>
      </c>
      <c r="AU1209" s="210" t="s">
        <v>85</v>
      </c>
      <c r="AY1209" s="209" t="s">
        <v>157</v>
      </c>
      <c r="BK1209" s="211">
        <f>SUM(BK1210:BK1218)</f>
        <v>0</v>
      </c>
    </row>
    <row r="1210" s="2" customFormat="1" ht="33" customHeight="1">
      <c r="A1210" s="38"/>
      <c r="B1210" s="39"/>
      <c r="C1210" s="214" t="s">
        <v>2019</v>
      </c>
      <c r="D1210" s="214" t="s">
        <v>160</v>
      </c>
      <c r="E1210" s="215" t="s">
        <v>2020</v>
      </c>
      <c r="F1210" s="216" t="s">
        <v>2021</v>
      </c>
      <c r="G1210" s="217" t="s">
        <v>352</v>
      </c>
      <c r="H1210" s="218">
        <v>1</v>
      </c>
      <c r="I1210" s="219"/>
      <c r="J1210" s="220">
        <f>ROUND(I1210*H1210,2)</f>
        <v>0</v>
      </c>
      <c r="K1210" s="216" t="s">
        <v>164</v>
      </c>
      <c r="L1210" s="44"/>
      <c r="M1210" s="221" t="s">
        <v>1</v>
      </c>
      <c r="N1210" s="222" t="s">
        <v>43</v>
      </c>
      <c r="O1210" s="91"/>
      <c r="P1210" s="223">
        <f>O1210*H1210</f>
        <v>0</v>
      </c>
      <c r="Q1210" s="223">
        <v>0.028340000000000001</v>
      </c>
      <c r="R1210" s="223">
        <f>Q1210*H1210</f>
        <v>0.028340000000000001</v>
      </c>
      <c r="S1210" s="223">
        <v>0</v>
      </c>
      <c r="T1210" s="224">
        <f>S1210*H1210</f>
        <v>0</v>
      </c>
      <c r="U1210" s="38"/>
      <c r="V1210" s="38"/>
      <c r="W1210" s="38"/>
      <c r="X1210" s="38"/>
      <c r="Y1210" s="38"/>
      <c r="Z1210" s="38"/>
      <c r="AA1210" s="38"/>
      <c r="AB1210" s="38"/>
      <c r="AC1210" s="38"/>
      <c r="AD1210" s="38"/>
      <c r="AE1210" s="38"/>
      <c r="AR1210" s="225" t="s">
        <v>254</v>
      </c>
      <c r="AT1210" s="225" t="s">
        <v>160</v>
      </c>
      <c r="AU1210" s="225" t="s">
        <v>87</v>
      </c>
      <c r="AY1210" s="17" t="s">
        <v>157</v>
      </c>
      <c r="BE1210" s="226">
        <f>IF(N1210="základní",J1210,0)</f>
        <v>0</v>
      </c>
      <c r="BF1210" s="226">
        <f>IF(N1210="snížená",J1210,0)</f>
        <v>0</v>
      </c>
      <c r="BG1210" s="226">
        <f>IF(N1210="zákl. přenesená",J1210,0)</f>
        <v>0</v>
      </c>
      <c r="BH1210" s="226">
        <f>IF(N1210="sníž. přenesená",J1210,0)</f>
        <v>0</v>
      </c>
      <c r="BI1210" s="226">
        <f>IF(N1210="nulová",J1210,0)</f>
        <v>0</v>
      </c>
      <c r="BJ1210" s="17" t="s">
        <v>85</v>
      </c>
      <c r="BK1210" s="226">
        <f>ROUND(I1210*H1210,2)</f>
        <v>0</v>
      </c>
      <c r="BL1210" s="17" t="s">
        <v>254</v>
      </c>
      <c r="BM1210" s="225" t="s">
        <v>2022</v>
      </c>
    </row>
    <row r="1211" s="2" customFormat="1" ht="24.15" customHeight="1">
      <c r="A1211" s="38"/>
      <c r="B1211" s="39"/>
      <c r="C1211" s="214" t="s">
        <v>2023</v>
      </c>
      <c r="D1211" s="214" t="s">
        <v>160</v>
      </c>
      <c r="E1211" s="215" t="s">
        <v>2024</v>
      </c>
      <c r="F1211" s="216" t="s">
        <v>2025</v>
      </c>
      <c r="G1211" s="217" t="s">
        <v>352</v>
      </c>
      <c r="H1211" s="218">
        <v>2</v>
      </c>
      <c r="I1211" s="219"/>
      <c r="J1211" s="220">
        <f>ROUND(I1211*H1211,2)</f>
        <v>0</v>
      </c>
      <c r="K1211" s="216" t="s">
        <v>164</v>
      </c>
      <c r="L1211" s="44"/>
      <c r="M1211" s="221" t="s">
        <v>1</v>
      </c>
      <c r="N1211" s="222" t="s">
        <v>43</v>
      </c>
      <c r="O1211" s="91"/>
      <c r="P1211" s="223">
        <f>O1211*H1211</f>
        <v>0</v>
      </c>
      <c r="Q1211" s="223">
        <v>6.9999999999999994E-05</v>
      </c>
      <c r="R1211" s="223">
        <f>Q1211*H1211</f>
        <v>0.00013999999999999999</v>
      </c>
      <c r="S1211" s="223">
        <v>0.0044999999999999997</v>
      </c>
      <c r="T1211" s="224">
        <f>S1211*H1211</f>
        <v>0.0089999999999999993</v>
      </c>
      <c r="U1211" s="38"/>
      <c r="V1211" s="38"/>
      <c r="W1211" s="38"/>
      <c r="X1211" s="38"/>
      <c r="Y1211" s="38"/>
      <c r="Z1211" s="38"/>
      <c r="AA1211" s="38"/>
      <c r="AB1211" s="38"/>
      <c r="AC1211" s="38"/>
      <c r="AD1211" s="38"/>
      <c r="AE1211" s="38"/>
      <c r="AR1211" s="225" t="s">
        <v>254</v>
      </c>
      <c r="AT1211" s="225" t="s">
        <v>160</v>
      </c>
      <c r="AU1211" s="225" t="s">
        <v>87</v>
      </c>
      <c r="AY1211" s="17" t="s">
        <v>157</v>
      </c>
      <c r="BE1211" s="226">
        <f>IF(N1211="základní",J1211,0)</f>
        <v>0</v>
      </c>
      <c r="BF1211" s="226">
        <f>IF(N1211="snížená",J1211,0)</f>
        <v>0</v>
      </c>
      <c r="BG1211" s="226">
        <f>IF(N1211="zákl. přenesená",J1211,0)</f>
        <v>0</v>
      </c>
      <c r="BH1211" s="226">
        <f>IF(N1211="sníž. přenesená",J1211,0)</f>
        <v>0</v>
      </c>
      <c r="BI1211" s="226">
        <f>IF(N1211="nulová",J1211,0)</f>
        <v>0</v>
      </c>
      <c r="BJ1211" s="17" t="s">
        <v>85</v>
      </c>
      <c r="BK1211" s="226">
        <f>ROUND(I1211*H1211,2)</f>
        <v>0</v>
      </c>
      <c r="BL1211" s="17" t="s">
        <v>254</v>
      </c>
      <c r="BM1211" s="225" t="s">
        <v>2026</v>
      </c>
    </row>
    <row r="1212" s="2" customFormat="1" ht="24.15" customHeight="1">
      <c r="A1212" s="38"/>
      <c r="B1212" s="39"/>
      <c r="C1212" s="214" t="s">
        <v>2027</v>
      </c>
      <c r="D1212" s="214" t="s">
        <v>160</v>
      </c>
      <c r="E1212" s="215" t="s">
        <v>2028</v>
      </c>
      <c r="F1212" s="216" t="s">
        <v>2029</v>
      </c>
      <c r="G1212" s="217" t="s">
        <v>352</v>
      </c>
      <c r="H1212" s="218">
        <v>2</v>
      </c>
      <c r="I1212" s="219"/>
      <c r="J1212" s="220">
        <f>ROUND(I1212*H1212,2)</f>
        <v>0</v>
      </c>
      <c r="K1212" s="216" t="s">
        <v>164</v>
      </c>
      <c r="L1212" s="44"/>
      <c r="M1212" s="221" t="s">
        <v>1</v>
      </c>
      <c r="N1212" s="222" t="s">
        <v>43</v>
      </c>
      <c r="O1212" s="91"/>
      <c r="P1212" s="223">
        <f>O1212*H1212</f>
        <v>0</v>
      </c>
      <c r="Q1212" s="223">
        <v>6.9999999999999994E-05</v>
      </c>
      <c r="R1212" s="223">
        <f>Q1212*H1212</f>
        <v>0.00013999999999999999</v>
      </c>
      <c r="S1212" s="223">
        <v>0.021000000000000001</v>
      </c>
      <c r="T1212" s="224">
        <f>S1212*H1212</f>
        <v>0.042000000000000003</v>
      </c>
      <c r="U1212" s="38"/>
      <c r="V1212" s="38"/>
      <c r="W1212" s="38"/>
      <c r="X1212" s="38"/>
      <c r="Y1212" s="38"/>
      <c r="Z1212" s="38"/>
      <c r="AA1212" s="38"/>
      <c r="AB1212" s="38"/>
      <c r="AC1212" s="38"/>
      <c r="AD1212" s="38"/>
      <c r="AE1212" s="38"/>
      <c r="AR1212" s="225" t="s">
        <v>254</v>
      </c>
      <c r="AT1212" s="225" t="s">
        <v>160</v>
      </c>
      <c r="AU1212" s="225" t="s">
        <v>87</v>
      </c>
      <c r="AY1212" s="17" t="s">
        <v>157</v>
      </c>
      <c r="BE1212" s="226">
        <f>IF(N1212="základní",J1212,0)</f>
        <v>0</v>
      </c>
      <c r="BF1212" s="226">
        <f>IF(N1212="snížená",J1212,0)</f>
        <v>0</v>
      </c>
      <c r="BG1212" s="226">
        <f>IF(N1212="zákl. přenesená",J1212,0)</f>
        <v>0</v>
      </c>
      <c r="BH1212" s="226">
        <f>IF(N1212="sníž. přenesená",J1212,0)</f>
        <v>0</v>
      </c>
      <c r="BI1212" s="226">
        <f>IF(N1212="nulová",J1212,0)</f>
        <v>0</v>
      </c>
      <c r="BJ1212" s="17" t="s">
        <v>85</v>
      </c>
      <c r="BK1212" s="226">
        <f>ROUND(I1212*H1212,2)</f>
        <v>0</v>
      </c>
      <c r="BL1212" s="17" t="s">
        <v>254</v>
      </c>
      <c r="BM1212" s="225" t="s">
        <v>2030</v>
      </c>
    </row>
    <row r="1213" s="2" customFormat="1" ht="55.5" customHeight="1">
      <c r="A1213" s="38"/>
      <c r="B1213" s="39"/>
      <c r="C1213" s="214" t="s">
        <v>2031</v>
      </c>
      <c r="D1213" s="214" t="s">
        <v>160</v>
      </c>
      <c r="E1213" s="215" t="s">
        <v>2032</v>
      </c>
      <c r="F1213" s="216" t="s">
        <v>2033</v>
      </c>
      <c r="G1213" s="217" t="s">
        <v>1121</v>
      </c>
      <c r="H1213" s="218">
        <v>1</v>
      </c>
      <c r="I1213" s="219"/>
      <c r="J1213" s="220">
        <f>ROUND(I1213*H1213,2)</f>
        <v>0</v>
      </c>
      <c r="K1213" s="216" t="s">
        <v>164</v>
      </c>
      <c r="L1213" s="44"/>
      <c r="M1213" s="221" t="s">
        <v>1</v>
      </c>
      <c r="N1213" s="222" t="s">
        <v>43</v>
      </c>
      <c r="O1213" s="91"/>
      <c r="P1213" s="223">
        <f>O1213*H1213</f>
        <v>0</v>
      </c>
      <c r="Q1213" s="223">
        <v>0.0032799999999999999</v>
      </c>
      <c r="R1213" s="223">
        <f>Q1213*H1213</f>
        <v>0.0032799999999999999</v>
      </c>
      <c r="S1213" s="223">
        <v>0</v>
      </c>
      <c r="T1213" s="224">
        <f>S1213*H1213</f>
        <v>0</v>
      </c>
      <c r="U1213" s="38"/>
      <c r="V1213" s="38"/>
      <c r="W1213" s="38"/>
      <c r="X1213" s="38"/>
      <c r="Y1213" s="38"/>
      <c r="Z1213" s="38"/>
      <c r="AA1213" s="38"/>
      <c r="AB1213" s="38"/>
      <c r="AC1213" s="38"/>
      <c r="AD1213" s="38"/>
      <c r="AE1213" s="38"/>
      <c r="AR1213" s="225" t="s">
        <v>254</v>
      </c>
      <c r="AT1213" s="225" t="s">
        <v>160</v>
      </c>
      <c r="AU1213" s="225" t="s">
        <v>87</v>
      </c>
      <c r="AY1213" s="17" t="s">
        <v>157</v>
      </c>
      <c r="BE1213" s="226">
        <f>IF(N1213="základní",J1213,0)</f>
        <v>0</v>
      </c>
      <c r="BF1213" s="226">
        <f>IF(N1213="snížená",J1213,0)</f>
        <v>0</v>
      </c>
      <c r="BG1213" s="226">
        <f>IF(N1213="zákl. přenesená",J1213,0)</f>
        <v>0</v>
      </c>
      <c r="BH1213" s="226">
        <f>IF(N1213="sníž. přenesená",J1213,0)</f>
        <v>0</v>
      </c>
      <c r="BI1213" s="226">
        <f>IF(N1213="nulová",J1213,0)</f>
        <v>0</v>
      </c>
      <c r="BJ1213" s="17" t="s">
        <v>85</v>
      </c>
      <c r="BK1213" s="226">
        <f>ROUND(I1213*H1213,2)</f>
        <v>0</v>
      </c>
      <c r="BL1213" s="17" t="s">
        <v>254</v>
      </c>
      <c r="BM1213" s="225" t="s">
        <v>2034</v>
      </c>
    </row>
    <row r="1214" s="2" customFormat="1" ht="55.5" customHeight="1">
      <c r="A1214" s="38"/>
      <c r="B1214" s="39"/>
      <c r="C1214" s="214" t="s">
        <v>2035</v>
      </c>
      <c r="D1214" s="214" t="s">
        <v>160</v>
      </c>
      <c r="E1214" s="215" t="s">
        <v>2036</v>
      </c>
      <c r="F1214" s="216" t="s">
        <v>2037</v>
      </c>
      <c r="G1214" s="217" t="s">
        <v>1121</v>
      </c>
      <c r="H1214" s="218">
        <v>1</v>
      </c>
      <c r="I1214" s="219"/>
      <c r="J1214" s="220">
        <f>ROUND(I1214*H1214,2)</f>
        <v>0</v>
      </c>
      <c r="K1214" s="216" t="s">
        <v>164</v>
      </c>
      <c r="L1214" s="44"/>
      <c r="M1214" s="221" t="s">
        <v>1</v>
      </c>
      <c r="N1214" s="222" t="s">
        <v>43</v>
      </c>
      <c r="O1214" s="91"/>
      <c r="P1214" s="223">
        <f>O1214*H1214</f>
        <v>0</v>
      </c>
      <c r="Q1214" s="223">
        <v>0.00379</v>
      </c>
      <c r="R1214" s="223">
        <f>Q1214*H1214</f>
        <v>0.00379</v>
      </c>
      <c r="S1214" s="223">
        <v>0</v>
      </c>
      <c r="T1214" s="224">
        <f>S1214*H1214</f>
        <v>0</v>
      </c>
      <c r="U1214" s="38"/>
      <c r="V1214" s="38"/>
      <c r="W1214" s="38"/>
      <c r="X1214" s="38"/>
      <c r="Y1214" s="38"/>
      <c r="Z1214" s="38"/>
      <c r="AA1214" s="38"/>
      <c r="AB1214" s="38"/>
      <c r="AC1214" s="38"/>
      <c r="AD1214" s="38"/>
      <c r="AE1214" s="38"/>
      <c r="AR1214" s="225" t="s">
        <v>254</v>
      </c>
      <c r="AT1214" s="225" t="s">
        <v>160</v>
      </c>
      <c r="AU1214" s="225" t="s">
        <v>87</v>
      </c>
      <c r="AY1214" s="17" t="s">
        <v>157</v>
      </c>
      <c r="BE1214" s="226">
        <f>IF(N1214="základní",J1214,0)</f>
        <v>0</v>
      </c>
      <c r="BF1214" s="226">
        <f>IF(N1214="snížená",J1214,0)</f>
        <v>0</v>
      </c>
      <c r="BG1214" s="226">
        <f>IF(N1214="zákl. přenesená",J1214,0)</f>
        <v>0</v>
      </c>
      <c r="BH1214" s="226">
        <f>IF(N1214="sníž. přenesená",J1214,0)</f>
        <v>0</v>
      </c>
      <c r="BI1214" s="226">
        <f>IF(N1214="nulová",J1214,0)</f>
        <v>0</v>
      </c>
      <c r="BJ1214" s="17" t="s">
        <v>85</v>
      </c>
      <c r="BK1214" s="226">
        <f>ROUND(I1214*H1214,2)</f>
        <v>0</v>
      </c>
      <c r="BL1214" s="17" t="s">
        <v>254</v>
      </c>
      <c r="BM1214" s="225" t="s">
        <v>2038</v>
      </c>
    </row>
    <row r="1215" s="2" customFormat="1" ht="55.5" customHeight="1">
      <c r="A1215" s="38"/>
      <c r="B1215" s="39"/>
      <c r="C1215" s="214" t="s">
        <v>2039</v>
      </c>
      <c r="D1215" s="214" t="s">
        <v>160</v>
      </c>
      <c r="E1215" s="215" t="s">
        <v>2040</v>
      </c>
      <c r="F1215" s="216" t="s">
        <v>2041</v>
      </c>
      <c r="G1215" s="217" t="s">
        <v>1121</v>
      </c>
      <c r="H1215" s="218">
        <v>1</v>
      </c>
      <c r="I1215" s="219"/>
      <c r="J1215" s="220">
        <f>ROUND(I1215*H1215,2)</f>
        <v>0</v>
      </c>
      <c r="K1215" s="216" t="s">
        <v>164</v>
      </c>
      <c r="L1215" s="44"/>
      <c r="M1215" s="221" t="s">
        <v>1</v>
      </c>
      <c r="N1215" s="222" t="s">
        <v>43</v>
      </c>
      <c r="O1215" s="91"/>
      <c r="P1215" s="223">
        <f>O1215*H1215</f>
        <v>0</v>
      </c>
      <c r="Q1215" s="223">
        <v>0.0028800000000000002</v>
      </c>
      <c r="R1215" s="223">
        <f>Q1215*H1215</f>
        <v>0.0028800000000000002</v>
      </c>
      <c r="S1215" s="223">
        <v>0</v>
      </c>
      <c r="T1215" s="224">
        <f>S1215*H1215</f>
        <v>0</v>
      </c>
      <c r="U1215" s="38"/>
      <c r="V1215" s="38"/>
      <c r="W1215" s="38"/>
      <c r="X1215" s="38"/>
      <c r="Y1215" s="38"/>
      <c r="Z1215" s="38"/>
      <c r="AA1215" s="38"/>
      <c r="AB1215" s="38"/>
      <c r="AC1215" s="38"/>
      <c r="AD1215" s="38"/>
      <c r="AE1215" s="38"/>
      <c r="AR1215" s="225" t="s">
        <v>254</v>
      </c>
      <c r="AT1215" s="225" t="s">
        <v>160</v>
      </c>
      <c r="AU1215" s="225" t="s">
        <v>87</v>
      </c>
      <c r="AY1215" s="17" t="s">
        <v>157</v>
      </c>
      <c r="BE1215" s="226">
        <f>IF(N1215="základní",J1215,0)</f>
        <v>0</v>
      </c>
      <c r="BF1215" s="226">
        <f>IF(N1215="snížená",J1215,0)</f>
        <v>0</v>
      </c>
      <c r="BG1215" s="226">
        <f>IF(N1215="zákl. přenesená",J1215,0)</f>
        <v>0</v>
      </c>
      <c r="BH1215" s="226">
        <f>IF(N1215="sníž. přenesená",J1215,0)</f>
        <v>0</v>
      </c>
      <c r="BI1215" s="226">
        <f>IF(N1215="nulová",J1215,0)</f>
        <v>0</v>
      </c>
      <c r="BJ1215" s="17" t="s">
        <v>85</v>
      </c>
      <c r="BK1215" s="226">
        <f>ROUND(I1215*H1215,2)</f>
        <v>0</v>
      </c>
      <c r="BL1215" s="17" t="s">
        <v>254</v>
      </c>
      <c r="BM1215" s="225" t="s">
        <v>2042</v>
      </c>
    </row>
    <row r="1216" s="2" customFormat="1" ht="55.5" customHeight="1">
      <c r="A1216" s="38"/>
      <c r="B1216" s="39"/>
      <c r="C1216" s="214" t="s">
        <v>2043</v>
      </c>
      <c r="D1216" s="214" t="s">
        <v>160</v>
      </c>
      <c r="E1216" s="215" t="s">
        <v>2044</v>
      </c>
      <c r="F1216" s="216" t="s">
        <v>2045</v>
      </c>
      <c r="G1216" s="217" t="s">
        <v>1121</v>
      </c>
      <c r="H1216" s="218">
        <v>1</v>
      </c>
      <c r="I1216" s="219"/>
      <c r="J1216" s="220">
        <f>ROUND(I1216*H1216,2)</f>
        <v>0</v>
      </c>
      <c r="K1216" s="216" t="s">
        <v>164</v>
      </c>
      <c r="L1216" s="44"/>
      <c r="M1216" s="221" t="s">
        <v>1</v>
      </c>
      <c r="N1216" s="222" t="s">
        <v>43</v>
      </c>
      <c r="O1216" s="91"/>
      <c r="P1216" s="223">
        <f>O1216*H1216</f>
        <v>0</v>
      </c>
      <c r="Q1216" s="223">
        <v>0.0065900000000000004</v>
      </c>
      <c r="R1216" s="223">
        <f>Q1216*H1216</f>
        <v>0.0065900000000000004</v>
      </c>
      <c r="S1216" s="223">
        <v>0</v>
      </c>
      <c r="T1216" s="224">
        <f>S1216*H1216</f>
        <v>0</v>
      </c>
      <c r="U1216" s="38"/>
      <c r="V1216" s="38"/>
      <c r="W1216" s="38"/>
      <c r="X1216" s="38"/>
      <c r="Y1216" s="38"/>
      <c r="Z1216" s="38"/>
      <c r="AA1216" s="38"/>
      <c r="AB1216" s="38"/>
      <c r="AC1216" s="38"/>
      <c r="AD1216" s="38"/>
      <c r="AE1216" s="38"/>
      <c r="AR1216" s="225" t="s">
        <v>254</v>
      </c>
      <c r="AT1216" s="225" t="s">
        <v>160</v>
      </c>
      <c r="AU1216" s="225" t="s">
        <v>87</v>
      </c>
      <c r="AY1216" s="17" t="s">
        <v>157</v>
      </c>
      <c r="BE1216" s="226">
        <f>IF(N1216="základní",J1216,0)</f>
        <v>0</v>
      </c>
      <c r="BF1216" s="226">
        <f>IF(N1216="snížená",J1216,0)</f>
        <v>0</v>
      </c>
      <c r="BG1216" s="226">
        <f>IF(N1216="zákl. přenesená",J1216,0)</f>
        <v>0</v>
      </c>
      <c r="BH1216" s="226">
        <f>IF(N1216="sníž. přenesená",J1216,0)</f>
        <v>0</v>
      </c>
      <c r="BI1216" s="226">
        <f>IF(N1216="nulová",J1216,0)</f>
        <v>0</v>
      </c>
      <c r="BJ1216" s="17" t="s">
        <v>85</v>
      </c>
      <c r="BK1216" s="226">
        <f>ROUND(I1216*H1216,2)</f>
        <v>0</v>
      </c>
      <c r="BL1216" s="17" t="s">
        <v>254</v>
      </c>
      <c r="BM1216" s="225" t="s">
        <v>2046</v>
      </c>
    </row>
    <row r="1217" s="2" customFormat="1" ht="44.25" customHeight="1">
      <c r="A1217" s="38"/>
      <c r="B1217" s="39"/>
      <c r="C1217" s="214" t="s">
        <v>2047</v>
      </c>
      <c r="D1217" s="214" t="s">
        <v>160</v>
      </c>
      <c r="E1217" s="215" t="s">
        <v>2048</v>
      </c>
      <c r="F1217" s="216" t="s">
        <v>2049</v>
      </c>
      <c r="G1217" s="217" t="s">
        <v>805</v>
      </c>
      <c r="H1217" s="270"/>
      <c r="I1217" s="219"/>
      <c r="J1217" s="220">
        <f>ROUND(I1217*H1217,2)</f>
        <v>0</v>
      </c>
      <c r="K1217" s="216" t="s">
        <v>164</v>
      </c>
      <c r="L1217" s="44"/>
      <c r="M1217" s="221" t="s">
        <v>1</v>
      </c>
      <c r="N1217" s="222" t="s">
        <v>43</v>
      </c>
      <c r="O1217" s="91"/>
      <c r="P1217" s="223">
        <f>O1217*H1217</f>
        <v>0</v>
      </c>
      <c r="Q1217" s="223">
        <v>0</v>
      </c>
      <c r="R1217" s="223">
        <f>Q1217*H1217</f>
        <v>0</v>
      </c>
      <c r="S1217" s="223">
        <v>0</v>
      </c>
      <c r="T1217" s="224">
        <f>S1217*H1217</f>
        <v>0</v>
      </c>
      <c r="U1217" s="38"/>
      <c r="V1217" s="38"/>
      <c r="W1217" s="38"/>
      <c r="X1217" s="38"/>
      <c r="Y1217" s="38"/>
      <c r="Z1217" s="38"/>
      <c r="AA1217" s="38"/>
      <c r="AB1217" s="38"/>
      <c r="AC1217" s="38"/>
      <c r="AD1217" s="38"/>
      <c r="AE1217" s="38"/>
      <c r="AR1217" s="225" t="s">
        <v>254</v>
      </c>
      <c r="AT1217" s="225" t="s">
        <v>160</v>
      </c>
      <c r="AU1217" s="225" t="s">
        <v>87</v>
      </c>
      <c r="AY1217" s="17" t="s">
        <v>157</v>
      </c>
      <c r="BE1217" s="226">
        <f>IF(N1217="základní",J1217,0)</f>
        <v>0</v>
      </c>
      <c r="BF1217" s="226">
        <f>IF(N1217="snížená",J1217,0)</f>
        <v>0</v>
      </c>
      <c r="BG1217" s="226">
        <f>IF(N1217="zákl. přenesená",J1217,0)</f>
        <v>0</v>
      </c>
      <c r="BH1217" s="226">
        <f>IF(N1217="sníž. přenesená",J1217,0)</f>
        <v>0</v>
      </c>
      <c r="BI1217" s="226">
        <f>IF(N1217="nulová",J1217,0)</f>
        <v>0</v>
      </c>
      <c r="BJ1217" s="17" t="s">
        <v>85</v>
      </c>
      <c r="BK1217" s="226">
        <f>ROUND(I1217*H1217,2)</f>
        <v>0</v>
      </c>
      <c r="BL1217" s="17" t="s">
        <v>254</v>
      </c>
      <c r="BM1217" s="225" t="s">
        <v>2050</v>
      </c>
    </row>
    <row r="1218" s="2" customFormat="1" ht="55.5" customHeight="1">
      <c r="A1218" s="38"/>
      <c r="B1218" s="39"/>
      <c r="C1218" s="214" t="s">
        <v>2051</v>
      </c>
      <c r="D1218" s="214" t="s">
        <v>160</v>
      </c>
      <c r="E1218" s="215" t="s">
        <v>2052</v>
      </c>
      <c r="F1218" s="216" t="s">
        <v>2053</v>
      </c>
      <c r="G1218" s="217" t="s">
        <v>805</v>
      </c>
      <c r="H1218" s="270"/>
      <c r="I1218" s="219"/>
      <c r="J1218" s="220">
        <f>ROUND(I1218*H1218,2)</f>
        <v>0</v>
      </c>
      <c r="K1218" s="216" t="s">
        <v>164</v>
      </c>
      <c r="L1218" s="44"/>
      <c r="M1218" s="221" t="s">
        <v>1</v>
      </c>
      <c r="N1218" s="222" t="s">
        <v>43</v>
      </c>
      <c r="O1218" s="91"/>
      <c r="P1218" s="223">
        <f>O1218*H1218</f>
        <v>0</v>
      </c>
      <c r="Q1218" s="223">
        <v>0</v>
      </c>
      <c r="R1218" s="223">
        <f>Q1218*H1218</f>
        <v>0</v>
      </c>
      <c r="S1218" s="223">
        <v>0</v>
      </c>
      <c r="T1218" s="224">
        <f>S1218*H1218</f>
        <v>0</v>
      </c>
      <c r="U1218" s="38"/>
      <c r="V1218" s="38"/>
      <c r="W1218" s="38"/>
      <c r="X1218" s="38"/>
      <c r="Y1218" s="38"/>
      <c r="Z1218" s="38"/>
      <c r="AA1218" s="38"/>
      <c r="AB1218" s="38"/>
      <c r="AC1218" s="38"/>
      <c r="AD1218" s="38"/>
      <c r="AE1218" s="38"/>
      <c r="AR1218" s="225" t="s">
        <v>254</v>
      </c>
      <c r="AT1218" s="225" t="s">
        <v>160</v>
      </c>
      <c r="AU1218" s="225" t="s">
        <v>87</v>
      </c>
      <c r="AY1218" s="17" t="s">
        <v>157</v>
      </c>
      <c r="BE1218" s="226">
        <f>IF(N1218="základní",J1218,0)</f>
        <v>0</v>
      </c>
      <c r="BF1218" s="226">
        <f>IF(N1218="snížená",J1218,0)</f>
        <v>0</v>
      </c>
      <c r="BG1218" s="226">
        <f>IF(N1218="zákl. přenesená",J1218,0)</f>
        <v>0</v>
      </c>
      <c r="BH1218" s="226">
        <f>IF(N1218="sníž. přenesená",J1218,0)</f>
        <v>0</v>
      </c>
      <c r="BI1218" s="226">
        <f>IF(N1218="nulová",J1218,0)</f>
        <v>0</v>
      </c>
      <c r="BJ1218" s="17" t="s">
        <v>85</v>
      </c>
      <c r="BK1218" s="226">
        <f>ROUND(I1218*H1218,2)</f>
        <v>0</v>
      </c>
      <c r="BL1218" s="17" t="s">
        <v>254</v>
      </c>
      <c r="BM1218" s="225" t="s">
        <v>2054</v>
      </c>
    </row>
    <row r="1219" s="12" customFormat="1" ht="22.8" customHeight="1">
      <c r="A1219" s="12"/>
      <c r="B1219" s="198"/>
      <c r="C1219" s="199"/>
      <c r="D1219" s="200" t="s">
        <v>77</v>
      </c>
      <c r="E1219" s="212" t="s">
        <v>2055</v>
      </c>
      <c r="F1219" s="212" t="s">
        <v>2056</v>
      </c>
      <c r="G1219" s="199"/>
      <c r="H1219" s="199"/>
      <c r="I1219" s="202"/>
      <c r="J1219" s="213">
        <f>BK1219</f>
        <v>0</v>
      </c>
      <c r="K1219" s="199"/>
      <c r="L1219" s="204"/>
      <c r="M1219" s="205"/>
      <c r="N1219" s="206"/>
      <c r="O1219" s="206"/>
      <c r="P1219" s="207">
        <f>SUM(P1220:P1238)</f>
        <v>0</v>
      </c>
      <c r="Q1219" s="206"/>
      <c r="R1219" s="207">
        <f>SUM(R1220:R1238)</f>
        <v>0.130272</v>
      </c>
      <c r="S1219" s="206"/>
      <c r="T1219" s="208">
        <f>SUM(T1220:T1238)</f>
        <v>0.0030000000000000001</v>
      </c>
      <c r="U1219" s="12"/>
      <c r="V1219" s="12"/>
      <c r="W1219" s="12"/>
      <c r="X1219" s="12"/>
      <c r="Y1219" s="12"/>
      <c r="Z1219" s="12"/>
      <c r="AA1219" s="12"/>
      <c r="AB1219" s="12"/>
      <c r="AC1219" s="12"/>
      <c r="AD1219" s="12"/>
      <c r="AE1219" s="12"/>
      <c r="AR1219" s="209" t="s">
        <v>87</v>
      </c>
      <c r="AT1219" s="210" t="s">
        <v>77</v>
      </c>
      <c r="AU1219" s="210" t="s">
        <v>85</v>
      </c>
      <c r="AY1219" s="209" t="s">
        <v>157</v>
      </c>
      <c r="BK1219" s="211">
        <f>SUM(BK1220:BK1238)</f>
        <v>0</v>
      </c>
    </row>
    <row r="1220" s="2" customFormat="1" ht="24.15" customHeight="1">
      <c r="A1220" s="38"/>
      <c r="B1220" s="39"/>
      <c r="C1220" s="214" t="s">
        <v>2057</v>
      </c>
      <c r="D1220" s="214" t="s">
        <v>160</v>
      </c>
      <c r="E1220" s="215" t="s">
        <v>2058</v>
      </c>
      <c r="F1220" s="216" t="s">
        <v>2059</v>
      </c>
      <c r="G1220" s="217" t="s">
        <v>202</v>
      </c>
      <c r="H1220" s="218">
        <v>3</v>
      </c>
      <c r="I1220" s="219"/>
      <c r="J1220" s="220">
        <f>ROUND(I1220*H1220,2)</f>
        <v>0</v>
      </c>
      <c r="K1220" s="216" t="s">
        <v>164</v>
      </c>
      <c r="L1220" s="44"/>
      <c r="M1220" s="221" t="s">
        <v>1</v>
      </c>
      <c r="N1220" s="222" t="s">
        <v>43</v>
      </c>
      <c r="O1220" s="91"/>
      <c r="P1220" s="223">
        <f>O1220*H1220</f>
        <v>0</v>
      </c>
      <c r="Q1220" s="223">
        <v>2.0000000000000002E-05</v>
      </c>
      <c r="R1220" s="223">
        <f>Q1220*H1220</f>
        <v>6.0000000000000008E-05</v>
      </c>
      <c r="S1220" s="223">
        <v>0.001</v>
      </c>
      <c r="T1220" s="224">
        <f>S1220*H1220</f>
        <v>0.0030000000000000001</v>
      </c>
      <c r="U1220" s="38"/>
      <c r="V1220" s="38"/>
      <c r="W1220" s="38"/>
      <c r="X1220" s="38"/>
      <c r="Y1220" s="38"/>
      <c r="Z1220" s="38"/>
      <c r="AA1220" s="38"/>
      <c r="AB1220" s="38"/>
      <c r="AC1220" s="38"/>
      <c r="AD1220" s="38"/>
      <c r="AE1220" s="38"/>
      <c r="AR1220" s="225" t="s">
        <v>254</v>
      </c>
      <c r="AT1220" s="225" t="s">
        <v>160</v>
      </c>
      <c r="AU1220" s="225" t="s">
        <v>87</v>
      </c>
      <c r="AY1220" s="17" t="s">
        <v>157</v>
      </c>
      <c r="BE1220" s="226">
        <f>IF(N1220="základní",J1220,0)</f>
        <v>0</v>
      </c>
      <c r="BF1220" s="226">
        <f>IF(N1220="snížená",J1220,0)</f>
        <v>0</v>
      </c>
      <c r="BG1220" s="226">
        <f>IF(N1220="zákl. přenesená",J1220,0)</f>
        <v>0</v>
      </c>
      <c r="BH1220" s="226">
        <f>IF(N1220="sníž. přenesená",J1220,0)</f>
        <v>0</v>
      </c>
      <c r="BI1220" s="226">
        <f>IF(N1220="nulová",J1220,0)</f>
        <v>0</v>
      </c>
      <c r="BJ1220" s="17" t="s">
        <v>85</v>
      </c>
      <c r="BK1220" s="226">
        <f>ROUND(I1220*H1220,2)</f>
        <v>0</v>
      </c>
      <c r="BL1220" s="17" t="s">
        <v>254</v>
      </c>
      <c r="BM1220" s="225" t="s">
        <v>2060</v>
      </c>
    </row>
    <row r="1221" s="2" customFormat="1" ht="37.8" customHeight="1">
      <c r="A1221" s="38"/>
      <c r="B1221" s="39"/>
      <c r="C1221" s="214" t="s">
        <v>2061</v>
      </c>
      <c r="D1221" s="214" t="s">
        <v>160</v>
      </c>
      <c r="E1221" s="215" t="s">
        <v>2062</v>
      </c>
      <c r="F1221" s="216" t="s">
        <v>2063</v>
      </c>
      <c r="G1221" s="217" t="s">
        <v>202</v>
      </c>
      <c r="H1221" s="218">
        <v>12</v>
      </c>
      <c r="I1221" s="219"/>
      <c r="J1221" s="220">
        <f>ROUND(I1221*H1221,2)</f>
        <v>0</v>
      </c>
      <c r="K1221" s="216" t="s">
        <v>164</v>
      </c>
      <c r="L1221" s="44"/>
      <c r="M1221" s="221" t="s">
        <v>1</v>
      </c>
      <c r="N1221" s="222" t="s">
        <v>43</v>
      </c>
      <c r="O1221" s="91"/>
      <c r="P1221" s="223">
        <f>O1221*H1221</f>
        <v>0</v>
      </c>
      <c r="Q1221" s="223">
        <v>0.0010499999999999999</v>
      </c>
      <c r="R1221" s="223">
        <f>Q1221*H1221</f>
        <v>0.0126</v>
      </c>
      <c r="S1221" s="223">
        <v>0</v>
      </c>
      <c r="T1221" s="224">
        <f>S1221*H1221</f>
        <v>0</v>
      </c>
      <c r="U1221" s="38"/>
      <c r="V1221" s="38"/>
      <c r="W1221" s="38"/>
      <c r="X1221" s="38"/>
      <c r="Y1221" s="38"/>
      <c r="Z1221" s="38"/>
      <c r="AA1221" s="38"/>
      <c r="AB1221" s="38"/>
      <c r="AC1221" s="38"/>
      <c r="AD1221" s="38"/>
      <c r="AE1221" s="38"/>
      <c r="AR1221" s="225" t="s">
        <v>254</v>
      </c>
      <c r="AT1221" s="225" t="s">
        <v>160</v>
      </c>
      <c r="AU1221" s="225" t="s">
        <v>87</v>
      </c>
      <c r="AY1221" s="17" t="s">
        <v>157</v>
      </c>
      <c r="BE1221" s="226">
        <f>IF(N1221="základní",J1221,0)</f>
        <v>0</v>
      </c>
      <c r="BF1221" s="226">
        <f>IF(N1221="snížená",J1221,0)</f>
        <v>0</v>
      </c>
      <c r="BG1221" s="226">
        <f>IF(N1221="zákl. přenesená",J1221,0)</f>
        <v>0</v>
      </c>
      <c r="BH1221" s="226">
        <f>IF(N1221="sníž. přenesená",J1221,0)</f>
        <v>0</v>
      </c>
      <c r="BI1221" s="226">
        <f>IF(N1221="nulová",J1221,0)</f>
        <v>0</v>
      </c>
      <c r="BJ1221" s="17" t="s">
        <v>85</v>
      </c>
      <c r="BK1221" s="226">
        <f>ROUND(I1221*H1221,2)</f>
        <v>0</v>
      </c>
      <c r="BL1221" s="17" t="s">
        <v>254</v>
      </c>
      <c r="BM1221" s="225" t="s">
        <v>2064</v>
      </c>
    </row>
    <row r="1222" s="14" customFormat="1">
      <c r="A1222" s="14"/>
      <c r="B1222" s="238"/>
      <c r="C1222" s="239"/>
      <c r="D1222" s="229" t="s">
        <v>167</v>
      </c>
      <c r="E1222" s="240" t="s">
        <v>1</v>
      </c>
      <c r="F1222" s="241" t="s">
        <v>2065</v>
      </c>
      <c r="G1222" s="239"/>
      <c r="H1222" s="242">
        <v>12</v>
      </c>
      <c r="I1222" s="243"/>
      <c r="J1222" s="239"/>
      <c r="K1222" s="239"/>
      <c r="L1222" s="244"/>
      <c r="M1222" s="245"/>
      <c r="N1222" s="246"/>
      <c r="O1222" s="246"/>
      <c r="P1222" s="246"/>
      <c r="Q1222" s="246"/>
      <c r="R1222" s="246"/>
      <c r="S1222" s="246"/>
      <c r="T1222" s="247"/>
      <c r="U1222" s="14"/>
      <c r="V1222" s="14"/>
      <c r="W1222" s="14"/>
      <c r="X1222" s="14"/>
      <c r="Y1222" s="14"/>
      <c r="Z1222" s="14"/>
      <c r="AA1222" s="14"/>
      <c r="AB1222" s="14"/>
      <c r="AC1222" s="14"/>
      <c r="AD1222" s="14"/>
      <c r="AE1222" s="14"/>
      <c r="AT1222" s="248" t="s">
        <v>167</v>
      </c>
      <c r="AU1222" s="248" t="s">
        <v>87</v>
      </c>
      <c r="AV1222" s="14" t="s">
        <v>87</v>
      </c>
      <c r="AW1222" s="14" t="s">
        <v>33</v>
      </c>
      <c r="AX1222" s="14" t="s">
        <v>85</v>
      </c>
      <c r="AY1222" s="248" t="s">
        <v>157</v>
      </c>
    </row>
    <row r="1223" s="2" customFormat="1" ht="37.8" customHeight="1">
      <c r="A1223" s="38"/>
      <c r="B1223" s="39"/>
      <c r="C1223" s="214" t="s">
        <v>2066</v>
      </c>
      <c r="D1223" s="214" t="s">
        <v>160</v>
      </c>
      <c r="E1223" s="215" t="s">
        <v>2067</v>
      </c>
      <c r="F1223" s="216" t="s">
        <v>2068</v>
      </c>
      <c r="G1223" s="217" t="s">
        <v>202</v>
      </c>
      <c r="H1223" s="218">
        <v>10.6</v>
      </c>
      <c r="I1223" s="219"/>
      <c r="J1223" s="220">
        <f>ROUND(I1223*H1223,2)</f>
        <v>0</v>
      </c>
      <c r="K1223" s="216" t="s">
        <v>164</v>
      </c>
      <c r="L1223" s="44"/>
      <c r="M1223" s="221" t="s">
        <v>1</v>
      </c>
      <c r="N1223" s="222" t="s">
        <v>43</v>
      </c>
      <c r="O1223" s="91"/>
      <c r="P1223" s="223">
        <f>O1223*H1223</f>
        <v>0</v>
      </c>
      <c r="Q1223" s="223">
        <v>0.00148</v>
      </c>
      <c r="R1223" s="223">
        <f>Q1223*H1223</f>
        <v>0.015688000000000001</v>
      </c>
      <c r="S1223" s="223">
        <v>0</v>
      </c>
      <c r="T1223" s="224">
        <f>S1223*H1223</f>
        <v>0</v>
      </c>
      <c r="U1223" s="38"/>
      <c r="V1223" s="38"/>
      <c r="W1223" s="38"/>
      <c r="X1223" s="38"/>
      <c r="Y1223" s="38"/>
      <c r="Z1223" s="38"/>
      <c r="AA1223" s="38"/>
      <c r="AB1223" s="38"/>
      <c r="AC1223" s="38"/>
      <c r="AD1223" s="38"/>
      <c r="AE1223" s="38"/>
      <c r="AR1223" s="225" t="s">
        <v>254</v>
      </c>
      <c r="AT1223" s="225" t="s">
        <v>160</v>
      </c>
      <c r="AU1223" s="225" t="s">
        <v>87</v>
      </c>
      <c r="AY1223" s="17" t="s">
        <v>157</v>
      </c>
      <c r="BE1223" s="226">
        <f>IF(N1223="základní",J1223,0)</f>
        <v>0</v>
      </c>
      <c r="BF1223" s="226">
        <f>IF(N1223="snížená",J1223,0)</f>
        <v>0</v>
      </c>
      <c r="BG1223" s="226">
        <f>IF(N1223="zákl. přenesená",J1223,0)</f>
        <v>0</v>
      </c>
      <c r="BH1223" s="226">
        <f>IF(N1223="sníž. přenesená",J1223,0)</f>
        <v>0</v>
      </c>
      <c r="BI1223" s="226">
        <f>IF(N1223="nulová",J1223,0)</f>
        <v>0</v>
      </c>
      <c r="BJ1223" s="17" t="s">
        <v>85</v>
      </c>
      <c r="BK1223" s="226">
        <f>ROUND(I1223*H1223,2)</f>
        <v>0</v>
      </c>
      <c r="BL1223" s="17" t="s">
        <v>254</v>
      </c>
      <c r="BM1223" s="225" t="s">
        <v>2069</v>
      </c>
    </row>
    <row r="1224" s="14" customFormat="1">
      <c r="A1224" s="14"/>
      <c r="B1224" s="238"/>
      <c r="C1224" s="239"/>
      <c r="D1224" s="229" t="s">
        <v>167</v>
      </c>
      <c r="E1224" s="240" t="s">
        <v>1</v>
      </c>
      <c r="F1224" s="241" t="s">
        <v>2070</v>
      </c>
      <c r="G1224" s="239"/>
      <c r="H1224" s="242">
        <v>10.6</v>
      </c>
      <c r="I1224" s="243"/>
      <c r="J1224" s="239"/>
      <c r="K1224" s="239"/>
      <c r="L1224" s="244"/>
      <c r="M1224" s="245"/>
      <c r="N1224" s="246"/>
      <c r="O1224" s="246"/>
      <c r="P1224" s="246"/>
      <c r="Q1224" s="246"/>
      <c r="R1224" s="246"/>
      <c r="S1224" s="246"/>
      <c r="T1224" s="247"/>
      <c r="U1224" s="14"/>
      <c r="V1224" s="14"/>
      <c r="W1224" s="14"/>
      <c r="X1224" s="14"/>
      <c r="Y1224" s="14"/>
      <c r="Z1224" s="14"/>
      <c r="AA1224" s="14"/>
      <c r="AB1224" s="14"/>
      <c r="AC1224" s="14"/>
      <c r="AD1224" s="14"/>
      <c r="AE1224" s="14"/>
      <c r="AT1224" s="248" t="s">
        <v>167</v>
      </c>
      <c r="AU1224" s="248" t="s">
        <v>87</v>
      </c>
      <c r="AV1224" s="14" t="s">
        <v>87</v>
      </c>
      <c r="AW1224" s="14" t="s">
        <v>33</v>
      </c>
      <c r="AX1224" s="14" t="s">
        <v>85</v>
      </c>
      <c r="AY1224" s="248" t="s">
        <v>157</v>
      </c>
    </row>
    <row r="1225" s="2" customFormat="1" ht="44.25" customHeight="1">
      <c r="A1225" s="38"/>
      <c r="B1225" s="39"/>
      <c r="C1225" s="214" t="s">
        <v>2071</v>
      </c>
      <c r="D1225" s="214" t="s">
        <v>160</v>
      </c>
      <c r="E1225" s="215" t="s">
        <v>2072</v>
      </c>
      <c r="F1225" s="216" t="s">
        <v>2073</v>
      </c>
      <c r="G1225" s="217" t="s">
        <v>202</v>
      </c>
      <c r="H1225" s="218">
        <v>22.600000000000001</v>
      </c>
      <c r="I1225" s="219"/>
      <c r="J1225" s="220">
        <f>ROUND(I1225*H1225,2)</f>
        <v>0</v>
      </c>
      <c r="K1225" s="216" t="s">
        <v>164</v>
      </c>
      <c r="L1225" s="44"/>
      <c r="M1225" s="221" t="s">
        <v>1</v>
      </c>
      <c r="N1225" s="222" t="s">
        <v>43</v>
      </c>
      <c r="O1225" s="91"/>
      <c r="P1225" s="223">
        <f>O1225*H1225</f>
        <v>0</v>
      </c>
      <c r="Q1225" s="223">
        <v>0</v>
      </c>
      <c r="R1225" s="223">
        <f>Q1225*H1225</f>
        <v>0</v>
      </c>
      <c r="S1225" s="223">
        <v>0</v>
      </c>
      <c r="T1225" s="224">
        <f>S1225*H1225</f>
        <v>0</v>
      </c>
      <c r="U1225" s="38"/>
      <c r="V1225" s="38"/>
      <c r="W1225" s="38"/>
      <c r="X1225" s="38"/>
      <c r="Y1225" s="38"/>
      <c r="Z1225" s="38"/>
      <c r="AA1225" s="38"/>
      <c r="AB1225" s="38"/>
      <c r="AC1225" s="38"/>
      <c r="AD1225" s="38"/>
      <c r="AE1225" s="38"/>
      <c r="AR1225" s="225" t="s">
        <v>254</v>
      </c>
      <c r="AT1225" s="225" t="s">
        <v>160</v>
      </c>
      <c r="AU1225" s="225" t="s">
        <v>87</v>
      </c>
      <c r="AY1225" s="17" t="s">
        <v>157</v>
      </c>
      <c r="BE1225" s="226">
        <f>IF(N1225="základní",J1225,0)</f>
        <v>0</v>
      </c>
      <c r="BF1225" s="226">
        <f>IF(N1225="snížená",J1225,0)</f>
        <v>0</v>
      </c>
      <c r="BG1225" s="226">
        <f>IF(N1225="zákl. přenesená",J1225,0)</f>
        <v>0</v>
      </c>
      <c r="BH1225" s="226">
        <f>IF(N1225="sníž. přenesená",J1225,0)</f>
        <v>0</v>
      </c>
      <c r="BI1225" s="226">
        <f>IF(N1225="nulová",J1225,0)</f>
        <v>0</v>
      </c>
      <c r="BJ1225" s="17" t="s">
        <v>85</v>
      </c>
      <c r="BK1225" s="226">
        <f>ROUND(I1225*H1225,2)</f>
        <v>0</v>
      </c>
      <c r="BL1225" s="17" t="s">
        <v>254</v>
      </c>
      <c r="BM1225" s="225" t="s">
        <v>2074</v>
      </c>
    </row>
    <row r="1226" s="14" customFormat="1">
      <c r="A1226" s="14"/>
      <c r="B1226" s="238"/>
      <c r="C1226" s="239"/>
      <c r="D1226" s="229" t="s">
        <v>167</v>
      </c>
      <c r="E1226" s="240" t="s">
        <v>1</v>
      </c>
      <c r="F1226" s="241" t="s">
        <v>2075</v>
      </c>
      <c r="G1226" s="239"/>
      <c r="H1226" s="242">
        <v>22.600000000000001</v>
      </c>
      <c r="I1226" s="243"/>
      <c r="J1226" s="239"/>
      <c r="K1226" s="239"/>
      <c r="L1226" s="244"/>
      <c r="M1226" s="245"/>
      <c r="N1226" s="246"/>
      <c r="O1226" s="246"/>
      <c r="P1226" s="246"/>
      <c r="Q1226" s="246"/>
      <c r="R1226" s="246"/>
      <c r="S1226" s="246"/>
      <c r="T1226" s="247"/>
      <c r="U1226" s="14"/>
      <c r="V1226" s="14"/>
      <c r="W1226" s="14"/>
      <c r="X1226" s="14"/>
      <c r="Y1226" s="14"/>
      <c r="Z1226" s="14"/>
      <c r="AA1226" s="14"/>
      <c r="AB1226" s="14"/>
      <c r="AC1226" s="14"/>
      <c r="AD1226" s="14"/>
      <c r="AE1226" s="14"/>
      <c r="AT1226" s="248" t="s">
        <v>167</v>
      </c>
      <c r="AU1226" s="248" t="s">
        <v>87</v>
      </c>
      <c r="AV1226" s="14" t="s">
        <v>87</v>
      </c>
      <c r="AW1226" s="14" t="s">
        <v>33</v>
      </c>
      <c r="AX1226" s="14" t="s">
        <v>85</v>
      </c>
      <c r="AY1226" s="248" t="s">
        <v>157</v>
      </c>
    </row>
    <row r="1227" s="2" customFormat="1" ht="33" customHeight="1">
      <c r="A1227" s="38"/>
      <c r="B1227" s="39"/>
      <c r="C1227" s="214" t="s">
        <v>2076</v>
      </c>
      <c r="D1227" s="214" t="s">
        <v>160</v>
      </c>
      <c r="E1227" s="215" t="s">
        <v>2077</v>
      </c>
      <c r="F1227" s="216" t="s">
        <v>2078</v>
      </c>
      <c r="G1227" s="217" t="s">
        <v>202</v>
      </c>
      <c r="H1227" s="218">
        <v>50.899999999999999</v>
      </c>
      <c r="I1227" s="219"/>
      <c r="J1227" s="220">
        <f>ROUND(I1227*H1227,2)</f>
        <v>0</v>
      </c>
      <c r="K1227" s="216" t="s">
        <v>164</v>
      </c>
      <c r="L1227" s="44"/>
      <c r="M1227" s="221" t="s">
        <v>1</v>
      </c>
      <c r="N1227" s="222" t="s">
        <v>43</v>
      </c>
      <c r="O1227" s="91"/>
      <c r="P1227" s="223">
        <f>O1227*H1227</f>
        <v>0</v>
      </c>
      <c r="Q1227" s="223">
        <v>0.00055000000000000003</v>
      </c>
      <c r="R1227" s="223">
        <f>Q1227*H1227</f>
        <v>0.027995000000000003</v>
      </c>
      <c r="S1227" s="223">
        <v>0</v>
      </c>
      <c r="T1227" s="224">
        <f>S1227*H1227</f>
        <v>0</v>
      </c>
      <c r="U1227" s="38"/>
      <c r="V1227" s="38"/>
      <c r="W1227" s="38"/>
      <c r="X1227" s="38"/>
      <c r="Y1227" s="38"/>
      <c r="Z1227" s="38"/>
      <c r="AA1227" s="38"/>
      <c r="AB1227" s="38"/>
      <c r="AC1227" s="38"/>
      <c r="AD1227" s="38"/>
      <c r="AE1227" s="38"/>
      <c r="AR1227" s="225" t="s">
        <v>254</v>
      </c>
      <c r="AT1227" s="225" t="s">
        <v>160</v>
      </c>
      <c r="AU1227" s="225" t="s">
        <v>87</v>
      </c>
      <c r="AY1227" s="17" t="s">
        <v>157</v>
      </c>
      <c r="BE1227" s="226">
        <f>IF(N1227="základní",J1227,0)</f>
        <v>0</v>
      </c>
      <c r="BF1227" s="226">
        <f>IF(N1227="snížená",J1227,0)</f>
        <v>0</v>
      </c>
      <c r="BG1227" s="226">
        <f>IF(N1227="zákl. přenesená",J1227,0)</f>
        <v>0</v>
      </c>
      <c r="BH1227" s="226">
        <f>IF(N1227="sníž. přenesená",J1227,0)</f>
        <v>0</v>
      </c>
      <c r="BI1227" s="226">
        <f>IF(N1227="nulová",J1227,0)</f>
        <v>0</v>
      </c>
      <c r="BJ1227" s="17" t="s">
        <v>85</v>
      </c>
      <c r="BK1227" s="226">
        <f>ROUND(I1227*H1227,2)</f>
        <v>0</v>
      </c>
      <c r="BL1227" s="17" t="s">
        <v>254</v>
      </c>
      <c r="BM1227" s="225" t="s">
        <v>2079</v>
      </c>
    </row>
    <row r="1228" s="14" customFormat="1">
      <c r="A1228" s="14"/>
      <c r="B1228" s="238"/>
      <c r="C1228" s="239"/>
      <c r="D1228" s="229" t="s">
        <v>167</v>
      </c>
      <c r="E1228" s="240" t="s">
        <v>1</v>
      </c>
      <c r="F1228" s="241" t="s">
        <v>2080</v>
      </c>
      <c r="G1228" s="239"/>
      <c r="H1228" s="242">
        <v>50.899999999999999</v>
      </c>
      <c r="I1228" s="243"/>
      <c r="J1228" s="239"/>
      <c r="K1228" s="239"/>
      <c r="L1228" s="244"/>
      <c r="M1228" s="245"/>
      <c r="N1228" s="246"/>
      <c r="O1228" s="246"/>
      <c r="P1228" s="246"/>
      <c r="Q1228" s="246"/>
      <c r="R1228" s="246"/>
      <c r="S1228" s="246"/>
      <c r="T1228" s="247"/>
      <c r="U1228" s="14"/>
      <c r="V1228" s="14"/>
      <c r="W1228" s="14"/>
      <c r="X1228" s="14"/>
      <c r="Y1228" s="14"/>
      <c r="Z1228" s="14"/>
      <c r="AA1228" s="14"/>
      <c r="AB1228" s="14"/>
      <c r="AC1228" s="14"/>
      <c r="AD1228" s="14"/>
      <c r="AE1228" s="14"/>
      <c r="AT1228" s="248" t="s">
        <v>167</v>
      </c>
      <c r="AU1228" s="248" t="s">
        <v>87</v>
      </c>
      <c r="AV1228" s="14" t="s">
        <v>87</v>
      </c>
      <c r="AW1228" s="14" t="s">
        <v>33</v>
      </c>
      <c r="AX1228" s="14" t="s">
        <v>85</v>
      </c>
      <c r="AY1228" s="248" t="s">
        <v>157</v>
      </c>
    </row>
    <row r="1229" s="2" customFormat="1" ht="24.15" customHeight="1">
      <c r="A1229" s="38"/>
      <c r="B1229" s="39"/>
      <c r="C1229" s="214" t="s">
        <v>2081</v>
      </c>
      <c r="D1229" s="214" t="s">
        <v>160</v>
      </c>
      <c r="E1229" s="215" t="s">
        <v>2082</v>
      </c>
      <c r="F1229" s="216" t="s">
        <v>2083</v>
      </c>
      <c r="G1229" s="217" t="s">
        <v>202</v>
      </c>
      <c r="H1229" s="218">
        <v>37.200000000000003</v>
      </c>
      <c r="I1229" s="219"/>
      <c r="J1229" s="220">
        <f>ROUND(I1229*H1229,2)</f>
        <v>0</v>
      </c>
      <c r="K1229" s="216" t="s">
        <v>164</v>
      </c>
      <c r="L1229" s="44"/>
      <c r="M1229" s="221" t="s">
        <v>1</v>
      </c>
      <c r="N1229" s="222" t="s">
        <v>43</v>
      </c>
      <c r="O1229" s="91"/>
      <c r="P1229" s="223">
        <f>O1229*H1229</f>
        <v>0</v>
      </c>
      <c r="Q1229" s="223">
        <v>0.0016100000000000001</v>
      </c>
      <c r="R1229" s="223">
        <f>Q1229*H1229</f>
        <v>0.059892000000000008</v>
      </c>
      <c r="S1229" s="223">
        <v>0</v>
      </c>
      <c r="T1229" s="224">
        <f>S1229*H1229</f>
        <v>0</v>
      </c>
      <c r="U1229" s="38"/>
      <c r="V1229" s="38"/>
      <c r="W1229" s="38"/>
      <c r="X1229" s="38"/>
      <c r="Y1229" s="38"/>
      <c r="Z1229" s="38"/>
      <c r="AA1229" s="38"/>
      <c r="AB1229" s="38"/>
      <c r="AC1229" s="38"/>
      <c r="AD1229" s="38"/>
      <c r="AE1229" s="38"/>
      <c r="AR1229" s="225" t="s">
        <v>254</v>
      </c>
      <c r="AT1229" s="225" t="s">
        <v>160</v>
      </c>
      <c r="AU1229" s="225" t="s">
        <v>87</v>
      </c>
      <c r="AY1229" s="17" t="s">
        <v>157</v>
      </c>
      <c r="BE1229" s="226">
        <f>IF(N1229="základní",J1229,0)</f>
        <v>0</v>
      </c>
      <c r="BF1229" s="226">
        <f>IF(N1229="snížená",J1229,0)</f>
        <v>0</v>
      </c>
      <c r="BG1229" s="226">
        <f>IF(N1229="zákl. přenesená",J1229,0)</f>
        <v>0</v>
      </c>
      <c r="BH1229" s="226">
        <f>IF(N1229="sníž. přenesená",J1229,0)</f>
        <v>0</v>
      </c>
      <c r="BI1229" s="226">
        <f>IF(N1229="nulová",J1229,0)</f>
        <v>0</v>
      </c>
      <c r="BJ1229" s="17" t="s">
        <v>85</v>
      </c>
      <c r="BK1229" s="226">
        <f>ROUND(I1229*H1229,2)</f>
        <v>0</v>
      </c>
      <c r="BL1229" s="17" t="s">
        <v>254</v>
      </c>
      <c r="BM1229" s="225" t="s">
        <v>2084</v>
      </c>
    </row>
    <row r="1230" s="14" customFormat="1">
      <c r="A1230" s="14"/>
      <c r="B1230" s="238"/>
      <c r="C1230" s="239"/>
      <c r="D1230" s="229" t="s">
        <v>167</v>
      </c>
      <c r="E1230" s="240" t="s">
        <v>1</v>
      </c>
      <c r="F1230" s="241" t="s">
        <v>2085</v>
      </c>
      <c r="G1230" s="239"/>
      <c r="H1230" s="242">
        <v>37.200000000000003</v>
      </c>
      <c r="I1230" s="243"/>
      <c r="J1230" s="239"/>
      <c r="K1230" s="239"/>
      <c r="L1230" s="244"/>
      <c r="M1230" s="245"/>
      <c r="N1230" s="246"/>
      <c r="O1230" s="246"/>
      <c r="P1230" s="246"/>
      <c r="Q1230" s="246"/>
      <c r="R1230" s="246"/>
      <c r="S1230" s="246"/>
      <c r="T1230" s="247"/>
      <c r="U1230" s="14"/>
      <c r="V1230" s="14"/>
      <c r="W1230" s="14"/>
      <c r="X1230" s="14"/>
      <c r="Y1230" s="14"/>
      <c r="Z1230" s="14"/>
      <c r="AA1230" s="14"/>
      <c r="AB1230" s="14"/>
      <c r="AC1230" s="14"/>
      <c r="AD1230" s="14"/>
      <c r="AE1230" s="14"/>
      <c r="AT1230" s="248" t="s">
        <v>167</v>
      </c>
      <c r="AU1230" s="248" t="s">
        <v>87</v>
      </c>
      <c r="AV1230" s="14" t="s">
        <v>87</v>
      </c>
      <c r="AW1230" s="14" t="s">
        <v>33</v>
      </c>
      <c r="AX1230" s="14" t="s">
        <v>85</v>
      </c>
      <c r="AY1230" s="248" t="s">
        <v>157</v>
      </c>
    </row>
    <row r="1231" s="2" customFormat="1" ht="24.15" customHeight="1">
      <c r="A1231" s="38"/>
      <c r="B1231" s="39"/>
      <c r="C1231" s="214" t="s">
        <v>2086</v>
      </c>
      <c r="D1231" s="214" t="s">
        <v>160</v>
      </c>
      <c r="E1231" s="215" t="s">
        <v>2087</v>
      </c>
      <c r="F1231" s="216" t="s">
        <v>2088</v>
      </c>
      <c r="G1231" s="217" t="s">
        <v>202</v>
      </c>
      <c r="H1231" s="218">
        <v>88.099999999999994</v>
      </c>
      <c r="I1231" s="219"/>
      <c r="J1231" s="220">
        <f>ROUND(I1231*H1231,2)</f>
        <v>0</v>
      </c>
      <c r="K1231" s="216" t="s">
        <v>164</v>
      </c>
      <c r="L1231" s="44"/>
      <c r="M1231" s="221" t="s">
        <v>1</v>
      </c>
      <c r="N1231" s="222" t="s">
        <v>43</v>
      </c>
      <c r="O1231" s="91"/>
      <c r="P1231" s="223">
        <f>O1231*H1231</f>
        <v>0</v>
      </c>
      <c r="Q1231" s="223">
        <v>0</v>
      </c>
      <c r="R1231" s="223">
        <f>Q1231*H1231</f>
        <v>0</v>
      </c>
      <c r="S1231" s="223">
        <v>0</v>
      </c>
      <c r="T1231" s="224">
        <f>S1231*H1231</f>
        <v>0</v>
      </c>
      <c r="U1231" s="38"/>
      <c r="V1231" s="38"/>
      <c r="W1231" s="38"/>
      <c r="X1231" s="38"/>
      <c r="Y1231" s="38"/>
      <c r="Z1231" s="38"/>
      <c r="AA1231" s="38"/>
      <c r="AB1231" s="38"/>
      <c r="AC1231" s="38"/>
      <c r="AD1231" s="38"/>
      <c r="AE1231" s="38"/>
      <c r="AR1231" s="225" t="s">
        <v>254</v>
      </c>
      <c r="AT1231" s="225" t="s">
        <v>160</v>
      </c>
      <c r="AU1231" s="225" t="s">
        <v>87</v>
      </c>
      <c r="AY1231" s="17" t="s">
        <v>157</v>
      </c>
      <c r="BE1231" s="226">
        <f>IF(N1231="základní",J1231,0)</f>
        <v>0</v>
      </c>
      <c r="BF1231" s="226">
        <f>IF(N1231="snížená",J1231,0)</f>
        <v>0</v>
      </c>
      <c r="BG1231" s="226">
        <f>IF(N1231="zákl. přenesená",J1231,0)</f>
        <v>0</v>
      </c>
      <c r="BH1231" s="226">
        <f>IF(N1231="sníž. přenesená",J1231,0)</f>
        <v>0</v>
      </c>
      <c r="BI1231" s="226">
        <f>IF(N1231="nulová",J1231,0)</f>
        <v>0</v>
      </c>
      <c r="BJ1231" s="17" t="s">
        <v>85</v>
      </c>
      <c r="BK1231" s="226">
        <f>ROUND(I1231*H1231,2)</f>
        <v>0</v>
      </c>
      <c r="BL1231" s="17" t="s">
        <v>254</v>
      </c>
      <c r="BM1231" s="225" t="s">
        <v>2089</v>
      </c>
    </row>
    <row r="1232" s="14" customFormat="1">
      <c r="A1232" s="14"/>
      <c r="B1232" s="238"/>
      <c r="C1232" s="239"/>
      <c r="D1232" s="229" t="s">
        <v>167</v>
      </c>
      <c r="E1232" s="240" t="s">
        <v>1</v>
      </c>
      <c r="F1232" s="241" t="s">
        <v>2090</v>
      </c>
      <c r="G1232" s="239"/>
      <c r="H1232" s="242">
        <v>88.099999999999994</v>
      </c>
      <c r="I1232" s="243"/>
      <c r="J1232" s="239"/>
      <c r="K1232" s="239"/>
      <c r="L1232" s="244"/>
      <c r="M1232" s="245"/>
      <c r="N1232" s="246"/>
      <c r="O1232" s="246"/>
      <c r="P1232" s="246"/>
      <c r="Q1232" s="246"/>
      <c r="R1232" s="246"/>
      <c r="S1232" s="246"/>
      <c r="T1232" s="247"/>
      <c r="U1232" s="14"/>
      <c r="V1232" s="14"/>
      <c r="W1232" s="14"/>
      <c r="X1232" s="14"/>
      <c r="Y1232" s="14"/>
      <c r="Z1232" s="14"/>
      <c r="AA1232" s="14"/>
      <c r="AB1232" s="14"/>
      <c r="AC1232" s="14"/>
      <c r="AD1232" s="14"/>
      <c r="AE1232" s="14"/>
      <c r="AT1232" s="248" t="s">
        <v>167</v>
      </c>
      <c r="AU1232" s="248" t="s">
        <v>87</v>
      </c>
      <c r="AV1232" s="14" t="s">
        <v>87</v>
      </c>
      <c r="AW1232" s="14" t="s">
        <v>33</v>
      </c>
      <c r="AX1232" s="14" t="s">
        <v>85</v>
      </c>
      <c r="AY1232" s="248" t="s">
        <v>157</v>
      </c>
    </row>
    <row r="1233" s="2" customFormat="1" ht="55.5" customHeight="1">
      <c r="A1233" s="38"/>
      <c r="B1233" s="39"/>
      <c r="C1233" s="214" t="s">
        <v>2091</v>
      </c>
      <c r="D1233" s="214" t="s">
        <v>160</v>
      </c>
      <c r="E1233" s="215" t="s">
        <v>2092</v>
      </c>
      <c r="F1233" s="216" t="s">
        <v>1129</v>
      </c>
      <c r="G1233" s="217" t="s">
        <v>202</v>
      </c>
      <c r="H1233" s="218">
        <v>73.5</v>
      </c>
      <c r="I1233" s="219"/>
      <c r="J1233" s="220">
        <f>ROUND(I1233*H1233,2)</f>
        <v>0</v>
      </c>
      <c r="K1233" s="216" t="s">
        <v>164</v>
      </c>
      <c r="L1233" s="44"/>
      <c r="M1233" s="221" t="s">
        <v>1</v>
      </c>
      <c r="N1233" s="222" t="s">
        <v>43</v>
      </c>
      <c r="O1233" s="91"/>
      <c r="P1233" s="223">
        <f>O1233*H1233</f>
        <v>0</v>
      </c>
      <c r="Q1233" s="223">
        <v>0.00011</v>
      </c>
      <c r="R1233" s="223">
        <f>Q1233*H1233</f>
        <v>0.0080850000000000002</v>
      </c>
      <c r="S1233" s="223">
        <v>0</v>
      </c>
      <c r="T1233" s="224">
        <f>S1233*H1233</f>
        <v>0</v>
      </c>
      <c r="U1233" s="38"/>
      <c r="V1233" s="38"/>
      <c r="W1233" s="38"/>
      <c r="X1233" s="38"/>
      <c r="Y1233" s="38"/>
      <c r="Z1233" s="38"/>
      <c r="AA1233" s="38"/>
      <c r="AB1233" s="38"/>
      <c r="AC1233" s="38"/>
      <c r="AD1233" s="38"/>
      <c r="AE1233" s="38"/>
      <c r="AR1233" s="225" t="s">
        <v>254</v>
      </c>
      <c r="AT1233" s="225" t="s">
        <v>160</v>
      </c>
      <c r="AU1233" s="225" t="s">
        <v>87</v>
      </c>
      <c r="AY1233" s="17" t="s">
        <v>157</v>
      </c>
      <c r="BE1233" s="226">
        <f>IF(N1233="základní",J1233,0)</f>
        <v>0</v>
      </c>
      <c r="BF1233" s="226">
        <f>IF(N1233="snížená",J1233,0)</f>
        <v>0</v>
      </c>
      <c r="BG1233" s="226">
        <f>IF(N1233="zákl. přenesená",J1233,0)</f>
        <v>0</v>
      </c>
      <c r="BH1233" s="226">
        <f>IF(N1233="sníž. přenesená",J1233,0)</f>
        <v>0</v>
      </c>
      <c r="BI1233" s="226">
        <f>IF(N1233="nulová",J1233,0)</f>
        <v>0</v>
      </c>
      <c r="BJ1233" s="17" t="s">
        <v>85</v>
      </c>
      <c r="BK1233" s="226">
        <f>ROUND(I1233*H1233,2)</f>
        <v>0</v>
      </c>
      <c r="BL1233" s="17" t="s">
        <v>254</v>
      </c>
      <c r="BM1233" s="225" t="s">
        <v>2093</v>
      </c>
    </row>
    <row r="1234" s="14" customFormat="1">
      <c r="A1234" s="14"/>
      <c r="B1234" s="238"/>
      <c r="C1234" s="239"/>
      <c r="D1234" s="229" t="s">
        <v>167</v>
      </c>
      <c r="E1234" s="240" t="s">
        <v>1</v>
      </c>
      <c r="F1234" s="241" t="s">
        <v>2094</v>
      </c>
      <c r="G1234" s="239"/>
      <c r="H1234" s="242">
        <v>73.5</v>
      </c>
      <c r="I1234" s="243"/>
      <c r="J1234" s="239"/>
      <c r="K1234" s="239"/>
      <c r="L1234" s="244"/>
      <c r="M1234" s="245"/>
      <c r="N1234" s="246"/>
      <c r="O1234" s="246"/>
      <c r="P1234" s="246"/>
      <c r="Q1234" s="246"/>
      <c r="R1234" s="246"/>
      <c r="S1234" s="246"/>
      <c r="T1234" s="247"/>
      <c r="U1234" s="14"/>
      <c r="V1234" s="14"/>
      <c r="W1234" s="14"/>
      <c r="X1234" s="14"/>
      <c r="Y1234" s="14"/>
      <c r="Z1234" s="14"/>
      <c r="AA1234" s="14"/>
      <c r="AB1234" s="14"/>
      <c r="AC1234" s="14"/>
      <c r="AD1234" s="14"/>
      <c r="AE1234" s="14"/>
      <c r="AT1234" s="248" t="s">
        <v>167</v>
      </c>
      <c r="AU1234" s="248" t="s">
        <v>87</v>
      </c>
      <c r="AV1234" s="14" t="s">
        <v>87</v>
      </c>
      <c r="AW1234" s="14" t="s">
        <v>33</v>
      </c>
      <c r="AX1234" s="14" t="s">
        <v>85</v>
      </c>
      <c r="AY1234" s="248" t="s">
        <v>157</v>
      </c>
    </row>
    <row r="1235" s="2" customFormat="1" ht="55.5" customHeight="1">
      <c r="A1235" s="38"/>
      <c r="B1235" s="39"/>
      <c r="C1235" s="214" t="s">
        <v>2095</v>
      </c>
      <c r="D1235" s="214" t="s">
        <v>160</v>
      </c>
      <c r="E1235" s="215" t="s">
        <v>2096</v>
      </c>
      <c r="F1235" s="216" t="s">
        <v>1134</v>
      </c>
      <c r="G1235" s="217" t="s">
        <v>202</v>
      </c>
      <c r="H1235" s="218">
        <v>37.200000000000003</v>
      </c>
      <c r="I1235" s="219"/>
      <c r="J1235" s="220">
        <f>ROUND(I1235*H1235,2)</f>
        <v>0</v>
      </c>
      <c r="K1235" s="216" t="s">
        <v>164</v>
      </c>
      <c r="L1235" s="44"/>
      <c r="M1235" s="221" t="s">
        <v>1</v>
      </c>
      <c r="N1235" s="222" t="s">
        <v>43</v>
      </c>
      <c r="O1235" s="91"/>
      <c r="P1235" s="223">
        <f>O1235*H1235</f>
        <v>0</v>
      </c>
      <c r="Q1235" s="223">
        <v>0.00016000000000000001</v>
      </c>
      <c r="R1235" s="223">
        <f>Q1235*H1235</f>
        <v>0.0059520000000000007</v>
      </c>
      <c r="S1235" s="223">
        <v>0</v>
      </c>
      <c r="T1235" s="224">
        <f>S1235*H1235</f>
        <v>0</v>
      </c>
      <c r="U1235" s="38"/>
      <c r="V1235" s="38"/>
      <c r="W1235" s="38"/>
      <c r="X1235" s="38"/>
      <c r="Y1235" s="38"/>
      <c r="Z1235" s="38"/>
      <c r="AA1235" s="38"/>
      <c r="AB1235" s="38"/>
      <c r="AC1235" s="38"/>
      <c r="AD1235" s="38"/>
      <c r="AE1235" s="38"/>
      <c r="AR1235" s="225" t="s">
        <v>254</v>
      </c>
      <c r="AT1235" s="225" t="s">
        <v>160</v>
      </c>
      <c r="AU1235" s="225" t="s">
        <v>87</v>
      </c>
      <c r="AY1235" s="17" t="s">
        <v>157</v>
      </c>
      <c r="BE1235" s="226">
        <f>IF(N1235="základní",J1235,0)</f>
        <v>0</v>
      </c>
      <c r="BF1235" s="226">
        <f>IF(N1235="snížená",J1235,0)</f>
        <v>0</v>
      </c>
      <c r="BG1235" s="226">
        <f>IF(N1235="zákl. přenesená",J1235,0)</f>
        <v>0</v>
      </c>
      <c r="BH1235" s="226">
        <f>IF(N1235="sníž. přenesená",J1235,0)</f>
        <v>0</v>
      </c>
      <c r="BI1235" s="226">
        <f>IF(N1235="nulová",J1235,0)</f>
        <v>0</v>
      </c>
      <c r="BJ1235" s="17" t="s">
        <v>85</v>
      </c>
      <c r="BK1235" s="226">
        <f>ROUND(I1235*H1235,2)</f>
        <v>0</v>
      </c>
      <c r="BL1235" s="17" t="s">
        <v>254</v>
      </c>
      <c r="BM1235" s="225" t="s">
        <v>2097</v>
      </c>
    </row>
    <row r="1236" s="14" customFormat="1">
      <c r="A1236" s="14"/>
      <c r="B1236" s="238"/>
      <c r="C1236" s="239"/>
      <c r="D1236" s="229" t="s">
        <v>167</v>
      </c>
      <c r="E1236" s="240" t="s">
        <v>1</v>
      </c>
      <c r="F1236" s="241" t="s">
        <v>2098</v>
      </c>
      <c r="G1236" s="239"/>
      <c r="H1236" s="242">
        <v>37.200000000000003</v>
      </c>
      <c r="I1236" s="243"/>
      <c r="J1236" s="239"/>
      <c r="K1236" s="239"/>
      <c r="L1236" s="244"/>
      <c r="M1236" s="245"/>
      <c r="N1236" s="246"/>
      <c r="O1236" s="246"/>
      <c r="P1236" s="246"/>
      <c r="Q1236" s="246"/>
      <c r="R1236" s="246"/>
      <c r="S1236" s="246"/>
      <c r="T1236" s="247"/>
      <c r="U1236" s="14"/>
      <c r="V1236" s="14"/>
      <c r="W1236" s="14"/>
      <c r="X1236" s="14"/>
      <c r="Y1236" s="14"/>
      <c r="Z1236" s="14"/>
      <c r="AA1236" s="14"/>
      <c r="AB1236" s="14"/>
      <c r="AC1236" s="14"/>
      <c r="AD1236" s="14"/>
      <c r="AE1236" s="14"/>
      <c r="AT1236" s="248" t="s">
        <v>167</v>
      </c>
      <c r="AU1236" s="248" t="s">
        <v>87</v>
      </c>
      <c r="AV1236" s="14" t="s">
        <v>87</v>
      </c>
      <c r="AW1236" s="14" t="s">
        <v>33</v>
      </c>
      <c r="AX1236" s="14" t="s">
        <v>85</v>
      </c>
      <c r="AY1236" s="248" t="s">
        <v>157</v>
      </c>
    </row>
    <row r="1237" s="2" customFormat="1" ht="49.05" customHeight="1">
      <c r="A1237" s="38"/>
      <c r="B1237" s="39"/>
      <c r="C1237" s="214" t="s">
        <v>2099</v>
      </c>
      <c r="D1237" s="214" t="s">
        <v>160</v>
      </c>
      <c r="E1237" s="215" t="s">
        <v>2100</v>
      </c>
      <c r="F1237" s="216" t="s">
        <v>2101</v>
      </c>
      <c r="G1237" s="217" t="s">
        <v>805</v>
      </c>
      <c r="H1237" s="270"/>
      <c r="I1237" s="219"/>
      <c r="J1237" s="220">
        <f>ROUND(I1237*H1237,2)</f>
        <v>0</v>
      </c>
      <c r="K1237" s="216" t="s">
        <v>164</v>
      </c>
      <c r="L1237" s="44"/>
      <c r="M1237" s="221" t="s">
        <v>1</v>
      </c>
      <c r="N1237" s="222" t="s">
        <v>43</v>
      </c>
      <c r="O1237" s="91"/>
      <c r="P1237" s="223">
        <f>O1237*H1237</f>
        <v>0</v>
      </c>
      <c r="Q1237" s="223">
        <v>0</v>
      </c>
      <c r="R1237" s="223">
        <f>Q1237*H1237</f>
        <v>0</v>
      </c>
      <c r="S1237" s="223">
        <v>0</v>
      </c>
      <c r="T1237" s="224">
        <f>S1237*H1237</f>
        <v>0</v>
      </c>
      <c r="U1237" s="38"/>
      <c r="V1237" s="38"/>
      <c r="W1237" s="38"/>
      <c r="X1237" s="38"/>
      <c r="Y1237" s="38"/>
      <c r="Z1237" s="38"/>
      <c r="AA1237" s="38"/>
      <c r="AB1237" s="38"/>
      <c r="AC1237" s="38"/>
      <c r="AD1237" s="38"/>
      <c r="AE1237" s="38"/>
      <c r="AR1237" s="225" t="s">
        <v>254</v>
      </c>
      <c r="AT1237" s="225" t="s">
        <v>160</v>
      </c>
      <c r="AU1237" s="225" t="s">
        <v>87</v>
      </c>
      <c r="AY1237" s="17" t="s">
        <v>157</v>
      </c>
      <c r="BE1237" s="226">
        <f>IF(N1237="základní",J1237,0)</f>
        <v>0</v>
      </c>
      <c r="BF1237" s="226">
        <f>IF(N1237="snížená",J1237,0)</f>
        <v>0</v>
      </c>
      <c r="BG1237" s="226">
        <f>IF(N1237="zákl. přenesená",J1237,0)</f>
        <v>0</v>
      </c>
      <c r="BH1237" s="226">
        <f>IF(N1237="sníž. přenesená",J1237,0)</f>
        <v>0</v>
      </c>
      <c r="BI1237" s="226">
        <f>IF(N1237="nulová",J1237,0)</f>
        <v>0</v>
      </c>
      <c r="BJ1237" s="17" t="s">
        <v>85</v>
      </c>
      <c r="BK1237" s="226">
        <f>ROUND(I1237*H1237,2)</f>
        <v>0</v>
      </c>
      <c r="BL1237" s="17" t="s">
        <v>254</v>
      </c>
      <c r="BM1237" s="225" t="s">
        <v>2102</v>
      </c>
    </row>
    <row r="1238" s="2" customFormat="1" ht="55.5" customHeight="1">
      <c r="A1238" s="38"/>
      <c r="B1238" s="39"/>
      <c r="C1238" s="214" t="s">
        <v>2103</v>
      </c>
      <c r="D1238" s="214" t="s">
        <v>160</v>
      </c>
      <c r="E1238" s="215" t="s">
        <v>2104</v>
      </c>
      <c r="F1238" s="216" t="s">
        <v>2105</v>
      </c>
      <c r="G1238" s="217" t="s">
        <v>805</v>
      </c>
      <c r="H1238" s="270"/>
      <c r="I1238" s="219"/>
      <c r="J1238" s="220">
        <f>ROUND(I1238*H1238,2)</f>
        <v>0</v>
      </c>
      <c r="K1238" s="216" t="s">
        <v>164</v>
      </c>
      <c r="L1238" s="44"/>
      <c r="M1238" s="221" t="s">
        <v>1</v>
      </c>
      <c r="N1238" s="222" t="s">
        <v>43</v>
      </c>
      <c r="O1238" s="91"/>
      <c r="P1238" s="223">
        <f>O1238*H1238</f>
        <v>0</v>
      </c>
      <c r="Q1238" s="223">
        <v>0</v>
      </c>
      <c r="R1238" s="223">
        <f>Q1238*H1238</f>
        <v>0</v>
      </c>
      <c r="S1238" s="223">
        <v>0</v>
      </c>
      <c r="T1238" s="224">
        <f>S1238*H1238</f>
        <v>0</v>
      </c>
      <c r="U1238" s="38"/>
      <c r="V1238" s="38"/>
      <c r="W1238" s="38"/>
      <c r="X1238" s="38"/>
      <c r="Y1238" s="38"/>
      <c r="Z1238" s="38"/>
      <c r="AA1238" s="38"/>
      <c r="AB1238" s="38"/>
      <c r="AC1238" s="38"/>
      <c r="AD1238" s="38"/>
      <c r="AE1238" s="38"/>
      <c r="AR1238" s="225" t="s">
        <v>254</v>
      </c>
      <c r="AT1238" s="225" t="s">
        <v>160</v>
      </c>
      <c r="AU1238" s="225" t="s">
        <v>87</v>
      </c>
      <c r="AY1238" s="17" t="s">
        <v>157</v>
      </c>
      <c r="BE1238" s="226">
        <f>IF(N1238="základní",J1238,0)</f>
        <v>0</v>
      </c>
      <c r="BF1238" s="226">
        <f>IF(N1238="snížená",J1238,0)</f>
        <v>0</v>
      </c>
      <c r="BG1238" s="226">
        <f>IF(N1238="zákl. přenesená",J1238,0)</f>
        <v>0</v>
      </c>
      <c r="BH1238" s="226">
        <f>IF(N1238="sníž. přenesená",J1238,0)</f>
        <v>0</v>
      </c>
      <c r="BI1238" s="226">
        <f>IF(N1238="nulová",J1238,0)</f>
        <v>0</v>
      </c>
      <c r="BJ1238" s="17" t="s">
        <v>85</v>
      </c>
      <c r="BK1238" s="226">
        <f>ROUND(I1238*H1238,2)</f>
        <v>0</v>
      </c>
      <c r="BL1238" s="17" t="s">
        <v>254</v>
      </c>
      <c r="BM1238" s="225" t="s">
        <v>2106</v>
      </c>
    </row>
    <row r="1239" s="12" customFormat="1" ht="22.8" customHeight="1">
      <c r="A1239" s="12"/>
      <c r="B1239" s="198"/>
      <c r="C1239" s="199"/>
      <c r="D1239" s="200" t="s">
        <v>77</v>
      </c>
      <c r="E1239" s="212" t="s">
        <v>2107</v>
      </c>
      <c r="F1239" s="212" t="s">
        <v>2108</v>
      </c>
      <c r="G1239" s="199"/>
      <c r="H1239" s="199"/>
      <c r="I1239" s="202"/>
      <c r="J1239" s="213">
        <f>BK1239</f>
        <v>0</v>
      </c>
      <c r="K1239" s="199"/>
      <c r="L1239" s="204"/>
      <c r="M1239" s="205"/>
      <c r="N1239" s="206"/>
      <c r="O1239" s="206"/>
      <c r="P1239" s="207">
        <f>SUM(P1240:P1250)</f>
        <v>0</v>
      </c>
      <c r="Q1239" s="206"/>
      <c r="R1239" s="207">
        <f>SUM(R1240:R1250)</f>
        <v>0.0077600000000000004</v>
      </c>
      <c r="S1239" s="206"/>
      <c r="T1239" s="208">
        <f>SUM(T1240:T1250)</f>
        <v>0</v>
      </c>
      <c r="U1239" s="12"/>
      <c r="V1239" s="12"/>
      <c r="W1239" s="12"/>
      <c r="X1239" s="12"/>
      <c r="Y1239" s="12"/>
      <c r="Z1239" s="12"/>
      <c r="AA1239" s="12"/>
      <c r="AB1239" s="12"/>
      <c r="AC1239" s="12"/>
      <c r="AD1239" s="12"/>
      <c r="AE1239" s="12"/>
      <c r="AR1239" s="209" t="s">
        <v>87</v>
      </c>
      <c r="AT1239" s="210" t="s">
        <v>77</v>
      </c>
      <c r="AU1239" s="210" t="s">
        <v>85</v>
      </c>
      <c r="AY1239" s="209" t="s">
        <v>157</v>
      </c>
      <c r="BK1239" s="211">
        <f>SUM(BK1240:BK1250)</f>
        <v>0</v>
      </c>
    </row>
    <row r="1240" s="2" customFormat="1" ht="21.75" customHeight="1">
      <c r="A1240" s="38"/>
      <c r="B1240" s="39"/>
      <c r="C1240" s="214" t="s">
        <v>2109</v>
      </c>
      <c r="D1240" s="214" t="s">
        <v>160</v>
      </c>
      <c r="E1240" s="215" t="s">
        <v>2110</v>
      </c>
      <c r="F1240" s="216" t="s">
        <v>2111</v>
      </c>
      <c r="G1240" s="217" t="s">
        <v>352</v>
      </c>
      <c r="H1240" s="218">
        <v>3</v>
      </c>
      <c r="I1240" s="219"/>
      <c r="J1240" s="220">
        <f>ROUND(I1240*H1240,2)</f>
        <v>0</v>
      </c>
      <c r="K1240" s="216" t="s">
        <v>164</v>
      </c>
      <c r="L1240" s="44"/>
      <c r="M1240" s="221" t="s">
        <v>1</v>
      </c>
      <c r="N1240" s="222" t="s">
        <v>43</v>
      </c>
      <c r="O1240" s="91"/>
      <c r="P1240" s="223">
        <f>O1240*H1240</f>
        <v>0</v>
      </c>
      <c r="Q1240" s="223">
        <v>8.0000000000000007E-05</v>
      </c>
      <c r="R1240" s="223">
        <f>Q1240*H1240</f>
        <v>0.00024000000000000003</v>
      </c>
      <c r="S1240" s="223">
        <v>0</v>
      </c>
      <c r="T1240" s="224">
        <f>S1240*H1240</f>
        <v>0</v>
      </c>
      <c r="U1240" s="38"/>
      <c r="V1240" s="38"/>
      <c r="W1240" s="38"/>
      <c r="X1240" s="38"/>
      <c r="Y1240" s="38"/>
      <c r="Z1240" s="38"/>
      <c r="AA1240" s="38"/>
      <c r="AB1240" s="38"/>
      <c r="AC1240" s="38"/>
      <c r="AD1240" s="38"/>
      <c r="AE1240" s="38"/>
      <c r="AR1240" s="225" t="s">
        <v>254</v>
      </c>
      <c r="AT1240" s="225" t="s">
        <v>160</v>
      </c>
      <c r="AU1240" s="225" t="s">
        <v>87</v>
      </c>
      <c r="AY1240" s="17" t="s">
        <v>157</v>
      </c>
      <c r="BE1240" s="226">
        <f>IF(N1240="základní",J1240,0)</f>
        <v>0</v>
      </c>
      <c r="BF1240" s="226">
        <f>IF(N1240="snížená",J1240,0)</f>
        <v>0</v>
      </c>
      <c r="BG1240" s="226">
        <f>IF(N1240="zákl. přenesená",J1240,0)</f>
        <v>0</v>
      </c>
      <c r="BH1240" s="226">
        <f>IF(N1240="sníž. přenesená",J1240,0)</f>
        <v>0</v>
      </c>
      <c r="BI1240" s="226">
        <f>IF(N1240="nulová",J1240,0)</f>
        <v>0</v>
      </c>
      <c r="BJ1240" s="17" t="s">
        <v>85</v>
      </c>
      <c r="BK1240" s="226">
        <f>ROUND(I1240*H1240,2)</f>
        <v>0</v>
      </c>
      <c r="BL1240" s="17" t="s">
        <v>254</v>
      </c>
      <c r="BM1240" s="225" t="s">
        <v>2112</v>
      </c>
    </row>
    <row r="1241" s="2" customFormat="1" ht="16.5" customHeight="1">
      <c r="A1241" s="38"/>
      <c r="B1241" s="39"/>
      <c r="C1241" s="260" t="s">
        <v>2113</v>
      </c>
      <c r="D1241" s="260" t="s">
        <v>240</v>
      </c>
      <c r="E1241" s="261" t="s">
        <v>2114</v>
      </c>
      <c r="F1241" s="262" t="s">
        <v>2115</v>
      </c>
      <c r="G1241" s="263" t="s">
        <v>352</v>
      </c>
      <c r="H1241" s="264">
        <v>2</v>
      </c>
      <c r="I1241" s="265"/>
      <c r="J1241" s="266">
        <f>ROUND(I1241*H1241,2)</f>
        <v>0</v>
      </c>
      <c r="K1241" s="262" t="s">
        <v>164</v>
      </c>
      <c r="L1241" s="267"/>
      <c r="M1241" s="268" t="s">
        <v>1</v>
      </c>
      <c r="N1241" s="269" t="s">
        <v>43</v>
      </c>
      <c r="O1241" s="91"/>
      <c r="P1241" s="223">
        <f>O1241*H1241</f>
        <v>0</v>
      </c>
      <c r="Q1241" s="223">
        <v>0.00018000000000000001</v>
      </c>
      <c r="R1241" s="223">
        <f>Q1241*H1241</f>
        <v>0.00036000000000000002</v>
      </c>
      <c r="S1241" s="223">
        <v>0</v>
      </c>
      <c r="T1241" s="224">
        <f>S1241*H1241</f>
        <v>0</v>
      </c>
      <c r="U1241" s="38"/>
      <c r="V1241" s="38"/>
      <c r="W1241" s="38"/>
      <c r="X1241" s="38"/>
      <c r="Y1241" s="38"/>
      <c r="Z1241" s="38"/>
      <c r="AA1241" s="38"/>
      <c r="AB1241" s="38"/>
      <c r="AC1241" s="38"/>
      <c r="AD1241" s="38"/>
      <c r="AE1241" s="38"/>
      <c r="AR1241" s="225" t="s">
        <v>367</v>
      </c>
      <c r="AT1241" s="225" t="s">
        <v>240</v>
      </c>
      <c r="AU1241" s="225" t="s">
        <v>87</v>
      </c>
      <c r="AY1241" s="17" t="s">
        <v>157</v>
      </c>
      <c r="BE1241" s="226">
        <f>IF(N1241="základní",J1241,0)</f>
        <v>0</v>
      </c>
      <c r="BF1241" s="226">
        <f>IF(N1241="snížená",J1241,0)</f>
        <v>0</v>
      </c>
      <c r="BG1241" s="226">
        <f>IF(N1241="zákl. přenesená",J1241,0)</f>
        <v>0</v>
      </c>
      <c r="BH1241" s="226">
        <f>IF(N1241="sníž. přenesená",J1241,0)</f>
        <v>0</v>
      </c>
      <c r="BI1241" s="226">
        <f>IF(N1241="nulová",J1241,0)</f>
        <v>0</v>
      </c>
      <c r="BJ1241" s="17" t="s">
        <v>85</v>
      </c>
      <c r="BK1241" s="226">
        <f>ROUND(I1241*H1241,2)</f>
        <v>0</v>
      </c>
      <c r="BL1241" s="17" t="s">
        <v>254</v>
      </c>
      <c r="BM1241" s="225" t="s">
        <v>2116</v>
      </c>
    </row>
    <row r="1242" s="2" customFormat="1" ht="21.75" customHeight="1">
      <c r="A1242" s="38"/>
      <c r="B1242" s="39"/>
      <c r="C1242" s="260" t="s">
        <v>2117</v>
      </c>
      <c r="D1242" s="260" t="s">
        <v>240</v>
      </c>
      <c r="E1242" s="261" t="s">
        <v>2118</v>
      </c>
      <c r="F1242" s="262" t="s">
        <v>2119</v>
      </c>
      <c r="G1242" s="263" t="s">
        <v>352</v>
      </c>
      <c r="H1242" s="264">
        <v>1</v>
      </c>
      <c r="I1242" s="265"/>
      <c r="J1242" s="266">
        <f>ROUND(I1242*H1242,2)</f>
        <v>0</v>
      </c>
      <c r="K1242" s="262" t="s">
        <v>164</v>
      </c>
      <c r="L1242" s="267"/>
      <c r="M1242" s="268" t="s">
        <v>1</v>
      </c>
      <c r="N1242" s="269" t="s">
        <v>43</v>
      </c>
      <c r="O1242" s="91"/>
      <c r="P1242" s="223">
        <f>O1242*H1242</f>
        <v>0</v>
      </c>
      <c r="Q1242" s="223">
        <v>0.00020000000000000001</v>
      </c>
      <c r="R1242" s="223">
        <f>Q1242*H1242</f>
        <v>0.00020000000000000001</v>
      </c>
      <c r="S1242" s="223">
        <v>0</v>
      </c>
      <c r="T1242" s="224">
        <f>S1242*H1242</f>
        <v>0</v>
      </c>
      <c r="U1242" s="38"/>
      <c r="V1242" s="38"/>
      <c r="W1242" s="38"/>
      <c r="X1242" s="38"/>
      <c r="Y1242" s="38"/>
      <c r="Z1242" s="38"/>
      <c r="AA1242" s="38"/>
      <c r="AB1242" s="38"/>
      <c r="AC1242" s="38"/>
      <c r="AD1242" s="38"/>
      <c r="AE1242" s="38"/>
      <c r="AR1242" s="225" t="s">
        <v>367</v>
      </c>
      <c r="AT1242" s="225" t="s">
        <v>240</v>
      </c>
      <c r="AU1242" s="225" t="s">
        <v>87</v>
      </c>
      <c r="AY1242" s="17" t="s">
        <v>157</v>
      </c>
      <c r="BE1242" s="226">
        <f>IF(N1242="základní",J1242,0)</f>
        <v>0</v>
      </c>
      <c r="BF1242" s="226">
        <f>IF(N1242="snížená",J1242,0)</f>
        <v>0</v>
      </c>
      <c r="BG1242" s="226">
        <f>IF(N1242="zákl. přenesená",J1242,0)</f>
        <v>0</v>
      </c>
      <c r="BH1242" s="226">
        <f>IF(N1242="sníž. přenesená",J1242,0)</f>
        <v>0</v>
      </c>
      <c r="BI1242" s="226">
        <f>IF(N1242="nulová",J1242,0)</f>
        <v>0</v>
      </c>
      <c r="BJ1242" s="17" t="s">
        <v>85</v>
      </c>
      <c r="BK1242" s="226">
        <f>ROUND(I1242*H1242,2)</f>
        <v>0</v>
      </c>
      <c r="BL1242" s="17" t="s">
        <v>254</v>
      </c>
      <c r="BM1242" s="225" t="s">
        <v>2120</v>
      </c>
    </row>
    <row r="1243" s="2" customFormat="1" ht="21.75" customHeight="1">
      <c r="A1243" s="38"/>
      <c r="B1243" s="39"/>
      <c r="C1243" s="214" t="s">
        <v>2121</v>
      </c>
      <c r="D1243" s="214" t="s">
        <v>160</v>
      </c>
      <c r="E1243" s="215" t="s">
        <v>2122</v>
      </c>
      <c r="F1243" s="216" t="s">
        <v>2123</v>
      </c>
      <c r="G1243" s="217" t="s">
        <v>352</v>
      </c>
      <c r="H1243" s="218">
        <v>3</v>
      </c>
      <c r="I1243" s="219"/>
      <c r="J1243" s="220">
        <f>ROUND(I1243*H1243,2)</f>
        <v>0</v>
      </c>
      <c r="K1243" s="216" t="s">
        <v>164</v>
      </c>
      <c r="L1243" s="44"/>
      <c r="M1243" s="221" t="s">
        <v>1</v>
      </c>
      <c r="N1243" s="222" t="s">
        <v>43</v>
      </c>
      <c r="O1243" s="91"/>
      <c r="P1243" s="223">
        <f>O1243*H1243</f>
        <v>0</v>
      </c>
      <c r="Q1243" s="223">
        <v>0.00021000000000000001</v>
      </c>
      <c r="R1243" s="223">
        <f>Q1243*H1243</f>
        <v>0.00063000000000000003</v>
      </c>
      <c r="S1243" s="223">
        <v>0</v>
      </c>
      <c r="T1243" s="224">
        <f>S1243*H1243</f>
        <v>0</v>
      </c>
      <c r="U1243" s="38"/>
      <c r="V1243" s="38"/>
      <c r="W1243" s="38"/>
      <c r="X1243" s="38"/>
      <c r="Y1243" s="38"/>
      <c r="Z1243" s="38"/>
      <c r="AA1243" s="38"/>
      <c r="AB1243" s="38"/>
      <c r="AC1243" s="38"/>
      <c r="AD1243" s="38"/>
      <c r="AE1243" s="38"/>
      <c r="AR1243" s="225" t="s">
        <v>254</v>
      </c>
      <c r="AT1243" s="225" t="s">
        <v>160</v>
      </c>
      <c r="AU1243" s="225" t="s">
        <v>87</v>
      </c>
      <c r="AY1243" s="17" t="s">
        <v>157</v>
      </c>
      <c r="BE1243" s="226">
        <f>IF(N1243="základní",J1243,0)</f>
        <v>0</v>
      </c>
      <c r="BF1243" s="226">
        <f>IF(N1243="snížená",J1243,0)</f>
        <v>0</v>
      </c>
      <c r="BG1243" s="226">
        <f>IF(N1243="zákl. přenesená",J1243,0)</f>
        <v>0</v>
      </c>
      <c r="BH1243" s="226">
        <f>IF(N1243="sníž. přenesená",J1243,0)</f>
        <v>0</v>
      </c>
      <c r="BI1243" s="226">
        <f>IF(N1243="nulová",J1243,0)</f>
        <v>0</v>
      </c>
      <c r="BJ1243" s="17" t="s">
        <v>85</v>
      </c>
      <c r="BK1243" s="226">
        <f>ROUND(I1243*H1243,2)</f>
        <v>0</v>
      </c>
      <c r="BL1243" s="17" t="s">
        <v>254</v>
      </c>
      <c r="BM1243" s="225" t="s">
        <v>2124</v>
      </c>
    </row>
    <row r="1244" s="2" customFormat="1" ht="16.5" customHeight="1">
      <c r="A1244" s="38"/>
      <c r="B1244" s="39"/>
      <c r="C1244" s="260" t="s">
        <v>2125</v>
      </c>
      <c r="D1244" s="260" t="s">
        <v>240</v>
      </c>
      <c r="E1244" s="261" t="s">
        <v>2126</v>
      </c>
      <c r="F1244" s="262" t="s">
        <v>2127</v>
      </c>
      <c r="G1244" s="263" t="s">
        <v>352</v>
      </c>
      <c r="H1244" s="264">
        <v>1</v>
      </c>
      <c r="I1244" s="265"/>
      <c r="J1244" s="266">
        <f>ROUND(I1244*H1244,2)</f>
        <v>0</v>
      </c>
      <c r="K1244" s="262" t="s">
        <v>164</v>
      </c>
      <c r="L1244" s="267"/>
      <c r="M1244" s="268" t="s">
        <v>1</v>
      </c>
      <c r="N1244" s="269" t="s">
        <v>43</v>
      </c>
      <c r="O1244" s="91"/>
      <c r="P1244" s="223">
        <f>O1244*H1244</f>
        <v>0</v>
      </c>
      <c r="Q1244" s="223">
        <v>0.00054000000000000001</v>
      </c>
      <c r="R1244" s="223">
        <f>Q1244*H1244</f>
        <v>0.00054000000000000001</v>
      </c>
      <c r="S1244" s="223">
        <v>0</v>
      </c>
      <c r="T1244" s="224">
        <f>S1244*H1244</f>
        <v>0</v>
      </c>
      <c r="U1244" s="38"/>
      <c r="V1244" s="38"/>
      <c r="W1244" s="38"/>
      <c r="X1244" s="38"/>
      <c r="Y1244" s="38"/>
      <c r="Z1244" s="38"/>
      <c r="AA1244" s="38"/>
      <c r="AB1244" s="38"/>
      <c r="AC1244" s="38"/>
      <c r="AD1244" s="38"/>
      <c r="AE1244" s="38"/>
      <c r="AR1244" s="225" t="s">
        <v>367</v>
      </c>
      <c r="AT1244" s="225" t="s">
        <v>240</v>
      </c>
      <c r="AU1244" s="225" t="s">
        <v>87</v>
      </c>
      <c r="AY1244" s="17" t="s">
        <v>157</v>
      </c>
      <c r="BE1244" s="226">
        <f>IF(N1244="základní",J1244,0)</f>
        <v>0</v>
      </c>
      <c r="BF1244" s="226">
        <f>IF(N1244="snížená",J1244,0)</f>
        <v>0</v>
      </c>
      <c r="BG1244" s="226">
        <f>IF(N1244="zákl. přenesená",J1244,0)</f>
        <v>0</v>
      </c>
      <c r="BH1244" s="226">
        <f>IF(N1244="sníž. přenesená",J1244,0)</f>
        <v>0</v>
      </c>
      <c r="BI1244" s="226">
        <f>IF(N1244="nulová",J1244,0)</f>
        <v>0</v>
      </c>
      <c r="BJ1244" s="17" t="s">
        <v>85</v>
      </c>
      <c r="BK1244" s="226">
        <f>ROUND(I1244*H1244,2)</f>
        <v>0</v>
      </c>
      <c r="BL1244" s="17" t="s">
        <v>254</v>
      </c>
      <c r="BM1244" s="225" t="s">
        <v>2128</v>
      </c>
    </row>
    <row r="1245" s="2" customFormat="1" ht="16.5" customHeight="1">
      <c r="A1245" s="38"/>
      <c r="B1245" s="39"/>
      <c r="C1245" s="260" t="s">
        <v>2129</v>
      </c>
      <c r="D1245" s="260" t="s">
        <v>240</v>
      </c>
      <c r="E1245" s="261" t="s">
        <v>2130</v>
      </c>
      <c r="F1245" s="262" t="s">
        <v>2131</v>
      </c>
      <c r="G1245" s="263" t="s">
        <v>352</v>
      </c>
      <c r="H1245" s="264">
        <v>2</v>
      </c>
      <c r="I1245" s="265"/>
      <c r="J1245" s="266">
        <f>ROUND(I1245*H1245,2)</f>
        <v>0</v>
      </c>
      <c r="K1245" s="262" t="s">
        <v>164</v>
      </c>
      <c r="L1245" s="267"/>
      <c r="M1245" s="268" t="s">
        <v>1</v>
      </c>
      <c r="N1245" s="269" t="s">
        <v>43</v>
      </c>
      <c r="O1245" s="91"/>
      <c r="P1245" s="223">
        <f>O1245*H1245</f>
        <v>0</v>
      </c>
      <c r="Q1245" s="223">
        <v>0.00051000000000000004</v>
      </c>
      <c r="R1245" s="223">
        <f>Q1245*H1245</f>
        <v>0.0010200000000000001</v>
      </c>
      <c r="S1245" s="223">
        <v>0</v>
      </c>
      <c r="T1245" s="224">
        <f>S1245*H1245</f>
        <v>0</v>
      </c>
      <c r="U1245" s="38"/>
      <c r="V1245" s="38"/>
      <c r="W1245" s="38"/>
      <c r="X1245" s="38"/>
      <c r="Y1245" s="38"/>
      <c r="Z1245" s="38"/>
      <c r="AA1245" s="38"/>
      <c r="AB1245" s="38"/>
      <c r="AC1245" s="38"/>
      <c r="AD1245" s="38"/>
      <c r="AE1245" s="38"/>
      <c r="AR1245" s="225" t="s">
        <v>367</v>
      </c>
      <c r="AT1245" s="225" t="s">
        <v>240</v>
      </c>
      <c r="AU1245" s="225" t="s">
        <v>87</v>
      </c>
      <c r="AY1245" s="17" t="s">
        <v>157</v>
      </c>
      <c r="BE1245" s="226">
        <f>IF(N1245="základní",J1245,0)</f>
        <v>0</v>
      </c>
      <c r="BF1245" s="226">
        <f>IF(N1245="snížená",J1245,0)</f>
        <v>0</v>
      </c>
      <c r="BG1245" s="226">
        <f>IF(N1245="zákl. přenesená",J1245,0)</f>
        <v>0</v>
      </c>
      <c r="BH1245" s="226">
        <f>IF(N1245="sníž. přenesená",J1245,0)</f>
        <v>0</v>
      </c>
      <c r="BI1245" s="226">
        <f>IF(N1245="nulová",J1245,0)</f>
        <v>0</v>
      </c>
      <c r="BJ1245" s="17" t="s">
        <v>85</v>
      </c>
      <c r="BK1245" s="226">
        <f>ROUND(I1245*H1245,2)</f>
        <v>0</v>
      </c>
      <c r="BL1245" s="17" t="s">
        <v>254</v>
      </c>
      <c r="BM1245" s="225" t="s">
        <v>2132</v>
      </c>
    </row>
    <row r="1246" s="2" customFormat="1" ht="37.8" customHeight="1">
      <c r="A1246" s="38"/>
      <c r="B1246" s="39"/>
      <c r="C1246" s="214" t="s">
        <v>2133</v>
      </c>
      <c r="D1246" s="214" t="s">
        <v>160</v>
      </c>
      <c r="E1246" s="215" t="s">
        <v>2134</v>
      </c>
      <c r="F1246" s="216" t="s">
        <v>2135</v>
      </c>
      <c r="G1246" s="217" t="s">
        <v>352</v>
      </c>
      <c r="H1246" s="218">
        <v>1</v>
      </c>
      <c r="I1246" s="219"/>
      <c r="J1246" s="220">
        <f>ROUND(I1246*H1246,2)</f>
        <v>0</v>
      </c>
      <c r="K1246" s="216" t="s">
        <v>164</v>
      </c>
      <c r="L1246" s="44"/>
      <c r="M1246" s="221" t="s">
        <v>1</v>
      </c>
      <c r="N1246" s="222" t="s">
        <v>43</v>
      </c>
      <c r="O1246" s="91"/>
      <c r="P1246" s="223">
        <f>O1246*H1246</f>
        <v>0</v>
      </c>
      <c r="Q1246" s="223">
        <v>0.0014499999999999999</v>
      </c>
      <c r="R1246" s="223">
        <f>Q1246*H1246</f>
        <v>0.0014499999999999999</v>
      </c>
      <c r="S1246" s="223">
        <v>0</v>
      </c>
      <c r="T1246" s="224">
        <f>S1246*H1246</f>
        <v>0</v>
      </c>
      <c r="U1246" s="38"/>
      <c r="V1246" s="38"/>
      <c r="W1246" s="38"/>
      <c r="X1246" s="38"/>
      <c r="Y1246" s="38"/>
      <c r="Z1246" s="38"/>
      <c r="AA1246" s="38"/>
      <c r="AB1246" s="38"/>
      <c r="AC1246" s="38"/>
      <c r="AD1246" s="38"/>
      <c r="AE1246" s="38"/>
      <c r="AR1246" s="225" t="s">
        <v>254</v>
      </c>
      <c r="AT1246" s="225" t="s">
        <v>160</v>
      </c>
      <c r="AU1246" s="225" t="s">
        <v>87</v>
      </c>
      <c r="AY1246" s="17" t="s">
        <v>157</v>
      </c>
      <c r="BE1246" s="226">
        <f>IF(N1246="základní",J1246,0)</f>
        <v>0</v>
      </c>
      <c r="BF1246" s="226">
        <f>IF(N1246="snížená",J1246,0)</f>
        <v>0</v>
      </c>
      <c r="BG1246" s="226">
        <f>IF(N1246="zákl. přenesená",J1246,0)</f>
        <v>0</v>
      </c>
      <c r="BH1246" s="226">
        <f>IF(N1246="sníž. přenesená",J1246,0)</f>
        <v>0</v>
      </c>
      <c r="BI1246" s="226">
        <f>IF(N1246="nulová",J1246,0)</f>
        <v>0</v>
      </c>
      <c r="BJ1246" s="17" t="s">
        <v>85</v>
      </c>
      <c r="BK1246" s="226">
        <f>ROUND(I1246*H1246,2)</f>
        <v>0</v>
      </c>
      <c r="BL1246" s="17" t="s">
        <v>254</v>
      </c>
      <c r="BM1246" s="225" t="s">
        <v>2136</v>
      </c>
    </row>
    <row r="1247" s="2" customFormat="1" ht="37.8" customHeight="1">
      <c r="A1247" s="38"/>
      <c r="B1247" s="39"/>
      <c r="C1247" s="214" t="s">
        <v>2137</v>
      </c>
      <c r="D1247" s="214" t="s">
        <v>160</v>
      </c>
      <c r="E1247" s="215" t="s">
        <v>2138</v>
      </c>
      <c r="F1247" s="216" t="s">
        <v>2139</v>
      </c>
      <c r="G1247" s="217" t="s">
        <v>352</v>
      </c>
      <c r="H1247" s="218">
        <v>1</v>
      </c>
      <c r="I1247" s="219"/>
      <c r="J1247" s="220">
        <f>ROUND(I1247*H1247,2)</f>
        <v>0</v>
      </c>
      <c r="K1247" s="216" t="s">
        <v>164</v>
      </c>
      <c r="L1247" s="44"/>
      <c r="M1247" s="221" t="s">
        <v>1</v>
      </c>
      <c r="N1247" s="222" t="s">
        <v>43</v>
      </c>
      <c r="O1247" s="91"/>
      <c r="P1247" s="223">
        <f>O1247*H1247</f>
        <v>0</v>
      </c>
      <c r="Q1247" s="223">
        <v>0.00172</v>
      </c>
      <c r="R1247" s="223">
        <f>Q1247*H1247</f>
        <v>0.00172</v>
      </c>
      <c r="S1247" s="223">
        <v>0</v>
      </c>
      <c r="T1247" s="224">
        <f>S1247*H1247</f>
        <v>0</v>
      </c>
      <c r="U1247" s="38"/>
      <c r="V1247" s="38"/>
      <c r="W1247" s="38"/>
      <c r="X1247" s="38"/>
      <c r="Y1247" s="38"/>
      <c r="Z1247" s="38"/>
      <c r="AA1247" s="38"/>
      <c r="AB1247" s="38"/>
      <c r="AC1247" s="38"/>
      <c r="AD1247" s="38"/>
      <c r="AE1247" s="38"/>
      <c r="AR1247" s="225" t="s">
        <v>254</v>
      </c>
      <c r="AT1247" s="225" t="s">
        <v>160</v>
      </c>
      <c r="AU1247" s="225" t="s">
        <v>87</v>
      </c>
      <c r="AY1247" s="17" t="s">
        <v>157</v>
      </c>
      <c r="BE1247" s="226">
        <f>IF(N1247="základní",J1247,0)</f>
        <v>0</v>
      </c>
      <c r="BF1247" s="226">
        <f>IF(N1247="snížená",J1247,0)</f>
        <v>0</v>
      </c>
      <c r="BG1247" s="226">
        <f>IF(N1247="zákl. přenesená",J1247,0)</f>
        <v>0</v>
      </c>
      <c r="BH1247" s="226">
        <f>IF(N1247="sníž. přenesená",J1247,0)</f>
        <v>0</v>
      </c>
      <c r="BI1247" s="226">
        <f>IF(N1247="nulová",J1247,0)</f>
        <v>0</v>
      </c>
      <c r="BJ1247" s="17" t="s">
        <v>85</v>
      </c>
      <c r="BK1247" s="226">
        <f>ROUND(I1247*H1247,2)</f>
        <v>0</v>
      </c>
      <c r="BL1247" s="17" t="s">
        <v>254</v>
      </c>
      <c r="BM1247" s="225" t="s">
        <v>2140</v>
      </c>
    </row>
    <row r="1248" s="2" customFormat="1" ht="55.5" customHeight="1">
      <c r="A1248" s="38"/>
      <c r="B1248" s="39"/>
      <c r="C1248" s="214" t="s">
        <v>2141</v>
      </c>
      <c r="D1248" s="214" t="s">
        <v>160</v>
      </c>
      <c r="E1248" s="215" t="s">
        <v>2142</v>
      </c>
      <c r="F1248" s="216" t="s">
        <v>2143</v>
      </c>
      <c r="G1248" s="217" t="s">
        <v>352</v>
      </c>
      <c r="H1248" s="218">
        <v>2</v>
      </c>
      <c r="I1248" s="219"/>
      <c r="J1248" s="220">
        <f>ROUND(I1248*H1248,2)</f>
        <v>0</v>
      </c>
      <c r="K1248" s="216" t="s">
        <v>164</v>
      </c>
      <c r="L1248" s="44"/>
      <c r="M1248" s="221" t="s">
        <v>1</v>
      </c>
      <c r="N1248" s="222" t="s">
        <v>43</v>
      </c>
      <c r="O1248" s="91"/>
      <c r="P1248" s="223">
        <f>O1248*H1248</f>
        <v>0</v>
      </c>
      <c r="Q1248" s="223">
        <v>0.00080000000000000004</v>
      </c>
      <c r="R1248" s="223">
        <f>Q1248*H1248</f>
        <v>0.0016000000000000001</v>
      </c>
      <c r="S1248" s="223">
        <v>0</v>
      </c>
      <c r="T1248" s="224">
        <f>S1248*H1248</f>
        <v>0</v>
      </c>
      <c r="U1248" s="38"/>
      <c r="V1248" s="38"/>
      <c r="W1248" s="38"/>
      <c r="X1248" s="38"/>
      <c r="Y1248" s="38"/>
      <c r="Z1248" s="38"/>
      <c r="AA1248" s="38"/>
      <c r="AB1248" s="38"/>
      <c r="AC1248" s="38"/>
      <c r="AD1248" s="38"/>
      <c r="AE1248" s="38"/>
      <c r="AR1248" s="225" t="s">
        <v>254</v>
      </c>
      <c r="AT1248" s="225" t="s">
        <v>160</v>
      </c>
      <c r="AU1248" s="225" t="s">
        <v>87</v>
      </c>
      <c r="AY1248" s="17" t="s">
        <v>157</v>
      </c>
      <c r="BE1248" s="226">
        <f>IF(N1248="základní",J1248,0)</f>
        <v>0</v>
      </c>
      <c r="BF1248" s="226">
        <f>IF(N1248="snížená",J1248,0)</f>
        <v>0</v>
      </c>
      <c r="BG1248" s="226">
        <f>IF(N1248="zákl. přenesená",J1248,0)</f>
        <v>0</v>
      </c>
      <c r="BH1248" s="226">
        <f>IF(N1248="sníž. přenesená",J1248,0)</f>
        <v>0</v>
      </c>
      <c r="BI1248" s="226">
        <f>IF(N1248="nulová",J1248,0)</f>
        <v>0</v>
      </c>
      <c r="BJ1248" s="17" t="s">
        <v>85</v>
      </c>
      <c r="BK1248" s="226">
        <f>ROUND(I1248*H1248,2)</f>
        <v>0</v>
      </c>
      <c r="BL1248" s="17" t="s">
        <v>254</v>
      </c>
      <c r="BM1248" s="225" t="s">
        <v>2144</v>
      </c>
    </row>
    <row r="1249" s="2" customFormat="1" ht="49.05" customHeight="1">
      <c r="A1249" s="38"/>
      <c r="B1249" s="39"/>
      <c r="C1249" s="214" t="s">
        <v>2145</v>
      </c>
      <c r="D1249" s="214" t="s">
        <v>160</v>
      </c>
      <c r="E1249" s="215" t="s">
        <v>2146</v>
      </c>
      <c r="F1249" s="216" t="s">
        <v>2147</v>
      </c>
      <c r="G1249" s="217" t="s">
        <v>805</v>
      </c>
      <c r="H1249" s="270"/>
      <c r="I1249" s="219"/>
      <c r="J1249" s="220">
        <f>ROUND(I1249*H1249,2)</f>
        <v>0</v>
      </c>
      <c r="K1249" s="216" t="s">
        <v>164</v>
      </c>
      <c r="L1249" s="44"/>
      <c r="M1249" s="221" t="s">
        <v>1</v>
      </c>
      <c r="N1249" s="222" t="s">
        <v>43</v>
      </c>
      <c r="O1249" s="91"/>
      <c r="P1249" s="223">
        <f>O1249*H1249</f>
        <v>0</v>
      </c>
      <c r="Q1249" s="223">
        <v>0</v>
      </c>
      <c r="R1249" s="223">
        <f>Q1249*H1249</f>
        <v>0</v>
      </c>
      <c r="S1249" s="223">
        <v>0</v>
      </c>
      <c r="T1249" s="224">
        <f>S1249*H1249</f>
        <v>0</v>
      </c>
      <c r="U1249" s="38"/>
      <c r="V1249" s="38"/>
      <c r="W1249" s="38"/>
      <c r="X1249" s="38"/>
      <c r="Y1249" s="38"/>
      <c r="Z1249" s="38"/>
      <c r="AA1249" s="38"/>
      <c r="AB1249" s="38"/>
      <c r="AC1249" s="38"/>
      <c r="AD1249" s="38"/>
      <c r="AE1249" s="38"/>
      <c r="AR1249" s="225" t="s">
        <v>254</v>
      </c>
      <c r="AT1249" s="225" t="s">
        <v>160</v>
      </c>
      <c r="AU1249" s="225" t="s">
        <v>87</v>
      </c>
      <c r="AY1249" s="17" t="s">
        <v>157</v>
      </c>
      <c r="BE1249" s="226">
        <f>IF(N1249="základní",J1249,0)</f>
        <v>0</v>
      </c>
      <c r="BF1249" s="226">
        <f>IF(N1249="snížená",J1249,0)</f>
        <v>0</v>
      </c>
      <c r="BG1249" s="226">
        <f>IF(N1249="zákl. přenesená",J1249,0)</f>
        <v>0</v>
      </c>
      <c r="BH1249" s="226">
        <f>IF(N1249="sníž. přenesená",J1249,0)</f>
        <v>0</v>
      </c>
      <c r="BI1249" s="226">
        <f>IF(N1249="nulová",J1249,0)</f>
        <v>0</v>
      </c>
      <c r="BJ1249" s="17" t="s">
        <v>85</v>
      </c>
      <c r="BK1249" s="226">
        <f>ROUND(I1249*H1249,2)</f>
        <v>0</v>
      </c>
      <c r="BL1249" s="17" t="s">
        <v>254</v>
      </c>
      <c r="BM1249" s="225" t="s">
        <v>2148</v>
      </c>
    </row>
    <row r="1250" s="2" customFormat="1" ht="55.5" customHeight="1">
      <c r="A1250" s="38"/>
      <c r="B1250" s="39"/>
      <c r="C1250" s="214" t="s">
        <v>2149</v>
      </c>
      <c r="D1250" s="214" t="s">
        <v>160</v>
      </c>
      <c r="E1250" s="215" t="s">
        <v>2150</v>
      </c>
      <c r="F1250" s="216" t="s">
        <v>2151</v>
      </c>
      <c r="G1250" s="217" t="s">
        <v>805</v>
      </c>
      <c r="H1250" s="270"/>
      <c r="I1250" s="219"/>
      <c r="J1250" s="220">
        <f>ROUND(I1250*H1250,2)</f>
        <v>0</v>
      </c>
      <c r="K1250" s="216" t="s">
        <v>164</v>
      </c>
      <c r="L1250" s="44"/>
      <c r="M1250" s="221" t="s">
        <v>1</v>
      </c>
      <c r="N1250" s="222" t="s">
        <v>43</v>
      </c>
      <c r="O1250" s="91"/>
      <c r="P1250" s="223">
        <f>O1250*H1250</f>
        <v>0</v>
      </c>
      <c r="Q1250" s="223">
        <v>0</v>
      </c>
      <c r="R1250" s="223">
        <f>Q1250*H1250</f>
        <v>0</v>
      </c>
      <c r="S1250" s="223">
        <v>0</v>
      </c>
      <c r="T1250" s="224">
        <f>S1250*H1250</f>
        <v>0</v>
      </c>
      <c r="U1250" s="38"/>
      <c r="V1250" s="38"/>
      <c r="W1250" s="38"/>
      <c r="X1250" s="38"/>
      <c r="Y1250" s="38"/>
      <c r="Z1250" s="38"/>
      <c r="AA1250" s="38"/>
      <c r="AB1250" s="38"/>
      <c r="AC1250" s="38"/>
      <c r="AD1250" s="38"/>
      <c r="AE1250" s="38"/>
      <c r="AR1250" s="225" t="s">
        <v>254</v>
      </c>
      <c r="AT1250" s="225" t="s">
        <v>160</v>
      </c>
      <c r="AU1250" s="225" t="s">
        <v>87</v>
      </c>
      <c r="AY1250" s="17" t="s">
        <v>157</v>
      </c>
      <c r="BE1250" s="226">
        <f>IF(N1250="základní",J1250,0)</f>
        <v>0</v>
      </c>
      <c r="BF1250" s="226">
        <f>IF(N1250="snížená",J1250,0)</f>
        <v>0</v>
      </c>
      <c r="BG1250" s="226">
        <f>IF(N1250="zákl. přenesená",J1250,0)</f>
        <v>0</v>
      </c>
      <c r="BH1250" s="226">
        <f>IF(N1250="sníž. přenesená",J1250,0)</f>
        <v>0</v>
      </c>
      <c r="BI1250" s="226">
        <f>IF(N1250="nulová",J1250,0)</f>
        <v>0</v>
      </c>
      <c r="BJ1250" s="17" t="s">
        <v>85</v>
      </c>
      <c r="BK1250" s="226">
        <f>ROUND(I1250*H1250,2)</f>
        <v>0</v>
      </c>
      <c r="BL1250" s="17" t="s">
        <v>254</v>
      </c>
      <c r="BM1250" s="225" t="s">
        <v>2152</v>
      </c>
    </row>
    <row r="1251" s="12" customFormat="1" ht="22.8" customHeight="1">
      <c r="A1251" s="12"/>
      <c r="B1251" s="198"/>
      <c r="C1251" s="199"/>
      <c r="D1251" s="200" t="s">
        <v>77</v>
      </c>
      <c r="E1251" s="212" t="s">
        <v>2153</v>
      </c>
      <c r="F1251" s="212" t="s">
        <v>2154</v>
      </c>
      <c r="G1251" s="199"/>
      <c r="H1251" s="199"/>
      <c r="I1251" s="202"/>
      <c r="J1251" s="213">
        <f>BK1251</f>
        <v>0</v>
      </c>
      <c r="K1251" s="199"/>
      <c r="L1251" s="204"/>
      <c r="M1251" s="205"/>
      <c r="N1251" s="206"/>
      <c r="O1251" s="206"/>
      <c r="P1251" s="207">
        <f>SUM(P1252:P1275)</f>
        <v>0</v>
      </c>
      <c r="Q1251" s="206"/>
      <c r="R1251" s="207">
        <f>SUM(R1252:R1275)</f>
        <v>0.23894119999999999</v>
      </c>
      <c r="S1251" s="206"/>
      <c r="T1251" s="208">
        <f>SUM(T1252:T1275)</f>
        <v>0.050217999999999999</v>
      </c>
      <c r="U1251" s="12"/>
      <c r="V1251" s="12"/>
      <c r="W1251" s="12"/>
      <c r="X1251" s="12"/>
      <c r="Y1251" s="12"/>
      <c r="Z1251" s="12"/>
      <c r="AA1251" s="12"/>
      <c r="AB1251" s="12"/>
      <c r="AC1251" s="12"/>
      <c r="AD1251" s="12"/>
      <c r="AE1251" s="12"/>
      <c r="AR1251" s="209" t="s">
        <v>87</v>
      </c>
      <c r="AT1251" s="210" t="s">
        <v>77</v>
      </c>
      <c r="AU1251" s="210" t="s">
        <v>85</v>
      </c>
      <c r="AY1251" s="209" t="s">
        <v>157</v>
      </c>
      <c r="BK1251" s="211">
        <f>SUM(BK1252:BK1275)</f>
        <v>0</v>
      </c>
    </row>
    <row r="1252" s="2" customFormat="1" ht="24.15" customHeight="1">
      <c r="A1252" s="38"/>
      <c r="B1252" s="39"/>
      <c r="C1252" s="214" t="s">
        <v>2155</v>
      </c>
      <c r="D1252" s="214" t="s">
        <v>160</v>
      </c>
      <c r="E1252" s="215" t="s">
        <v>2156</v>
      </c>
      <c r="F1252" s="216" t="s">
        <v>2157</v>
      </c>
      <c r="G1252" s="217" t="s">
        <v>352</v>
      </c>
      <c r="H1252" s="218">
        <v>16</v>
      </c>
      <c r="I1252" s="219"/>
      <c r="J1252" s="220">
        <f>ROUND(I1252*H1252,2)</f>
        <v>0</v>
      </c>
      <c r="K1252" s="216" t="s">
        <v>164</v>
      </c>
      <c r="L1252" s="44"/>
      <c r="M1252" s="221" t="s">
        <v>1</v>
      </c>
      <c r="N1252" s="222" t="s">
        <v>43</v>
      </c>
      <c r="O1252" s="91"/>
      <c r="P1252" s="223">
        <f>O1252*H1252</f>
        <v>0</v>
      </c>
      <c r="Q1252" s="223">
        <v>6.9999999999999994E-05</v>
      </c>
      <c r="R1252" s="223">
        <f>Q1252*H1252</f>
        <v>0.0011199999999999999</v>
      </c>
      <c r="S1252" s="223">
        <v>0</v>
      </c>
      <c r="T1252" s="224">
        <f>S1252*H1252</f>
        <v>0</v>
      </c>
      <c r="U1252" s="38"/>
      <c r="V1252" s="38"/>
      <c r="W1252" s="38"/>
      <c r="X1252" s="38"/>
      <c r="Y1252" s="38"/>
      <c r="Z1252" s="38"/>
      <c r="AA1252" s="38"/>
      <c r="AB1252" s="38"/>
      <c r="AC1252" s="38"/>
      <c r="AD1252" s="38"/>
      <c r="AE1252" s="38"/>
      <c r="AR1252" s="225" t="s">
        <v>254</v>
      </c>
      <c r="AT1252" s="225" t="s">
        <v>160</v>
      </c>
      <c r="AU1252" s="225" t="s">
        <v>87</v>
      </c>
      <c r="AY1252" s="17" t="s">
        <v>157</v>
      </c>
      <c r="BE1252" s="226">
        <f>IF(N1252="základní",J1252,0)</f>
        <v>0</v>
      </c>
      <c r="BF1252" s="226">
        <f>IF(N1252="snížená",J1252,0)</f>
        <v>0</v>
      </c>
      <c r="BG1252" s="226">
        <f>IF(N1252="zákl. přenesená",J1252,0)</f>
        <v>0</v>
      </c>
      <c r="BH1252" s="226">
        <f>IF(N1252="sníž. přenesená",J1252,0)</f>
        <v>0</v>
      </c>
      <c r="BI1252" s="226">
        <f>IF(N1252="nulová",J1252,0)</f>
        <v>0</v>
      </c>
      <c r="BJ1252" s="17" t="s">
        <v>85</v>
      </c>
      <c r="BK1252" s="226">
        <f>ROUND(I1252*H1252,2)</f>
        <v>0</v>
      </c>
      <c r="BL1252" s="17" t="s">
        <v>254</v>
      </c>
      <c r="BM1252" s="225" t="s">
        <v>2158</v>
      </c>
    </row>
    <row r="1253" s="2" customFormat="1" ht="16.5" customHeight="1">
      <c r="A1253" s="38"/>
      <c r="B1253" s="39"/>
      <c r="C1253" s="214" t="s">
        <v>2159</v>
      </c>
      <c r="D1253" s="214" t="s">
        <v>160</v>
      </c>
      <c r="E1253" s="215" t="s">
        <v>2160</v>
      </c>
      <c r="F1253" s="216" t="s">
        <v>2161</v>
      </c>
      <c r="G1253" s="217" t="s">
        <v>174</v>
      </c>
      <c r="H1253" s="218">
        <v>2.1099999999999999</v>
      </c>
      <c r="I1253" s="219"/>
      <c r="J1253" s="220">
        <f>ROUND(I1253*H1253,2)</f>
        <v>0</v>
      </c>
      <c r="K1253" s="216" t="s">
        <v>164</v>
      </c>
      <c r="L1253" s="44"/>
      <c r="M1253" s="221" t="s">
        <v>1</v>
      </c>
      <c r="N1253" s="222" t="s">
        <v>43</v>
      </c>
      <c r="O1253" s="91"/>
      <c r="P1253" s="223">
        <f>O1253*H1253</f>
        <v>0</v>
      </c>
      <c r="Q1253" s="223">
        <v>0</v>
      </c>
      <c r="R1253" s="223">
        <f>Q1253*H1253</f>
        <v>0</v>
      </c>
      <c r="S1253" s="223">
        <v>0.023800000000000002</v>
      </c>
      <c r="T1253" s="224">
        <f>S1253*H1253</f>
        <v>0.050217999999999999</v>
      </c>
      <c r="U1253" s="38"/>
      <c r="V1253" s="38"/>
      <c r="W1253" s="38"/>
      <c r="X1253" s="38"/>
      <c r="Y1253" s="38"/>
      <c r="Z1253" s="38"/>
      <c r="AA1253" s="38"/>
      <c r="AB1253" s="38"/>
      <c r="AC1253" s="38"/>
      <c r="AD1253" s="38"/>
      <c r="AE1253" s="38"/>
      <c r="AR1253" s="225" t="s">
        <v>254</v>
      </c>
      <c r="AT1253" s="225" t="s">
        <v>160</v>
      </c>
      <c r="AU1253" s="225" t="s">
        <v>87</v>
      </c>
      <c r="AY1253" s="17" t="s">
        <v>157</v>
      </c>
      <c r="BE1253" s="226">
        <f>IF(N1253="základní",J1253,0)</f>
        <v>0</v>
      </c>
      <c r="BF1253" s="226">
        <f>IF(N1253="snížená",J1253,0)</f>
        <v>0</v>
      </c>
      <c r="BG1253" s="226">
        <f>IF(N1253="zákl. přenesená",J1253,0)</f>
        <v>0</v>
      </c>
      <c r="BH1253" s="226">
        <f>IF(N1253="sníž. přenesená",J1253,0)</f>
        <v>0</v>
      </c>
      <c r="BI1253" s="226">
        <f>IF(N1253="nulová",J1253,0)</f>
        <v>0</v>
      </c>
      <c r="BJ1253" s="17" t="s">
        <v>85</v>
      </c>
      <c r="BK1253" s="226">
        <f>ROUND(I1253*H1253,2)</f>
        <v>0</v>
      </c>
      <c r="BL1253" s="17" t="s">
        <v>254</v>
      </c>
      <c r="BM1253" s="225" t="s">
        <v>2162</v>
      </c>
    </row>
    <row r="1254" s="14" customFormat="1">
      <c r="A1254" s="14"/>
      <c r="B1254" s="238"/>
      <c r="C1254" s="239"/>
      <c r="D1254" s="229" t="s">
        <v>167</v>
      </c>
      <c r="E1254" s="240" t="s">
        <v>1</v>
      </c>
      <c r="F1254" s="241" t="s">
        <v>2163</v>
      </c>
      <c r="G1254" s="239"/>
      <c r="H1254" s="242">
        <v>1.05</v>
      </c>
      <c r="I1254" s="243"/>
      <c r="J1254" s="239"/>
      <c r="K1254" s="239"/>
      <c r="L1254" s="244"/>
      <c r="M1254" s="245"/>
      <c r="N1254" s="246"/>
      <c r="O1254" s="246"/>
      <c r="P1254" s="246"/>
      <c r="Q1254" s="246"/>
      <c r="R1254" s="246"/>
      <c r="S1254" s="246"/>
      <c r="T1254" s="247"/>
      <c r="U1254" s="14"/>
      <c r="V1254" s="14"/>
      <c r="W1254" s="14"/>
      <c r="X1254" s="14"/>
      <c r="Y1254" s="14"/>
      <c r="Z1254" s="14"/>
      <c r="AA1254" s="14"/>
      <c r="AB1254" s="14"/>
      <c r="AC1254" s="14"/>
      <c r="AD1254" s="14"/>
      <c r="AE1254" s="14"/>
      <c r="AT1254" s="248" t="s">
        <v>167</v>
      </c>
      <c r="AU1254" s="248" t="s">
        <v>87</v>
      </c>
      <c r="AV1254" s="14" t="s">
        <v>87</v>
      </c>
      <c r="AW1254" s="14" t="s">
        <v>33</v>
      </c>
      <c r="AX1254" s="14" t="s">
        <v>78</v>
      </c>
      <c r="AY1254" s="248" t="s">
        <v>157</v>
      </c>
    </row>
    <row r="1255" s="14" customFormat="1">
      <c r="A1255" s="14"/>
      <c r="B1255" s="238"/>
      <c r="C1255" s="239"/>
      <c r="D1255" s="229" t="s">
        <v>167</v>
      </c>
      <c r="E1255" s="240" t="s">
        <v>1</v>
      </c>
      <c r="F1255" s="241" t="s">
        <v>2164</v>
      </c>
      <c r="G1255" s="239"/>
      <c r="H1255" s="242">
        <v>0.29999999999999999</v>
      </c>
      <c r="I1255" s="243"/>
      <c r="J1255" s="239"/>
      <c r="K1255" s="239"/>
      <c r="L1255" s="244"/>
      <c r="M1255" s="245"/>
      <c r="N1255" s="246"/>
      <c r="O1255" s="246"/>
      <c r="P1255" s="246"/>
      <c r="Q1255" s="246"/>
      <c r="R1255" s="246"/>
      <c r="S1255" s="246"/>
      <c r="T1255" s="247"/>
      <c r="U1255" s="14"/>
      <c r="V1255" s="14"/>
      <c r="W1255" s="14"/>
      <c r="X1255" s="14"/>
      <c r="Y1255" s="14"/>
      <c r="Z1255" s="14"/>
      <c r="AA1255" s="14"/>
      <c r="AB1255" s="14"/>
      <c r="AC1255" s="14"/>
      <c r="AD1255" s="14"/>
      <c r="AE1255" s="14"/>
      <c r="AT1255" s="248" t="s">
        <v>167</v>
      </c>
      <c r="AU1255" s="248" t="s">
        <v>87</v>
      </c>
      <c r="AV1255" s="14" t="s">
        <v>87</v>
      </c>
      <c r="AW1255" s="14" t="s">
        <v>33</v>
      </c>
      <c r="AX1255" s="14" t="s">
        <v>78</v>
      </c>
      <c r="AY1255" s="248" t="s">
        <v>157</v>
      </c>
    </row>
    <row r="1256" s="14" customFormat="1">
      <c r="A1256" s="14"/>
      <c r="B1256" s="238"/>
      <c r="C1256" s="239"/>
      <c r="D1256" s="229" t="s">
        <v>167</v>
      </c>
      <c r="E1256" s="240" t="s">
        <v>1</v>
      </c>
      <c r="F1256" s="241" t="s">
        <v>2165</v>
      </c>
      <c r="G1256" s="239"/>
      <c r="H1256" s="242">
        <v>0.25</v>
      </c>
      <c r="I1256" s="243"/>
      <c r="J1256" s="239"/>
      <c r="K1256" s="239"/>
      <c r="L1256" s="244"/>
      <c r="M1256" s="245"/>
      <c r="N1256" s="246"/>
      <c r="O1256" s="246"/>
      <c r="P1256" s="246"/>
      <c r="Q1256" s="246"/>
      <c r="R1256" s="246"/>
      <c r="S1256" s="246"/>
      <c r="T1256" s="247"/>
      <c r="U1256" s="14"/>
      <c r="V1256" s="14"/>
      <c r="W1256" s="14"/>
      <c r="X1256" s="14"/>
      <c r="Y1256" s="14"/>
      <c r="Z1256" s="14"/>
      <c r="AA1256" s="14"/>
      <c r="AB1256" s="14"/>
      <c r="AC1256" s="14"/>
      <c r="AD1256" s="14"/>
      <c r="AE1256" s="14"/>
      <c r="AT1256" s="248" t="s">
        <v>167</v>
      </c>
      <c r="AU1256" s="248" t="s">
        <v>87</v>
      </c>
      <c r="AV1256" s="14" t="s">
        <v>87</v>
      </c>
      <c r="AW1256" s="14" t="s">
        <v>33</v>
      </c>
      <c r="AX1256" s="14" t="s">
        <v>78</v>
      </c>
      <c r="AY1256" s="248" t="s">
        <v>157</v>
      </c>
    </row>
    <row r="1257" s="14" customFormat="1">
      <c r="A1257" s="14"/>
      <c r="B1257" s="238"/>
      <c r="C1257" s="239"/>
      <c r="D1257" s="229" t="s">
        <v>167</v>
      </c>
      <c r="E1257" s="240" t="s">
        <v>1</v>
      </c>
      <c r="F1257" s="241" t="s">
        <v>2166</v>
      </c>
      <c r="G1257" s="239"/>
      <c r="H1257" s="242">
        <v>0.51000000000000001</v>
      </c>
      <c r="I1257" s="243"/>
      <c r="J1257" s="239"/>
      <c r="K1257" s="239"/>
      <c r="L1257" s="244"/>
      <c r="M1257" s="245"/>
      <c r="N1257" s="246"/>
      <c r="O1257" s="246"/>
      <c r="P1257" s="246"/>
      <c r="Q1257" s="246"/>
      <c r="R1257" s="246"/>
      <c r="S1257" s="246"/>
      <c r="T1257" s="247"/>
      <c r="U1257" s="14"/>
      <c r="V1257" s="14"/>
      <c r="W1257" s="14"/>
      <c r="X1257" s="14"/>
      <c r="Y1257" s="14"/>
      <c r="Z1257" s="14"/>
      <c r="AA1257" s="14"/>
      <c r="AB1257" s="14"/>
      <c r="AC1257" s="14"/>
      <c r="AD1257" s="14"/>
      <c r="AE1257" s="14"/>
      <c r="AT1257" s="248" t="s">
        <v>167</v>
      </c>
      <c r="AU1257" s="248" t="s">
        <v>87</v>
      </c>
      <c r="AV1257" s="14" t="s">
        <v>87</v>
      </c>
      <c r="AW1257" s="14" t="s">
        <v>33</v>
      </c>
      <c r="AX1257" s="14" t="s">
        <v>78</v>
      </c>
      <c r="AY1257" s="248" t="s">
        <v>157</v>
      </c>
    </row>
    <row r="1258" s="15" customFormat="1">
      <c r="A1258" s="15"/>
      <c r="B1258" s="249"/>
      <c r="C1258" s="250"/>
      <c r="D1258" s="229" t="s">
        <v>167</v>
      </c>
      <c r="E1258" s="251" t="s">
        <v>1</v>
      </c>
      <c r="F1258" s="252" t="s">
        <v>171</v>
      </c>
      <c r="G1258" s="250"/>
      <c r="H1258" s="253">
        <v>2.1100000000000003</v>
      </c>
      <c r="I1258" s="254"/>
      <c r="J1258" s="250"/>
      <c r="K1258" s="250"/>
      <c r="L1258" s="255"/>
      <c r="M1258" s="256"/>
      <c r="N1258" s="257"/>
      <c r="O1258" s="257"/>
      <c r="P1258" s="257"/>
      <c r="Q1258" s="257"/>
      <c r="R1258" s="257"/>
      <c r="S1258" s="257"/>
      <c r="T1258" s="258"/>
      <c r="U1258" s="15"/>
      <c r="V1258" s="15"/>
      <c r="W1258" s="15"/>
      <c r="X1258" s="15"/>
      <c r="Y1258" s="15"/>
      <c r="Z1258" s="15"/>
      <c r="AA1258" s="15"/>
      <c r="AB1258" s="15"/>
      <c r="AC1258" s="15"/>
      <c r="AD1258" s="15"/>
      <c r="AE1258" s="15"/>
      <c r="AT1258" s="259" t="s">
        <v>167</v>
      </c>
      <c r="AU1258" s="259" t="s">
        <v>87</v>
      </c>
      <c r="AV1258" s="15" t="s">
        <v>165</v>
      </c>
      <c r="AW1258" s="15" t="s">
        <v>33</v>
      </c>
      <c r="AX1258" s="15" t="s">
        <v>85</v>
      </c>
      <c r="AY1258" s="259" t="s">
        <v>157</v>
      </c>
    </row>
    <row r="1259" s="2" customFormat="1" ht="16.5" customHeight="1">
      <c r="A1259" s="38"/>
      <c r="B1259" s="39"/>
      <c r="C1259" s="214" t="s">
        <v>2167</v>
      </c>
      <c r="D1259" s="214" t="s">
        <v>160</v>
      </c>
      <c r="E1259" s="215" t="s">
        <v>2168</v>
      </c>
      <c r="F1259" s="216" t="s">
        <v>2169</v>
      </c>
      <c r="G1259" s="217" t="s">
        <v>174</v>
      </c>
      <c r="H1259" s="218">
        <v>1.02</v>
      </c>
      <c r="I1259" s="219"/>
      <c r="J1259" s="220">
        <f>ROUND(I1259*H1259,2)</f>
        <v>0</v>
      </c>
      <c r="K1259" s="216" t="s">
        <v>164</v>
      </c>
      <c r="L1259" s="44"/>
      <c r="M1259" s="221" t="s">
        <v>1</v>
      </c>
      <c r="N1259" s="222" t="s">
        <v>43</v>
      </c>
      <c r="O1259" s="91"/>
      <c r="P1259" s="223">
        <f>O1259*H1259</f>
        <v>0</v>
      </c>
      <c r="Q1259" s="223">
        <v>0.0020600000000000002</v>
      </c>
      <c r="R1259" s="223">
        <f>Q1259*H1259</f>
        <v>0.0021012000000000001</v>
      </c>
      <c r="S1259" s="223">
        <v>0</v>
      </c>
      <c r="T1259" s="224">
        <f>S1259*H1259</f>
        <v>0</v>
      </c>
      <c r="U1259" s="38"/>
      <c r="V1259" s="38"/>
      <c r="W1259" s="38"/>
      <c r="X1259" s="38"/>
      <c r="Y1259" s="38"/>
      <c r="Z1259" s="38"/>
      <c r="AA1259" s="38"/>
      <c r="AB1259" s="38"/>
      <c r="AC1259" s="38"/>
      <c r="AD1259" s="38"/>
      <c r="AE1259" s="38"/>
      <c r="AR1259" s="225" t="s">
        <v>254</v>
      </c>
      <c r="AT1259" s="225" t="s">
        <v>160</v>
      </c>
      <c r="AU1259" s="225" t="s">
        <v>87</v>
      </c>
      <c r="AY1259" s="17" t="s">
        <v>157</v>
      </c>
      <c r="BE1259" s="226">
        <f>IF(N1259="základní",J1259,0)</f>
        <v>0</v>
      </c>
      <c r="BF1259" s="226">
        <f>IF(N1259="snížená",J1259,0)</f>
        <v>0</v>
      </c>
      <c r="BG1259" s="226">
        <f>IF(N1259="zákl. přenesená",J1259,0)</f>
        <v>0</v>
      </c>
      <c r="BH1259" s="226">
        <f>IF(N1259="sníž. přenesená",J1259,0)</f>
        <v>0</v>
      </c>
      <c r="BI1259" s="226">
        <f>IF(N1259="nulová",J1259,0)</f>
        <v>0</v>
      </c>
      <c r="BJ1259" s="17" t="s">
        <v>85</v>
      </c>
      <c r="BK1259" s="226">
        <f>ROUND(I1259*H1259,2)</f>
        <v>0</v>
      </c>
      <c r="BL1259" s="17" t="s">
        <v>254</v>
      </c>
      <c r="BM1259" s="225" t="s">
        <v>2170</v>
      </c>
    </row>
    <row r="1260" s="14" customFormat="1">
      <c r="A1260" s="14"/>
      <c r="B1260" s="238"/>
      <c r="C1260" s="239"/>
      <c r="D1260" s="229" t="s">
        <v>167</v>
      </c>
      <c r="E1260" s="240" t="s">
        <v>1</v>
      </c>
      <c r="F1260" s="241" t="s">
        <v>2171</v>
      </c>
      <c r="G1260" s="239"/>
      <c r="H1260" s="242">
        <v>1.02</v>
      </c>
      <c r="I1260" s="243"/>
      <c r="J1260" s="239"/>
      <c r="K1260" s="239"/>
      <c r="L1260" s="244"/>
      <c r="M1260" s="245"/>
      <c r="N1260" s="246"/>
      <c r="O1260" s="246"/>
      <c r="P1260" s="246"/>
      <c r="Q1260" s="246"/>
      <c r="R1260" s="246"/>
      <c r="S1260" s="246"/>
      <c r="T1260" s="247"/>
      <c r="U1260" s="14"/>
      <c r="V1260" s="14"/>
      <c r="W1260" s="14"/>
      <c r="X1260" s="14"/>
      <c r="Y1260" s="14"/>
      <c r="Z1260" s="14"/>
      <c r="AA1260" s="14"/>
      <c r="AB1260" s="14"/>
      <c r="AC1260" s="14"/>
      <c r="AD1260" s="14"/>
      <c r="AE1260" s="14"/>
      <c r="AT1260" s="248" t="s">
        <v>167</v>
      </c>
      <c r="AU1260" s="248" t="s">
        <v>87</v>
      </c>
      <c r="AV1260" s="14" t="s">
        <v>87</v>
      </c>
      <c r="AW1260" s="14" t="s">
        <v>33</v>
      </c>
      <c r="AX1260" s="14" t="s">
        <v>78</v>
      </c>
      <c r="AY1260" s="248" t="s">
        <v>157</v>
      </c>
    </row>
    <row r="1261" s="15" customFormat="1">
      <c r="A1261" s="15"/>
      <c r="B1261" s="249"/>
      <c r="C1261" s="250"/>
      <c r="D1261" s="229" t="s">
        <v>167</v>
      </c>
      <c r="E1261" s="251" t="s">
        <v>1</v>
      </c>
      <c r="F1261" s="252" t="s">
        <v>171</v>
      </c>
      <c r="G1261" s="250"/>
      <c r="H1261" s="253">
        <v>1.02</v>
      </c>
      <c r="I1261" s="254"/>
      <c r="J1261" s="250"/>
      <c r="K1261" s="250"/>
      <c r="L1261" s="255"/>
      <c r="M1261" s="256"/>
      <c r="N1261" s="257"/>
      <c r="O1261" s="257"/>
      <c r="P1261" s="257"/>
      <c r="Q1261" s="257"/>
      <c r="R1261" s="257"/>
      <c r="S1261" s="257"/>
      <c r="T1261" s="258"/>
      <c r="U1261" s="15"/>
      <c r="V1261" s="15"/>
      <c r="W1261" s="15"/>
      <c r="X1261" s="15"/>
      <c r="Y1261" s="15"/>
      <c r="Z1261" s="15"/>
      <c r="AA1261" s="15"/>
      <c r="AB1261" s="15"/>
      <c r="AC1261" s="15"/>
      <c r="AD1261" s="15"/>
      <c r="AE1261" s="15"/>
      <c r="AT1261" s="259" t="s">
        <v>167</v>
      </c>
      <c r="AU1261" s="259" t="s">
        <v>87</v>
      </c>
      <c r="AV1261" s="15" t="s">
        <v>165</v>
      </c>
      <c r="AW1261" s="15" t="s">
        <v>33</v>
      </c>
      <c r="AX1261" s="15" t="s">
        <v>85</v>
      </c>
      <c r="AY1261" s="259" t="s">
        <v>157</v>
      </c>
    </row>
    <row r="1262" s="2" customFormat="1" ht="24.15" customHeight="1">
      <c r="A1262" s="38"/>
      <c r="B1262" s="39"/>
      <c r="C1262" s="260" t="s">
        <v>2172</v>
      </c>
      <c r="D1262" s="260" t="s">
        <v>240</v>
      </c>
      <c r="E1262" s="261" t="s">
        <v>2173</v>
      </c>
      <c r="F1262" s="262" t="s">
        <v>2174</v>
      </c>
      <c r="G1262" s="263" t="s">
        <v>352</v>
      </c>
      <c r="H1262" s="264">
        <v>34</v>
      </c>
      <c r="I1262" s="265"/>
      <c r="J1262" s="266">
        <f>ROUND(I1262*H1262,2)</f>
        <v>0</v>
      </c>
      <c r="K1262" s="262" t="s">
        <v>164</v>
      </c>
      <c r="L1262" s="267"/>
      <c r="M1262" s="268" t="s">
        <v>1</v>
      </c>
      <c r="N1262" s="269" t="s">
        <v>43</v>
      </c>
      <c r="O1262" s="91"/>
      <c r="P1262" s="223">
        <f>O1262*H1262</f>
        <v>0</v>
      </c>
      <c r="Q1262" s="223">
        <v>0.0055999999999999999</v>
      </c>
      <c r="R1262" s="223">
        <f>Q1262*H1262</f>
        <v>0.19039999999999999</v>
      </c>
      <c r="S1262" s="223">
        <v>0</v>
      </c>
      <c r="T1262" s="224">
        <f>S1262*H1262</f>
        <v>0</v>
      </c>
      <c r="U1262" s="38"/>
      <c r="V1262" s="38"/>
      <c r="W1262" s="38"/>
      <c r="X1262" s="38"/>
      <c r="Y1262" s="38"/>
      <c r="Z1262" s="38"/>
      <c r="AA1262" s="38"/>
      <c r="AB1262" s="38"/>
      <c r="AC1262" s="38"/>
      <c r="AD1262" s="38"/>
      <c r="AE1262" s="38"/>
      <c r="AR1262" s="225" t="s">
        <v>367</v>
      </c>
      <c r="AT1262" s="225" t="s">
        <v>240</v>
      </c>
      <c r="AU1262" s="225" t="s">
        <v>87</v>
      </c>
      <c r="AY1262" s="17" t="s">
        <v>157</v>
      </c>
      <c r="BE1262" s="226">
        <f>IF(N1262="základní",J1262,0)</f>
        <v>0</v>
      </c>
      <c r="BF1262" s="226">
        <f>IF(N1262="snížená",J1262,0)</f>
        <v>0</v>
      </c>
      <c r="BG1262" s="226">
        <f>IF(N1262="zákl. přenesená",J1262,0)</f>
        <v>0</v>
      </c>
      <c r="BH1262" s="226">
        <f>IF(N1262="sníž. přenesená",J1262,0)</f>
        <v>0</v>
      </c>
      <c r="BI1262" s="226">
        <f>IF(N1262="nulová",J1262,0)</f>
        <v>0</v>
      </c>
      <c r="BJ1262" s="17" t="s">
        <v>85</v>
      </c>
      <c r="BK1262" s="226">
        <f>ROUND(I1262*H1262,2)</f>
        <v>0</v>
      </c>
      <c r="BL1262" s="17" t="s">
        <v>254</v>
      </c>
      <c r="BM1262" s="225" t="s">
        <v>2175</v>
      </c>
    </row>
    <row r="1263" s="14" customFormat="1">
      <c r="A1263" s="14"/>
      <c r="B1263" s="238"/>
      <c r="C1263" s="239"/>
      <c r="D1263" s="229" t="s">
        <v>167</v>
      </c>
      <c r="E1263" s="240" t="s">
        <v>1</v>
      </c>
      <c r="F1263" s="241" t="s">
        <v>2176</v>
      </c>
      <c r="G1263" s="239"/>
      <c r="H1263" s="242">
        <v>34</v>
      </c>
      <c r="I1263" s="243"/>
      <c r="J1263" s="239"/>
      <c r="K1263" s="239"/>
      <c r="L1263" s="244"/>
      <c r="M1263" s="245"/>
      <c r="N1263" s="246"/>
      <c r="O1263" s="246"/>
      <c r="P1263" s="246"/>
      <c r="Q1263" s="246"/>
      <c r="R1263" s="246"/>
      <c r="S1263" s="246"/>
      <c r="T1263" s="247"/>
      <c r="U1263" s="14"/>
      <c r="V1263" s="14"/>
      <c r="W1263" s="14"/>
      <c r="X1263" s="14"/>
      <c r="Y1263" s="14"/>
      <c r="Z1263" s="14"/>
      <c r="AA1263" s="14"/>
      <c r="AB1263" s="14"/>
      <c r="AC1263" s="14"/>
      <c r="AD1263" s="14"/>
      <c r="AE1263" s="14"/>
      <c r="AT1263" s="248" t="s">
        <v>167</v>
      </c>
      <c r="AU1263" s="248" t="s">
        <v>87</v>
      </c>
      <c r="AV1263" s="14" t="s">
        <v>87</v>
      </c>
      <c r="AW1263" s="14" t="s">
        <v>33</v>
      </c>
      <c r="AX1263" s="14" t="s">
        <v>78</v>
      </c>
      <c r="AY1263" s="248" t="s">
        <v>157</v>
      </c>
    </row>
    <row r="1264" s="15" customFormat="1">
      <c r="A1264" s="15"/>
      <c r="B1264" s="249"/>
      <c r="C1264" s="250"/>
      <c r="D1264" s="229" t="s">
        <v>167</v>
      </c>
      <c r="E1264" s="251" t="s">
        <v>1</v>
      </c>
      <c r="F1264" s="252" t="s">
        <v>171</v>
      </c>
      <c r="G1264" s="250"/>
      <c r="H1264" s="253">
        <v>34</v>
      </c>
      <c r="I1264" s="254"/>
      <c r="J1264" s="250"/>
      <c r="K1264" s="250"/>
      <c r="L1264" s="255"/>
      <c r="M1264" s="256"/>
      <c r="N1264" s="257"/>
      <c r="O1264" s="257"/>
      <c r="P1264" s="257"/>
      <c r="Q1264" s="257"/>
      <c r="R1264" s="257"/>
      <c r="S1264" s="257"/>
      <c r="T1264" s="258"/>
      <c r="U1264" s="15"/>
      <c r="V1264" s="15"/>
      <c r="W1264" s="15"/>
      <c r="X1264" s="15"/>
      <c r="Y1264" s="15"/>
      <c r="Z1264" s="15"/>
      <c r="AA1264" s="15"/>
      <c r="AB1264" s="15"/>
      <c r="AC1264" s="15"/>
      <c r="AD1264" s="15"/>
      <c r="AE1264" s="15"/>
      <c r="AT1264" s="259" t="s">
        <v>167</v>
      </c>
      <c r="AU1264" s="259" t="s">
        <v>87</v>
      </c>
      <c r="AV1264" s="15" t="s">
        <v>165</v>
      </c>
      <c r="AW1264" s="15" t="s">
        <v>33</v>
      </c>
      <c r="AX1264" s="15" t="s">
        <v>85</v>
      </c>
      <c r="AY1264" s="259" t="s">
        <v>157</v>
      </c>
    </row>
    <row r="1265" s="2" customFormat="1" ht="16.5" customHeight="1">
      <c r="A1265" s="38"/>
      <c r="B1265" s="39"/>
      <c r="C1265" s="214" t="s">
        <v>2177</v>
      </c>
      <c r="D1265" s="214" t="s">
        <v>160</v>
      </c>
      <c r="E1265" s="215" t="s">
        <v>2178</v>
      </c>
      <c r="F1265" s="216" t="s">
        <v>2169</v>
      </c>
      <c r="G1265" s="217" t="s">
        <v>2179</v>
      </c>
      <c r="H1265" s="218">
        <v>22</v>
      </c>
      <c r="I1265" s="219"/>
      <c r="J1265" s="220">
        <f>ROUND(I1265*H1265,2)</f>
        <v>0</v>
      </c>
      <c r="K1265" s="216" t="s">
        <v>1</v>
      </c>
      <c r="L1265" s="44"/>
      <c r="M1265" s="221" t="s">
        <v>1</v>
      </c>
      <c r="N1265" s="222" t="s">
        <v>43</v>
      </c>
      <c r="O1265" s="91"/>
      <c r="P1265" s="223">
        <f>O1265*H1265</f>
        <v>0</v>
      </c>
      <c r="Q1265" s="223">
        <v>0.0020600000000000002</v>
      </c>
      <c r="R1265" s="223">
        <f>Q1265*H1265</f>
        <v>0.045320000000000006</v>
      </c>
      <c r="S1265" s="223">
        <v>0</v>
      </c>
      <c r="T1265" s="224">
        <f>S1265*H1265</f>
        <v>0</v>
      </c>
      <c r="U1265" s="38"/>
      <c r="V1265" s="38"/>
      <c r="W1265" s="38"/>
      <c r="X1265" s="38"/>
      <c r="Y1265" s="38"/>
      <c r="Z1265" s="38"/>
      <c r="AA1265" s="38"/>
      <c r="AB1265" s="38"/>
      <c r="AC1265" s="38"/>
      <c r="AD1265" s="38"/>
      <c r="AE1265" s="38"/>
      <c r="AR1265" s="225" t="s">
        <v>254</v>
      </c>
      <c r="AT1265" s="225" t="s">
        <v>160</v>
      </c>
      <c r="AU1265" s="225" t="s">
        <v>87</v>
      </c>
      <c r="AY1265" s="17" t="s">
        <v>157</v>
      </c>
      <c r="BE1265" s="226">
        <f>IF(N1265="základní",J1265,0)</f>
        <v>0</v>
      </c>
      <c r="BF1265" s="226">
        <f>IF(N1265="snížená",J1265,0)</f>
        <v>0</v>
      </c>
      <c r="BG1265" s="226">
        <f>IF(N1265="zákl. přenesená",J1265,0)</f>
        <v>0</v>
      </c>
      <c r="BH1265" s="226">
        <f>IF(N1265="sníž. přenesená",J1265,0)</f>
        <v>0</v>
      </c>
      <c r="BI1265" s="226">
        <f>IF(N1265="nulová",J1265,0)</f>
        <v>0</v>
      </c>
      <c r="BJ1265" s="17" t="s">
        <v>85</v>
      </c>
      <c r="BK1265" s="226">
        <f>ROUND(I1265*H1265,2)</f>
        <v>0</v>
      </c>
      <c r="BL1265" s="17" t="s">
        <v>254</v>
      </c>
      <c r="BM1265" s="225" t="s">
        <v>2180</v>
      </c>
    </row>
    <row r="1266" s="2" customFormat="1" ht="37.8" customHeight="1">
      <c r="A1266" s="38"/>
      <c r="B1266" s="39"/>
      <c r="C1266" s="214" t="s">
        <v>2181</v>
      </c>
      <c r="D1266" s="214" t="s">
        <v>160</v>
      </c>
      <c r="E1266" s="215" t="s">
        <v>2182</v>
      </c>
      <c r="F1266" s="216" t="s">
        <v>2183</v>
      </c>
      <c r="G1266" s="217" t="s">
        <v>174</v>
      </c>
      <c r="H1266" s="218">
        <v>12.869999999999999</v>
      </c>
      <c r="I1266" s="219"/>
      <c r="J1266" s="220">
        <f>ROUND(I1266*H1266,2)</f>
        <v>0</v>
      </c>
      <c r="K1266" s="216" t="s">
        <v>164</v>
      </c>
      <c r="L1266" s="44"/>
      <c r="M1266" s="221" t="s">
        <v>1</v>
      </c>
      <c r="N1266" s="222" t="s">
        <v>43</v>
      </c>
      <c r="O1266" s="91"/>
      <c r="P1266" s="223">
        <f>O1266*H1266</f>
        <v>0</v>
      </c>
      <c r="Q1266" s="223">
        <v>0</v>
      </c>
      <c r="R1266" s="223">
        <f>Q1266*H1266</f>
        <v>0</v>
      </c>
      <c r="S1266" s="223">
        <v>0</v>
      </c>
      <c r="T1266" s="224">
        <f>S1266*H1266</f>
        <v>0</v>
      </c>
      <c r="U1266" s="38"/>
      <c r="V1266" s="38"/>
      <c r="W1266" s="38"/>
      <c r="X1266" s="38"/>
      <c r="Y1266" s="38"/>
      <c r="Z1266" s="38"/>
      <c r="AA1266" s="38"/>
      <c r="AB1266" s="38"/>
      <c r="AC1266" s="38"/>
      <c r="AD1266" s="38"/>
      <c r="AE1266" s="38"/>
      <c r="AR1266" s="225" t="s">
        <v>254</v>
      </c>
      <c r="AT1266" s="225" t="s">
        <v>160</v>
      </c>
      <c r="AU1266" s="225" t="s">
        <v>87</v>
      </c>
      <c r="AY1266" s="17" t="s">
        <v>157</v>
      </c>
      <c r="BE1266" s="226">
        <f>IF(N1266="základní",J1266,0)</f>
        <v>0</v>
      </c>
      <c r="BF1266" s="226">
        <f>IF(N1266="snížená",J1266,0)</f>
        <v>0</v>
      </c>
      <c r="BG1266" s="226">
        <f>IF(N1266="zákl. přenesená",J1266,0)</f>
        <v>0</v>
      </c>
      <c r="BH1266" s="226">
        <f>IF(N1266="sníž. přenesená",J1266,0)</f>
        <v>0</v>
      </c>
      <c r="BI1266" s="226">
        <f>IF(N1266="nulová",J1266,0)</f>
        <v>0</v>
      </c>
      <c r="BJ1266" s="17" t="s">
        <v>85</v>
      </c>
      <c r="BK1266" s="226">
        <f>ROUND(I1266*H1266,2)</f>
        <v>0</v>
      </c>
      <c r="BL1266" s="17" t="s">
        <v>254</v>
      </c>
      <c r="BM1266" s="225" t="s">
        <v>2184</v>
      </c>
    </row>
    <row r="1267" s="14" customFormat="1">
      <c r="A1267" s="14"/>
      <c r="B1267" s="238"/>
      <c r="C1267" s="239"/>
      <c r="D1267" s="229" t="s">
        <v>167</v>
      </c>
      <c r="E1267" s="240" t="s">
        <v>1</v>
      </c>
      <c r="F1267" s="241" t="s">
        <v>2185</v>
      </c>
      <c r="G1267" s="239"/>
      <c r="H1267" s="242">
        <v>2.46</v>
      </c>
      <c r="I1267" s="243"/>
      <c r="J1267" s="239"/>
      <c r="K1267" s="239"/>
      <c r="L1267" s="244"/>
      <c r="M1267" s="245"/>
      <c r="N1267" s="246"/>
      <c r="O1267" s="246"/>
      <c r="P1267" s="246"/>
      <c r="Q1267" s="246"/>
      <c r="R1267" s="246"/>
      <c r="S1267" s="246"/>
      <c r="T1267" s="247"/>
      <c r="U1267" s="14"/>
      <c r="V1267" s="14"/>
      <c r="W1267" s="14"/>
      <c r="X1267" s="14"/>
      <c r="Y1267" s="14"/>
      <c r="Z1267" s="14"/>
      <c r="AA1267" s="14"/>
      <c r="AB1267" s="14"/>
      <c r="AC1267" s="14"/>
      <c r="AD1267" s="14"/>
      <c r="AE1267" s="14"/>
      <c r="AT1267" s="248" t="s">
        <v>167</v>
      </c>
      <c r="AU1267" s="248" t="s">
        <v>87</v>
      </c>
      <c r="AV1267" s="14" t="s">
        <v>87</v>
      </c>
      <c r="AW1267" s="14" t="s">
        <v>33</v>
      </c>
      <c r="AX1267" s="14" t="s">
        <v>78</v>
      </c>
      <c r="AY1267" s="248" t="s">
        <v>157</v>
      </c>
    </row>
    <row r="1268" s="14" customFormat="1">
      <c r="A1268" s="14"/>
      <c r="B1268" s="238"/>
      <c r="C1268" s="239"/>
      <c r="D1268" s="229" t="s">
        <v>167</v>
      </c>
      <c r="E1268" s="240" t="s">
        <v>1</v>
      </c>
      <c r="F1268" s="241" t="s">
        <v>2186</v>
      </c>
      <c r="G1268" s="239"/>
      <c r="H1268" s="242">
        <v>10.41</v>
      </c>
      <c r="I1268" s="243"/>
      <c r="J1268" s="239"/>
      <c r="K1268" s="239"/>
      <c r="L1268" s="244"/>
      <c r="M1268" s="245"/>
      <c r="N1268" s="246"/>
      <c r="O1268" s="246"/>
      <c r="P1268" s="246"/>
      <c r="Q1268" s="246"/>
      <c r="R1268" s="246"/>
      <c r="S1268" s="246"/>
      <c r="T1268" s="247"/>
      <c r="U1268" s="14"/>
      <c r="V1268" s="14"/>
      <c r="W1268" s="14"/>
      <c r="X1268" s="14"/>
      <c r="Y1268" s="14"/>
      <c r="Z1268" s="14"/>
      <c r="AA1268" s="14"/>
      <c r="AB1268" s="14"/>
      <c r="AC1268" s="14"/>
      <c r="AD1268" s="14"/>
      <c r="AE1268" s="14"/>
      <c r="AT1268" s="248" t="s">
        <v>167</v>
      </c>
      <c r="AU1268" s="248" t="s">
        <v>87</v>
      </c>
      <c r="AV1268" s="14" t="s">
        <v>87</v>
      </c>
      <c r="AW1268" s="14" t="s">
        <v>33</v>
      </c>
      <c r="AX1268" s="14" t="s">
        <v>78</v>
      </c>
      <c r="AY1268" s="248" t="s">
        <v>157</v>
      </c>
    </row>
    <row r="1269" s="15" customFormat="1">
      <c r="A1269" s="15"/>
      <c r="B1269" s="249"/>
      <c r="C1269" s="250"/>
      <c r="D1269" s="229" t="s">
        <v>167</v>
      </c>
      <c r="E1269" s="251" t="s">
        <v>1</v>
      </c>
      <c r="F1269" s="252" t="s">
        <v>171</v>
      </c>
      <c r="G1269" s="250"/>
      <c r="H1269" s="253">
        <v>12.870000000000001</v>
      </c>
      <c r="I1269" s="254"/>
      <c r="J1269" s="250"/>
      <c r="K1269" s="250"/>
      <c r="L1269" s="255"/>
      <c r="M1269" s="256"/>
      <c r="N1269" s="257"/>
      <c r="O1269" s="257"/>
      <c r="P1269" s="257"/>
      <c r="Q1269" s="257"/>
      <c r="R1269" s="257"/>
      <c r="S1269" s="257"/>
      <c r="T1269" s="258"/>
      <c r="U1269" s="15"/>
      <c r="V1269" s="15"/>
      <c r="W1269" s="15"/>
      <c r="X1269" s="15"/>
      <c r="Y1269" s="15"/>
      <c r="Z1269" s="15"/>
      <c r="AA1269" s="15"/>
      <c r="AB1269" s="15"/>
      <c r="AC1269" s="15"/>
      <c r="AD1269" s="15"/>
      <c r="AE1269" s="15"/>
      <c r="AT1269" s="259" t="s">
        <v>167</v>
      </c>
      <c r="AU1269" s="259" t="s">
        <v>87</v>
      </c>
      <c r="AV1269" s="15" t="s">
        <v>165</v>
      </c>
      <c r="AW1269" s="15" t="s">
        <v>33</v>
      </c>
      <c r="AX1269" s="15" t="s">
        <v>85</v>
      </c>
      <c r="AY1269" s="259" t="s">
        <v>157</v>
      </c>
    </row>
    <row r="1270" s="2" customFormat="1" ht="24.15" customHeight="1">
      <c r="A1270" s="38"/>
      <c r="B1270" s="39"/>
      <c r="C1270" s="214" t="s">
        <v>2187</v>
      </c>
      <c r="D1270" s="214" t="s">
        <v>160</v>
      </c>
      <c r="E1270" s="215" t="s">
        <v>2188</v>
      </c>
      <c r="F1270" s="216" t="s">
        <v>2189</v>
      </c>
      <c r="G1270" s="217" t="s">
        <v>174</v>
      </c>
      <c r="H1270" s="218">
        <v>12.869999999999999</v>
      </c>
      <c r="I1270" s="219"/>
      <c r="J1270" s="220">
        <f>ROUND(I1270*H1270,2)</f>
        <v>0</v>
      </c>
      <c r="K1270" s="216" t="s">
        <v>164</v>
      </c>
      <c r="L1270" s="44"/>
      <c r="M1270" s="221" t="s">
        <v>1</v>
      </c>
      <c r="N1270" s="222" t="s">
        <v>43</v>
      </c>
      <c r="O1270" s="91"/>
      <c r="P1270" s="223">
        <f>O1270*H1270</f>
        <v>0</v>
      </c>
      <c r="Q1270" s="223">
        <v>0</v>
      </c>
      <c r="R1270" s="223">
        <f>Q1270*H1270</f>
        <v>0</v>
      </c>
      <c r="S1270" s="223">
        <v>0</v>
      </c>
      <c r="T1270" s="224">
        <f>S1270*H1270</f>
        <v>0</v>
      </c>
      <c r="U1270" s="38"/>
      <c r="V1270" s="38"/>
      <c r="W1270" s="38"/>
      <c r="X1270" s="38"/>
      <c r="Y1270" s="38"/>
      <c r="Z1270" s="38"/>
      <c r="AA1270" s="38"/>
      <c r="AB1270" s="38"/>
      <c r="AC1270" s="38"/>
      <c r="AD1270" s="38"/>
      <c r="AE1270" s="38"/>
      <c r="AR1270" s="225" t="s">
        <v>254</v>
      </c>
      <c r="AT1270" s="225" t="s">
        <v>160</v>
      </c>
      <c r="AU1270" s="225" t="s">
        <v>87</v>
      </c>
      <c r="AY1270" s="17" t="s">
        <v>157</v>
      </c>
      <c r="BE1270" s="226">
        <f>IF(N1270="základní",J1270,0)</f>
        <v>0</v>
      </c>
      <c r="BF1270" s="226">
        <f>IF(N1270="snížená",J1270,0)</f>
        <v>0</v>
      </c>
      <c r="BG1270" s="226">
        <f>IF(N1270="zákl. přenesená",J1270,0)</f>
        <v>0</v>
      </c>
      <c r="BH1270" s="226">
        <f>IF(N1270="sníž. přenesená",J1270,0)</f>
        <v>0</v>
      </c>
      <c r="BI1270" s="226">
        <f>IF(N1270="nulová",J1270,0)</f>
        <v>0</v>
      </c>
      <c r="BJ1270" s="17" t="s">
        <v>85</v>
      </c>
      <c r="BK1270" s="226">
        <f>ROUND(I1270*H1270,2)</f>
        <v>0</v>
      </c>
      <c r="BL1270" s="17" t="s">
        <v>254</v>
      </c>
      <c r="BM1270" s="225" t="s">
        <v>2190</v>
      </c>
    </row>
    <row r="1271" s="14" customFormat="1">
      <c r="A1271" s="14"/>
      <c r="B1271" s="238"/>
      <c r="C1271" s="239"/>
      <c r="D1271" s="229" t="s">
        <v>167</v>
      </c>
      <c r="E1271" s="240" t="s">
        <v>1</v>
      </c>
      <c r="F1271" s="241" t="s">
        <v>2185</v>
      </c>
      <c r="G1271" s="239"/>
      <c r="H1271" s="242">
        <v>2.46</v>
      </c>
      <c r="I1271" s="243"/>
      <c r="J1271" s="239"/>
      <c r="K1271" s="239"/>
      <c r="L1271" s="244"/>
      <c r="M1271" s="245"/>
      <c r="N1271" s="246"/>
      <c r="O1271" s="246"/>
      <c r="P1271" s="246"/>
      <c r="Q1271" s="246"/>
      <c r="R1271" s="246"/>
      <c r="S1271" s="246"/>
      <c r="T1271" s="247"/>
      <c r="U1271" s="14"/>
      <c r="V1271" s="14"/>
      <c r="W1271" s="14"/>
      <c r="X1271" s="14"/>
      <c r="Y1271" s="14"/>
      <c r="Z1271" s="14"/>
      <c r="AA1271" s="14"/>
      <c r="AB1271" s="14"/>
      <c r="AC1271" s="14"/>
      <c r="AD1271" s="14"/>
      <c r="AE1271" s="14"/>
      <c r="AT1271" s="248" t="s">
        <v>167</v>
      </c>
      <c r="AU1271" s="248" t="s">
        <v>87</v>
      </c>
      <c r="AV1271" s="14" t="s">
        <v>87</v>
      </c>
      <c r="AW1271" s="14" t="s">
        <v>33</v>
      </c>
      <c r="AX1271" s="14" t="s">
        <v>78</v>
      </c>
      <c r="AY1271" s="248" t="s">
        <v>157</v>
      </c>
    </row>
    <row r="1272" s="14" customFormat="1">
      <c r="A1272" s="14"/>
      <c r="B1272" s="238"/>
      <c r="C1272" s="239"/>
      <c r="D1272" s="229" t="s">
        <v>167</v>
      </c>
      <c r="E1272" s="240" t="s">
        <v>1</v>
      </c>
      <c r="F1272" s="241" t="s">
        <v>2186</v>
      </c>
      <c r="G1272" s="239"/>
      <c r="H1272" s="242">
        <v>10.41</v>
      </c>
      <c r="I1272" s="243"/>
      <c r="J1272" s="239"/>
      <c r="K1272" s="239"/>
      <c r="L1272" s="244"/>
      <c r="M1272" s="245"/>
      <c r="N1272" s="246"/>
      <c r="O1272" s="246"/>
      <c r="P1272" s="246"/>
      <c r="Q1272" s="246"/>
      <c r="R1272" s="246"/>
      <c r="S1272" s="246"/>
      <c r="T1272" s="247"/>
      <c r="U1272" s="14"/>
      <c r="V1272" s="14"/>
      <c r="W1272" s="14"/>
      <c r="X1272" s="14"/>
      <c r="Y1272" s="14"/>
      <c r="Z1272" s="14"/>
      <c r="AA1272" s="14"/>
      <c r="AB1272" s="14"/>
      <c r="AC1272" s="14"/>
      <c r="AD1272" s="14"/>
      <c r="AE1272" s="14"/>
      <c r="AT1272" s="248" t="s">
        <v>167</v>
      </c>
      <c r="AU1272" s="248" t="s">
        <v>87</v>
      </c>
      <c r="AV1272" s="14" t="s">
        <v>87</v>
      </c>
      <c r="AW1272" s="14" t="s">
        <v>33</v>
      </c>
      <c r="AX1272" s="14" t="s">
        <v>78</v>
      </c>
      <c r="AY1272" s="248" t="s">
        <v>157</v>
      </c>
    </row>
    <row r="1273" s="15" customFormat="1">
      <c r="A1273" s="15"/>
      <c r="B1273" s="249"/>
      <c r="C1273" s="250"/>
      <c r="D1273" s="229" t="s">
        <v>167</v>
      </c>
      <c r="E1273" s="251" t="s">
        <v>1</v>
      </c>
      <c r="F1273" s="252" t="s">
        <v>171</v>
      </c>
      <c r="G1273" s="250"/>
      <c r="H1273" s="253">
        <v>12.870000000000001</v>
      </c>
      <c r="I1273" s="254"/>
      <c r="J1273" s="250"/>
      <c r="K1273" s="250"/>
      <c r="L1273" s="255"/>
      <c r="M1273" s="256"/>
      <c r="N1273" s="257"/>
      <c r="O1273" s="257"/>
      <c r="P1273" s="257"/>
      <c r="Q1273" s="257"/>
      <c r="R1273" s="257"/>
      <c r="S1273" s="257"/>
      <c r="T1273" s="258"/>
      <c r="U1273" s="15"/>
      <c r="V1273" s="15"/>
      <c r="W1273" s="15"/>
      <c r="X1273" s="15"/>
      <c r="Y1273" s="15"/>
      <c r="Z1273" s="15"/>
      <c r="AA1273" s="15"/>
      <c r="AB1273" s="15"/>
      <c r="AC1273" s="15"/>
      <c r="AD1273" s="15"/>
      <c r="AE1273" s="15"/>
      <c r="AT1273" s="259" t="s">
        <v>167</v>
      </c>
      <c r="AU1273" s="259" t="s">
        <v>87</v>
      </c>
      <c r="AV1273" s="15" t="s">
        <v>165</v>
      </c>
      <c r="AW1273" s="15" t="s">
        <v>33</v>
      </c>
      <c r="AX1273" s="15" t="s">
        <v>85</v>
      </c>
      <c r="AY1273" s="259" t="s">
        <v>157</v>
      </c>
    </row>
    <row r="1274" s="2" customFormat="1" ht="49.05" customHeight="1">
      <c r="A1274" s="38"/>
      <c r="B1274" s="39"/>
      <c r="C1274" s="214" t="s">
        <v>2191</v>
      </c>
      <c r="D1274" s="214" t="s">
        <v>160</v>
      </c>
      <c r="E1274" s="215" t="s">
        <v>2192</v>
      </c>
      <c r="F1274" s="216" t="s">
        <v>2193</v>
      </c>
      <c r="G1274" s="217" t="s">
        <v>805</v>
      </c>
      <c r="H1274" s="270"/>
      <c r="I1274" s="219"/>
      <c r="J1274" s="220">
        <f>ROUND(I1274*H1274,2)</f>
        <v>0</v>
      </c>
      <c r="K1274" s="216" t="s">
        <v>164</v>
      </c>
      <c r="L1274" s="44"/>
      <c r="M1274" s="221" t="s">
        <v>1</v>
      </c>
      <c r="N1274" s="222" t="s">
        <v>43</v>
      </c>
      <c r="O1274" s="91"/>
      <c r="P1274" s="223">
        <f>O1274*H1274</f>
        <v>0</v>
      </c>
      <c r="Q1274" s="223">
        <v>0</v>
      </c>
      <c r="R1274" s="223">
        <f>Q1274*H1274</f>
        <v>0</v>
      </c>
      <c r="S1274" s="223">
        <v>0</v>
      </c>
      <c r="T1274" s="224">
        <f>S1274*H1274</f>
        <v>0</v>
      </c>
      <c r="U1274" s="38"/>
      <c r="V1274" s="38"/>
      <c r="W1274" s="38"/>
      <c r="X1274" s="38"/>
      <c r="Y1274" s="38"/>
      <c r="Z1274" s="38"/>
      <c r="AA1274" s="38"/>
      <c r="AB1274" s="38"/>
      <c r="AC1274" s="38"/>
      <c r="AD1274" s="38"/>
      <c r="AE1274" s="38"/>
      <c r="AR1274" s="225" t="s">
        <v>254</v>
      </c>
      <c r="AT1274" s="225" t="s">
        <v>160</v>
      </c>
      <c r="AU1274" s="225" t="s">
        <v>87</v>
      </c>
      <c r="AY1274" s="17" t="s">
        <v>157</v>
      </c>
      <c r="BE1274" s="226">
        <f>IF(N1274="základní",J1274,0)</f>
        <v>0</v>
      </c>
      <c r="BF1274" s="226">
        <f>IF(N1274="snížená",J1274,0)</f>
        <v>0</v>
      </c>
      <c r="BG1274" s="226">
        <f>IF(N1274="zákl. přenesená",J1274,0)</f>
        <v>0</v>
      </c>
      <c r="BH1274" s="226">
        <f>IF(N1274="sníž. přenesená",J1274,0)</f>
        <v>0</v>
      </c>
      <c r="BI1274" s="226">
        <f>IF(N1274="nulová",J1274,0)</f>
        <v>0</v>
      </c>
      <c r="BJ1274" s="17" t="s">
        <v>85</v>
      </c>
      <c r="BK1274" s="226">
        <f>ROUND(I1274*H1274,2)</f>
        <v>0</v>
      </c>
      <c r="BL1274" s="17" t="s">
        <v>254</v>
      </c>
      <c r="BM1274" s="225" t="s">
        <v>2194</v>
      </c>
    </row>
    <row r="1275" s="2" customFormat="1" ht="55.5" customHeight="1">
      <c r="A1275" s="38"/>
      <c r="B1275" s="39"/>
      <c r="C1275" s="214" t="s">
        <v>2195</v>
      </c>
      <c r="D1275" s="214" t="s">
        <v>160</v>
      </c>
      <c r="E1275" s="215" t="s">
        <v>2196</v>
      </c>
      <c r="F1275" s="216" t="s">
        <v>2197</v>
      </c>
      <c r="G1275" s="217" t="s">
        <v>805</v>
      </c>
      <c r="H1275" s="270"/>
      <c r="I1275" s="219"/>
      <c r="J1275" s="220">
        <f>ROUND(I1275*H1275,2)</f>
        <v>0</v>
      </c>
      <c r="K1275" s="216" t="s">
        <v>164</v>
      </c>
      <c r="L1275" s="44"/>
      <c r="M1275" s="221" t="s">
        <v>1</v>
      </c>
      <c r="N1275" s="222" t="s">
        <v>43</v>
      </c>
      <c r="O1275" s="91"/>
      <c r="P1275" s="223">
        <f>O1275*H1275</f>
        <v>0</v>
      </c>
      <c r="Q1275" s="223">
        <v>0</v>
      </c>
      <c r="R1275" s="223">
        <f>Q1275*H1275</f>
        <v>0</v>
      </c>
      <c r="S1275" s="223">
        <v>0</v>
      </c>
      <c r="T1275" s="224">
        <f>S1275*H1275</f>
        <v>0</v>
      </c>
      <c r="U1275" s="38"/>
      <c r="V1275" s="38"/>
      <c r="W1275" s="38"/>
      <c r="X1275" s="38"/>
      <c r="Y1275" s="38"/>
      <c r="Z1275" s="38"/>
      <c r="AA1275" s="38"/>
      <c r="AB1275" s="38"/>
      <c r="AC1275" s="38"/>
      <c r="AD1275" s="38"/>
      <c r="AE1275" s="38"/>
      <c r="AR1275" s="225" t="s">
        <v>254</v>
      </c>
      <c r="AT1275" s="225" t="s">
        <v>160</v>
      </c>
      <c r="AU1275" s="225" t="s">
        <v>87</v>
      </c>
      <c r="AY1275" s="17" t="s">
        <v>157</v>
      </c>
      <c r="BE1275" s="226">
        <f>IF(N1275="základní",J1275,0)</f>
        <v>0</v>
      </c>
      <c r="BF1275" s="226">
        <f>IF(N1275="snížená",J1275,0)</f>
        <v>0</v>
      </c>
      <c r="BG1275" s="226">
        <f>IF(N1275="zákl. přenesená",J1275,0)</f>
        <v>0</v>
      </c>
      <c r="BH1275" s="226">
        <f>IF(N1275="sníž. přenesená",J1275,0)</f>
        <v>0</v>
      </c>
      <c r="BI1275" s="226">
        <f>IF(N1275="nulová",J1275,0)</f>
        <v>0</v>
      </c>
      <c r="BJ1275" s="17" t="s">
        <v>85</v>
      </c>
      <c r="BK1275" s="226">
        <f>ROUND(I1275*H1275,2)</f>
        <v>0</v>
      </c>
      <c r="BL1275" s="17" t="s">
        <v>254</v>
      </c>
      <c r="BM1275" s="225" t="s">
        <v>2198</v>
      </c>
    </row>
    <row r="1276" s="12" customFormat="1" ht="22.8" customHeight="1">
      <c r="A1276" s="12"/>
      <c r="B1276" s="198"/>
      <c r="C1276" s="199"/>
      <c r="D1276" s="200" t="s">
        <v>77</v>
      </c>
      <c r="E1276" s="212" t="s">
        <v>2199</v>
      </c>
      <c r="F1276" s="212" t="s">
        <v>2200</v>
      </c>
      <c r="G1276" s="199"/>
      <c r="H1276" s="199"/>
      <c r="I1276" s="202"/>
      <c r="J1276" s="213">
        <f>BK1276</f>
        <v>0</v>
      </c>
      <c r="K1276" s="199"/>
      <c r="L1276" s="204"/>
      <c r="M1276" s="205"/>
      <c r="N1276" s="206"/>
      <c r="O1276" s="206"/>
      <c r="P1276" s="207">
        <f>SUM(P1277:P1399)</f>
        <v>0</v>
      </c>
      <c r="Q1276" s="206"/>
      <c r="R1276" s="207">
        <f>SUM(R1277:R1399)</f>
        <v>1.4296500000000001</v>
      </c>
      <c r="S1276" s="206"/>
      <c r="T1276" s="208">
        <f>SUM(T1277:T1399)</f>
        <v>0.00017000000000000001</v>
      </c>
      <c r="U1276" s="12"/>
      <c r="V1276" s="12"/>
      <c r="W1276" s="12"/>
      <c r="X1276" s="12"/>
      <c r="Y1276" s="12"/>
      <c r="Z1276" s="12"/>
      <c r="AA1276" s="12"/>
      <c r="AB1276" s="12"/>
      <c r="AC1276" s="12"/>
      <c r="AD1276" s="12"/>
      <c r="AE1276" s="12"/>
      <c r="AR1276" s="209" t="s">
        <v>87</v>
      </c>
      <c r="AT1276" s="210" t="s">
        <v>77</v>
      </c>
      <c r="AU1276" s="210" t="s">
        <v>85</v>
      </c>
      <c r="AY1276" s="209" t="s">
        <v>157</v>
      </c>
      <c r="BK1276" s="211">
        <f>SUM(BK1277:BK1399)</f>
        <v>0</v>
      </c>
    </row>
    <row r="1277" s="2" customFormat="1" ht="37.8" customHeight="1">
      <c r="A1277" s="38"/>
      <c r="B1277" s="39"/>
      <c r="C1277" s="214" t="s">
        <v>2201</v>
      </c>
      <c r="D1277" s="214" t="s">
        <v>160</v>
      </c>
      <c r="E1277" s="215" t="s">
        <v>2202</v>
      </c>
      <c r="F1277" s="216" t="s">
        <v>2203</v>
      </c>
      <c r="G1277" s="217" t="s">
        <v>202</v>
      </c>
      <c r="H1277" s="218">
        <v>450</v>
      </c>
      <c r="I1277" s="219"/>
      <c r="J1277" s="220">
        <f>ROUND(I1277*H1277,2)</f>
        <v>0</v>
      </c>
      <c r="K1277" s="216" t="s">
        <v>164</v>
      </c>
      <c r="L1277" s="44"/>
      <c r="M1277" s="221" t="s">
        <v>1</v>
      </c>
      <c r="N1277" s="222" t="s">
        <v>43</v>
      </c>
      <c r="O1277" s="91"/>
      <c r="P1277" s="223">
        <f>O1277*H1277</f>
        <v>0</v>
      </c>
      <c r="Q1277" s="223">
        <v>0</v>
      </c>
      <c r="R1277" s="223">
        <f>Q1277*H1277</f>
        <v>0</v>
      </c>
      <c r="S1277" s="223">
        <v>0</v>
      </c>
      <c r="T1277" s="224">
        <f>S1277*H1277</f>
        <v>0</v>
      </c>
      <c r="U1277" s="38"/>
      <c r="V1277" s="38"/>
      <c r="W1277" s="38"/>
      <c r="X1277" s="38"/>
      <c r="Y1277" s="38"/>
      <c r="Z1277" s="38"/>
      <c r="AA1277" s="38"/>
      <c r="AB1277" s="38"/>
      <c r="AC1277" s="38"/>
      <c r="AD1277" s="38"/>
      <c r="AE1277" s="38"/>
      <c r="AR1277" s="225" t="s">
        <v>254</v>
      </c>
      <c r="AT1277" s="225" t="s">
        <v>160</v>
      </c>
      <c r="AU1277" s="225" t="s">
        <v>87</v>
      </c>
      <c r="AY1277" s="17" t="s">
        <v>157</v>
      </c>
      <c r="BE1277" s="226">
        <f>IF(N1277="základní",J1277,0)</f>
        <v>0</v>
      </c>
      <c r="BF1277" s="226">
        <f>IF(N1277="snížená",J1277,0)</f>
        <v>0</v>
      </c>
      <c r="BG1277" s="226">
        <f>IF(N1277="zákl. přenesená",J1277,0)</f>
        <v>0</v>
      </c>
      <c r="BH1277" s="226">
        <f>IF(N1277="sníž. přenesená",J1277,0)</f>
        <v>0</v>
      </c>
      <c r="BI1277" s="226">
        <f>IF(N1277="nulová",J1277,0)</f>
        <v>0</v>
      </c>
      <c r="BJ1277" s="17" t="s">
        <v>85</v>
      </c>
      <c r="BK1277" s="226">
        <f>ROUND(I1277*H1277,2)</f>
        <v>0</v>
      </c>
      <c r="BL1277" s="17" t="s">
        <v>254</v>
      </c>
      <c r="BM1277" s="225" t="s">
        <v>2204</v>
      </c>
    </row>
    <row r="1278" s="2" customFormat="1" ht="24.15" customHeight="1">
      <c r="A1278" s="38"/>
      <c r="B1278" s="39"/>
      <c r="C1278" s="260" t="s">
        <v>2205</v>
      </c>
      <c r="D1278" s="260" t="s">
        <v>240</v>
      </c>
      <c r="E1278" s="261" t="s">
        <v>2206</v>
      </c>
      <c r="F1278" s="262" t="s">
        <v>2207</v>
      </c>
      <c r="G1278" s="263" t="s">
        <v>202</v>
      </c>
      <c r="H1278" s="264">
        <v>472.5</v>
      </c>
      <c r="I1278" s="265"/>
      <c r="J1278" s="266">
        <f>ROUND(I1278*H1278,2)</f>
        <v>0</v>
      </c>
      <c r="K1278" s="262" t="s">
        <v>164</v>
      </c>
      <c r="L1278" s="267"/>
      <c r="M1278" s="268" t="s">
        <v>1</v>
      </c>
      <c r="N1278" s="269" t="s">
        <v>43</v>
      </c>
      <c r="O1278" s="91"/>
      <c r="P1278" s="223">
        <f>O1278*H1278</f>
        <v>0</v>
      </c>
      <c r="Q1278" s="223">
        <v>9.0000000000000006E-05</v>
      </c>
      <c r="R1278" s="223">
        <f>Q1278*H1278</f>
        <v>0.042525</v>
      </c>
      <c r="S1278" s="223">
        <v>0</v>
      </c>
      <c r="T1278" s="224">
        <f>S1278*H1278</f>
        <v>0</v>
      </c>
      <c r="U1278" s="38"/>
      <c r="V1278" s="38"/>
      <c r="W1278" s="38"/>
      <c r="X1278" s="38"/>
      <c r="Y1278" s="38"/>
      <c r="Z1278" s="38"/>
      <c r="AA1278" s="38"/>
      <c r="AB1278" s="38"/>
      <c r="AC1278" s="38"/>
      <c r="AD1278" s="38"/>
      <c r="AE1278" s="38"/>
      <c r="AR1278" s="225" t="s">
        <v>367</v>
      </c>
      <c r="AT1278" s="225" t="s">
        <v>240</v>
      </c>
      <c r="AU1278" s="225" t="s">
        <v>87</v>
      </c>
      <c r="AY1278" s="17" t="s">
        <v>157</v>
      </c>
      <c r="BE1278" s="226">
        <f>IF(N1278="základní",J1278,0)</f>
        <v>0</v>
      </c>
      <c r="BF1278" s="226">
        <f>IF(N1278="snížená",J1278,0)</f>
        <v>0</v>
      </c>
      <c r="BG1278" s="226">
        <f>IF(N1278="zákl. přenesená",J1278,0)</f>
        <v>0</v>
      </c>
      <c r="BH1278" s="226">
        <f>IF(N1278="sníž. přenesená",J1278,0)</f>
        <v>0</v>
      </c>
      <c r="BI1278" s="226">
        <f>IF(N1278="nulová",J1278,0)</f>
        <v>0</v>
      </c>
      <c r="BJ1278" s="17" t="s">
        <v>85</v>
      </c>
      <c r="BK1278" s="226">
        <f>ROUND(I1278*H1278,2)</f>
        <v>0</v>
      </c>
      <c r="BL1278" s="17" t="s">
        <v>254</v>
      </c>
      <c r="BM1278" s="225" t="s">
        <v>2208</v>
      </c>
    </row>
    <row r="1279" s="14" customFormat="1">
      <c r="A1279" s="14"/>
      <c r="B1279" s="238"/>
      <c r="C1279" s="239"/>
      <c r="D1279" s="229" t="s">
        <v>167</v>
      </c>
      <c r="E1279" s="239"/>
      <c r="F1279" s="241" t="s">
        <v>2209</v>
      </c>
      <c r="G1279" s="239"/>
      <c r="H1279" s="242">
        <v>472.5</v>
      </c>
      <c r="I1279" s="243"/>
      <c r="J1279" s="239"/>
      <c r="K1279" s="239"/>
      <c r="L1279" s="244"/>
      <c r="M1279" s="245"/>
      <c r="N1279" s="246"/>
      <c r="O1279" s="246"/>
      <c r="P1279" s="246"/>
      <c r="Q1279" s="246"/>
      <c r="R1279" s="246"/>
      <c r="S1279" s="246"/>
      <c r="T1279" s="247"/>
      <c r="U1279" s="14"/>
      <c r="V1279" s="14"/>
      <c r="W1279" s="14"/>
      <c r="X1279" s="14"/>
      <c r="Y1279" s="14"/>
      <c r="Z1279" s="14"/>
      <c r="AA1279" s="14"/>
      <c r="AB1279" s="14"/>
      <c r="AC1279" s="14"/>
      <c r="AD1279" s="14"/>
      <c r="AE1279" s="14"/>
      <c r="AT1279" s="248" t="s">
        <v>167</v>
      </c>
      <c r="AU1279" s="248" t="s">
        <v>87</v>
      </c>
      <c r="AV1279" s="14" t="s">
        <v>87</v>
      </c>
      <c r="AW1279" s="14" t="s">
        <v>4</v>
      </c>
      <c r="AX1279" s="14" t="s">
        <v>85</v>
      </c>
      <c r="AY1279" s="248" t="s">
        <v>157</v>
      </c>
    </row>
    <row r="1280" s="2" customFormat="1" ht="24.15" customHeight="1">
      <c r="A1280" s="38"/>
      <c r="B1280" s="39"/>
      <c r="C1280" s="214" t="s">
        <v>2210</v>
      </c>
      <c r="D1280" s="214" t="s">
        <v>160</v>
      </c>
      <c r="E1280" s="215" t="s">
        <v>2211</v>
      </c>
      <c r="F1280" s="216" t="s">
        <v>2212</v>
      </c>
      <c r="G1280" s="217" t="s">
        <v>202</v>
      </c>
      <c r="H1280" s="218">
        <v>1</v>
      </c>
      <c r="I1280" s="219"/>
      <c r="J1280" s="220">
        <f>ROUND(I1280*H1280,2)</f>
        <v>0</v>
      </c>
      <c r="K1280" s="216" t="s">
        <v>1</v>
      </c>
      <c r="L1280" s="44"/>
      <c r="M1280" s="221" t="s">
        <v>1</v>
      </c>
      <c r="N1280" s="222" t="s">
        <v>43</v>
      </c>
      <c r="O1280" s="91"/>
      <c r="P1280" s="223">
        <f>O1280*H1280</f>
        <v>0</v>
      </c>
      <c r="Q1280" s="223">
        <v>0</v>
      </c>
      <c r="R1280" s="223">
        <f>Q1280*H1280</f>
        <v>0</v>
      </c>
      <c r="S1280" s="223">
        <v>0.00017000000000000001</v>
      </c>
      <c r="T1280" s="224">
        <f>S1280*H1280</f>
        <v>0.00017000000000000001</v>
      </c>
      <c r="U1280" s="38"/>
      <c r="V1280" s="38"/>
      <c r="W1280" s="38"/>
      <c r="X1280" s="38"/>
      <c r="Y1280" s="38"/>
      <c r="Z1280" s="38"/>
      <c r="AA1280" s="38"/>
      <c r="AB1280" s="38"/>
      <c r="AC1280" s="38"/>
      <c r="AD1280" s="38"/>
      <c r="AE1280" s="38"/>
      <c r="AR1280" s="225" t="s">
        <v>254</v>
      </c>
      <c r="AT1280" s="225" t="s">
        <v>160</v>
      </c>
      <c r="AU1280" s="225" t="s">
        <v>87</v>
      </c>
      <c r="AY1280" s="17" t="s">
        <v>157</v>
      </c>
      <c r="BE1280" s="226">
        <f>IF(N1280="základní",J1280,0)</f>
        <v>0</v>
      </c>
      <c r="BF1280" s="226">
        <f>IF(N1280="snížená",J1280,0)</f>
        <v>0</v>
      </c>
      <c r="BG1280" s="226">
        <f>IF(N1280="zákl. přenesená",J1280,0)</f>
        <v>0</v>
      </c>
      <c r="BH1280" s="226">
        <f>IF(N1280="sníž. přenesená",J1280,0)</f>
        <v>0</v>
      </c>
      <c r="BI1280" s="226">
        <f>IF(N1280="nulová",J1280,0)</f>
        <v>0</v>
      </c>
      <c r="BJ1280" s="17" t="s">
        <v>85</v>
      </c>
      <c r="BK1280" s="226">
        <f>ROUND(I1280*H1280,2)</f>
        <v>0</v>
      </c>
      <c r="BL1280" s="17" t="s">
        <v>254</v>
      </c>
      <c r="BM1280" s="225" t="s">
        <v>2213</v>
      </c>
    </row>
    <row r="1281" s="2" customFormat="1" ht="49.05" customHeight="1">
      <c r="A1281" s="38"/>
      <c r="B1281" s="39"/>
      <c r="C1281" s="214" t="s">
        <v>2214</v>
      </c>
      <c r="D1281" s="214" t="s">
        <v>160</v>
      </c>
      <c r="E1281" s="215" t="s">
        <v>2215</v>
      </c>
      <c r="F1281" s="216" t="s">
        <v>2216</v>
      </c>
      <c r="G1281" s="217" t="s">
        <v>352</v>
      </c>
      <c r="H1281" s="218">
        <v>170</v>
      </c>
      <c r="I1281" s="219"/>
      <c r="J1281" s="220">
        <f>ROUND(I1281*H1281,2)</f>
        <v>0</v>
      </c>
      <c r="K1281" s="216" t="s">
        <v>164</v>
      </c>
      <c r="L1281" s="44"/>
      <c r="M1281" s="221" t="s">
        <v>1</v>
      </c>
      <c r="N1281" s="222" t="s">
        <v>43</v>
      </c>
      <c r="O1281" s="91"/>
      <c r="P1281" s="223">
        <f>O1281*H1281</f>
        <v>0</v>
      </c>
      <c r="Q1281" s="223">
        <v>0</v>
      </c>
      <c r="R1281" s="223">
        <f>Q1281*H1281</f>
        <v>0</v>
      </c>
      <c r="S1281" s="223">
        <v>0</v>
      </c>
      <c r="T1281" s="224">
        <f>S1281*H1281</f>
        <v>0</v>
      </c>
      <c r="U1281" s="38"/>
      <c r="V1281" s="38"/>
      <c r="W1281" s="38"/>
      <c r="X1281" s="38"/>
      <c r="Y1281" s="38"/>
      <c r="Z1281" s="38"/>
      <c r="AA1281" s="38"/>
      <c r="AB1281" s="38"/>
      <c r="AC1281" s="38"/>
      <c r="AD1281" s="38"/>
      <c r="AE1281" s="38"/>
      <c r="AR1281" s="225" t="s">
        <v>254</v>
      </c>
      <c r="AT1281" s="225" t="s">
        <v>160</v>
      </c>
      <c r="AU1281" s="225" t="s">
        <v>87</v>
      </c>
      <c r="AY1281" s="17" t="s">
        <v>157</v>
      </c>
      <c r="BE1281" s="226">
        <f>IF(N1281="základní",J1281,0)</f>
        <v>0</v>
      </c>
      <c r="BF1281" s="226">
        <f>IF(N1281="snížená",J1281,0)</f>
        <v>0</v>
      </c>
      <c r="BG1281" s="226">
        <f>IF(N1281="zákl. přenesená",J1281,0)</f>
        <v>0</v>
      </c>
      <c r="BH1281" s="226">
        <f>IF(N1281="sníž. přenesená",J1281,0)</f>
        <v>0</v>
      </c>
      <c r="BI1281" s="226">
        <f>IF(N1281="nulová",J1281,0)</f>
        <v>0</v>
      </c>
      <c r="BJ1281" s="17" t="s">
        <v>85</v>
      </c>
      <c r="BK1281" s="226">
        <f>ROUND(I1281*H1281,2)</f>
        <v>0</v>
      </c>
      <c r="BL1281" s="17" t="s">
        <v>254</v>
      </c>
      <c r="BM1281" s="225" t="s">
        <v>2217</v>
      </c>
    </row>
    <row r="1282" s="2" customFormat="1" ht="24.15" customHeight="1">
      <c r="A1282" s="38"/>
      <c r="B1282" s="39"/>
      <c r="C1282" s="260" t="s">
        <v>2218</v>
      </c>
      <c r="D1282" s="260" t="s">
        <v>240</v>
      </c>
      <c r="E1282" s="261" t="s">
        <v>2219</v>
      </c>
      <c r="F1282" s="262" t="s">
        <v>2220</v>
      </c>
      <c r="G1282" s="263" t="s">
        <v>352</v>
      </c>
      <c r="H1282" s="264">
        <v>30</v>
      </c>
      <c r="I1282" s="265"/>
      <c r="J1282" s="266">
        <f>ROUND(I1282*H1282,2)</f>
        <v>0</v>
      </c>
      <c r="K1282" s="262" t="s">
        <v>164</v>
      </c>
      <c r="L1282" s="267"/>
      <c r="M1282" s="268" t="s">
        <v>1</v>
      </c>
      <c r="N1282" s="269" t="s">
        <v>43</v>
      </c>
      <c r="O1282" s="91"/>
      <c r="P1282" s="223">
        <f>O1282*H1282</f>
        <v>0</v>
      </c>
      <c r="Q1282" s="223">
        <v>4.0000000000000003E-05</v>
      </c>
      <c r="R1282" s="223">
        <f>Q1282*H1282</f>
        <v>0.0012000000000000001</v>
      </c>
      <c r="S1282" s="223">
        <v>0</v>
      </c>
      <c r="T1282" s="224">
        <f>S1282*H1282</f>
        <v>0</v>
      </c>
      <c r="U1282" s="38"/>
      <c r="V1282" s="38"/>
      <c r="W1282" s="38"/>
      <c r="X1282" s="38"/>
      <c r="Y1282" s="38"/>
      <c r="Z1282" s="38"/>
      <c r="AA1282" s="38"/>
      <c r="AB1282" s="38"/>
      <c r="AC1282" s="38"/>
      <c r="AD1282" s="38"/>
      <c r="AE1282" s="38"/>
      <c r="AR1282" s="225" t="s">
        <v>367</v>
      </c>
      <c r="AT1282" s="225" t="s">
        <v>240</v>
      </c>
      <c r="AU1282" s="225" t="s">
        <v>87</v>
      </c>
      <c r="AY1282" s="17" t="s">
        <v>157</v>
      </c>
      <c r="BE1282" s="226">
        <f>IF(N1282="základní",J1282,0)</f>
        <v>0</v>
      </c>
      <c r="BF1282" s="226">
        <f>IF(N1282="snížená",J1282,0)</f>
        <v>0</v>
      </c>
      <c r="BG1282" s="226">
        <f>IF(N1282="zákl. přenesená",J1282,0)</f>
        <v>0</v>
      </c>
      <c r="BH1282" s="226">
        <f>IF(N1282="sníž. přenesená",J1282,0)</f>
        <v>0</v>
      </c>
      <c r="BI1282" s="226">
        <f>IF(N1282="nulová",J1282,0)</f>
        <v>0</v>
      </c>
      <c r="BJ1282" s="17" t="s">
        <v>85</v>
      </c>
      <c r="BK1282" s="226">
        <f>ROUND(I1282*H1282,2)</f>
        <v>0</v>
      </c>
      <c r="BL1282" s="17" t="s">
        <v>254</v>
      </c>
      <c r="BM1282" s="225" t="s">
        <v>2221</v>
      </c>
    </row>
    <row r="1283" s="2" customFormat="1" ht="21.75" customHeight="1">
      <c r="A1283" s="38"/>
      <c r="B1283" s="39"/>
      <c r="C1283" s="260" t="s">
        <v>2222</v>
      </c>
      <c r="D1283" s="260" t="s">
        <v>240</v>
      </c>
      <c r="E1283" s="261" t="s">
        <v>2223</v>
      </c>
      <c r="F1283" s="262" t="s">
        <v>2224</v>
      </c>
      <c r="G1283" s="263" t="s">
        <v>352</v>
      </c>
      <c r="H1283" s="264">
        <v>140</v>
      </c>
      <c r="I1283" s="265"/>
      <c r="J1283" s="266">
        <f>ROUND(I1283*H1283,2)</f>
        <v>0</v>
      </c>
      <c r="K1283" s="262" t="s">
        <v>164</v>
      </c>
      <c r="L1283" s="267"/>
      <c r="M1283" s="268" t="s">
        <v>1</v>
      </c>
      <c r="N1283" s="269" t="s">
        <v>43</v>
      </c>
      <c r="O1283" s="91"/>
      <c r="P1283" s="223">
        <f>O1283*H1283</f>
        <v>0</v>
      </c>
      <c r="Q1283" s="223">
        <v>4.0000000000000003E-05</v>
      </c>
      <c r="R1283" s="223">
        <f>Q1283*H1283</f>
        <v>0.0056000000000000008</v>
      </c>
      <c r="S1283" s="223">
        <v>0</v>
      </c>
      <c r="T1283" s="224">
        <f>S1283*H1283</f>
        <v>0</v>
      </c>
      <c r="U1283" s="38"/>
      <c r="V1283" s="38"/>
      <c r="W1283" s="38"/>
      <c r="X1283" s="38"/>
      <c r="Y1283" s="38"/>
      <c r="Z1283" s="38"/>
      <c r="AA1283" s="38"/>
      <c r="AB1283" s="38"/>
      <c r="AC1283" s="38"/>
      <c r="AD1283" s="38"/>
      <c r="AE1283" s="38"/>
      <c r="AR1283" s="225" t="s">
        <v>367</v>
      </c>
      <c r="AT1283" s="225" t="s">
        <v>240</v>
      </c>
      <c r="AU1283" s="225" t="s">
        <v>87</v>
      </c>
      <c r="AY1283" s="17" t="s">
        <v>157</v>
      </c>
      <c r="BE1283" s="226">
        <f>IF(N1283="základní",J1283,0)</f>
        <v>0</v>
      </c>
      <c r="BF1283" s="226">
        <f>IF(N1283="snížená",J1283,0)</f>
        <v>0</v>
      </c>
      <c r="BG1283" s="226">
        <f>IF(N1283="zákl. přenesená",J1283,0)</f>
        <v>0</v>
      </c>
      <c r="BH1283" s="226">
        <f>IF(N1283="sníž. přenesená",J1283,0)</f>
        <v>0</v>
      </c>
      <c r="BI1283" s="226">
        <f>IF(N1283="nulová",J1283,0)</f>
        <v>0</v>
      </c>
      <c r="BJ1283" s="17" t="s">
        <v>85</v>
      </c>
      <c r="BK1283" s="226">
        <f>ROUND(I1283*H1283,2)</f>
        <v>0</v>
      </c>
      <c r="BL1283" s="17" t="s">
        <v>254</v>
      </c>
      <c r="BM1283" s="225" t="s">
        <v>2225</v>
      </c>
    </row>
    <row r="1284" s="2" customFormat="1" ht="44.25" customHeight="1">
      <c r="A1284" s="38"/>
      <c r="B1284" s="39"/>
      <c r="C1284" s="214" t="s">
        <v>2226</v>
      </c>
      <c r="D1284" s="214" t="s">
        <v>160</v>
      </c>
      <c r="E1284" s="215" t="s">
        <v>2227</v>
      </c>
      <c r="F1284" s="216" t="s">
        <v>2228</v>
      </c>
      <c r="G1284" s="217" t="s">
        <v>202</v>
      </c>
      <c r="H1284" s="218">
        <v>250</v>
      </c>
      <c r="I1284" s="219"/>
      <c r="J1284" s="220">
        <f>ROUND(I1284*H1284,2)</f>
        <v>0</v>
      </c>
      <c r="K1284" s="216" t="s">
        <v>164</v>
      </c>
      <c r="L1284" s="44"/>
      <c r="M1284" s="221" t="s">
        <v>1</v>
      </c>
      <c r="N1284" s="222" t="s">
        <v>43</v>
      </c>
      <c r="O1284" s="91"/>
      <c r="P1284" s="223">
        <f>O1284*H1284</f>
        <v>0</v>
      </c>
      <c r="Q1284" s="223">
        <v>0</v>
      </c>
      <c r="R1284" s="223">
        <f>Q1284*H1284</f>
        <v>0</v>
      </c>
      <c r="S1284" s="223">
        <v>0</v>
      </c>
      <c r="T1284" s="224">
        <f>S1284*H1284</f>
        <v>0</v>
      </c>
      <c r="U1284" s="38"/>
      <c r="V1284" s="38"/>
      <c r="W1284" s="38"/>
      <c r="X1284" s="38"/>
      <c r="Y1284" s="38"/>
      <c r="Z1284" s="38"/>
      <c r="AA1284" s="38"/>
      <c r="AB1284" s="38"/>
      <c r="AC1284" s="38"/>
      <c r="AD1284" s="38"/>
      <c r="AE1284" s="38"/>
      <c r="AR1284" s="225" t="s">
        <v>254</v>
      </c>
      <c r="AT1284" s="225" t="s">
        <v>160</v>
      </c>
      <c r="AU1284" s="225" t="s">
        <v>87</v>
      </c>
      <c r="AY1284" s="17" t="s">
        <v>157</v>
      </c>
      <c r="BE1284" s="226">
        <f>IF(N1284="základní",J1284,0)</f>
        <v>0</v>
      </c>
      <c r="BF1284" s="226">
        <f>IF(N1284="snížená",J1284,0)</f>
        <v>0</v>
      </c>
      <c r="BG1284" s="226">
        <f>IF(N1284="zákl. přenesená",J1284,0)</f>
        <v>0</v>
      </c>
      <c r="BH1284" s="226">
        <f>IF(N1284="sníž. přenesená",J1284,0)</f>
        <v>0</v>
      </c>
      <c r="BI1284" s="226">
        <f>IF(N1284="nulová",J1284,0)</f>
        <v>0</v>
      </c>
      <c r="BJ1284" s="17" t="s">
        <v>85</v>
      </c>
      <c r="BK1284" s="226">
        <f>ROUND(I1284*H1284,2)</f>
        <v>0</v>
      </c>
      <c r="BL1284" s="17" t="s">
        <v>254</v>
      </c>
      <c r="BM1284" s="225" t="s">
        <v>2229</v>
      </c>
    </row>
    <row r="1285" s="2" customFormat="1" ht="24.15" customHeight="1">
      <c r="A1285" s="38"/>
      <c r="B1285" s="39"/>
      <c r="C1285" s="260" t="s">
        <v>2230</v>
      </c>
      <c r="D1285" s="260" t="s">
        <v>240</v>
      </c>
      <c r="E1285" s="261" t="s">
        <v>2231</v>
      </c>
      <c r="F1285" s="262" t="s">
        <v>2232</v>
      </c>
      <c r="G1285" s="263" t="s">
        <v>202</v>
      </c>
      <c r="H1285" s="264">
        <v>287.5</v>
      </c>
      <c r="I1285" s="265"/>
      <c r="J1285" s="266">
        <f>ROUND(I1285*H1285,2)</f>
        <v>0</v>
      </c>
      <c r="K1285" s="262" t="s">
        <v>164</v>
      </c>
      <c r="L1285" s="267"/>
      <c r="M1285" s="268" t="s">
        <v>1</v>
      </c>
      <c r="N1285" s="269" t="s">
        <v>43</v>
      </c>
      <c r="O1285" s="91"/>
      <c r="P1285" s="223">
        <f>O1285*H1285</f>
        <v>0</v>
      </c>
      <c r="Q1285" s="223">
        <v>8.0000000000000007E-05</v>
      </c>
      <c r="R1285" s="223">
        <f>Q1285*H1285</f>
        <v>0.023000000000000003</v>
      </c>
      <c r="S1285" s="223">
        <v>0</v>
      </c>
      <c r="T1285" s="224">
        <f>S1285*H1285</f>
        <v>0</v>
      </c>
      <c r="U1285" s="38"/>
      <c r="V1285" s="38"/>
      <c r="W1285" s="38"/>
      <c r="X1285" s="38"/>
      <c r="Y1285" s="38"/>
      <c r="Z1285" s="38"/>
      <c r="AA1285" s="38"/>
      <c r="AB1285" s="38"/>
      <c r="AC1285" s="38"/>
      <c r="AD1285" s="38"/>
      <c r="AE1285" s="38"/>
      <c r="AR1285" s="225" t="s">
        <v>367</v>
      </c>
      <c r="AT1285" s="225" t="s">
        <v>240</v>
      </c>
      <c r="AU1285" s="225" t="s">
        <v>87</v>
      </c>
      <c r="AY1285" s="17" t="s">
        <v>157</v>
      </c>
      <c r="BE1285" s="226">
        <f>IF(N1285="základní",J1285,0)</f>
        <v>0</v>
      </c>
      <c r="BF1285" s="226">
        <f>IF(N1285="snížená",J1285,0)</f>
        <v>0</v>
      </c>
      <c r="BG1285" s="226">
        <f>IF(N1285="zákl. přenesená",J1285,0)</f>
        <v>0</v>
      </c>
      <c r="BH1285" s="226">
        <f>IF(N1285="sníž. přenesená",J1285,0)</f>
        <v>0</v>
      </c>
      <c r="BI1285" s="226">
        <f>IF(N1285="nulová",J1285,0)</f>
        <v>0</v>
      </c>
      <c r="BJ1285" s="17" t="s">
        <v>85</v>
      </c>
      <c r="BK1285" s="226">
        <f>ROUND(I1285*H1285,2)</f>
        <v>0</v>
      </c>
      <c r="BL1285" s="17" t="s">
        <v>254</v>
      </c>
      <c r="BM1285" s="225" t="s">
        <v>2233</v>
      </c>
    </row>
    <row r="1286" s="14" customFormat="1">
      <c r="A1286" s="14"/>
      <c r="B1286" s="238"/>
      <c r="C1286" s="239"/>
      <c r="D1286" s="229" t="s">
        <v>167</v>
      </c>
      <c r="E1286" s="239"/>
      <c r="F1286" s="241" t="s">
        <v>2234</v>
      </c>
      <c r="G1286" s="239"/>
      <c r="H1286" s="242">
        <v>287.5</v>
      </c>
      <c r="I1286" s="243"/>
      <c r="J1286" s="239"/>
      <c r="K1286" s="239"/>
      <c r="L1286" s="244"/>
      <c r="M1286" s="245"/>
      <c r="N1286" s="246"/>
      <c r="O1286" s="246"/>
      <c r="P1286" s="246"/>
      <c r="Q1286" s="246"/>
      <c r="R1286" s="246"/>
      <c r="S1286" s="246"/>
      <c r="T1286" s="247"/>
      <c r="U1286" s="14"/>
      <c r="V1286" s="14"/>
      <c r="W1286" s="14"/>
      <c r="X1286" s="14"/>
      <c r="Y1286" s="14"/>
      <c r="Z1286" s="14"/>
      <c r="AA1286" s="14"/>
      <c r="AB1286" s="14"/>
      <c r="AC1286" s="14"/>
      <c r="AD1286" s="14"/>
      <c r="AE1286" s="14"/>
      <c r="AT1286" s="248" t="s">
        <v>167</v>
      </c>
      <c r="AU1286" s="248" t="s">
        <v>87</v>
      </c>
      <c r="AV1286" s="14" t="s">
        <v>87</v>
      </c>
      <c r="AW1286" s="14" t="s">
        <v>4</v>
      </c>
      <c r="AX1286" s="14" t="s">
        <v>85</v>
      </c>
      <c r="AY1286" s="248" t="s">
        <v>157</v>
      </c>
    </row>
    <row r="1287" s="2" customFormat="1" ht="49.05" customHeight="1">
      <c r="A1287" s="38"/>
      <c r="B1287" s="39"/>
      <c r="C1287" s="214" t="s">
        <v>2235</v>
      </c>
      <c r="D1287" s="214" t="s">
        <v>160</v>
      </c>
      <c r="E1287" s="215" t="s">
        <v>2236</v>
      </c>
      <c r="F1287" s="216" t="s">
        <v>2237</v>
      </c>
      <c r="G1287" s="217" t="s">
        <v>202</v>
      </c>
      <c r="H1287" s="218">
        <v>1800</v>
      </c>
      <c r="I1287" s="219"/>
      <c r="J1287" s="220">
        <f>ROUND(I1287*H1287,2)</f>
        <v>0</v>
      </c>
      <c r="K1287" s="216" t="s">
        <v>164</v>
      </c>
      <c r="L1287" s="44"/>
      <c r="M1287" s="221" t="s">
        <v>1</v>
      </c>
      <c r="N1287" s="222" t="s">
        <v>43</v>
      </c>
      <c r="O1287" s="91"/>
      <c r="P1287" s="223">
        <f>O1287*H1287</f>
        <v>0</v>
      </c>
      <c r="Q1287" s="223">
        <v>0</v>
      </c>
      <c r="R1287" s="223">
        <f>Q1287*H1287</f>
        <v>0</v>
      </c>
      <c r="S1287" s="223">
        <v>0</v>
      </c>
      <c r="T1287" s="224">
        <f>S1287*H1287</f>
        <v>0</v>
      </c>
      <c r="U1287" s="38"/>
      <c r="V1287" s="38"/>
      <c r="W1287" s="38"/>
      <c r="X1287" s="38"/>
      <c r="Y1287" s="38"/>
      <c r="Z1287" s="38"/>
      <c r="AA1287" s="38"/>
      <c r="AB1287" s="38"/>
      <c r="AC1287" s="38"/>
      <c r="AD1287" s="38"/>
      <c r="AE1287" s="38"/>
      <c r="AR1287" s="225" t="s">
        <v>254</v>
      </c>
      <c r="AT1287" s="225" t="s">
        <v>160</v>
      </c>
      <c r="AU1287" s="225" t="s">
        <v>87</v>
      </c>
      <c r="AY1287" s="17" t="s">
        <v>157</v>
      </c>
      <c r="BE1287" s="226">
        <f>IF(N1287="základní",J1287,0)</f>
        <v>0</v>
      </c>
      <c r="BF1287" s="226">
        <f>IF(N1287="snížená",J1287,0)</f>
        <v>0</v>
      </c>
      <c r="BG1287" s="226">
        <f>IF(N1287="zákl. přenesená",J1287,0)</f>
        <v>0</v>
      </c>
      <c r="BH1287" s="226">
        <f>IF(N1287="sníž. přenesená",J1287,0)</f>
        <v>0</v>
      </c>
      <c r="BI1287" s="226">
        <f>IF(N1287="nulová",J1287,0)</f>
        <v>0</v>
      </c>
      <c r="BJ1287" s="17" t="s">
        <v>85</v>
      </c>
      <c r="BK1287" s="226">
        <f>ROUND(I1287*H1287,2)</f>
        <v>0</v>
      </c>
      <c r="BL1287" s="17" t="s">
        <v>254</v>
      </c>
      <c r="BM1287" s="225" t="s">
        <v>2238</v>
      </c>
    </row>
    <row r="1288" s="2" customFormat="1" ht="24.15" customHeight="1">
      <c r="A1288" s="38"/>
      <c r="B1288" s="39"/>
      <c r="C1288" s="260" t="s">
        <v>2239</v>
      </c>
      <c r="D1288" s="260" t="s">
        <v>240</v>
      </c>
      <c r="E1288" s="261" t="s">
        <v>2240</v>
      </c>
      <c r="F1288" s="262" t="s">
        <v>2241</v>
      </c>
      <c r="G1288" s="263" t="s">
        <v>202</v>
      </c>
      <c r="H1288" s="264">
        <v>1242</v>
      </c>
      <c r="I1288" s="265"/>
      <c r="J1288" s="266">
        <f>ROUND(I1288*H1288,2)</f>
        <v>0</v>
      </c>
      <c r="K1288" s="262" t="s">
        <v>164</v>
      </c>
      <c r="L1288" s="267"/>
      <c r="M1288" s="268" t="s">
        <v>1</v>
      </c>
      <c r="N1288" s="269" t="s">
        <v>43</v>
      </c>
      <c r="O1288" s="91"/>
      <c r="P1288" s="223">
        <f>O1288*H1288</f>
        <v>0</v>
      </c>
      <c r="Q1288" s="223">
        <v>0.00012</v>
      </c>
      <c r="R1288" s="223">
        <f>Q1288*H1288</f>
        <v>0.14904000000000001</v>
      </c>
      <c r="S1288" s="223">
        <v>0</v>
      </c>
      <c r="T1288" s="224">
        <f>S1288*H1288</f>
        <v>0</v>
      </c>
      <c r="U1288" s="38"/>
      <c r="V1288" s="38"/>
      <c r="W1288" s="38"/>
      <c r="X1288" s="38"/>
      <c r="Y1288" s="38"/>
      <c r="Z1288" s="38"/>
      <c r="AA1288" s="38"/>
      <c r="AB1288" s="38"/>
      <c r="AC1288" s="38"/>
      <c r="AD1288" s="38"/>
      <c r="AE1288" s="38"/>
      <c r="AR1288" s="225" t="s">
        <v>367</v>
      </c>
      <c r="AT1288" s="225" t="s">
        <v>240</v>
      </c>
      <c r="AU1288" s="225" t="s">
        <v>87</v>
      </c>
      <c r="AY1288" s="17" t="s">
        <v>157</v>
      </c>
      <c r="BE1288" s="226">
        <f>IF(N1288="základní",J1288,0)</f>
        <v>0</v>
      </c>
      <c r="BF1288" s="226">
        <f>IF(N1288="snížená",J1288,0)</f>
        <v>0</v>
      </c>
      <c r="BG1288" s="226">
        <f>IF(N1288="zákl. přenesená",J1288,0)</f>
        <v>0</v>
      </c>
      <c r="BH1288" s="226">
        <f>IF(N1288="sníž. přenesená",J1288,0)</f>
        <v>0</v>
      </c>
      <c r="BI1288" s="226">
        <f>IF(N1288="nulová",J1288,0)</f>
        <v>0</v>
      </c>
      <c r="BJ1288" s="17" t="s">
        <v>85</v>
      </c>
      <c r="BK1288" s="226">
        <f>ROUND(I1288*H1288,2)</f>
        <v>0</v>
      </c>
      <c r="BL1288" s="17" t="s">
        <v>254</v>
      </c>
      <c r="BM1288" s="225" t="s">
        <v>2242</v>
      </c>
    </row>
    <row r="1289" s="14" customFormat="1">
      <c r="A1289" s="14"/>
      <c r="B1289" s="238"/>
      <c r="C1289" s="239"/>
      <c r="D1289" s="229" t="s">
        <v>167</v>
      </c>
      <c r="E1289" s="239"/>
      <c r="F1289" s="241" t="s">
        <v>2243</v>
      </c>
      <c r="G1289" s="239"/>
      <c r="H1289" s="242">
        <v>1242</v>
      </c>
      <c r="I1289" s="243"/>
      <c r="J1289" s="239"/>
      <c r="K1289" s="239"/>
      <c r="L1289" s="244"/>
      <c r="M1289" s="245"/>
      <c r="N1289" s="246"/>
      <c r="O1289" s="246"/>
      <c r="P1289" s="246"/>
      <c r="Q1289" s="246"/>
      <c r="R1289" s="246"/>
      <c r="S1289" s="246"/>
      <c r="T1289" s="247"/>
      <c r="U1289" s="14"/>
      <c r="V1289" s="14"/>
      <c r="W1289" s="14"/>
      <c r="X1289" s="14"/>
      <c r="Y1289" s="14"/>
      <c r="Z1289" s="14"/>
      <c r="AA1289" s="14"/>
      <c r="AB1289" s="14"/>
      <c r="AC1289" s="14"/>
      <c r="AD1289" s="14"/>
      <c r="AE1289" s="14"/>
      <c r="AT1289" s="248" t="s">
        <v>167</v>
      </c>
      <c r="AU1289" s="248" t="s">
        <v>87</v>
      </c>
      <c r="AV1289" s="14" t="s">
        <v>87</v>
      </c>
      <c r="AW1289" s="14" t="s">
        <v>4</v>
      </c>
      <c r="AX1289" s="14" t="s">
        <v>85</v>
      </c>
      <c r="AY1289" s="248" t="s">
        <v>157</v>
      </c>
    </row>
    <row r="1290" s="2" customFormat="1" ht="24.15" customHeight="1">
      <c r="A1290" s="38"/>
      <c r="B1290" s="39"/>
      <c r="C1290" s="260" t="s">
        <v>2244</v>
      </c>
      <c r="D1290" s="260" t="s">
        <v>240</v>
      </c>
      <c r="E1290" s="261" t="s">
        <v>2245</v>
      </c>
      <c r="F1290" s="262" t="s">
        <v>2246</v>
      </c>
      <c r="G1290" s="263" t="s">
        <v>202</v>
      </c>
      <c r="H1290" s="264">
        <v>414</v>
      </c>
      <c r="I1290" s="265"/>
      <c r="J1290" s="266">
        <f>ROUND(I1290*H1290,2)</f>
        <v>0</v>
      </c>
      <c r="K1290" s="262" t="s">
        <v>164</v>
      </c>
      <c r="L1290" s="267"/>
      <c r="M1290" s="268" t="s">
        <v>1</v>
      </c>
      <c r="N1290" s="269" t="s">
        <v>43</v>
      </c>
      <c r="O1290" s="91"/>
      <c r="P1290" s="223">
        <f>O1290*H1290</f>
        <v>0</v>
      </c>
      <c r="Q1290" s="223">
        <v>0.00017000000000000001</v>
      </c>
      <c r="R1290" s="223">
        <f>Q1290*H1290</f>
        <v>0.070379999999999998</v>
      </c>
      <c r="S1290" s="223">
        <v>0</v>
      </c>
      <c r="T1290" s="224">
        <f>S1290*H1290</f>
        <v>0</v>
      </c>
      <c r="U1290" s="38"/>
      <c r="V1290" s="38"/>
      <c r="W1290" s="38"/>
      <c r="X1290" s="38"/>
      <c r="Y1290" s="38"/>
      <c r="Z1290" s="38"/>
      <c r="AA1290" s="38"/>
      <c r="AB1290" s="38"/>
      <c r="AC1290" s="38"/>
      <c r="AD1290" s="38"/>
      <c r="AE1290" s="38"/>
      <c r="AR1290" s="225" t="s">
        <v>367</v>
      </c>
      <c r="AT1290" s="225" t="s">
        <v>240</v>
      </c>
      <c r="AU1290" s="225" t="s">
        <v>87</v>
      </c>
      <c r="AY1290" s="17" t="s">
        <v>157</v>
      </c>
      <c r="BE1290" s="226">
        <f>IF(N1290="základní",J1290,0)</f>
        <v>0</v>
      </c>
      <c r="BF1290" s="226">
        <f>IF(N1290="snížená",J1290,0)</f>
        <v>0</v>
      </c>
      <c r="BG1290" s="226">
        <f>IF(N1290="zákl. přenesená",J1290,0)</f>
        <v>0</v>
      </c>
      <c r="BH1290" s="226">
        <f>IF(N1290="sníž. přenesená",J1290,0)</f>
        <v>0</v>
      </c>
      <c r="BI1290" s="226">
        <f>IF(N1290="nulová",J1290,0)</f>
        <v>0</v>
      </c>
      <c r="BJ1290" s="17" t="s">
        <v>85</v>
      </c>
      <c r="BK1290" s="226">
        <f>ROUND(I1290*H1290,2)</f>
        <v>0</v>
      </c>
      <c r="BL1290" s="17" t="s">
        <v>254</v>
      </c>
      <c r="BM1290" s="225" t="s">
        <v>2247</v>
      </c>
    </row>
    <row r="1291" s="14" customFormat="1">
      <c r="A1291" s="14"/>
      <c r="B1291" s="238"/>
      <c r="C1291" s="239"/>
      <c r="D1291" s="229" t="s">
        <v>167</v>
      </c>
      <c r="E1291" s="239"/>
      <c r="F1291" s="241" t="s">
        <v>2248</v>
      </c>
      <c r="G1291" s="239"/>
      <c r="H1291" s="242">
        <v>414</v>
      </c>
      <c r="I1291" s="243"/>
      <c r="J1291" s="239"/>
      <c r="K1291" s="239"/>
      <c r="L1291" s="244"/>
      <c r="M1291" s="245"/>
      <c r="N1291" s="246"/>
      <c r="O1291" s="246"/>
      <c r="P1291" s="246"/>
      <c r="Q1291" s="246"/>
      <c r="R1291" s="246"/>
      <c r="S1291" s="246"/>
      <c r="T1291" s="247"/>
      <c r="U1291" s="14"/>
      <c r="V1291" s="14"/>
      <c r="W1291" s="14"/>
      <c r="X1291" s="14"/>
      <c r="Y1291" s="14"/>
      <c r="Z1291" s="14"/>
      <c r="AA1291" s="14"/>
      <c r="AB1291" s="14"/>
      <c r="AC1291" s="14"/>
      <c r="AD1291" s="14"/>
      <c r="AE1291" s="14"/>
      <c r="AT1291" s="248" t="s">
        <v>167</v>
      </c>
      <c r="AU1291" s="248" t="s">
        <v>87</v>
      </c>
      <c r="AV1291" s="14" t="s">
        <v>87</v>
      </c>
      <c r="AW1291" s="14" t="s">
        <v>4</v>
      </c>
      <c r="AX1291" s="14" t="s">
        <v>85</v>
      </c>
      <c r="AY1291" s="248" t="s">
        <v>157</v>
      </c>
    </row>
    <row r="1292" s="2" customFormat="1" ht="49.05" customHeight="1">
      <c r="A1292" s="38"/>
      <c r="B1292" s="39"/>
      <c r="C1292" s="214" t="s">
        <v>2249</v>
      </c>
      <c r="D1292" s="214" t="s">
        <v>160</v>
      </c>
      <c r="E1292" s="215" t="s">
        <v>2250</v>
      </c>
      <c r="F1292" s="216" t="s">
        <v>2251</v>
      </c>
      <c r="G1292" s="217" t="s">
        <v>202</v>
      </c>
      <c r="H1292" s="218">
        <v>120</v>
      </c>
      <c r="I1292" s="219"/>
      <c r="J1292" s="220">
        <f>ROUND(I1292*H1292,2)</f>
        <v>0</v>
      </c>
      <c r="K1292" s="216" t="s">
        <v>164</v>
      </c>
      <c r="L1292" s="44"/>
      <c r="M1292" s="221" t="s">
        <v>1</v>
      </c>
      <c r="N1292" s="222" t="s">
        <v>43</v>
      </c>
      <c r="O1292" s="91"/>
      <c r="P1292" s="223">
        <f>O1292*H1292</f>
        <v>0</v>
      </c>
      <c r="Q1292" s="223">
        <v>0</v>
      </c>
      <c r="R1292" s="223">
        <f>Q1292*H1292</f>
        <v>0</v>
      </c>
      <c r="S1292" s="223">
        <v>0</v>
      </c>
      <c r="T1292" s="224">
        <f>S1292*H1292</f>
        <v>0</v>
      </c>
      <c r="U1292" s="38"/>
      <c r="V1292" s="38"/>
      <c r="W1292" s="38"/>
      <c r="X1292" s="38"/>
      <c r="Y1292" s="38"/>
      <c r="Z1292" s="38"/>
      <c r="AA1292" s="38"/>
      <c r="AB1292" s="38"/>
      <c r="AC1292" s="38"/>
      <c r="AD1292" s="38"/>
      <c r="AE1292" s="38"/>
      <c r="AR1292" s="225" t="s">
        <v>254</v>
      </c>
      <c r="AT1292" s="225" t="s">
        <v>160</v>
      </c>
      <c r="AU1292" s="225" t="s">
        <v>87</v>
      </c>
      <c r="AY1292" s="17" t="s">
        <v>157</v>
      </c>
      <c r="BE1292" s="226">
        <f>IF(N1292="základní",J1292,0)</f>
        <v>0</v>
      </c>
      <c r="BF1292" s="226">
        <f>IF(N1292="snížená",J1292,0)</f>
        <v>0</v>
      </c>
      <c r="BG1292" s="226">
        <f>IF(N1292="zákl. přenesená",J1292,0)</f>
        <v>0</v>
      </c>
      <c r="BH1292" s="226">
        <f>IF(N1292="sníž. přenesená",J1292,0)</f>
        <v>0</v>
      </c>
      <c r="BI1292" s="226">
        <f>IF(N1292="nulová",J1292,0)</f>
        <v>0</v>
      </c>
      <c r="BJ1292" s="17" t="s">
        <v>85</v>
      </c>
      <c r="BK1292" s="226">
        <f>ROUND(I1292*H1292,2)</f>
        <v>0</v>
      </c>
      <c r="BL1292" s="17" t="s">
        <v>254</v>
      </c>
      <c r="BM1292" s="225" t="s">
        <v>2252</v>
      </c>
    </row>
    <row r="1293" s="2" customFormat="1" ht="24.15" customHeight="1">
      <c r="A1293" s="38"/>
      <c r="B1293" s="39"/>
      <c r="C1293" s="260" t="s">
        <v>2253</v>
      </c>
      <c r="D1293" s="260" t="s">
        <v>240</v>
      </c>
      <c r="E1293" s="261" t="s">
        <v>2254</v>
      </c>
      <c r="F1293" s="262" t="s">
        <v>2255</v>
      </c>
      <c r="G1293" s="263" t="s">
        <v>202</v>
      </c>
      <c r="H1293" s="264">
        <v>138</v>
      </c>
      <c r="I1293" s="265"/>
      <c r="J1293" s="266">
        <f>ROUND(I1293*H1293,2)</f>
        <v>0</v>
      </c>
      <c r="K1293" s="262" t="s">
        <v>1</v>
      </c>
      <c r="L1293" s="267"/>
      <c r="M1293" s="268" t="s">
        <v>1</v>
      </c>
      <c r="N1293" s="269" t="s">
        <v>43</v>
      </c>
      <c r="O1293" s="91"/>
      <c r="P1293" s="223">
        <f>O1293*H1293</f>
        <v>0</v>
      </c>
      <c r="Q1293" s="223">
        <v>0.00156</v>
      </c>
      <c r="R1293" s="223">
        <f>Q1293*H1293</f>
        <v>0.21528</v>
      </c>
      <c r="S1293" s="223">
        <v>0</v>
      </c>
      <c r="T1293" s="224">
        <f>S1293*H1293</f>
        <v>0</v>
      </c>
      <c r="U1293" s="38"/>
      <c r="V1293" s="38"/>
      <c r="W1293" s="38"/>
      <c r="X1293" s="38"/>
      <c r="Y1293" s="38"/>
      <c r="Z1293" s="38"/>
      <c r="AA1293" s="38"/>
      <c r="AB1293" s="38"/>
      <c r="AC1293" s="38"/>
      <c r="AD1293" s="38"/>
      <c r="AE1293" s="38"/>
      <c r="AR1293" s="225" t="s">
        <v>367</v>
      </c>
      <c r="AT1293" s="225" t="s">
        <v>240</v>
      </c>
      <c r="AU1293" s="225" t="s">
        <v>87</v>
      </c>
      <c r="AY1293" s="17" t="s">
        <v>157</v>
      </c>
      <c r="BE1293" s="226">
        <f>IF(N1293="základní",J1293,0)</f>
        <v>0</v>
      </c>
      <c r="BF1293" s="226">
        <f>IF(N1293="snížená",J1293,0)</f>
        <v>0</v>
      </c>
      <c r="BG1293" s="226">
        <f>IF(N1293="zákl. přenesená",J1293,0)</f>
        <v>0</v>
      </c>
      <c r="BH1293" s="226">
        <f>IF(N1293="sníž. přenesená",J1293,0)</f>
        <v>0</v>
      </c>
      <c r="BI1293" s="226">
        <f>IF(N1293="nulová",J1293,0)</f>
        <v>0</v>
      </c>
      <c r="BJ1293" s="17" t="s">
        <v>85</v>
      </c>
      <c r="BK1293" s="226">
        <f>ROUND(I1293*H1293,2)</f>
        <v>0</v>
      </c>
      <c r="BL1293" s="17" t="s">
        <v>254</v>
      </c>
      <c r="BM1293" s="225" t="s">
        <v>2256</v>
      </c>
    </row>
    <row r="1294" s="14" customFormat="1">
      <c r="A1294" s="14"/>
      <c r="B1294" s="238"/>
      <c r="C1294" s="239"/>
      <c r="D1294" s="229" t="s">
        <v>167</v>
      </c>
      <c r="E1294" s="239"/>
      <c r="F1294" s="241" t="s">
        <v>2257</v>
      </c>
      <c r="G1294" s="239"/>
      <c r="H1294" s="242">
        <v>138</v>
      </c>
      <c r="I1294" s="243"/>
      <c r="J1294" s="239"/>
      <c r="K1294" s="239"/>
      <c r="L1294" s="244"/>
      <c r="M1294" s="245"/>
      <c r="N1294" s="246"/>
      <c r="O1294" s="246"/>
      <c r="P1294" s="246"/>
      <c r="Q1294" s="246"/>
      <c r="R1294" s="246"/>
      <c r="S1294" s="246"/>
      <c r="T1294" s="247"/>
      <c r="U1294" s="14"/>
      <c r="V1294" s="14"/>
      <c r="W1294" s="14"/>
      <c r="X1294" s="14"/>
      <c r="Y1294" s="14"/>
      <c r="Z1294" s="14"/>
      <c r="AA1294" s="14"/>
      <c r="AB1294" s="14"/>
      <c r="AC1294" s="14"/>
      <c r="AD1294" s="14"/>
      <c r="AE1294" s="14"/>
      <c r="AT1294" s="248" t="s">
        <v>167</v>
      </c>
      <c r="AU1294" s="248" t="s">
        <v>87</v>
      </c>
      <c r="AV1294" s="14" t="s">
        <v>87</v>
      </c>
      <c r="AW1294" s="14" t="s">
        <v>4</v>
      </c>
      <c r="AX1294" s="14" t="s">
        <v>85</v>
      </c>
      <c r="AY1294" s="248" t="s">
        <v>157</v>
      </c>
    </row>
    <row r="1295" s="2" customFormat="1" ht="49.05" customHeight="1">
      <c r="A1295" s="38"/>
      <c r="B1295" s="39"/>
      <c r="C1295" s="214" t="s">
        <v>2258</v>
      </c>
      <c r="D1295" s="214" t="s">
        <v>160</v>
      </c>
      <c r="E1295" s="215" t="s">
        <v>2259</v>
      </c>
      <c r="F1295" s="216" t="s">
        <v>2260</v>
      </c>
      <c r="G1295" s="217" t="s">
        <v>202</v>
      </c>
      <c r="H1295" s="218">
        <v>200</v>
      </c>
      <c r="I1295" s="219"/>
      <c r="J1295" s="220">
        <f>ROUND(I1295*H1295,2)</f>
        <v>0</v>
      </c>
      <c r="K1295" s="216" t="s">
        <v>164</v>
      </c>
      <c r="L1295" s="44"/>
      <c r="M1295" s="221" t="s">
        <v>1</v>
      </c>
      <c r="N1295" s="222" t="s">
        <v>43</v>
      </c>
      <c r="O1295" s="91"/>
      <c r="P1295" s="223">
        <f>O1295*H1295</f>
        <v>0</v>
      </c>
      <c r="Q1295" s="223">
        <v>0</v>
      </c>
      <c r="R1295" s="223">
        <f>Q1295*H1295</f>
        <v>0</v>
      </c>
      <c r="S1295" s="223">
        <v>0</v>
      </c>
      <c r="T1295" s="224">
        <f>S1295*H1295</f>
        <v>0</v>
      </c>
      <c r="U1295" s="38"/>
      <c r="V1295" s="38"/>
      <c r="W1295" s="38"/>
      <c r="X1295" s="38"/>
      <c r="Y1295" s="38"/>
      <c r="Z1295" s="38"/>
      <c r="AA1295" s="38"/>
      <c r="AB1295" s="38"/>
      <c r="AC1295" s="38"/>
      <c r="AD1295" s="38"/>
      <c r="AE1295" s="38"/>
      <c r="AR1295" s="225" t="s">
        <v>254</v>
      </c>
      <c r="AT1295" s="225" t="s">
        <v>160</v>
      </c>
      <c r="AU1295" s="225" t="s">
        <v>87</v>
      </c>
      <c r="AY1295" s="17" t="s">
        <v>157</v>
      </c>
      <c r="BE1295" s="226">
        <f>IF(N1295="základní",J1295,0)</f>
        <v>0</v>
      </c>
      <c r="BF1295" s="226">
        <f>IF(N1295="snížená",J1295,0)</f>
        <v>0</v>
      </c>
      <c r="BG1295" s="226">
        <f>IF(N1295="zákl. přenesená",J1295,0)</f>
        <v>0</v>
      </c>
      <c r="BH1295" s="226">
        <f>IF(N1295="sníž. přenesená",J1295,0)</f>
        <v>0</v>
      </c>
      <c r="BI1295" s="226">
        <f>IF(N1295="nulová",J1295,0)</f>
        <v>0</v>
      </c>
      <c r="BJ1295" s="17" t="s">
        <v>85</v>
      </c>
      <c r="BK1295" s="226">
        <f>ROUND(I1295*H1295,2)</f>
        <v>0</v>
      </c>
      <c r="BL1295" s="17" t="s">
        <v>254</v>
      </c>
      <c r="BM1295" s="225" t="s">
        <v>2261</v>
      </c>
    </row>
    <row r="1296" s="2" customFormat="1" ht="24.15" customHeight="1">
      <c r="A1296" s="38"/>
      <c r="B1296" s="39"/>
      <c r="C1296" s="260" t="s">
        <v>2262</v>
      </c>
      <c r="D1296" s="260" t="s">
        <v>240</v>
      </c>
      <c r="E1296" s="261" t="s">
        <v>2263</v>
      </c>
      <c r="F1296" s="262" t="s">
        <v>2255</v>
      </c>
      <c r="G1296" s="263" t="s">
        <v>202</v>
      </c>
      <c r="H1296" s="264">
        <v>230</v>
      </c>
      <c r="I1296" s="265"/>
      <c r="J1296" s="266">
        <f>ROUND(I1296*H1296,2)</f>
        <v>0</v>
      </c>
      <c r="K1296" s="262" t="s">
        <v>164</v>
      </c>
      <c r="L1296" s="267"/>
      <c r="M1296" s="268" t="s">
        <v>1</v>
      </c>
      <c r="N1296" s="269" t="s">
        <v>43</v>
      </c>
      <c r="O1296" s="91"/>
      <c r="P1296" s="223">
        <f>O1296*H1296</f>
        <v>0</v>
      </c>
      <c r="Q1296" s="223">
        <v>0.00156</v>
      </c>
      <c r="R1296" s="223">
        <f>Q1296*H1296</f>
        <v>0.35880000000000001</v>
      </c>
      <c r="S1296" s="223">
        <v>0</v>
      </c>
      <c r="T1296" s="224">
        <f>S1296*H1296</f>
        <v>0</v>
      </c>
      <c r="U1296" s="38"/>
      <c r="V1296" s="38"/>
      <c r="W1296" s="38"/>
      <c r="X1296" s="38"/>
      <c r="Y1296" s="38"/>
      <c r="Z1296" s="38"/>
      <c r="AA1296" s="38"/>
      <c r="AB1296" s="38"/>
      <c r="AC1296" s="38"/>
      <c r="AD1296" s="38"/>
      <c r="AE1296" s="38"/>
      <c r="AR1296" s="225" t="s">
        <v>367</v>
      </c>
      <c r="AT1296" s="225" t="s">
        <v>240</v>
      </c>
      <c r="AU1296" s="225" t="s">
        <v>87</v>
      </c>
      <c r="AY1296" s="17" t="s">
        <v>157</v>
      </c>
      <c r="BE1296" s="226">
        <f>IF(N1296="základní",J1296,0)</f>
        <v>0</v>
      </c>
      <c r="BF1296" s="226">
        <f>IF(N1296="snížená",J1296,0)</f>
        <v>0</v>
      </c>
      <c r="BG1296" s="226">
        <f>IF(N1296="zákl. přenesená",J1296,0)</f>
        <v>0</v>
      </c>
      <c r="BH1296" s="226">
        <f>IF(N1296="sníž. přenesená",J1296,0)</f>
        <v>0</v>
      </c>
      <c r="BI1296" s="226">
        <f>IF(N1296="nulová",J1296,0)</f>
        <v>0</v>
      </c>
      <c r="BJ1296" s="17" t="s">
        <v>85</v>
      </c>
      <c r="BK1296" s="226">
        <f>ROUND(I1296*H1296,2)</f>
        <v>0</v>
      </c>
      <c r="BL1296" s="17" t="s">
        <v>254</v>
      </c>
      <c r="BM1296" s="225" t="s">
        <v>2264</v>
      </c>
    </row>
    <row r="1297" s="14" customFormat="1">
      <c r="A1297" s="14"/>
      <c r="B1297" s="238"/>
      <c r="C1297" s="239"/>
      <c r="D1297" s="229" t="s">
        <v>167</v>
      </c>
      <c r="E1297" s="239"/>
      <c r="F1297" s="241" t="s">
        <v>2265</v>
      </c>
      <c r="G1297" s="239"/>
      <c r="H1297" s="242">
        <v>230</v>
      </c>
      <c r="I1297" s="243"/>
      <c r="J1297" s="239"/>
      <c r="K1297" s="239"/>
      <c r="L1297" s="244"/>
      <c r="M1297" s="245"/>
      <c r="N1297" s="246"/>
      <c r="O1297" s="246"/>
      <c r="P1297" s="246"/>
      <c r="Q1297" s="246"/>
      <c r="R1297" s="246"/>
      <c r="S1297" s="246"/>
      <c r="T1297" s="247"/>
      <c r="U1297" s="14"/>
      <c r="V1297" s="14"/>
      <c r="W1297" s="14"/>
      <c r="X1297" s="14"/>
      <c r="Y1297" s="14"/>
      <c r="Z1297" s="14"/>
      <c r="AA1297" s="14"/>
      <c r="AB1297" s="14"/>
      <c r="AC1297" s="14"/>
      <c r="AD1297" s="14"/>
      <c r="AE1297" s="14"/>
      <c r="AT1297" s="248" t="s">
        <v>167</v>
      </c>
      <c r="AU1297" s="248" t="s">
        <v>87</v>
      </c>
      <c r="AV1297" s="14" t="s">
        <v>87</v>
      </c>
      <c r="AW1297" s="14" t="s">
        <v>4</v>
      </c>
      <c r="AX1297" s="14" t="s">
        <v>85</v>
      </c>
      <c r="AY1297" s="248" t="s">
        <v>157</v>
      </c>
    </row>
    <row r="1298" s="2" customFormat="1" ht="49.05" customHeight="1">
      <c r="A1298" s="38"/>
      <c r="B1298" s="39"/>
      <c r="C1298" s="214" t="s">
        <v>2266</v>
      </c>
      <c r="D1298" s="214" t="s">
        <v>160</v>
      </c>
      <c r="E1298" s="215" t="s">
        <v>2267</v>
      </c>
      <c r="F1298" s="216" t="s">
        <v>2268</v>
      </c>
      <c r="G1298" s="217" t="s">
        <v>202</v>
      </c>
      <c r="H1298" s="218">
        <v>350</v>
      </c>
      <c r="I1298" s="219"/>
      <c r="J1298" s="220">
        <f>ROUND(I1298*H1298,2)</f>
        <v>0</v>
      </c>
      <c r="K1298" s="216" t="s">
        <v>164</v>
      </c>
      <c r="L1298" s="44"/>
      <c r="M1298" s="221" t="s">
        <v>1</v>
      </c>
      <c r="N1298" s="222" t="s">
        <v>43</v>
      </c>
      <c r="O1298" s="91"/>
      <c r="P1298" s="223">
        <f>O1298*H1298</f>
        <v>0</v>
      </c>
      <c r="Q1298" s="223">
        <v>0</v>
      </c>
      <c r="R1298" s="223">
        <f>Q1298*H1298</f>
        <v>0</v>
      </c>
      <c r="S1298" s="223">
        <v>0</v>
      </c>
      <c r="T1298" s="224">
        <f>S1298*H1298</f>
        <v>0</v>
      </c>
      <c r="U1298" s="38"/>
      <c r="V1298" s="38"/>
      <c r="W1298" s="38"/>
      <c r="X1298" s="38"/>
      <c r="Y1298" s="38"/>
      <c r="Z1298" s="38"/>
      <c r="AA1298" s="38"/>
      <c r="AB1298" s="38"/>
      <c r="AC1298" s="38"/>
      <c r="AD1298" s="38"/>
      <c r="AE1298" s="38"/>
      <c r="AR1298" s="225" t="s">
        <v>254</v>
      </c>
      <c r="AT1298" s="225" t="s">
        <v>160</v>
      </c>
      <c r="AU1298" s="225" t="s">
        <v>87</v>
      </c>
      <c r="AY1298" s="17" t="s">
        <v>157</v>
      </c>
      <c r="BE1298" s="226">
        <f>IF(N1298="základní",J1298,0)</f>
        <v>0</v>
      </c>
      <c r="BF1298" s="226">
        <f>IF(N1298="snížená",J1298,0)</f>
        <v>0</v>
      </c>
      <c r="BG1298" s="226">
        <f>IF(N1298="zákl. přenesená",J1298,0)</f>
        <v>0</v>
      </c>
      <c r="BH1298" s="226">
        <f>IF(N1298="sníž. přenesená",J1298,0)</f>
        <v>0</v>
      </c>
      <c r="BI1298" s="226">
        <f>IF(N1298="nulová",J1298,0)</f>
        <v>0</v>
      </c>
      <c r="BJ1298" s="17" t="s">
        <v>85</v>
      </c>
      <c r="BK1298" s="226">
        <f>ROUND(I1298*H1298,2)</f>
        <v>0</v>
      </c>
      <c r="BL1298" s="17" t="s">
        <v>254</v>
      </c>
      <c r="BM1298" s="225" t="s">
        <v>2269</v>
      </c>
    </row>
    <row r="1299" s="2" customFormat="1" ht="24.15" customHeight="1">
      <c r="A1299" s="38"/>
      <c r="B1299" s="39"/>
      <c r="C1299" s="260" t="s">
        <v>2270</v>
      </c>
      <c r="D1299" s="260" t="s">
        <v>240</v>
      </c>
      <c r="E1299" s="261" t="s">
        <v>2271</v>
      </c>
      <c r="F1299" s="262" t="s">
        <v>2272</v>
      </c>
      <c r="G1299" s="263" t="s">
        <v>202</v>
      </c>
      <c r="H1299" s="264">
        <v>402.5</v>
      </c>
      <c r="I1299" s="265"/>
      <c r="J1299" s="266">
        <f>ROUND(I1299*H1299,2)</f>
        <v>0</v>
      </c>
      <c r="K1299" s="262" t="s">
        <v>164</v>
      </c>
      <c r="L1299" s="267"/>
      <c r="M1299" s="268" t="s">
        <v>1</v>
      </c>
      <c r="N1299" s="269" t="s">
        <v>43</v>
      </c>
      <c r="O1299" s="91"/>
      <c r="P1299" s="223">
        <f>O1299*H1299</f>
        <v>0</v>
      </c>
      <c r="Q1299" s="223">
        <v>0.00025000000000000001</v>
      </c>
      <c r="R1299" s="223">
        <f>Q1299*H1299</f>
        <v>0.10062500000000001</v>
      </c>
      <c r="S1299" s="223">
        <v>0</v>
      </c>
      <c r="T1299" s="224">
        <f>S1299*H1299</f>
        <v>0</v>
      </c>
      <c r="U1299" s="38"/>
      <c r="V1299" s="38"/>
      <c r="W1299" s="38"/>
      <c r="X1299" s="38"/>
      <c r="Y1299" s="38"/>
      <c r="Z1299" s="38"/>
      <c r="AA1299" s="38"/>
      <c r="AB1299" s="38"/>
      <c r="AC1299" s="38"/>
      <c r="AD1299" s="38"/>
      <c r="AE1299" s="38"/>
      <c r="AR1299" s="225" t="s">
        <v>367</v>
      </c>
      <c r="AT1299" s="225" t="s">
        <v>240</v>
      </c>
      <c r="AU1299" s="225" t="s">
        <v>87</v>
      </c>
      <c r="AY1299" s="17" t="s">
        <v>157</v>
      </c>
      <c r="BE1299" s="226">
        <f>IF(N1299="základní",J1299,0)</f>
        <v>0</v>
      </c>
      <c r="BF1299" s="226">
        <f>IF(N1299="snížená",J1299,0)</f>
        <v>0</v>
      </c>
      <c r="BG1299" s="226">
        <f>IF(N1299="zákl. přenesená",J1299,0)</f>
        <v>0</v>
      </c>
      <c r="BH1299" s="226">
        <f>IF(N1299="sníž. přenesená",J1299,0)</f>
        <v>0</v>
      </c>
      <c r="BI1299" s="226">
        <f>IF(N1299="nulová",J1299,0)</f>
        <v>0</v>
      </c>
      <c r="BJ1299" s="17" t="s">
        <v>85</v>
      </c>
      <c r="BK1299" s="226">
        <f>ROUND(I1299*H1299,2)</f>
        <v>0</v>
      </c>
      <c r="BL1299" s="17" t="s">
        <v>254</v>
      </c>
      <c r="BM1299" s="225" t="s">
        <v>2273</v>
      </c>
    </row>
    <row r="1300" s="14" customFormat="1">
      <c r="A1300" s="14"/>
      <c r="B1300" s="238"/>
      <c r="C1300" s="239"/>
      <c r="D1300" s="229" t="s">
        <v>167</v>
      </c>
      <c r="E1300" s="239"/>
      <c r="F1300" s="241" t="s">
        <v>2274</v>
      </c>
      <c r="G1300" s="239"/>
      <c r="H1300" s="242">
        <v>402.5</v>
      </c>
      <c r="I1300" s="243"/>
      <c r="J1300" s="239"/>
      <c r="K1300" s="239"/>
      <c r="L1300" s="244"/>
      <c r="M1300" s="245"/>
      <c r="N1300" s="246"/>
      <c r="O1300" s="246"/>
      <c r="P1300" s="246"/>
      <c r="Q1300" s="246"/>
      <c r="R1300" s="246"/>
      <c r="S1300" s="246"/>
      <c r="T1300" s="247"/>
      <c r="U1300" s="14"/>
      <c r="V1300" s="14"/>
      <c r="W1300" s="14"/>
      <c r="X1300" s="14"/>
      <c r="Y1300" s="14"/>
      <c r="Z1300" s="14"/>
      <c r="AA1300" s="14"/>
      <c r="AB1300" s="14"/>
      <c r="AC1300" s="14"/>
      <c r="AD1300" s="14"/>
      <c r="AE1300" s="14"/>
      <c r="AT1300" s="248" t="s">
        <v>167</v>
      </c>
      <c r="AU1300" s="248" t="s">
        <v>87</v>
      </c>
      <c r="AV1300" s="14" t="s">
        <v>87</v>
      </c>
      <c r="AW1300" s="14" t="s">
        <v>4</v>
      </c>
      <c r="AX1300" s="14" t="s">
        <v>85</v>
      </c>
      <c r="AY1300" s="248" t="s">
        <v>157</v>
      </c>
    </row>
    <row r="1301" s="2" customFormat="1" ht="49.05" customHeight="1">
      <c r="A1301" s="38"/>
      <c r="B1301" s="39"/>
      <c r="C1301" s="214" t="s">
        <v>2275</v>
      </c>
      <c r="D1301" s="214" t="s">
        <v>160</v>
      </c>
      <c r="E1301" s="215" t="s">
        <v>2276</v>
      </c>
      <c r="F1301" s="216" t="s">
        <v>2277</v>
      </c>
      <c r="G1301" s="217" t="s">
        <v>202</v>
      </c>
      <c r="H1301" s="218">
        <v>200</v>
      </c>
      <c r="I1301" s="219"/>
      <c r="J1301" s="220">
        <f>ROUND(I1301*H1301,2)</f>
        <v>0</v>
      </c>
      <c r="K1301" s="216" t="s">
        <v>164</v>
      </c>
      <c r="L1301" s="44"/>
      <c r="M1301" s="221" t="s">
        <v>1</v>
      </c>
      <c r="N1301" s="222" t="s">
        <v>43</v>
      </c>
      <c r="O1301" s="91"/>
      <c r="P1301" s="223">
        <f>O1301*H1301</f>
        <v>0</v>
      </c>
      <c r="Q1301" s="223">
        <v>0</v>
      </c>
      <c r="R1301" s="223">
        <f>Q1301*H1301</f>
        <v>0</v>
      </c>
      <c r="S1301" s="223">
        <v>0</v>
      </c>
      <c r="T1301" s="224">
        <f>S1301*H1301</f>
        <v>0</v>
      </c>
      <c r="U1301" s="38"/>
      <c r="V1301" s="38"/>
      <c r="W1301" s="38"/>
      <c r="X1301" s="38"/>
      <c r="Y1301" s="38"/>
      <c r="Z1301" s="38"/>
      <c r="AA1301" s="38"/>
      <c r="AB1301" s="38"/>
      <c r="AC1301" s="38"/>
      <c r="AD1301" s="38"/>
      <c r="AE1301" s="38"/>
      <c r="AR1301" s="225" t="s">
        <v>254</v>
      </c>
      <c r="AT1301" s="225" t="s">
        <v>160</v>
      </c>
      <c r="AU1301" s="225" t="s">
        <v>87</v>
      </c>
      <c r="AY1301" s="17" t="s">
        <v>157</v>
      </c>
      <c r="BE1301" s="226">
        <f>IF(N1301="základní",J1301,0)</f>
        <v>0</v>
      </c>
      <c r="BF1301" s="226">
        <f>IF(N1301="snížená",J1301,0)</f>
        <v>0</v>
      </c>
      <c r="BG1301" s="226">
        <f>IF(N1301="zákl. přenesená",J1301,0)</f>
        <v>0</v>
      </c>
      <c r="BH1301" s="226">
        <f>IF(N1301="sníž. přenesená",J1301,0)</f>
        <v>0</v>
      </c>
      <c r="BI1301" s="226">
        <f>IF(N1301="nulová",J1301,0)</f>
        <v>0</v>
      </c>
      <c r="BJ1301" s="17" t="s">
        <v>85</v>
      </c>
      <c r="BK1301" s="226">
        <f>ROUND(I1301*H1301,2)</f>
        <v>0</v>
      </c>
      <c r="BL1301" s="17" t="s">
        <v>254</v>
      </c>
      <c r="BM1301" s="225" t="s">
        <v>2278</v>
      </c>
    </row>
    <row r="1302" s="2" customFormat="1" ht="24.15" customHeight="1">
      <c r="A1302" s="38"/>
      <c r="B1302" s="39"/>
      <c r="C1302" s="260" t="s">
        <v>2279</v>
      </c>
      <c r="D1302" s="260" t="s">
        <v>240</v>
      </c>
      <c r="E1302" s="261" t="s">
        <v>2280</v>
      </c>
      <c r="F1302" s="262" t="s">
        <v>2281</v>
      </c>
      <c r="G1302" s="263" t="s">
        <v>202</v>
      </c>
      <c r="H1302" s="264">
        <v>230</v>
      </c>
      <c r="I1302" s="265"/>
      <c r="J1302" s="266">
        <f>ROUND(I1302*H1302,2)</f>
        <v>0</v>
      </c>
      <c r="K1302" s="262" t="s">
        <v>164</v>
      </c>
      <c r="L1302" s="267"/>
      <c r="M1302" s="268" t="s">
        <v>1</v>
      </c>
      <c r="N1302" s="269" t="s">
        <v>43</v>
      </c>
      <c r="O1302" s="91"/>
      <c r="P1302" s="223">
        <f>O1302*H1302</f>
        <v>0</v>
      </c>
      <c r="Q1302" s="223">
        <v>0.00052999999999999998</v>
      </c>
      <c r="R1302" s="223">
        <f>Q1302*H1302</f>
        <v>0.12189999999999999</v>
      </c>
      <c r="S1302" s="223">
        <v>0</v>
      </c>
      <c r="T1302" s="224">
        <f>S1302*H1302</f>
        <v>0</v>
      </c>
      <c r="U1302" s="38"/>
      <c r="V1302" s="38"/>
      <c r="W1302" s="38"/>
      <c r="X1302" s="38"/>
      <c r="Y1302" s="38"/>
      <c r="Z1302" s="38"/>
      <c r="AA1302" s="38"/>
      <c r="AB1302" s="38"/>
      <c r="AC1302" s="38"/>
      <c r="AD1302" s="38"/>
      <c r="AE1302" s="38"/>
      <c r="AR1302" s="225" t="s">
        <v>367</v>
      </c>
      <c r="AT1302" s="225" t="s">
        <v>240</v>
      </c>
      <c r="AU1302" s="225" t="s">
        <v>87</v>
      </c>
      <c r="AY1302" s="17" t="s">
        <v>157</v>
      </c>
      <c r="BE1302" s="226">
        <f>IF(N1302="základní",J1302,0)</f>
        <v>0</v>
      </c>
      <c r="BF1302" s="226">
        <f>IF(N1302="snížená",J1302,0)</f>
        <v>0</v>
      </c>
      <c r="BG1302" s="226">
        <f>IF(N1302="zákl. přenesená",J1302,0)</f>
        <v>0</v>
      </c>
      <c r="BH1302" s="226">
        <f>IF(N1302="sníž. přenesená",J1302,0)</f>
        <v>0</v>
      </c>
      <c r="BI1302" s="226">
        <f>IF(N1302="nulová",J1302,0)</f>
        <v>0</v>
      </c>
      <c r="BJ1302" s="17" t="s">
        <v>85</v>
      </c>
      <c r="BK1302" s="226">
        <f>ROUND(I1302*H1302,2)</f>
        <v>0</v>
      </c>
      <c r="BL1302" s="17" t="s">
        <v>254</v>
      </c>
      <c r="BM1302" s="225" t="s">
        <v>2282</v>
      </c>
    </row>
    <row r="1303" s="14" customFormat="1">
      <c r="A1303" s="14"/>
      <c r="B1303" s="238"/>
      <c r="C1303" s="239"/>
      <c r="D1303" s="229" t="s">
        <v>167</v>
      </c>
      <c r="E1303" s="239"/>
      <c r="F1303" s="241" t="s">
        <v>2265</v>
      </c>
      <c r="G1303" s="239"/>
      <c r="H1303" s="242">
        <v>230</v>
      </c>
      <c r="I1303" s="243"/>
      <c r="J1303" s="239"/>
      <c r="K1303" s="239"/>
      <c r="L1303" s="244"/>
      <c r="M1303" s="245"/>
      <c r="N1303" s="246"/>
      <c r="O1303" s="246"/>
      <c r="P1303" s="246"/>
      <c r="Q1303" s="246"/>
      <c r="R1303" s="246"/>
      <c r="S1303" s="246"/>
      <c r="T1303" s="247"/>
      <c r="U1303" s="14"/>
      <c r="V1303" s="14"/>
      <c r="W1303" s="14"/>
      <c r="X1303" s="14"/>
      <c r="Y1303" s="14"/>
      <c r="Z1303" s="14"/>
      <c r="AA1303" s="14"/>
      <c r="AB1303" s="14"/>
      <c r="AC1303" s="14"/>
      <c r="AD1303" s="14"/>
      <c r="AE1303" s="14"/>
      <c r="AT1303" s="248" t="s">
        <v>167</v>
      </c>
      <c r="AU1303" s="248" t="s">
        <v>87</v>
      </c>
      <c r="AV1303" s="14" t="s">
        <v>87</v>
      </c>
      <c r="AW1303" s="14" t="s">
        <v>4</v>
      </c>
      <c r="AX1303" s="14" t="s">
        <v>85</v>
      </c>
      <c r="AY1303" s="248" t="s">
        <v>157</v>
      </c>
    </row>
    <row r="1304" s="2" customFormat="1" ht="24.15" customHeight="1">
      <c r="A1304" s="38"/>
      <c r="B1304" s="39"/>
      <c r="C1304" s="214" t="s">
        <v>2283</v>
      </c>
      <c r="D1304" s="214" t="s">
        <v>160</v>
      </c>
      <c r="E1304" s="215" t="s">
        <v>2284</v>
      </c>
      <c r="F1304" s="216" t="s">
        <v>2285</v>
      </c>
      <c r="G1304" s="217" t="s">
        <v>202</v>
      </c>
      <c r="H1304" s="218">
        <v>100</v>
      </c>
      <c r="I1304" s="219"/>
      <c r="J1304" s="220">
        <f>ROUND(I1304*H1304,2)</f>
        <v>0</v>
      </c>
      <c r="K1304" s="216" t="s">
        <v>164</v>
      </c>
      <c r="L1304" s="44"/>
      <c r="M1304" s="221" t="s">
        <v>1</v>
      </c>
      <c r="N1304" s="222" t="s">
        <v>43</v>
      </c>
      <c r="O1304" s="91"/>
      <c r="P1304" s="223">
        <f>O1304*H1304</f>
        <v>0</v>
      </c>
      <c r="Q1304" s="223">
        <v>0</v>
      </c>
      <c r="R1304" s="223">
        <f>Q1304*H1304</f>
        <v>0</v>
      </c>
      <c r="S1304" s="223">
        <v>0</v>
      </c>
      <c r="T1304" s="224">
        <f>S1304*H1304</f>
        <v>0</v>
      </c>
      <c r="U1304" s="38"/>
      <c r="V1304" s="38"/>
      <c r="W1304" s="38"/>
      <c r="X1304" s="38"/>
      <c r="Y1304" s="38"/>
      <c r="Z1304" s="38"/>
      <c r="AA1304" s="38"/>
      <c r="AB1304" s="38"/>
      <c r="AC1304" s="38"/>
      <c r="AD1304" s="38"/>
      <c r="AE1304" s="38"/>
      <c r="AR1304" s="225" t="s">
        <v>254</v>
      </c>
      <c r="AT1304" s="225" t="s">
        <v>160</v>
      </c>
      <c r="AU1304" s="225" t="s">
        <v>87</v>
      </c>
      <c r="AY1304" s="17" t="s">
        <v>157</v>
      </c>
      <c r="BE1304" s="226">
        <f>IF(N1304="základní",J1304,0)</f>
        <v>0</v>
      </c>
      <c r="BF1304" s="226">
        <f>IF(N1304="snížená",J1304,0)</f>
        <v>0</v>
      </c>
      <c r="BG1304" s="226">
        <f>IF(N1304="zákl. přenesená",J1304,0)</f>
        <v>0</v>
      </c>
      <c r="BH1304" s="226">
        <f>IF(N1304="sníž. přenesená",J1304,0)</f>
        <v>0</v>
      </c>
      <c r="BI1304" s="226">
        <f>IF(N1304="nulová",J1304,0)</f>
        <v>0</v>
      </c>
      <c r="BJ1304" s="17" t="s">
        <v>85</v>
      </c>
      <c r="BK1304" s="226">
        <f>ROUND(I1304*H1304,2)</f>
        <v>0</v>
      </c>
      <c r="BL1304" s="17" t="s">
        <v>254</v>
      </c>
      <c r="BM1304" s="225" t="s">
        <v>2286</v>
      </c>
    </row>
    <row r="1305" s="2" customFormat="1" ht="24.15" customHeight="1">
      <c r="A1305" s="38"/>
      <c r="B1305" s="39"/>
      <c r="C1305" s="260" t="s">
        <v>2287</v>
      </c>
      <c r="D1305" s="260" t="s">
        <v>240</v>
      </c>
      <c r="E1305" s="261" t="s">
        <v>2288</v>
      </c>
      <c r="F1305" s="262" t="s">
        <v>2289</v>
      </c>
      <c r="G1305" s="263" t="s">
        <v>202</v>
      </c>
      <c r="H1305" s="264">
        <v>100</v>
      </c>
      <c r="I1305" s="265"/>
      <c r="J1305" s="266">
        <f>ROUND(I1305*H1305,2)</f>
        <v>0</v>
      </c>
      <c r="K1305" s="262" t="s">
        <v>164</v>
      </c>
      <c r="L1305" s="267"/>
      <c r="M1305" s="268" t="s">
        <v>1</v>
      </c>
      <c r="N1305" s="269" t="s">
        <v>43</v>
      </c>
      <c r="O1305" s="91"/>
      <c r="P1305" s="223">
        <f>O1305*H1305</f>
        <v>0</v>
      </c>
      <c r="Q1305" s="223">
        <v>0.00010000000000000001</v>
      </c>
      <c r="R1305" s="223">
        <f>Q1305*H1305</f>
        <v>0.01</v>
      </c>
      <c r="S1305" s="223">
        <v>0</v>
      </c>
      <c r="T1305" s="224">
        <f>S1305*H1305</f>
        <v>0</v>
      </c>
      <c r="U1305" s="38"/>
      <c r="V1305" s="38"/>
      <c r="W1305" s="38"/>
      <c r="X1305" s="38"/>
      <c r="Y1305" s="38"/>
      <c r="Z1305" s="38"/>
      <c r="AA1305" s="38"/>
      <c r="AB1305" s="38"/>
      <c r="AC1305" s="38"/>
      <c r="AD1305" s="38"/>
      <c r="AE1305" s="38"/>
      <c r="AR1305" s="225" t="s">
        <v>367</v>
      </c>
      <c r="AT1305" s="225" t="s">
        <v>240</v>
      </c>
      <c r="AU1305" s="225" t="s">
        <v>87</v>
      </c>
      <c r="AY1305" s="17" t="s">
        <v>157</v>
      </c>
      <c r="BE1305" s="226">
        <f>IF(N1305="základní",J1305,0)</f>
        <v>0</v>
      </c>
      <c r="BF1305" s="226">
        <f>IF(N1305="snížená",J1305,0)</f>
        <v>0</v>
      </c>
      <c r="BG1305" s="226">
        <f>IF(N1305="zákl. přenesená",J1305,0)</f>
        <v>0</v>
      </c>
      <c r="BH1305" s="226">
        <f>IF(N1305="sníž. přenesená",J1305,0)</f>
        <v>0</v>
      </c>
      <c r="BI1305" s="226">
        <f>IF(N1305="nulová",J1305,0)</f>
        <v>0</v>
      </c>
      <c r="BJ1305" s="17" t="s">
        <v>85</v>
      </c>
      <c r="BK1305" s="226">
        <f>ROUND(I1305*H1305,2)</f>
        <v>0</v>
      </c>
      <c r="BL1305" s="17" t="s">
        <v>254</v>
      </c>
      <c r="BM1305" s="225" t="s">
        <v>2290</v>
      </c>
    </row>
    <row r="1306" s="2" customFormat="1" ht="44.25" customHeight="1">
      <c r="A1306" s="38"/>
      <c r="B1306" s="39"/>
      <c r="C1306" s="214" t="s">
        <v>2291</v>
      </c>
      <c r="D1306" s="214" t="s">
        <v>160</v>
      </c>
      <c r="E1306" s="215" t="s">
        <v>2292</v>
      </c>
      <c r="F1306" s="216" t="s">
        <v>2293</v>
      </c>
      <c r="G1306" s="217" t="s">
        <v>202</v>
      </c>
      <c r="H1306" s="218">
        <v>400</v>
      </c>
      <c r="I1306" s="219"/>
      <c r="J1306" s="220">
        <f>ROUND(I1306*H1306,2)</f>
        <v>0</v>
      </c>
      <c r="K1306" s="216" t="s">
        <v>164</v>
      </c>
      <c r="L1306" s="44"/>
      <c r="M1306" s="221" t="s">
        <v>1</v>
      </c>
      <c r="N1306" s="222" t="s">
        <v>43</v>
      </c>
      <c r="O1306" s="91"/>
      <c r="P1306" s="223">
        <f>O1306*H1306</f>
        <v>0</v>
      </c>
      <c r="Q1306" s="223">
        <v>0</v>
      </c>
      <c r="R1306" s="223">
        <f>Q1306*H1306</f>
        <v>0</v>
      </c>
      <c r="S1306" s="223">
        <v>0</v>
      </c>
      <c r="T1306" s="224">
        <f>S1306*H1306</f>
        <v>0</v>
      </c>
      <c r="U1306" s="38"/>
      <c r="V1306" s="38"/>
      <c r="W1306" s="38"/>
      <c r="X1306" s="38"/>
      <c r="Y1306" s="38"/>
      <c r="Z1306" s="38"/>
      <c r="AA1306" s="38"/>
      <c r="AB1306" s="38"/>
      <c r="AC1306" s="38"/>
      <c r="AD1306" s="38"/>
      <c r="AE1306" s="38"/>
      <c r="AR1306" s="225" t="s">
        <v>254</v>
      </c>
      <c r="AT1306" s="225" t="s">
        <v>160</v>
      </c>
      <c r="AU1306" s="225" t="s">
        <v>87</v>
      </c>
      <c r="AY1306" s="17" t="s">
        <v>157</v>
      </c>
      <c r="BE1306" s="226">
        <f>IF(N1306="základní",J1306,0)</f>
        <v>0</v>
      </c>
      <c r="BF1306" s="226">
        <f>IF(N1306="snížená",J1306,0)</f>
        <v>0</v>
      </c>
      <c r="BG1306" s="226">
        <f>IF(N1306="zákl. přenesená",J1306,0)</f>
        <v>0</v>
      </c>
      <c r="BH1306" s="226">
        <f>IF(N1306="sníž. přenesená",J1306,0)</f>
        <v>0</v>
      </c>
      <c r="BI1306" s="226">
        <f>IF(N1306="nulová",J1306,0)</f>
        <v>0</v>
      </c>
      <c r="BJ1306" s="17" t="s">
        <v>85</v>
      </c>
      <c r="BK1306" s="226">
        <f>ROUND(I1306*H1306,2)</f>
        <v>0</v>
      </c>
      <c r="BL1306" s="17" t="s">
        <v>254</v>
      </c>
      <c r="BM1306" s="225" t="s">
        <v>2294</v>
      </c>
    </row>
    <row r="1307" s="2" customFormat="1" ht="37.8" customHeight="1">
      <c r="A1307" s="38"/>
      <c r="B1307" s="39"/>
      <c r="C1307" s="260" t="s">
        <v>2295</v>
      </c>
      <c r="D1307" s="260" t="s">
        <v>240</v>
      </c>
      <c r="E1307" s="261" t="s">
        <v>2296</v>
      </c>
      <c r="F1307" s="262" t="s">
        <v>2297</v>
      </c>
      <c r="G1307" s="263" t="s">
        <v>202</v>
      </c>
      <c r="H1307" s="264">
        <v>460</v>
      </c>
      <c r="I1307" s="265"/>
      <c r="J1307" s="266">
        <f>ROUND(I1307*H1307,2)</f>
        <v>0</v>
      </c>
      <c r="K1307" s="262" t="s">
        <v>164</v>
      </c>
      <c r="L1307" s="267"/>
      <c r="M1307" s="268" t="s">
        <v>1</v>
      </c>
      <c r="N1307" s="269" t="s">
        <v>43</v>
      </c>
      <c r="O1307" s="91"/>
      <c r="P1307" s="223">
        <f>O1307*H1307</f>
        <v>0</v>
      </c>
      <c r="Q1307" s="223">
        <v>8.0000000000000007E-05</v>
      </c>
      <c r="R1307" s="223">
        <f>Q1307*H1307</f>
        <v>0.036800000000000006</v>
      </c>
      <c r="S1307" s="223">
        <v>0</v>
      </c>
      <c r="T1307" s="224">
        <f>S1307*H1307</f>
        <v>0</v>
      </c>
      <c r="U1307" s="38"/>
      <c r="V1307" s="38"/>
      <c r="W1307" s="38"/>
      <c r="X1307" s="38"/>
      <c r="Y1307" s="38"/>
      <c r="Z1307" s="38"/>
      <c r="AA1307" s="38"/>
      <c r="AB1307" s="38"/>
      <c r="AC1307" s="38"/>
      <c r="AD1307" s="38"/>
      <c r="AE1307" s="38"/>
      <c r="AR1307" s="225" t="s">
        <v>367</v>
      </c>
      <c r="AT1307" s="225" t="s">
        <v>240</v>
      </c>
      <c r="AU1307" s="225" t="s">
        <v>87</v>
      </c>
      <c r="AY1307" s="17" t="s">
        <v>157</v>
      </c>
      <c r="BE1307" s="226">
        <f>IF(N1307="základní",J1307,0)</f>
        <v>0</v>
      </c>
      <c r="BF1307" s="226">
        <f>IF(N1307="snížená",J1307,0)</f>
        <v>0</v>
      </c>
      <c r="BG1307" s="226">
        <f>IF(N1307="zákl. přenesená",J1307,0)</f>
        <v>0</v>
      </c>
      <c r="BH1307" s="226">
        <f>IF(N1307="sníž. přenesená",J1307,0)</f>
        <v>0</v>
      </c>
      <c r="BI1307" s="226">
        <f>IF(N1307="nulová",J1307,0)</f>
        <v>0</v>
      </c>
      <c r="BJ1307" s="17" t="s">
        <v>85</v>
      </c>
      <c r="BK1307" s="226">
        <f>ROUND(I1307*H1307,2)</f>
        <v>0</v>
      </c>
      <c r="BL1307" s="17" t="s">
        <v>254</v>
      </c>
      <c r="BM1307" s="225" t="s">
        <v>2298</v>
      </c>
    </row>
    <row r="1308" s="14" customFormat="1">
      <c r="A1308" s="14"/>
      <c r="B1308" s="238"/>
      <c r="C1308" s="239"/>
      <c r="D1308" s="229" t="s">
        <v>167</v>
      </c>
      <c r="E1308" s="239"/>
      <c r="F1308" s="241" t="s">
        <v>2299</v>
      </c>
      <c r="G1308" s="239"/>
      <c r="H1308" s="242">
        <v>460</v>
      </c>
      <c r="I1308" s="243"/>
      <c r="J1308" s="239"/>
      <c r="K1308" s="239"/>
      <c r="L1308" s="244"/>
      <c r="M1308" s="245"/>
      <c r="N1308" s="246"/>
      <c r="O1308" s="246"/>
      <c r="P1308" s="246"/>
      <c r="Q1308" s="246"/>
      <c r="R1308" s="246"/>
      <c r="S1308" s="246"/>
      <c r="T1308" s="247"/>
      <c r="U1308" s="14"/>
      <c r="V1308" s="14"/>
      <c r="W1308" s="14"/>
      <c r="X1308" s="14"/>
      <c r="Y1308" s="14"/>
      <c r="Z1308" s="14"/>
      <c r="AA1308" s="14"/>
      <c r="AB1308" s="14"/>
      <c r="AC1308" s="14"/>
      <c r="AD1308" s="14"/>
      <c r="AE1308" s="14"/>
      <c r="AT1308" s="248" t="s">
        <v>167</v>
      </c>
      <c r="AU1308" s="248" t="s">
        <v>87</v>
      </c>
      <c r="AV1308" s="14" t="s">
        <v>87</v>
      </c>
      <c r="AW1308" s="14" t="s">
        <v>4</v>
      </c>
      <c r="AX1308" s="14" t="s">
        <v>85</v>
      </c>
      <c r="AY1308" s="248" t="s">
        <v>157</v>
      </c>
    </row>
    <row r="1309" s="2" customFormat="1" ht="33" customHeight="1">
      <c r="A1309" s="38"/>
      <c r="B1309" s="39"/>
      <c r="C1309" s="214" t="s">
        <v>2300</v>
      </c>
      <c r="D1309" s="214" t="s">
        <v>160</v>
      </c>
      <c r="E1309" s="215" t="s">
        <v>2301</v>
      </c>
      <c r="F1309" s="216" t="s">
        <v>2302</v>
      </c>
      <c r="G1309" s="217" t="s">
        <v>352</v>
      </c>
      <c r="H1309" s="218">
        <v>1</v>
      </c>
      <c r="I1309" s="219"/>
      <c r="J1309" s="220">
        <f>ROUND(I1309*H1309,2)</f>
        <v>0</v>
      </c>
      <c r="K1309" s="216" t="s">
        <v>164</v>
      </c>
      <c r="L1309" s="44"/>
      <c r="M1309" s="221" t="s">
        <v>1</v>
      </c>
      <c r="N1309" s="222" t="s">
        <v>43</v>
      </c>
      <c r="O1309" s="91"/>
      <c r="P1309" s="223">
        <f>O1309*H1309</f>
        <v>0</v>
      </c>
      <c r="Q1309" s="223">
        <v>0</v>
      </c>
      <c r="R1309" s="223">
        <f>Q1309*H1309</f>
        <v>0</v>
      </c>
      <c r="S1309" s="223">
        <v>0</v>
      </c>
      <c r="T1309" s="224">
        <f>S1309*H1309</f>
        <v>0</v>
      </c>
      <c r="U1309" s="38"/>
      <c r="V1309" s="38"/>
      <c r="W1309" s="38"/>
      <c r="X1309" s="38"/>
      <c r="Y1309" s="38"/>
      <c r="Z1309" s="38"/>
      <c r="AA1309" s="38"/>
      <c r="AB1309" s="38"/>
      <c r="AC1309" s="38"/>
      <c r="AD1309" s="38"/>
      <c r="AE1309" s="38"/>
      <c r="AR1309" s="225" t="s">
        <v>254</v>
      </c>
      <c r="AT1309" s="225" t="s">
        <v>160</v>
      </c>
      <c r="AU1309" s="225" t="s">
        <v>87</v>
      </c>
      <c r="AY1309" s="17" t="s">
        <v>157</v>
      </c>
      <c r="BE1309" s="226">
        <f>IF(N1309="základní",J1309,0)</f>
        <v>0</v>
      </c>
      <c r="BF1309" s="226">
        <f>IF(N1309="snížená",J1309,0)</f>
        <v>0</v>
      </c>
      <c r="BG1309" s="226">
        <f>IF(N1309="zákl. přenesená",J1309,0)</f>
        <v>0</v>
      </c>
      <c r="BH1309" s="226">
        <f>IF(N1309="sníž. přenesená",J1309,0)</f>
        <v>0</v>
      </c>
      <c r="BI1309" s="226">
        <f>IF(N1309="nulová",J1309,0)</f>
        <v>0</v>
      </c>
      <c r="BJ1309" s="17" t="s">
        <v>85</v>
      </c>
      <c r="BK1309" s="226">
        <f>ROUND(I1309*H1309,2)</f>
        <v>0</v>
      </c>
      <c r="BL1309" s="17" t="s">
        <v>254</v>
      </c>
      <c r="BM1309" s="225" t="s">
        <v>2303</v>
      </c>
    </row>
    <row r="1310" s="2" customFormat="1" ht="24.15" customHeight="1">
      <c r="A1310" s="38"/>
      <c r="B1310" s="39"/>
      <c r="C1310" s="260" t="s">
        <v>2304</v>
      </c>
      <c r="D1310" s="260" t="s">
        <v>240</v>
      </c>
      <c r="E1310" s="261" t="s">
        <v>2305</v>
      </c>
      <c r="F1310" s="262" t="s">
        <v>2306</v>
      </c>
      <c r="G1310" s="263" t="s">
        <v>352</v>
      </c>
      <c r="H1310" s="264">
        <v>1</v>
      </c>
      <c r="I1310" s="265"/>
      <c r="J1310" s="266">
        <f>ROUND(I1310*H1310,2)</f>
        <v>0</v>
      </c>
      <c r="K1310" s="262" t="s">
        <v>164</v>
      </c>
      <c r="L1310" s="267"/>
      <c r="M1310" s="268" t="s">
        <v>1</v>
      </c>
      <c r="N1310" s="269" t="s">
        <v>43</v>
      </c>
      <c r="O1310" s="91"/>
      <c r="P1310" s="223">
        <f>O1310*H1310</f>
        <v>0</v>
      </c>
      <c r="Q1310" s="223">
        <v>0.0038500000000000001</v>
      </c>
      <c r="R1310" s="223">
        <f>Q1310*H1310</f>
        <v>0.0038500000000000001</v>
      </c>
      <c r="S1310" s="223">
        <v>0</v>
      </c>
      <c r="T1310" s="224">
        <f>S1310*H1310</f>
        <v>0</v>
      </c>
      <c r="U1310" s="38"/>
      <c r="V1310" s="38"/>
      <c r="W1310" s="38"/>
      <c r="X1310" s="38"/>
      <c r="Y1310" s="38"/>
      <c r="Z1310" s="38"/>
      <c r="AA1310" s="38"/>
      <c r="AB1310" s="38"/>
      <c r="AC1310" s="38"/>
      <c r="AD1310" s="38"/>
      <c r="AE1310" s="38"/>
      <c r="AR1310" s="225" t="s">
        <v>367</v>
      </c>
      <c r="AT1310" s="225" t="s">
        <v>240</v>
      </c>
      <c r="AU1310" s="225" t="s">
        <v>87</v>
      </c>
      <c r="AY1310" s="17" t="s">
        <v>157</v>
      </c>
      <c r="BE1310" s="226">
        <f>IF(N1310="základní",J1310,0)</f>
        <v>0</v>
      </c>
      <c r="BF1310" s="226">
        <f>IF(N1310="snížená",J1310,0)</f>
        <v>0</v>
      </c>
      <c r="BG1310" s="226">
        <f>IF(N1310="zákl. přenesená",J1310,0)</f>
        <v>0</v>
      </c>
      <c r="BH1310" s="226">
        <f>IF(N1310="sníž. přenesená",J1310,0)</f>
        <v>0</v>
      </c>
      <c r="BI1310" s="226">
        <f>IF(N1310="nulová",J1310,0)</f>
        <v>0</v>
      </c>
      <c r="BJ1310" s="17" t="s">
        <v>85</v>
      </c>
      <c r="BK1310" s="226">
        <f>ROUND(I1310*H1310,2)</f>
        <v>0</v>
      </c>
      <c r="BL1310" s="17" t="s">
        <v>254</v>
      </c>
      <c r="BM1310" s="225" t="s">
        <v>2307</v>
      </c>
    </row>
    <row r="1311" s="2" customFormat="1" ht="37.8" customHeight="1">
      <c r="A1311" s="38"/>
      <c r="B1311" s="39"/>
      <c r="C1311" s="214" t="s">
        <v>2308</v>
      </c>
      <c r="D1311" s="214" t="s">
        <v>160</v>
      </c>
      <c r="E1311" s="215" t="s">
        <v>2309</v>
      </c>
      <c r="F1311" s="216" t="s">
        <v>2310</v>
      </c>
      <c r="G1311" s="217" t="s">
        <v>352</v>
      </c>
      <c r="H1311" s="218">
        <v>55</v>
      </c>
      <c r="I1311" s="219"/>
      <c r="J1311" s="220">
        <f>ROUND(I1311*H1311,2)</f>
        <v>0</v>
      </c>
      <c r="K1311" s="216" t="s">
        <v>164</v>
      </c>
      <c r="L1311" s="44"/>
      <c r="M1311" s="221" t="s">
        <v>1</v>
      </c>
      <c r="N1311" s="222" t="s">
        <v>43</v>
      </c>
      <c r="O1311" s="91"/>
      <c r="P1311" s="223">
        <f>O1311*H1311</f>
        <v>0</v>
      </c>
      <c r="Q1311" s="223">
        <v>0</v>
      </c>
      <c r="R1311" s="223">
        <f>Q1311*H1311</f>
        <v>0</v>
      </c>
      <c r="S1311" s="223">
        <v>0</v>
      </c>
      <c r="T1311" s="224">
        <f>S1311*H1311</f>
        <v>0</v>
      </c>
      <c r="U1311" s="38"/>
      <c r="V1311" s="38"/>
      <c r="W1311" s="38"/>
      <c r="X1311" s="38"/>
      <c r="Y1311" s="38"/>
      <c r="Z1311" s="38"/>
      <c r="AA1311" s="38"/>
      <c r="AB1311" s="38"/>
      <c r="AC1311" s="38"/>
      <c r="AD1311" s="38"/>
      <c r="AE1311" s="38"/>
      <c r="AR1311" s="225" t="s">
        <v>254</v>
      </c>
      <c r="AT1311" s="225" t="s">
        <v>160</v>
      </c>
      <c r="AU1311" s="225" t="s">
        <v>87</v>
      </c>
      <c r="AY1311" s="17" t="s">
        <v>157</v>
      </c>
      <c r="BE1311" s="226">
        <f>IF(N1311="základní",J1311,0)</f>
        <v>0</v>
      </c>
      <c r="BF1311" s="226">
        <f>IF(N1311="snížená",J1311,0)</f>
        <v>0</v>
      </c>
      <c r="BG1311" s="226">
        <f>IF(N1311="zákl. přenesená",J1311,0)</f>
        <v>0</v>
      </c>
      <c r="BH1311" s="226">
        <f>IF(N1311="sníž. přenesená",J1311,0)</f>
        <v>0</v>
      </c>
      <c r="BI1311" s="226">
        <f>IF(N1311="nulová",J1311,0)</f>
        <v>0</v>
      </c>
      <c r="BJ1311" s="17" t="s">
        <v>85</v>
      </c>
      <c r="BK1311" s="226">
        <f>ROUND(I1311*H1311,2)</f>
        <v>0</v>
      </c>
      <c r="BL1311" s="17" t="s">
        <v>254</v>
      </c>
      <c r="BM1311" s="225" t="s">
        <v>2311</v>
      </c>
    </row>
    <row r="1312" s="2" customFormat="1" ht="24.15" customHeight="1">
      <c r="A1312" s="38"/>
      <c r="B1312" s="39"/>
      <c r="C1312" s="260" t="s">
        <v>2312</v>
      </c>
      <c r="D1312" s="260" t="s">
        <v>240</v>
      </c>
      <c r="E1312" s="261" t="s">
        <v>2313</v>
      </c>
      <c r="F1312" s="262" t="s">
        <v>2314</v>
      </c>
      <c r="G1312" s="263" t="s">
        <v>352</v>
      </c>
      <c r="H1312" s="264">
        <v>55</v>
      </c>
      <c r="I1312" s="265"/>
      <c r="J1312" s="266">
        <f>ROUND(I1312*H1312,2)</f>
        <v>0</v>
      </c>
      <c r="K1312" s="262" t="s">
        <v>164</v>
      </c>
      <c r="L1312" s="267"/>
      <c r="M1312" s="268" t="s">
        <v>1</v>
      </c>
      <c r="N1312" s="269" t="s">
        <v>43</v>
      </c>
      <c r="O1312" s="91"/>
      <c r="P1312" s="223">
        <f>O1312*H1312</f>
        <v>0</v>
      </c>
      <c r="Q1312" s="223">
        <v>9.0000000000000006E-05</v>
      </c>
      <c r="R1312" s="223">
        <f>Q1312*H1312</f>
        <v>0.0049500000000000004</v>
      </c>
      <c r="S1312" s="223">
        <v>0</v>
      </c>
      <c r="T1312" s="224">
        <f>S1312*H1312</f>
        <v>0</v>
      </c>
      <c r="U1312" s="38"/>
      <c r="V1312" s="38"/>
      <c r="W1312" s="38"/>
      <c r="X1312" s="38"/>
      <c r="Y1312" s="38"/>
      <c r="Z1312" s="38"/>
      <c r="AA1312" s="38"/>
      <c r="AB1312" s="38"/>
      <c r="AC1312" s="38"/>
      <c r="AD1312" s="38"/>
      <c r="AE1312" s="38"/>
      <c r="AR1312" s="225" t="s">
        <v>367</v>
      </c>
      <c r="AT1312" s="225" t="s">
        <v>240</v>
      </c>
      <c r="AU1312" s="225" t="s">
        <v>87</v>
      </c>
      <c r="AY1312" s="17" t="s">
        <v>157</v>
      </c>
      <c r="BE1312" s="226">
        <f>IF(N1312="základní",J1312,0)</f>
        <v>0</v>
      </c>
      <c r="BF1312" s="226">
        <f>IF(N1312="snížená",J1312,0)</f>
        <v>0</v>
      </c>
      <c r="BG1312" s="226">
        <f>IF(N1312="zákl. přenesená",J1312,0)</f>
        <v>0</v>
      </c>
      <c r="BH1312" s="226">
        <f>IF(N1312="sníž. přenesená",J1312,0)</f>
        <v>0</v>
      </c>
      <c r="BI1312" s="226">
        <f>IF(N1312="nulová",J1312,0)</f>
        <v>0</v>
      </c>
      <c r="BJ1312" s="17" t="s">
        <v>85</v>
      </c>
      <c r="BK1312" s="226">
        <f>ROUND(I1312*H1312,2)</f>
        <v>0</v>
      </c>
      <c r="BL1312" s="17" t="s">
        <v>254</v>
      </c>
      <c r="BM1312" s="225" t="s">
        <v>2315</v>
      </c>
    </row>
    <row r="1313" s="2" customFormat="1" ht="37.8" customHeight="1">
      <c r="A1313" s="38"/>
      <c r="B1313" s="39"/>
      <c r="C1313" s="214" t="s">
        <v>2316</v>
      </c>
      <c r="D1313" s="214" t="s">
        <v>160</v>
      </c>
      <c r="E1313" s="215" t="s">
        <v>2317</v>
      </c>
      <c r="F1313" s="216" t="s">
        <v>2318</v>
      </c>
      <c r="G1313" s="217" t="s">
        <v>352</v>
      </c>
      <c r="H1313" s="218">
        <v>10</v>
      </c>
      <c r="I1313" s="219"/>
      <c r="J1313" s="220">
        <f>ROUND(I1313*H1313,2)</f>
        <v>0</v>
      </c>
      <c r="K1313" s="216" t="s">
        <v>164</v>
      </c>
      <c r="L1313" s="44"/>
      <c r="M1313" s="221" t="s">
        <v>1</v>
      </c>
      <c r="N1313" s="222" t="s">
        <v>43</v>
      </c>
      <c r="O1313" s="91"/>
      <c r="P1313" s="223">
        <f>O1313*H1313</f>
        <v>0</v>
      </c>
      <c r="Q1313" s="223">
        <v>0</v>
      </c>
      <c r="R1313" s="223">
        <f>Q1313*H1313</f>
        <v>0</v>
      </c>
      <c r="S1313" s="223">
        <v>0</v>
      </c>
      <c r="T1313" s="224">
        <f>S1313*H1313</f>
        <v>0</v>
      </c>
      <c r="U1313" s="38"/>
      <c r="V1313" s="38"/>
      <c r="W1313" s="38"/>
      <c r="X1313" s="38"/>
      <c r="Y1313" s="38"/>
      <c r="Z1313" s="38"/>
      <c r="AA1313" s="38"/>
      <c r="AB1313" s="38"/>
      <c r="AC1313" s="38"/>
      <c r="AD1313" s="38"/>
      <c r="AE1313" s="38"/>
      <c r="AR1313" s="225" t="s">
        <v>254</v>
      </c>
      <c r="AT1313" s="225" t="s">
        <v>160</v>
      </c>
      <c r="AU1313" s="225" t="s">
        <v>87</v>
      </c>
      <c r="AY1313" s="17" t="s">
        <v>157</v>
      </c>
      <c r="BE1313" s="226">
        <f>IF(N1313="základní",J1313,0)</f>
        <v>0</v>
      </c>
      <c r="BF1313" s="226">
        <f>IF(N1313="snížená",J1313,0)</f>
        <v>0</v>
      </c>
      <c r="BG1313" s="226">
        <f>IF(N1313="zákl. přenesená",J1313,0)</f>
        <v>0</v>
      </c>
      <c r="BH1313" s="226">
        <f>IF(N1313="sníž. přenesená",J1313,0)</f>
        <v>0</v>
      </c>
      <c r="BI1313" s="226">
        <f>IF(N1313="nulová",J1313,0)</f>
        <v>0</v>
      </c>
      <c r="BJ1313" s="17" t="s">
        <v>85</v>
      </c>
      <c r="BK1313" s="226">
        <f>ROUND(I1313*H1313,2)</f>
        <v>0</v>
      </c>
      <c r="BL1313" s="17" t="s">
        <v>254</v>
      </c>
      <c r="BM1313" s="225" t="s">
        <v>2319</v>
      </c>
    </row>
    <row r="1314" s="2" customFormat="1" ht="37.8" customHeight="1">
      <c r="A1314" s="38"/>
      <c r="B1314" s="39"/>
      <c r="C1314" s="260" t="s">
        <v>2320</v>
      </c>
      <c r="D1314" s="260" t="s">
        <v>240</v>
      </c>
      <c r="E1314" s="261" t="s">
        <v>2321</v>
      </c>
      <c r="F1314" s="262" t="s">
        <v>2322</v>
      </c>
      <c r="G1314" s="263" t="s">
        <v>352</v>
      </c>
      <c r="H1314" s="264">
        <v>10</v>
      </c>
      <c r="I1314" s="265"/>
      <c r="J1314" s="266">
        <f>ROUND(I1314*H1314,2)</f>
        <v>0</v>
      </c>
      <c r="K1314" s="262" t="s">
        <v>164</v>
      </c>
      <c r="L1314" s="267"/>
      <c r="M1314" s="268" t="s">
        <v>1</v>
      </c>
      <c r="N1314" s="269" t="s">
        <v>43</v>
      </c>
      <c r="O1314" s="91"/>
      <c r="P1314" s="223">
        <f>O1314*H1314</f>
        <v>0</v>
      </c>
      <c r="Q1314" s="223">
        <v>9.0000000000000006E-05</v>
      </c>
      <c r="R1314" s="223">
        <f>Q1314*H1314</f>
        <v>0.00090000000000000008</v>
      </c>
      <c r="S1314" s="223">
        <v>0</v>
      </c>
      <c r="T1314" s="224">
        <f>S1314*H1314</f>
        <v>0</v>
      </c>
      <c r="U1314" s="38"/>
      <c r="V1314" s="38"/>
      <c r="W1314" s="38"/>
      <c r="X1314" s="38"/>
      <c r="Y1314" s="38"/>
      <c r="Z1314" s="38"/>
      <c r="AA1314" s="38"/>
      <c r="AB1314" s="38"/>
      <c r="AC1314" s="38"/>
      <c r="AD1314" s="38"/>
      <c r="AE1314" s="38"/>
      <c r="AR1314" s="225" t="s">
        <v>367</v>
      </c>
      <c r="AT1314" s="225" t="s">
        <v>240</v>
      </c>
      <c r="AU1314" s="225" t="s">
        <v>87</v>
      </c>
      <c r="AY1314" s="17" t="s">
        <v>157</v>
      </c>
      <c r="BE1314" s="226">
        <f>IF(N1314="základní",J1314,0)</f>
        <v>0</v>
      </c>
      <c r="BF1314" s="226">
        <f>IF(N1314="snížená",J1314,0)</f>
        <v>0</v>
      </c>
      <c r="BG1314" s="226">
        <f>IF(N1314="zákl. přenesená",J1314,0)</f>
        <v>0</v>
      </c>
      <c r="BH1314" s="226">
        <f>IF(N1314="sníž. přenesená",J1314,0)</f>
        <v>0</v>
      </c>
      <c r="BI1314" s="226">
        <f>IF(N1314="nulová",J1314,0)</f>
        <v>0</v>
      </c>
      <c r="BJ1314" s="17" t="s">
        <v>85</v>
      </c>
      <c r="BK1314" s="226">
        <f>ROUND(I1314*H1314,2)</f>
        <v>0</v>
      </c>
      <c r="BL1314" s="17" t="s">
        <v>254</v>
      </c>
      <c r="BM1314" s="225" t="s">
        <v>2323</v>
      </c>
    </row>
    <row r="1315" s="2" customFormat="1" ht="37.8" customHeight="1">
      <c r="A1315" s="38"/>
      <c r="B1315" s="39"/>
      <c r="C1315" s="214" t="s">
        <v>2324</v>
      </c>
      <c r="D1315" s="214" t="s">
        <v>160</v>
      </c>
      <c r="E1315" s="215" t="s">
        <v>2325</v>
      </c>
      <c r="F1315" s="216" t="s">
        <v>2326</v>
      </c>
      <c r="G1315" s="217" t="s">
        <v>352</v>
      </c>
      <c r="H1315" s="218">
        <v>20</v>
      </c>
      <c r="I1315" s="219"/>
      <c r="J1315" s="220">
        <f>ROUND(I1315*H1315,2)</f>
        <v>0</v>
      </c>
      <c r="K1315" s="216" t="s">
        <v>164</v>
      </c>
      <c r="L1315" s="44"/>
      <c r="M1315" s="221" t="s">
        <v>1</v>
      </c>
      <c r="N1315" s="222" t="s">
        <v>43</v>
      </c>
      <c r="O1315" s="91"/>
      <c r="P1315" s="223">
        <f>O1315*H1315</f>
        <v>0</v>
      </c>
      <c r="Q1315" s="223">
        <v>0</v>
      </c>
      <c r="R1315" s="223">
        <f>Q1315*H1315</f>
        <v>0</v>
      </c>
      <c r="S1315" s="223">
        <v>0</v>
      </c>
      <c r="T1315" s="224">
        <f>S1315*H1315</f>
        <v>0</v>
      </c>
      <c r="U1315" s="38"/>
      <c r="V1315" s="38"/>
      <c r="W1315" s="38"/>
      <c r="X1315" s="38"/>
      <c r="Y1315" s="38"/>
      <c r="Z1315" s="38"/>
      <c r="AA1315" s="38"/>
      <c r="AB1315" s="38"/>
      <c r="AC1315" s="38"/>
      <c r="AD1315" s="38"/>
      <c r="AE1315" s="38"/>
      <c r="AR1315" s="225" t="s">
        <v>254</v>
      </c>
      <c r="AT1315" s="225" t="s">
        <v>160</v>
      </c>
      <c r="AU1315" s="225" t="s">
        <v>87</v>
      </c>
      <c r="AY1315" s="17" t="s">
        <v>157</v>
      </c>
      <c r="BE1315" s="226">
        <f>IF(N1315="základní",J1315,0)</f>
        <v>0</v>
      </c>
      <c r="BF1315" s="226">
        <f>IF(N1315="snížená",J1315,0)</f>
        <v>0</v>
      </c>
      <c r="BG1315" s="226">
        <f>IF(N1315="zákl. přenesená",J1315,0)</f>
        <v>0</v>
      </c>
      <c r="BH1315" s="226">
        <f>IF(N1315="sníž. přenesená",J1315,0)</f>
        <v>0</v>
      </c>
      <c r="BI1315" s="226">
        <f>IF(N1315="nulová",J1315,0)</f>
        <v>0</v>
      </c>
      <c r="BJ1315" s="17" t="s">
        <v>85</v>
      </c>
      <c r="BK1315" s="226">
        <f>ROUND(I1315*H1315,2)</f>
        <v>0</v>
      </c>
      <c r="BL1315" s="17" t="s">
        <v>254</v>
      </c>
      <c r="BM1315" s="225" t="s">
        <v>2327</v>
      </c>
    </row>
    <row r="1316" s="2" customFormat="1" ht="24.15" customHeight="1">
      <c r="A1316" s="38"/>
      <c r="B1316" s="39"/>
      <c r="C1316" s="260" t="s">
        <v>2328</v>
      </c>
      <c r="D1316" s="260" t="s">
        <v>240</v>
      </c>
      <c r="E1316" s="261" t="s">
        <v>2329</v>
      </c>
      <c r="F1316" s="262" t="s">
        <v>2330</v>
      </c>
      <c r="G1316" s="263" t="s">
        <v>352</v>
      </c>
      <c r="H1316" s="264">
        <v>20</v>
      </c>
      <c r="I1316" s="265"/>
      <c r="J1316" s="266">
        <f>ROUND(I1316*H1316,2)</f>
        <v>0</v>
      </c>
      <c r="K1316" s="262" t="s">
        <v>164</v>
      </c>
      <c r="L1316" s="267"/>
      <c r="M1316" s="268" t="s">
        <v>1</v>
      </c>
      <c r="N1316" s="269" t="s">
        <v>43</v>
      </c>
      <c r="O1316" s="91"/>
      <c r="P1316" s="223">
        <f>O1316*H1316</f>
        <v>0</v>
      </c>
      <c r="Q1316" s="223">
        <v>0.00010000000000000001</v>
      </c>
      <c r="R1316" s="223">
        <f>Q1316*H1316</f>
        <v>0.002</v>
      </c>
      <c r="S1316" s="223">
        <v>0</v>
      </c>
      <c r="T1316" s="224">
        <f>S1316*H1316</f>
        <v>0</v>
      </c>
      <c r="U1316" s="38"/>
      <c r="V1316" s="38"/>
      <c r="W1316" s="38"/>
      <c r="X1316" s="38"/>
      <c r="Y1316" s="38"/>
      <c r="Z1316" s="38"/>
      <c r="AA1316" s="38"/>
      <c r="AB1316" s="38"/>
      <c r="AC1316" s="38"/>
      <c r="AD1316" s="38"/>
      <c r="AE1316" s="38"/>
      <c r="AR1316" s="225" t="s">
        <v>367</v>
      </c>
      <c r="AT1316" s="225" t="s">
        <v>240</v>
      </c>
      <c r="AU1316" s="225" t="s">
        <v>87</v>
      </c>
      <c r="AY1316" s="17" t="s">
        <v>157</v>
      </c>
      <c r="BE1316" s="226">
        <f>IF(N1316="základní",J1316,0)</f>
        <v>0</v>
      </c>
      <c r="BF1316" s="226">
        <f>IF(N1316="snížená",J1316,0)</f>
        <v>0</v>
      </c>
      <c r="BG1316" s="226">
        <f>IF(N1316="zákl. přenesená",J1316,0)</f>
        <v>0</v>
      </c>
      <c r="BH1316" s="226">
        <f>IF(N1316="sníž. přenesená",J1316,0)</f>
        <v>0</v>
      </c>
      <c r="BI1316" s="226">
        <f>IF(N1316="nulová",J1316,0)</f>
        <v>0</v>
      </c>
      <c r="BJ1316" s="17" t="s">
        <v>85</v>
      </c>
      <c r="BK1316" s="226">
        <f>ROUND(I1316*H1316,2)</f>
        <v>0</v>
      </c>
      <c r="BL1316" s="17" t="s">
        <v>254</v>
      </c>
      <c r="BM1316" s="225" t="s">
        <v>2331</v>
      </c>
    </row>
    <row r="1317" s="2" customFormat="1" ht="37.8" customHeight="1">
      <c r="A1317" s="38"/>
      <c r="B1317" s="39"/>
      <c r="C1317" s="214" t="s">
        <v>2332</v>
      </c>
      <c r="D1317" s="214" t="s">
        <v>160</v>
      </c>
      <c r="E1317" s="215" t="s">
        <v>2333</v>
      </c>
      <c r="F1317" s="216" t="s">
        <v>2334</v>
      </c>
      <c r="G1317" s="217" t="s">
        <v>352</v>
      </c>
      <c r="H1317" s="218">
        <v>6</v>
      </c>
      <c r="I1317" s="219"/>
      <c r="J1317" s="220">
        <f>ROUND(I1317*H1317,2)</f>
        <v>0</v>
      </c>
      <c r="K1317" s="216" t="s">
        <v>164</v>
      </c>
      <c r="L1317" s="44"/>
      <c r="M1317" s="221" t="s">
        <v>1</v>
      </c>
      <c r="N1317" s="222" t="s">
        <v>43</v>
      </c>
      <c r="O1317" s="91"/>
      <c r="P1317" s="223">
        <f>O1317*H1317</f>
        <v>0</v>
      </c>
      <c r="Q1317" s="223">
        <v>0</v>
      </c>
      <c r="R1317" s="223">
        <f>Q1317*H1317</f>
        <v>0</v>
      </c>
      <c r="S1317" s="223">
        <v>0</v>
      </c>
      <c r="T1317" s="224">
        <f>S1317*H1317</f>
        <v>0</v>
      </c>
      <c r="U1317" s="38"/>
      <c r="V1317" s="38"/>
      <c r="W1317" s="38"/>
      <c r="X1317" s="38"/>
      <c r="Y1317" s="38"/>
      <c r="Z1317" s="38"/>
      <c r="AA1317" s="38"/>
      <c r="AB1317" s="38"/>
      <c r="AC1317" s="38"/>
      <c r="AD1317" s="38"/>
      <c r="AE1317" s="38"/>
      <c r="AR1317" s="225" t="s">
        <v>254</v>
      </c>
      <c r="AT1317" s="225" t="s">
        <v>160</v>
      </c>
      <c r="AU1317" s="225" t="s">
        <v>87</v>
      </c>
      <c r="AY1317" s="17" t="s">
        <v>157</v>
      </c>
      <c r="BE1317" s="226">
        <f>IF(N1317="základní",J1317,0)</f>
        <v>0</v>
      </c>
      <c r="BF1317" s="226">
        <f>IF(N1317="snížená",J1317,0)</f>
        <v>0</v>
      </c>
      <c r="BG1317" s="226">
        <f>IF(N1317="zákl. přenesená",J1317,0)</f>
        <v>0</v>
      </c>
      <c r="BH1317" s="226">
        <f>IF(N1317="sníž. přenesená",J1317,0)</f>
        <v>0</v>
      </c>
      <c r="BI1317" s="226">
        <f>IF(N1317="nulová",J1317,0)</f>
        <v>0</v>
      </c>
      <c r="BJ1317" s="17" t="s">
        <v>85</v>
      </c>
      <c r="BK1317" s="226">
        <f>ROUND(I1317*H1317,2)</f>
        <v>0</v>
      </c>
      <c r="BL1317" s="17" t="s">
        <v>254</v>
      </c>
      <c r="BM1317" s="225" t="s">
        <v>2335</v>
      </c>
    </row>
    <row r="1318" s="2" customFormat="1" ht="24.15" customHeight="1">
      <c r="A1318" s="38"/>
      <c r="B1318" s="39"/>
      <c r="C1318" s="260" t="s">
        <v>2336</v>
      </c>
      <c r="D1318" s="260" t="s">
        <v>240</v>
      </c>
      <c r="E1318" s="261" t="s">
        <v>2337</v>
      </c>
      <c r="F1318" s="262" t="s">
        <v>2338</v>
      </c>
      <c r="G1318" s="263" t="s">
        <v>352</v>
      </c>
      <c r="H1318" s="264">
        <v>6</v>
      </c>
      <c r="I1318" s="265"/>
      <c r="J1318" s="266">
        <f>ROUND(I1318*H1318,2)</f>
        <v>0</v>
      </c>
      <c r="K1318" s="262" t="s">
        <v>164</v>
      </c>
      <c r="L1318" s="267"/>
      <c r="M1318" s="268" t="s">
        <v>1</v>
      </c>
      <c r="N1318" s="269" t="s">
        <v>43</v>
      </c>
      <c r="O1318" s="91"/>
      <c r="P1318" s="223">
        <f>O1318*H1318</f>
        <v>0</v>
      </c>
      <c r="Q1318" s="223">
        <v>9.0000000000000006E-05</v>
      </c>
      <c r="R1318" s="223">
        <f>Q1318*H1318</f>
        <v>0.00054000000000000001</v>
      </c>
      <c r="S1318" s="223">
        <v>0</v>
      </c>
      <c r="T1318" s="224">
        <f>S1318*H1318</f>
        <v>0</v>
      </c>
      <c r="U1318" s="38"/>
      <c r="V1318" s="38"/>
      <c r="W1318" s="38"/>
      <c r="X1318" s="38"/>
      <c r="Y1318" s="38"/>
      <c r="Z1318" s="38"/>
      <c r="AA1318" s="38"/>
      <c r="AB1318" s="38"/>
      <c r="AC1318" s="38"/>
      <c r="AD1318" s="38"/>
      <c r="AE1318" s="38"/>
      <c r="AR1318" s="225" t="s">
        <v>367</v>
      </c>
      <c r="AT1318" s="225" t="s">
        <v>240</v>
      </c>
      <c r="AU1318" s="225" t="s">
        <v>87</v>
      </c>
      <c r="AY1318" s="17" t="s">
        <v>157</v>
      </c>
      <c r="BE1318" s="226">
        <f>IF(N1318="základní",J1318,0)</f>
        <v>0</v>
      </c>
      <c r="BF1318" s="226">
        <f>IF(N1318="snížená",J1318,0)</f>
        <v>0</v>
      </c>
      <c r="BG1318" s="226">
        <f>IF(N1318="zákl. přenesená",J1318,0)</f>
        <v>0</v>
      </c>
      <c r="BH1318" s="226">
        <f>IF(N1318="sníž. přenesená",J1318,0)</f>
        <v>0</v>
      </c>
      <c r="BI1318" s="226">
        <f>IF(N1318="nulová",J1318,0)</f>
        <v>0</v>
      </c>
      <c r="BJ1318" s="17" t="s">
        <v>85</v>
      </c>
      <c r="BK1318" s="226">
        <f>ROUND(I1318*H1318,2)</f>
        <v>0</v>
      </c>
      <c r="BL1318" s="17" t="s">
        <v>254</v>
      </c>
      <c r="BM1318" s="225" t="s">
        <v>2339</v>
      </c>
    </row>
    <row r="1319" s="2" customFormat="1" ht="49.05" customHeight="1">
      <c r="A1319" s="38"/>
      <c r="B1319" s="39"/>
      <c r="C1319" s="214" t="s">
        <v>2340</v>
      </c>
      <c r="D1319" s="214" t="s">
        <v>160</v>
      </c>
      <c r="E1319" s="215" t="s">
        <v>2341</v>
      </c>
      <c r="F1319" s="216" t="s">
        <v>2342</v>
      </c>
      <c r="G1319" s="217" t="s">
        <v>352</v>
      </c>
      <c r="H1319" s="218">
        <v>10</v>
      </c>
      <c r="I1319" s="219"/>
      <c r="J1319" s="220">
        <f>ROUND(I1319*H1319,2)</f>
        <v>0</v>
      </c>
      <c r="K1319" s="216" t="s">
        <v>164</v>
      </c>
      <c r="L1319" s="44"/>
      <c r="M1319" s="221" t="s">
        <v>1</v>
      </c>
      <c r="N1319" s="222" t="s">
        <v>43</v>
      </c>
      <c r="O1319" s="91"/>
      <c r="P1319" s="223">
        <f>O1319*H1319</f>
        <v>0</v>
      </c>
      <c r="Q1319" s="223">
        <v>0</v>
      </c>
      <c r="R1319" s="223">
        <f>Q1319*H1319</f>
        <v>0</v>
      </c>
      <c r="S1319" s="223">
        <v>0</v>
      </c>
      <c r="T1319" s="224">
        <f>S1319*H1319</f>
        <v>0</v>
      </c>
      <c r="U1319" s="38"/>
      <c r="V1319" s="38"/>
      <c r="W1319" s="38"/>
      <c r="X1319" s="38"/>
      <c r="Y1319" s="38"/>
      <c r="Z1319" s="38"/>
      <c r="AA1319" s="38"/>
      <c r="AB1319" s="38"/>
      <c r="AC1319" s="38"/>
      <c r="AD1319" s="38"/>
      <c r="AE1319" s="38"/>
      <c r="AR1319" s="225" t="s">
        <v>254</v>
      </c>
      <c r="AT1319" s="225" t="s">
        <v>160</v>
      </c>
      <c r="AU1319" s="225" t="s">
        <v>87</v>
      </c>
      <c r="AY1319" s="17" t="s">
        <v>157</v>
      </c>
      <c r="BE1319" s="226">
        <f>IF(N1319="základní",J1319,0)</f>
        <v>0</v>
      </c>
      <c r="BF1319" s="226">
        <f>IF(N1319="snížená",J1319,0)</f>
        <v>0</v>
      </c>
      <c r="BG1319" s="226">
        <f>IF(N1319="zákl. přenesená",J1319,0)</f>
        <v>0</v>
      </c>
      <c r="BH1319" s="226">
        <f>IF(N1319="sníž. přenesená",J1319,0)</f>
        <v>0</v>
      </c>
      <c r="BI1319" s="226">
        <f>IF(N1319="nulová",J1319,0)</f>
        <v>0</v>
      </c>
      <c r="BJ1319" s="17" t="s">
        <v>85</v>
      </c>
      <c r="BK1319" s="226">
        <f>ROUND(I1319*H1319,2)</f>
        <v>0</v>
      </c>
      <c r="BL1319" s="17" t="s">
        <v>254</v>
      </c>
      <c r="BM1319" s="225" t="s">
        <v>2343</v>
      </c>
    </row>
    <row r="1320" s="2" customFormat="1" ht="24.15" customHeight="1">
      <c r="A1320" s="38"/>
      <c r="B1320" s="39"/>
      <c r="C1320" s="260" t="s">
        <v>2344</v>
      </c>
      <c r="D1320" s="260" t="s">
        <v>240</v>
      </c>
      <c r="E1320" s="261" t="s">
        <v>2345</v>
      </c>
      <c r="F1320" s="262" t="s">
        <v>2346</v>
      </c>
      <c r="G1320" s="263" t="s">
        <v>352</v>
      </c>
      <c r="H1320" s="264">
        <v>10</v>
      </c>
      <c r="I1320" s="265"/>
      <c r="J1320" s="266">
        <f>ROUND(I1320*H1320,2)</f>
        <v>0</v>
      </c>
      <c r="K1320" s="262" t="s">
        <v>164</v>
      </c>
      <c r="L1320" s="267"/>
      <c r="M1320" s="268" t="s">
        <v>1</v>
      </c>
      <c r="N1320" s="269" t="s">
        <v>43</v>
      </c>
      <c r="O1320" s="91"/>
      <c r="P1320" s="223">
        <f>O1320*H1320</f>
        <v>0</v>
      </c>
      <c r="Q1320" s="223">
        <v>8.0000000000000007E-05</v>
      </c>
      <c r="R1320" s="223">
        <f>Q1320*H1320</f>
        <v>0.00080000000000000004</v>
      </c>
      <c r="S1320" s="223">
        <v>0</v>
      </c>
      <c r="T1320" s="224">
        <f>S1320*H1320</f>
        <v>0</v>
      </c>
      <c r="U1320" s="38"/>
      <c r="V1320" s="38"/>
      <c r="W1320" s="38"/>
      <c r="X1320" s="38"/>
      <c r="Y1320" s="38"/>
      <c r="Z1320" s="38"/>
      <c r="AA1320" s="38"/>
      <c r="AB1320" s="38"/>
      <c r="AC1320" s="38"/>
      <c r="AD1320" s="38"/>
      <c r="AE1320" s="38"/>
      <c r="AR1320" s="225" t="s">
        <v>367</v>
      </c>
      <c r="AT1320" s="225" t="s">
        <v>240</v>
      </c>
      <c r="AU1320" s="225" t="s">
        <v>87</v>
      </c>
      <c r="AY1320" s="17" t="s">
        <v>157</v>
      </c>
      <c r="BE1320" s="226">
        <f>IF(N1320="základní",J1320,0)</f>
        <v>0</v>
      </c>
      <c r="BF1320" s="226">
        <f>IF(N1320="snížená",J1320,0)</f>
        <v>0</v>
      </c>
      <c r="BG1320" s="226">
        <f>IF(N1320="zákl. přenesená",J1320,0)</f>
        <v>0</v>
      </c>
      <c r="BH1320" s="226">
        <f>IF(N1320="sníž. přenesená",J1320,0)</f>
        <v>0</v>
      </c>
      <c r="BI1320" s="226">
        <f>IF(N1320="nulová",J1320,0)</f>
        <v>0</v>
      </c>
      <c r="BJ1320" s="17" t="s">
        <v>85</v>
      </c>
      <c r="BK1320" s="226">
        <f>ROUND(I1320*H1320,2)</f>
        <v>0</v>
      </c>
      <c r="BL1320" s="17" t="s">
        <v>254</v>
      </c>
      <c r="BM1320" s="225" t="s">
        <v>2347</v>
      </c>
    </row>
    <row r="1321" s="2" customFormat="1" ht="49.05" customHeight="1">
      <c r="A1321" s="38"/>
      <c r="B1321" s="39"/>
      <c r="C1321" s="214" t="s">
        <v>2348</v>
      </c>
      <c r="D1321" s="214" t="s">
        <v>160</v>
      </c>
      <c r="E1321" s="215" t="s">
        <v>2349</v>
      </c>
      <c r="F1321" s="216" t="s">
        <v>2350</v>
      </c>
      <c r="G1321" s="217" t="s">
        <v>352</v>
      </c>
      <c r="H1321" s="218">
        <v>6</v>
      </c>
      <c r="I1321" s="219"/>
      <c r="J1321" s="220">
        <f>ROUND(I1321*H1321,2)</f>
        <v>0</v>
      </c>
      <c r="K1321" s="216" t="s">
        <v>164</v>
      </c>
      <c r="L1321" s="44"/>
      <c r="M1321" s="221" t="s">
        <v>1</v>
      </c>
      <c r="N1321" s="222" t="s">
        <v>43</v>
      </c>
      <c r="O1321" s="91"/>
      <c r="P1321" s="223">
        <f>O1321*H1321</f>
        <v>0</v>
      </c>
      <c r="Q1321" s="223">
        <v>0</v>
      </c>
      <c r="R1321" s="223">
        <f>Q1321*H1321</f>
        <v>0</v>
      </c>
      <c r="S1321" s="223">
        <v>0</v>
      </c>
      <c r="T1321" s="224">
        <f>S1321*H1321</f>
        <v>0</v>
      </c>
      <c r="U1321" s="38"/>
      <c r="V1321" s="38"/>
      <c r="W1321" s="38"/>
      <c r="X1321" s="38"/>
      <c r="Y1321" s="38"/>
      <c r="Z1321" s="38"/>
      <c r="AA1321" s="38"/>
      <c r="AB1321" s="38"/>
      <c r="AC1321" s="38"/>
      <c r="AD1321" s="38"/>
      <c r="AE1321" s="38"/>
      <c r="AR1321" s="225" t="s">
        <v>254</v>
      </c>
      <c r="AT1321" s="225" t="s">
        <v>160</v>
      </c>
      <c r="AU1321" s="225" t="s">
        <v>87</v>
      </c>
      <c r="AY1321" s="17" t="s">
        <v>157</v>
      </c>
      <c r="BE1321" s="226">
        <f>IF(N1321="základní",J1321,0)</f>
        <v>0</v>
      </c>
      <c r="BF1321" s="226">
        <f>IF(N1321="snížená",J1321,0)</f>
        <v>0</v>
      </c>
      <c r="BG1321" s="226">
        <f>IF(N1321="zákl. přenesená",J1321,0)</f>
        <v>0</v>
      </c>
      <c r="BH1321" s="226">
        <f>IF(N1321="sníž. přenesená",J1321,0)</f>
        <v>0</v>
      </c>
      <c r="BI1321" s="226">
        <f>IF(N1321="nulová",J1321,0)</f>
        <v>0</v>
      </c>
      <c r="BJ1321" s="17" t="s">
        <v>85</v>
      </c>
      <c r="BK1321" s="226">
        <f>ROUND(I1321*H1321,2)</f>
        <v>0</v>
      </c>
      <c r="BL1321" s="17" t="s">
        <v>254</v>
      </c>
      <c r="BM1321" s="225" t="s">
        <v>2351</v>
      </c>
    </row>
    <row r="1322" s="2" customFormat="1" ht="24.15" customHeight="1">
      <c r="A1322" s="38"/>
      <c r="B1322" s="39"/>
      <c r="C1322" s="260" t="s">
        <v>2352</v>
      </c>
      <c r="D1322" s="260" t="s">
        <v>240</v>
      </c>
      <c r="E1322" s="261" t="s">
        <v>2353</v>
      </c>
      <c r="F1322" s="262" t="s">
        <v>2346</v>
      </c>
      <c r="G1322" s="263" t="s">
        <v>352</v>
      </c>
      <c r="H1322" s="264">
        <v>6</v>
      </c>
      <c r="I1322" s="265"/>
      <c r="J1322" s="266">
        <f>ROUND(I1322*H1322,2)</f>
        <v>0</v>
      </c>
      <c r="K1322" s="262" t="s">
        <v>1</v>
      </c>
      <c r="L1322" s="267"/>
      <c r="M1322" s="268" t="s">
        <v>1</v>
      </c>
      <c r="N1322" s="269" t="s">
        <v>43</v>
      </c>
      <c r="O1322" s="91"/>
      <c r="P1322" s="223">
        <f>O1322*H1322</f>
        <v>0</v>
      </c>
      <c r="Q1322" s="223">
        <v>8.0000000000000007E-05</v>
      </c>
      <c r="R1322" s="223">
        <f>Q1322*H1322</f>
        <v>0.00048000000000000007</v>
      </c>
      <c r="S1322" s="223">
        <v>0</v>
      </c>
      <c r="T1322" s="224">
        <f>S1322*H1322</f>
        <v>0</v>
      </c>
      <c r="U1322" s="38"/>
      <c r="V1322" s="38"/>
      <c r="W1322" s="38"/>
      <c r="X1322" s="38"/>
      <c r="Y1322" s="38"/>
      <c r="Z1322" s="38"/>
      <c r="AA1322" s="38"/>
      <c r="AB1322" s="38"/>
      <c r="AC1322" s="38"/>
      <c r="AD1322" s="38"/>
      <c r="AE1322" s="38"/>
      <c r="AR1322" s="225" t="s">
        <v>367</v>
      </c>
      <c r="AT1322" s="225" t="s">
        <v>240</v>
      </c>
      <c r="AU1322" s="225" t="s">
        <v>87</v>
      </c>
      <c r="AY1322" s="17" t="s">
        <v>157</v>
      </c>
      <c r="BE1322" s="226">
        <f>IF(N1322="základní",J1322,0)</f>
        <v>0</v>
      </c>
      <c r="BF1322" s="226">
        <f>IF(N1322="snížená",J1322,0)</f>
        <v>0</v>
      </c>
      <c r="BG1322" s="226">
        <f>IF(N1322="zákl. přenesená",J1322,0)</f>
        <v>0</v>
      </c>
      <c r="BH1322" s="226">
        <f>IF(N1322="sníž. přenesená",J1322,0)</f>
        <v>0</v>
      </c>
      <c r="BI1322" s="226">
        <f>IF(N1322="nulová",J1322,0)</f>
        <v>0</v>
      </c>
      <c r="BJ1322" s="17" t="s">
        <v>85</v>
      </c>
      <c r="BK1322" s="226">
        <f>ROUND(I1322*H1322,2)</f>
        <v>0</v>
      </c>
      <c r="BL1322" s="17" t="s">
        <v>254</v>
      </c>
      <c r="BM1322" s="225" t="s">
        <v>2354</v>
      </c>
    </row>
    <row r="1323" s="2" customFormat="1" ht="44.25" customHeight="1">
      <c r="A1323" s="38"/>
      <c r="B1323" s="39"/>
      <c r="C1323" s="214" t="s">
        <v>2355</v>
      </c>
      <c r="D1323" s="214" t="s">
        <v>160</v>
      </c>
      <c r="E1323" s="215" t="s">
        <v>2356</v>
      </c>
      <c r="F1323" s="216" t="s">
        <v>2357</v>
      </c>
      <c r="G1323" s="217" t="s">
        <v>352</v>
      </c>
      <c r="H1323" s="218">
        <v>9</v>
      </c>
      <c r="I1323" s="219"/>
      <c r="J1323" s="220">
        <f>ROUND(I1323*H1323,2)</f>
        <v>0</v>
      </c>
      <c r="K1323" s="216" t="s">
        <v>164</v>
      </c>
      <c r="L1323" s="44"/>
      <c r="M1323" s="221" t="s">
        <v>1</v>
      </c>
      <c r="N1323" s="222" t="s">
        <v>43</v>
      </c>
      <c r="O1323" s="91"/>
      <c r="P1323" s="223">
        <f>O1323*H1323</f>
        <v>0</v>
      </c>
      <c r="Q1323" s="223">
        <v>0</v>
      </c>
      <c r="R1323" s="223">
        <f>Q1323*H1323</f>
        <v>0</v>
      </c>
      <c r="S1323" s="223">
        <v>0</v>
      </c>
      <c r="T1323" s="224">
        <f>S1323*H1323</f>
        <v>0</v>
      </c>
      <c r="U1323" s="38"/>
      <c r="V1323" s="38"/>
      <c r="W1323" s="38"/>
      <c r="X1323" s="38"/>
      <c r="Y1323" s="38"/>
      <c r="Z1323" s="38"/>
      <c r="AA1323" s="38"/>
      <c r="AB1323" s="38"/>
      <c r="AC1323" s="38"/>
      <c r="AD1323" s="38"/>
      <c r="AE1323" s="38"/>
      <c r="AR1323" s="225" t="s">
        <v>254</v>
      </c>
      <c r="AT1323" s="225" t="s">
        <v>160</v>
      </c>
      <c r="AU1323" s="225" t="s">
        <v>87</v>
      </c>
      <c r="AY1323" s="17" t="s">
        <v>157</v>
      </c>
      <c r="BE1323" s="226">
        <f>IF(N1323="základní",J1323,0)</f>
        <v>0</v>
      </c>
      <c r="BF1323" s="226">
        <f>IF(N1323="snížená",J1323,0)</f>
        <v>0</v>
      </c>
      <c r="BG1323" s="226">
        <f>IF(N1323="zákl. přenesená",J1323,0)</f>
        <v>0</v>
      </c>
      <c r="BH1323" s="226">
        <f>IF(N1323="sníž. přenesená",J1323,0)</f>
        <v>0</v>
      </c>
      <c r="BI1323" s="226">
        <f>IF(N1323="nulová",J1323,0)</f>
        <v>0</v>
      </c>
      <c r="BJ1323" s="17" t="s">
        <v>85</v>
      </c>
      <c r="BK1323" s="226">
        <f>ROUND(I1323*H1323,2)</f>
        <v>0</v>
      </c>
      <c r="BL1323" s="17" t="s">
        <v>254</v>
      </c>
      <c r="BM1323" s="225" t="s">
        <v>2358</v>
      </c>
    </row>
    <row r="1324" s="2" customFormat="1" ht="24.15" customHeight="1">
      <c r="A1324" s="38"/>
      <c r="B1324" s="39"/>
      <c r="C1324" s="260" t="s">
        <v>2359</v>
      </c>
      <c r="D1324" s="260" t="s">
        <v>240</v>
      </c>
      <c r="E1324" s="261" t="s">
        <v>2360</v>
      </c>
      <c r="F1324" s="262" t="s">
        <v>2361</v>
      </c>
      <c r="G1324" s="263" t="s">
        <v>352</v>
      </c>
      <c r="H1324" s="264">
        <v>1</v>
      </c>
      <c r="I1324" s="265"/>
      <c r="J1324" s="266">
        <f>ROUND(I1324*H1324,2)</f>
        <v>0</v>
      </c>
      <c r="K1324" s="262" t="s">
        <v>1</v>
      </c>
      <c r="L1324" s="267"/>
      <c r="M1324" s="268" t="s">
        <v>1</v>
      </c>
      <c r="N1324" s="269" t="s">
        <v>43</v>
      </c>
      <c r="O1324" s="91"/>
      <c r="P1324" s="223">
        <f>O1324*H1324</f>
        <v>0</v>
      </c>
      <c r="Q1324" s="223">
        <v>0.00010000000000000001</v>
      </c>
      <c r="R1324" s="223">
        <f>Q1324*H1324</f>
        <v>0.00010000000000000001</v>
      </c>
      <c r="S1324" s="223">
        <v>0</v>
      </c>
      <c r="T1324" s="224">
        <f>S1324*H1324</f>
        <v>0</v>
      </c>
      <c r="U1324" s="38"/>
      <c r="V1324" s="38"/>
      <c r="W1324" s="38"/>
      <c r="X1324" s="38"/>
      <c r="Y1324" s="38"/>
      <c r="Z1324" s="38"/>
      <c r="AA1324" s="38"/>
      <c r="AB1324" s="38"/>
      <c r="AC1324" s="38"/>
      <c r="AD1324" s="38"/>
      <c r="AE1324" s="38"/>
      <c r="AR1324" s="225" t="s">
        <v>367</v>
      </c>
      <c r="AT1324" s="225" t="s">
        <v>240</v>
      </c>
      <c r="AU1324" s="225" t="s">
        <v>87</v>
      </c>
      <c r="AY1324" s="17" t="s">
        <v>157</v>
      </c>
      <c r="BE1324" s="226">
        <f>IF(N1324="základní",J1324,0)</f>
        <v>0</v>
      </c>
      <c r="BF1324" s="226">
        <f>IF(N1324="snížená",J1324,0)</f>
        <v>0</v>
      </c>
      <c r="BG1324" s="226">
        <f>IF(N1324="zákl. přenesená",J1324,0)</f>
        <v>0</v>
      </c>
      <c r="BH1324" s="226">
        <f>IF(N1324="sníž. přenesená",J1324,0)</f>
        <v>0</v>
      </c>
      <c r="BI1324" s="226">
        <f>IF(N1324="nulová",J1324,0)</f>
        <v>0</v>
      </c>
      <c r="BJ1324" s="17" t="s">
        <v>85</v>
      </c>
      <c r="BK1324" s="226">
        <f>ROUND(I1324*H1324,2)</f>
        <v>0</v>
      </c>
      <c r="BL1324" s="17" t="s">
        <v>254</v>
      </c>
      <c r="BM1324" s="225" t="s">
        <v>2362</v>
      </c>
    </row>
    <row r="1325" s="2" customFormat="1" ht="24.15" customHeight="1">
      <c r="A1325" s="38"/>
      <c r="B1325" s="39"/>
      <c r="C1325" s="260" t="s">
        <v>2363</v>
      </c>
      <c r="D1325" s="260" t="s">
        <v>240</v>
      </c>
      <c r="E1325" s="261" t="s">
        <v>2364</v>
      </c>
      <c r="F1325" s="262" t="s">
        <v>2361</v>
      </c>
      <c r="G1325" s="263" t="s">
        <v>352</v>
      </c>
      <c r="H1325" s="264">
        <v>3</v>
      </c>
      <c r="I1325" s="265"/>
      <c r="J1325" s="266">
        <f>ROUND(I1325*H1325,2)</f>
        <v>0</v>
      </c>
      <c r="K1325" s="262" t="s">
        <v>1</v>
      </c>
      <c r="L1325" s="267"/>
      <c r="M1325" s="268" t="s">
        <v>1</v>
      </c>
      <c r="N1325" s="269" t="s">
        <v>43</v>
      </c>
      <c r="O1325" s="91"/>
      <c r="P1325" s="223">
        <f>O1325*H1325</f>
        <v>0</v>
      </c>
      <c r="Q1325" s="223">
        <v>0.00010000000000000001</v>
      </c>
      <c r="R1325" s="223">
        <f>Q1325*H1325</f>
        <v>0.00030000000000000003</v>
      </c>
      <c r="S1325" s="223">
        <v>0</v>
      </c>
      <c r="T1325" s="224">
        <f>S1325*H1325</f>
        <v>0</v>
      </c>
      <c r="U1325" s="38"/>
      <c r="V1325" s="38"/>
      <c r="W1325" s="38"/>
      <c r="X1325" s="38"/>
      <c r="Y1325" s="38"/>
      <c r="Z1325" s="38"/>
      <c r="AA1325" s="38"/>
      <c r="AB1325" s="38"/>
      <c r="AC1325" s="38"/>
      <c r="AD1325" s="38"/>
      <c r="AE1325" s="38"/>
      <c r="AR1325" s="225" t="s">
        <v>367</v>
      </c>
      <c r="AT1325" s="225" t="s">
        <v>240</v>
      </c>
      <c r="AU1325" s="225" t="s">
        <v>87</v>
      </c>
      <c r="AY1325" s="17" t="s">
        <v>157</v>
      </c>
      <c r="BE1325" s="226">
        <f>IF(N1325="základní",J1325,0)</f>
        <v>0</v>
      </c>
      <c r="BF1325" s="226">
        <f>IF(N1325="snížená",J1325,0)</f>
        <v>0</v>
      </c>
      <c r="BG1325" s="226">
        <f>IF(N1325="zákl. přenesená",J1325,0)</f>
        <v>0</v>
      </c>
      <c r="BH1325" s="226">
        <f>IF(N1325="sníž. přenesená",J1325,0)</f>
        <v>0</v>
      </c>
      <c r="BI1325" s="226">
        <f>IF(N1325="nulová",J1325,0)</f>
        <v>0</v>
      </c>
      <c r="BJ1325" s="17" t="s">
        <v>85</v>
      </c>
      <c r="BK1325" s="226">
        <f>ROUND(I1325*H1325,2)</f>
        <v>0</v>
      </c>
      <c r="BL1325" s="17" t="s">
        <v>254</v>
      </c>
      <c r="BM1325" s="225" t="s">
        <v>2365</v>
      </c>
    </row>
    <row r="1326" s="2" customFormat="1" ht="24.15" customHeight="1">
      <c r="A1326" s="38"/>
      <c r="B1326" s="39"/>
      <c r="C1326" s="260" t="s">
        <v>2366</v>
      </c>
      <c r="D1326" s="260" t="s">
        <v>240</v>
      </c>
      <c r="E1326" s="261" t="s">
        <v>2367</v>
      </c>
      <c r="F1326" s="262" t="s">
        <v>2361</v>
      </c>
      <c r="G1326" s="263" t="s">
        <v>352</v>
      </c>
      <c r="H1326" s="264">
        <v>1</v>
      </c>
      <c r="I1326" s="265"/>
      <c r="J1326" s="266">
        <f>ROUND(I1326*H1326,2)</f>
        <v>0</v>
      </c>
      <c r="K1326" s="262" t="s">
        <v>1</v>
      </c>
      <c r="L1326" s="267"/>
      <c r="M1326" s="268" t="s">
        <v>1</v>
      </c>
      <c r="N1326" s="269" t="s">
        <v>43</v>
      </c>
      <c r="O1326" s="91"/>
      <c r="P1326" s="223">
        <f>O1326*H1326</f>
        <v>0</v>
      </c>
      <c r="Q1326" s="223">
        <v>0.00010000000000000001</v>
      </c>
      <c r="R1326" s="223">
        <f>Q1326*H1326</f>
        <v>0.00010000000000000001</v>
      </c>
      <c r="S1326" s="223">
        <v>0</v>
      </c>
      <c r="T1326" s="224">
        <f>S1326*H1326</f>
        <v>0</v>
      </c>
      <c r="U1326" s="38"/>
      <c r="V1326" s="38"/>
      <c r="W1326" s="38"/>
      <c r="X1326" s="38"/>
      <c r="Y1326" s="38"/>
      <c r="Z1326" s="38"/>
      <c r="AA1326" s="38"/>
      <c r="AB1326" s="38"/>
      <c r="AC1326" s="38"/>
      <c r="AD1326" s="38"/>
      <c r="AE1326" s="38"/>
      <c r="AR1326" s="225" t="s">
        <v>367</v>
      </c>
      <c r="AT1326" s="225" t="s">
        <v>240</v>
      </c>
      <c r="AU1326" s="225" t="s">
        <v>87</v>
      </c>
      <c r="AY1326" s="17" t="s">
        <v>157</v>
      </c>
      <c r="BE1326" s="226">
        <f>IF(N1326="základní",J1326,0)</f>
        <v>0</v>
      </c>
      <c r="BF1326" s="226">
        <f>IF(N1326="snížená",J1326,0)</f>
        <v>0</v>
      </c>
      <c r="BG1326" s="226">
        <f>IF(N1326="zákl. přenesená",J1326,0)</f>
        <v>0</v>
      </c>
      <c r="BH1326" s="226">
        <f>IF(N1326="sníž. přenesená",J1326,0)</f>
        <v>0</v>
      </c>
      <c r="BI1326" s="226">
        <f>IF(N1326="nulová",J1326,0)</f>
        <v>0</v>
      </c>
      <c r="BJ1326" s="17" t="s">
        <v>85</v>
      </c>
      <c r="BK1326" s="226">
        <f>ROUND(I1326*H1326,2)</f>
        <v>0</v>
      </c>
      <c r="BL1326" s="17" t="s">
        <v>254</v>
      </c>
      <c r="BM1326" s="225" t="s">
        <v>2368</v>
      </c>
    </row>
    <row r="1327" s="2" customFormat="1" ht="24.15" customHeight="1">
      <c r="A1327" s="38"/>
      <c r="B1327" s="39"/>
      <c r="C1327" s="260" t="s">
        <v>2369</v>
      </c>
      <c r="D1327" s="260" t="s">
        <v>240</v>
      </c>
      <c r="E1327" s="261" t="s">
        <v>2370</v>
      </c>
      <c r="F1327" s="262" t="s">
        <v>2361</v>
      </c>
      <c r="G1327" s="263" t="s">
        <v>352</v>
      </c>
      <c r="H1327" s="264">
        <v>1</v>
      </c>
      <c r="I1327" s="265"/>
      <c r="J1327" s="266">
        <f>ROUND(I1327*H1327,2)</f>
        <v>0</v>
      </c>
      <c r="K1327" s="262" t="s">
        <v>1</v>
      </c>
      <c r="L1327" s="267"/>
      <c r="M1327" s="268" t="s">
        <v>1</v>
      </c>
      <c r="N1327" s="269" t="s">
        <v>43</v>
      </c>
      <c r="O1327" s="91"/>
      <c r="P1327" s="223">
        <f>O1327*H1327</f>
        <v>0</v>
      </c>
      <c r="Q1327" s="223">
        <v>0.00010000000000000001</v>
      </c>
      <c r="R1327" s="223">
        <f>Q1327*H1327</f>
        <v>0.00010000000000000001</v>
      </c>
      <c r="S1327" s="223">
        <v>0</v>
      </c>
      <c r="T1327" s="224">
        <f>S1327*H1327</f>
        <v>0</v>
      </c>
      <c r="U1327" s="38"/>
      <c r="V1327" s="38"/>
      <c r="W1327" s="38"/>
      <c r="X1327" s="38"/>
      <c r="Y1327" s="38"/>
      <c r="Z1327" s="38"/>
      <c r="AA1327" s="38"/>
      <c r="AB1327" s="38"/>
      <c r="AC1327" s="38"/>
      <c r="AD1327" s="38"/>
      <c r="AE1327" s="38"/>
      <c r="AR1327" s="225" t="s">
        <v>367</v>
      </c>
      <c r="AT1327" s="225" t="s">
        <v>240</v>
      </c>
      <c r="AU1327" s="225" t="s">
        <v>87</v>
      </c>
      <c r="AY1327" s="17" t="s">
        <v>157</v>
      </c>
      <c r="BE1327" s="226">
        <f>IF(N1327="základní",J1327,0)</f>
        <v>0</v>
      </c>
      <c r="BF1327" s="226">
        <f>IF(N1327="snížená",J1327,0)</f>
        <v>0</v>
      </c>
      <c r="BG1327" s="226">
        <f>IF(N1327="zákl. přenesená",J1327,0)</f>
        <v>0</v>
      </c>
      <c r="BH1327" s="226">
        <f>IF(N1327="sníž. přenesená",J1327,0)</f>
        <v>0</v>
      </c>
      <c r="BI1327" s="226">
        <f>IF(N1327="nulová",J1327,0)</f>
        <v>0</v>
      </c>
      <c r="BJ1327" s="17" t="s">
        <v>85</v>
      </c>
      <c r="BK1327" s="226">
        <f>ROUND(I1327*H1327,2)</f>
        <v>0</v>
      </c>
      <c r="BL1327" s="17" t="s">
        <v>254</v>
      </c>
      <c r="BM1327" s="225" t="s">
        <v>2371</v>
      </c>
    </row>
    <row r="1328" s="2" customFormat="1" ht="24.15" customHeight="1">
      <c r="A1328" s="38"/>
      <c r="B1328" s="39"/>
      <c r="C1328" s="260" t="s">
        <v>2372</v>
      </c>
      <c r="D1328" s="260" t="s">
        <v>240</v>
      </c>
      <c r="E1328" s="261" t="s">
        <v>2373</v>
      </c>
      <c r="F1328" s="262" t="s">
        <v>2361</v>
      </c>
      <c r="G1328" s="263" t="s">
        <v>352</v>
      </c>
      <c r="H1328" s="264">
        <v>3</v>
      </c>
      <c r="I1328" s="265"/>
      <c r="J1328" s="266">
        <f>ROUND(I1328*H1328,2)</f>
        <v>0</v>
      </c>
      <c r="K1328" s="262" t="s">
        <v>1</v>
      </c>
      <c r="L1328" s="267"/>
      <c r="M1328" s="268" t="s">
        <v>1</v>
      </c>
      <c r="N1328" s="269" t="s">
        <v>43</v>
      </c>
      <c r="O1328" s="91"/>
      <c r="P1328" s="223">
        <f>O1328*H1328</f>
        <v>0</v>
      </c>
      <c r="Q1328" s="223">
        <v>0.00010000000000000001</v>
      </c>
      <c r="R1328" s="223">
        <f>Q1328*H1328</f>
        <v>0.00030000000000000003</v>
      </c>
      <c r="S1328" s="223">
        <v>0</v>
      </c>
      <c r="T1328" s="224">
        <f>S1328*H1328</f>
        <v>0</v>
      </c>
      <c r="U1328" s="38"/>
      <c r="V1328" s="38"/>
      <c r="W1328" s="38"/>
      <c r="X1328" s="38"/>
      <c r="Y1328" s="38"/>
      <c r="Z1328" s="38"/>
      <c r="AA1328" s="38"/>
      <c r="AB1328" s="38"/>
      <c r="AC1328" s="38"/>
      <c r="AD1328" s="38"/>
      <c r="AE1328" s="38"/>
      <c r="AR1328" s="225" t="s">
        <v>367</v>
      </c>
      <c r="AT1328" s="225" t="s">
        <v>240</v>
      </c>
      <c r="AU1328" s="225" t="s">
        <v>87</v>
      </c>
      <c r="AY1328" s="17" t="s">
        <v>157</v>
      </c>
      <c r="BE1328" s="226">
        <f>IF(N1328="základní",J1328,0)</f>
        <v>0</v>
      </c>
      <c r="BF1328" s="226">
        <f>IF(N1328="snížená",J1328,0)</f>
        <v>0</v>
      </c>
      <c r="BG1328" s="226">
        <f>IF(N1328="zákl. přenesená",J1328,0)</f>
        <v>0</v>
      </c>
      <c r="BH1328" s="226">
        <f>IF(N1328="sníž. přenesená",J1328,0)</f>
        <v>0</v>
      </c>
      <c r="BI1328" s="226">
        <f>IF(N1328="nulová",J1328,0)</f>
        <v>0</v>
      </c>
      <c r="BJ1328" s="17" t="s">
        <v>85</v>
      </c>
      <c r="BK1328" s="226">
        <f>ROUND(I1328*H1328,2)</f>
        <v>0</v>
      </c>
      <c r="BL1328" s="17" t="s">
        <v>254</v>
      </c>
      <c r="BM1328" s="225" t="s">
        <v>2374</v>
      </c>
    </row>
    <row r="1329" s="2" customFormat="1" ht="37.8" customHeight="1">
      <c r="A1329" s="38"/>
      <c r="B1329" s="39"/>
      <c r="C1329" s="214" t="s">
        <v>2375</v>
      </c>
      <c r="D1329" s="214" t="s">
        <v>160</v>
      </c>
      <c r="E1329" s="215" t="s">
        <v>2376</v>
      </c>
      <c r="F1329" s="216" t="s">
        <v>2377</v>
      </c>
      <c r="G1329" s="217" t="s">
        <v>352</v>
      </c>
      <c r="H1329" s="218">
        <v>20</v>
      </c>
      <c r="I1329" s="219"/>
      <c r="J1329" s="220">
        <f>ROUND(I1329*H1329,2)</f>
        <v>0</v>
      </c>
      <c r="K1329" s="216" t="s">
        <v>164</v>
      </c>
      <c r="L1329" s="44"/>
      <c r="M1329" s="221" t="s">
        <v>1</v>
      </c>
      <c r="N1329" s="222" t="s">
        <v>43</v>
      </c>
      <c r="O1329" s="91"/>
      <c r="P1329" s="223">
        <f>O1329*H1329</f>
        <v>0</v>
      </c>
      <c r="Q1329" s="223">
        <v>0</v>
      </c>
      <c r="R1329" s="223">
        <f>Q1329*H1329</f>
        <v>0</v>
      </c>
      <c r="S1329" s="223">
        <v>0</v>
      </c>
      <c r="T1329" s="224">
        <f>S1329*H1329</f>
        <v>0</v>
      </c>
      <c r="U1329" s="38"/>
      <c r="V1329" s="38"/>
      <c r="W1329" s="38"/>
      <c r="X1329" s="38"/>
      <c r="Y1329" s="38"/>
      <c r="Z1329" s="38"/>
      <c r="AA1329" s="38"/>
      <c r="AB1329" s="38"/>
      <c r="AC1329" s="38"/>
      <c r="AD1329" s="38"/>
      <c r="AE1329" s="38"/>
      <c r="AR1329" s="225" t="s">
        <v>254</v>
      </c>
      <c r="AT1329" s="225" t="s">
        <v>160</v>
      </c>
      <c r="AU1329" s="225" t="s">
        <v>87</v>
      </c>
      <c r="AY1329" s="17" t="s">
        <v>157</v>
      </c>
      <c r="BE1329" s="226">
        <f>IF(N1329="základní",J1329,0)</f>
        <v>0</v>
      </c>
      <c r="BF1329" s="226">
        <f>IF(N1329="snížená",J1329,0)</f>
        <v>0</v>
      </c>
      <c r="BG1329" s="226">
        <f>IF(N1329="zákl. přenesená",J1329,0)</f>
        <v>0</v>
      </c>
      <c r="BH1329" s="226">
        <f>IF(N1329="sníž. přenesená",J1329,0)</f>
        <v>0</v>
      </c>
      <c r="BI1329" s="226">
        <f>IF(N1329="nulová",J1329,0)</f>
        <v>0</v>
      </c>
      <c r="BJ1329" s="17" t="s">
        <v>85</v>
      </c>
      <c r="BK1329" s="226">
        <f>ROUND(I1329*H1329,2)</f>
        <v>0</v>
      </c>
      <c r="BL1329" s="17" t="s">
        <v>254</v>
      </c>
      <c r="BM1329" s="225" t="s">
        <v>2378</v>
      </c>
    </row>
    <row r="1330" s="2" customFormat="1" ht="24.15" customHeight="1">
      <c r="A1330" s="38"/>
      <c r="B1330" s="39"/>
      <c r="C1330" s="260" t="s">
        <v>2379</v>
      </c>
      <c r="D1330" s="260" t="s">
        <v>240</v>
      </c>
      <c r="E1330" s="261" t="s">
        <v>2380</v>
      </c>
      <c r="F1330" s="262" t="s">
        <v>2381</v>
      </c>
      <c r="G1330" s="263" t="s">
        <v>352</v>
      </c>
      <c r="H1330" s="264">
        <v>20</v>
      </c>
      <c r="I1330" s="265"/>
      <c r="J1330" s="266">
        <f>ROUND(I1330*H1330,2)</f>
        <v>0</v>
      </c>
      <c r="K1330" s="262" t="s">
        <v>164</v>
      </c>
      <c r="L1330" s="267"/>
      <c r="M1330" s="268" t="s">
        <v>1</v>
      </c>
      <c r="N1330" s="269" t="s">
        <v>43</v>
      </c>
      <c r="O1330" s="91"/>
      <c r="P1330" s="223">
        <f>O1330*H1330</f>
        <v>0</v>
      </c>
      <c r="Q1330" s="223">
        <v>6.0000000000000002E-05</v>
      </c>
      <c r="R1330" s="223">
        <f>Q1330*H1330</f>
        <v>0.0012000000000000001</v>
      </c>
      <c r="S1330" s="223">
        <v>0</v>
      </c>
      <c r="T1330" s="224">
        <f>S1330*H1330</f>
        <v>0</v>
      </c>
      <c r="U1330" s="38"/>
      <c r="V1330" s="38"/>
      <c r="W1330" s="38"/>
      <c r="X1330" s="38"/>
      <c r="Y1330" s="38"/>
      <c r="Z1330" s="38"/>
      <c r="AA1330" s="38"/>
      <c r="AB1330" s="38"/>
      <c r="AC1330" s="38"/>
      <c r="AD1330" s="38"/>
      <c r="AE1330" s="38"/>
      <c r="AR1330" s="225" t="s">
        <v>367</v>
      </c>
      <c r="AT1330" s="225" t="s">
        <v>240</v>
      </c>
      <c r="AU1330" s="225" t="s">
        <v>87</v>
      </c>
      <c r="AY1330" s="17" t="s">
        <v>157</v>
      </c>
      <c r="BE1330" s="226">
        <f>IF(N1330="základní",J1330,0)</f>
        <v>0</v>
      </c>
      <c r="BF1330" s="226">
        <f>IF(N1330="snížená",J1330,0)</f>
        <v>0</v>
      </c>
      <c r="BG1330" s="226">
        <f>IF(N1330="zákl. přenesená",J1330,0)</f>
        <v>0</v>
      </c>
      <c r="BH1330" s="226">
        <f>IF(N1330="sníž. přenesená",J1330,0)</f>
        <v>0</v>
      </c>
      <c r="BI1330" s="226">
        <f>IF(N1330="nulová",J1330,0)</f>
        <v>0</v>
      </c>
      <c r="BJ1330" s="17" t="s">
        <v>85</v>
      </c>
      <c r="BK1330" s="226">
        <f>ROUND(I1330*H1330,2)</f>
        <v>0</v>
      </c>
      <c r="BL1330" s="17" t="s">
        <v>254</v>
      </c>
      <c r="BM1330" s="225" t="s">
        <v>2382</v>
      </c>
    </row>
    <row r="1331" s="2" customFormat="1" ht="49.05" customHeight="1">
      <c r="A1331" s="38"/>
      <c r="B1331" s="39"/>
      <c r="C1331" s="214" t="s">
        <v>2383</v>
      </c>
      <c r="D1331" s="214" t="s">
        <v>160</v>
      </c>
      <c r="E1331" s="215" t="s">
        <v>2384</v>
      </c>
      <c r="F1331" s="216" t="s">
        <v>2385</v>
      </c>
      <c r="G1331" s="217" t="s">
        <v>352</v>
      </c>
      <c r="H1331" s="218">
        <v>10</v>
      </c>
      <c r="I1331" s="219"/>
      <c r="J1331" s="220">
        <f>ROUND(I1331*H1331,2)</f>
        <v>0</v>
      </c>
      <c r="K1331" s="216" t="s">
        <v>164</v>
      </c>
      <c r="L1331" s="44"/>
      <c r="M1331" s="221" t="s">
        <v>1</v>
      </c>
      <c r="N1331" s="222" t="s">
        <v>43</v>
      </c>
      <c r="O1331" s="91"/>
      <c r="P1331" s="223">
        <f>O1331*H1331</f>
        <v>0</v>
      </c>
      <c r="Q1331" s="223">
        <v>0</v>
      </c>
      <c r="R1331" s="223">
        <f>Q1331*H1331</f>
        <v>0</v>
      </c>
      <c r="S1331" s="223">
        <v>0</v>
      </c>
      <c r="T1331" s="224">
        <f>S1331*H1331</f>
        <v>0</v>
      </c>
      <c r="U1331" s="38"/>
      <c r="V1331" s="38"/>
      <c r="W1331" s="38"/>
      <c r="X1331" s="38"/>
      <c r="Y1331" s="38"/>
      <c r="Z1331" s="38"/>
      <c r="AA1331" s="38"/>
      <c r="AB1331" s="38"/>
      <c r="AC1331" s="38"/>
      <c r="AD1331" s="38"/>
      <c r="AE1331" s="38"/>
      <c r="AR1331" s="225" t="s">
        <v>254</v>
      </c>
      <c r="AT1331" s="225" t="s">
        <v>160</v>
      </c>
      <c r="AU1331" s="225" t="s">
        <v>87</v>
      </c>
      <c r="AY1331" s="17" t="s">
        <v>157</v>
      </c>
      <c r="BE1331" s="226">
        <f>IF(N1331="základní",J1331,0)</f>
        <v>0</v>
      </c>
      <c r="BF1331" s="226">
        <f>IF(N1331="snížená",J1331,0)</f>
        <v>0</v>
      </c>
      <c r="BG1331" s="226">
        <f>IF(N1331="zákl. přenesená",J1331,0)</f>
        <v>0</v>
      </c>
      <c r="BH1331" s="226">
        <f>IF(N1331="sníž. přenesená",J1331,0)</f>
        <v>0</v>
      </c>
      <c r="BI1331" s="226">
        <f>IF(N1331="nulová",J1331,0)</f>
        <v>0</v>
      </c>
      <c r="BJ1331" s="17" t="s">
        <v>85</v>
      </c>
      <c r="BK1331" s="226">
        <f>ROUND(I1331*H1331,2)</f>
        <v>0</v>
      </c>
      <c r="BL1331" s="17" t="s">
        <v>254</v>
      </c>
      <c r="BM1331" s="225" t="s">
        <v>2386</v>
      </c>
    </row>
    <row r="1332" s="2" customFormat="1" ht="24.15" customHeight="1">
      <c r="A1332" s="38"/>
      <c r="B1332" s="39"/>
      <c r="C1332" s="260" t="s">
        <v>2387</v>
      </c>
      <c r="D1332" s="260" t="s">
        <v>240</v>
      </c>
      <c r="E1332" s="261" t="s">
        <v>2380</v>
      </c>
      <c r="F1332" s="262" t="s">
        <v>2381</v>
      </c>
      <c r="G1332" s="263" t="s">
        <v>352</v>
      </c>
      <c r="H1332" s="264">
        <v>10</v>
      </c>
      <c r="I1332" s="265"/>
      <c r="J1332" s="266">
        <f>ROUND(I1332*H1332,2)</f>
        <v>0</v>
      </c>
      <c r="K1332" s="262" t="s">
        <v>164</v>
      </c>
      <c r="L1332" s="267"/>
      <c r="M1332" s="268" t="s">
        <v>1</v>
      </c>
      <c r="N1332" s="269" t="s">
        <v>43</v>
      </c>
      <c r="O1332" s="91"/>
      <c r="P1332" s="223">
        <f>O1332*H1332</f>
        <v>0</v>
      </c>
      <c r="Q1332" s="223">
        <v>6.0000000000000002E-05</v>
      </c>
      <c r="R1332" s="223">
        <f>Q1332*H1332</f>
        <v>0.00060000000000000006</v>
      </c>
      <c r="S1332" s="223">
        <v>0</v>
      </c>
      <c r="T1332" s="224">
        <f>S1332*H1332</f>
        <v>0</v>
      </c>
      <c r="U1332" s="38"/>
      <c r="V1332" s="38"/>
      <c r="W1332" s="38"/>
      <c r="X1332" s="38"/>
      <c r="Y1332" s="38"/>
      <c r="Z1332" s="38"/>
      <c r="AA1332" s="38"/>
      <c r="AB1332" s="38"/>
      <c r="AC1332" s="38"/>
      <c r="AD1332" s="38"/>
      <c r="AE1332" s="38"/>
      <c r="AR1332" s="225" t="s">
        <v>367</v>
      </c>
      <c r="AT1332" s="225" t="s">
        <v>240</v>
      </c>
      <c r="AU1332" s="225" t="s">
        <v>87</v>
      </c>
      <c r="AY1332" s="17" t="s">
        <v>157</v>
      </c>
      <c r="BE1332" s="226">
        <f>IF(N1332="základní",J1332,0)</f>
        <v>0</v>
      </c>
      <c r="BF1332" s="226">
        <f>IF(N1332="snížená",J1332,0)</f>
        <v>0</v>
      </c>
      <c r="BG1332" s="226">
        <f>IF(N1332="zákl. přenesená",J1332,0)</f>
        <v>0</v>
      </c>
      <c r="BH1332" s="226">
        <f>IF(N1332="sníž. přenesená",J1332,0)</f>
        <v>0</v>
      </c>
      <c r="BI1332" s="226">
        <f>IF(N1332="nulová",J1332,0)</f>
        <v>0</v>
      </c>
      <c r="BJ1332" s="17" t="s">
        <v>85</v>
      </c>
      <c r="BK1332" s="226">
        <f>ROUND(I1332*H1332,2)</f>
        <v>0</v>
      </c>
      <c r="BL1332" s="17" t="s">
        <v>254</v>
      </c>
      <c r="BM1332" s="225" t="s">
        <v>2388</v>
      </c>
    </row>
    <row r="1333" s="2" customFormat="1" ht="49.05" customHeight="1">
      <c r="A1333" s="38"/>
      <c r="B1333" s="39"/>
      <c r="C1333" s="214" t="s">
        <v>2389</v>
      </c>
      <c r="D1333" s="214" t="s">
        <v>160</v>
      </c>
      <c r="E1333" s="215" t="s">
        <v>2390</v>
      </c>
      <c r="F1333" s="216" t="s">
        <v>2391</v>
      </c>
      <c r="G1333" s="217" t="s">
        <v>352</v>
      </c>
      <c r="H1333" s="218">
        <v>10</v>
      </c>
      <c r="I1333" s="219"/>
      <c r="J1333" s="220">
        <f>ROUND(I1333*H1333,2)</f>
        <v>0</v>
      </c>
      <c r="K1333" s="216" t="s">
        <v>164</v>
      </c>
      <c r="L1333" s="44"/>
      <c r="M1333" s="221" t="s">
        <v>1</v>
      </c>
      <c r="N1333" s="222" t="s">
        <v>43</v>
      </c>
      <c r="O1333" s="91"/>
      <c r="P1333" s="223">
        <f>O1333*H1333</f>
        <v>0</v>
      </c>
      <c r="Q1333" s="223">
        <v>0</v>
      </c>
      <c r="R1333" s="223">
        <f>Q1333*H1333</f>
        <v>0</v>
      </c>
      <c r="S1333" s="223">
        <v>0</v>
      </c>
      <c r="T1333" s="224">
        <f>S1333*H1333</f>
        <v>0</v>
      </c>
      <c r="U1333" s="38"/>
      <c r="V1333" s="38"/>
      <c r="W1333" s="38"/>
      <c r="X1333" s="38"/>
      <c r="Y1333" s="38"/>
      <c r="Z1333" s="38"/>
      <c r="AA1333" s="38"/>
      <c r="AB1333" s="38"/>
      <c r="AC1333" s="38"/>
      <c r="AD1333" s="38"/>
      <c r="AE1333" s="38"/>
      <c r="AR1333" s="225" t="s">
        <v>254</v>
      </c>
      <c r="AT1333" s="225" t="s">
        <v>160</v>
      </c>
      <c r="AU1333" s="225" t="s">
        <v>87</v>
      </c>
      <c r="AY1333" s="17" t="s">
        <v>157</v>
      </c>
      <c r="BE1333" s="226">
        <f>IF(N1333="základní",J1333,0)</f>
        <v>0</v>
      </c>
      <c r="BF1333" s="226">
        <f>IF(N1333="snížená",J1333,0)</f>
        <v>0</v>
      </c>
      <c r="BG1333" s="226">
        <f>IF(N1333="zákl. přenesená",J1333,0)</f>
        <v>0</v>
      </c>
      <c r="BH1333" s="226">
        <f>IF(N1333="sníž. přenesená",J1333,0)</f>
        <v>0</v>
      </c>
      <c r="BI1333" s="226">
        <f>IF(N1333="nulová",J1333,0)</f>
        <v>0</v>
      </c>
      <c r="BJ1333" s="17" t="s">
        <v>85</v>
      </c>
      <c r="BK1333" s="226">
        <f>ROUND(I1333*H1333,2)</f>
        <v>0</v>
      </c>
      <c r="BL1333" s="17" t="s">
        <v>254</v>
      </c>
      <c r="BM1333" s="225" t="s">
        <v>2392</v>
      </c>
    </row>
    <row r="1334" s="2" customFormat="1" ht="33" customHeight="1">
      <c r="A1334" s="38"/>
      <c r="B1334" s="39"/>
      <c r="C1334" s="260" t="s">
        <v>2393</v>
      </c>
      <c r="D1334" s="260" t="s">
        <v>240</v>
      </c>
      <c r="E1334" s="261" t="s">
        <v>2394</v>
      </c>
      <c r="F1334" s="262" t="s">
        <v>2395</v>
      </c>
      <c r="G1334" s="263" t="s">
        <v>352</v>
      </c>
      <c r="H1334" s="264">
        <v>10</v>
      </c>
      <c r="I1334" s="265"/>
      <c r="J1334" s="266">
        <f>ROUND(I1334*H1334,2)</f>
        <v>0</v>
      </c>
      <c r="K1334" s="262" t="s">
        <v>164</v>
      </c>
      <c r="L1334" s="267"/>
      <c r="M1334" s="268" t="s">
        <v>1</v>
      </c>
      <c r="N1334" s="269" t="s">
        <v>43</v>
      </c>
      <c r="O1334" s="91"/>
      <c r="P1334" s="223">
        <f>O1334*H1334</f>
        <v>0</v>
      </c>
      <c r="Q1334" s="223">
        <v>0.00013999999999999999</v>
      </c>
      <c r="R1334" s="223">
        <f>Q1334*H1334</f>
        <v>0.0013999999999999998</v>
      </c>
      <c r="S1334" s="223">
        <v>0</v>
      </c>
      <c r="T1334" s="224">
        <f>S1334*H1334</f>
        <v>0</v>
      </c>
      <c r="U1334" s="38"/>
      <c r="V1334" s="38"/>
      <c r="W1334" s="38"/>
      <c r="X1334" s="38"/>
      <c r="Y1334" s="38"/>
      <c r="Z1334" s="38"/>
      <c r="AA1334" s="38"/>
      <c r="AB1334" s="38"/>
      <c r="AC1334" s="38"/>
      <c r="AD1334" s="38"/>
      <c r="AE1334" s="38"/>
      <c r="AR1334" s="225" t="s">
        <v>367</v>
      </c>
      <c r="AT1334" s="225" t="s">
        <v>240</v>
      </c>
      <c r="AU1334" s="225" t="s">
        <v>87</v>
      </c>
      <c r="AY1334" s="17" t="s">
        <v>157</v>
      </c>
      <c r="BE1334" s="226">
        <f>IF(N1334="základní",J1334,0)</f>
        <v>0</v>
      </c>
      <c r="BF1334" s="226">
        <f>IF(N1334="snížená",J1334,0)</f>
        <v>0</v>
      </c>
      <c r="BG1334" s="226">
        <f>IF(N1334="zákl. přenesená",J1334,0)</f>
        <v>0</v>
      </c>
      <c r="BH1334" s="226">
        <f>IF(N1334="sníž. přenesená",J1334,0)</f>
        <v>0</v>
      </c>
      <c r="BI1334" s="226">
        <f>IF(N1334="nulová",J1334,0)</f>
        <v>0</v>
      </c>
      <c r="BJ1334" s="17" t="s">
        <v>85</v>
      </c>
      <c r="BK1334" s="226">
        <f>ROUND(I1334*H1334,2)</f>
        <v>0</v>
      </c>
      <c r="BL1334" s="17" t="s">
        <v>254</v>
      </c>
      <c r="BM1334" s="225" t="s">
        <v>2396</v>
      </c>
    </row>
    <row r="1335" s="2" customFormat="1" ht="37.8" customHeight="1">
      <c r="A1335" s="38"/>
      <c r="B1335" s="39"/>
      <c r="C1335" s="214" t="s">
        <v>2397</v>
      </c>
      <c r="D1335" s="214" t="s">
        <v>160</v>
      </c>
      <c r="E1335" s="215" t="s">
        <v>2398</v>
      </c>
      <c r="F1335" s="216" t="s">
        <v>2399</v>
      </c>
      <c r="G1335" s="217" t="s">
        <v>352</v>
      </c>
      <c r="H1335" s="218">
        <v>10</v>
      </c>
      <c r="I1335" s="219"/>
      <c r="J1335" s="220">
        <f>ROUND(I1335*H1335,2)</f>
        <v>0</v>
      </c>
      <c r="K1335" s="216" t="s">
        <v>164</v>
      </c>
      <c r="L1335" s="44"/>
      <c r="M1335" s="221" t="s">
        <v>1</v>
      </c>
      <c r="N1335" s="222" t="s">
        <v>43</v>
      </c>
      <c r="O1335" s="91"/>
      <c r="P1335" s="223">
        <f>O1335*H1335</f>
        <v>0</v>
      </c>
      <c r="Q1335" s="223">
        <v>0</v>
      </c>
      <c r="R1335" s="223">
        <f>Q1335*H1335</f>
        <v>0</v>
      </c>
      <c r="S1335" s="223">
        <v>0</v>
      </c>
      <c r="T1335" s="224">
        <f>S1335*H1335</f>
        <v>0</v>
      </c>
      <c r="U1335" s="38"/>
      <c r="V1335" s="38"/>
      <c r="W1335" s="38"/>
      <c r="X1335" s="38"/>
      <c r="Y1335" s="38"/>
      <c r="Z1335" s="38"/>
      <c r="AA1335" s="38"/>
      <c r="AB1335" s="38"/>
      <c r="AC1335" s="38"/>
      <c r="AD1335" s="38"/>
      <c r="AE1335" s="38"/>
      <c r="AR1335" s="225" t="s">
        <v>254</v>
      </c>
      <c r="AT1335" s="225" t="s">
        <v>160</v>
      </c>
      <c r="AU1335" s="225" t="s">
        <v>87</v>
      </c>
      <c r="AY1335" s="17" t="s">
        <v>157</v>
      </c>
      <c r="BE1335" s="226">
        <f>IF(N1335="základní",J1335,0)</f>
        <v>0</v>
      </c>
      <c r="BF1335" s="226">
        <f>IF(N1335="snížená",J1335,0)</f>
        <v>0</v>
      </c>
      <c r="BG1335" s="226">
        <f>IF(N1335="zákl. přenesená",J1335,0)</f>
        <v>0</v>
      </c>
      <c r="BH1335" s="226">
        <f>IF(N1335="sníž. přenesená",J1335,0)</f>
        <v>0</v>
      </c>
      <c r="BI1335" s="226">
        <f>IF(N1335="nulová",J1335,0)</f>
        <v>0</v>
      </c>
      <c r="BJ1335" s="17" t="s">
        <v>85</v>
      </c>
      <c r="BK1335" s="226">
        <f>ROUND(I1335*H1335,2)</f>
        <v>0</v>
      </c>
      <c r="BL1335" s="17" t="s">
        <v>254</v>
      </c>
      <c r="BM1335" s="225" t="s">
        <v>2400</v>
      </c>
    </row>
    <row r="1336" s="2" customFormat="1" ht="24.15" customHeight="1">
      <c r="A1336" s="38"/>
      <c r="B1336" s="39"/>
      <c r="C1336" s="260" t="s">
        <v>2401</v>
      </c>
      <c r="D1336" s="260" t="s">
        <v>240</v>
      </c>
      <c r="E1336" s="261" t="s">
        <v>2402</v>
      </c>
      <c r="F1336" s="262" t="s">
        <v>2403</v>
      </c>
      <c r="G1336" s="263" t="s">
        <v>352</v>
      </c>
      <c r="H1336" s="264">
        <v>10</v>
      </c>
      <c r="I1336" s="265"/>
      <c r="J1336" s="266">
        <f>ROUND(I1336*H1336,2)</f>
        <v>0</v>
      </c>
      <c r="K1336" s="262" t="s">
        <v>164</v>
      </c>
      <c r="L1336" s="267"/>
      <c r="M1336" s="268" t="s">
        <v>1</v>
      </c>
      <c r="N1336" s="269" t="s">
        <v>43</v>
      </c>
      <c r="O1336" s="91"/>
      <c r="P1336" s="223">
        <f>O1336*H1336</f>
        <v>0</v>
      </c>
      <c r="Q1336" s="223">
        <v>0.00025000000000000001</v>
      </c>
      <c r="R1336" s="223">
        <f>Q1336*H1336</f>
        <v>0.0025000000000000001</v>
      </c>
      <c r="S1336" s="223">
        <v>0</v>
      </c>
      <c r="T1336" s="224">
        <f>S1336*H1336</f>
        <v>0</v>
      </c>
      <c r="U1336" s="38"/>
      <c r="V1336" s="38"/>
      <c r="W1336" s="38"/>
      <c r="X1336" s="38"/>
      <c r="Y1336" s="38"/>
      <c r="Z1336" s="38"/>
      <c r="AA1336" s="38"/>
      <c r="AB1336" s="38"/>
      <c r="AC1336" s="38"/>
      <c r="AD1336" s="38"/>
      <c r="AE1336" s="38"/>
      <c r="AR1336" s="225" t="s">
        <v>367</v>
      </c>
      <c r="AT1336" s="225" t="s">
        <v>240</v>
      </c>
      <c r="AU1336" s="225" t="s">
        <v>87</v>
      </c>
      <c r="AY1336" s="17" t="s">
        <v>157</v>
      </c>
      <c r="BE1336" s="226">
        <f>IF(N1336="základní",J1336,0)</f>
        <v>0</v>
      </c>
      <c r="BF1336" s="226">
        <f>IF(N1336="snížená",J1336,0)</f>
        <v>0</v>
      </c>
      <c r="BG1336" s="226">
        <f>IF(N1336="zákl. přenesená",J1336,0)</f>
        <v>0</v>
      </c>
      <c r="BH1336" s="226">
        <f>IF(N1336="sníž. přenesená",J1336,0)</f>
        <v>0</v>
      </c>
      <c r="BI1336" s="226">
        <f>IF(N1336="nulová",J1336,0)</f>
        <v>0</v>
      </c>
      <c r="BJ1336" s="17" t="s">
        <v>85</v>
      </c>
      <c r="BK1336" s="226">
        <f>ROUND(I1336*H1336,2)</f>
        <v>0</v>
      </c>
      <c r="BL1336" s="17" t="s">
        <v>254</v>
      </c>
      <c r="BM1336" s="225" t="s">
        <v>2404</v>
      </c>
    </row>
    <row r="1337" s="2" customFormat="1" ht="37.8" customHeight="1">
      <c r="A1337" s="38"/>
      <c r="B1337" s="39"/>
      <c r="C1337" s="214" t="s">
        <v>2405</v>
      </c>
      <c r="D1337" s="214" t="s">
        <v>160</v>
      </c>
      <c r="E1337" s="215" t="s">
        <v>2406</v>
      </c>
      <c r="F1337" s="216" t="s">
        <v>2407</v>
      </c>
      <c r="G1337" s="217" t="s">
        <v>352</v>
      </c>
      <c r="H1337" s="218">
        <v>10</v>
      </c>
      <c r="I1337" s="219"/>
      <c r="J1337" s="220">
        <f>ROUND(I1337*H1337,2)</f>
        <v>0</v>
      </c>
      <c r="K1337" s="216" t="s">
        <v>164</v>
      </c>
      <c r="L1337" s="44"/>
      <c r="M1337" s="221" t="s">
        <v>1</v>
      </c>
      <c r="N1337" s="222" t="s">
        <v>43</v>
      </c>
      <c r="O1337" s="91"/>
      <c r="P1337" s="223">
        <f>O1337*H1337</f>
        <v>0</v>
      </c>
      <c r="Q1337" s="223">
        <v>0</v>
      </c>
      <c r="R1337" s="223">
        <f>Q1337*H1337</f>
        <v>0</v>
      </c>
      <c r="S1337" s="223">
        <v>0</v>
      </c>
      <c r="T1337" s="224">
        <f>S1337*H1337</f>
        <v>0</v>
      </c>
      <c r="U1337" s="38"/>
      <c r="V1337" s="38"/>
      <c r="W1337" s="38"/>
      <c r="X1337" s="38"/>
      <c r="Y1337" s="38"/>
      <c r="Z1337" s="38"/>
      <c r="AA1337" s="38"/>
      <c r="AB1337" s="38"/>
      <c r="AC1337" s="38"/>
      <c r="AD1337" s="38"/>
      <c r="AE1337" s="38"/>
      <c r="AR1337" s="225" t="s">
        <v>254</v>
      </c>
      <c r="AT1337" s="225" t="s">
        <v>160</v>
      </c>
      <c r="AU1337" s="225" t="s">
        <v>87</v>
      </c>
      <c r="AY1337" s="17" t="s">
        <v>157</v>
      </c>
      <c r="BE1337" s="226">
        <f>IF(N1337="základní",J1337,0)</f>
        <v>0</v>
      </c>
      <c r="BF1337" s="226">
        <f>IF(N1337="snížená",J1337,0)</f>
        <v>0</v>
      </c>
      <c r="BG1337" s="226">
        <f>IF(N1337="zákl. přenesená",J1337,0)</f>
        <v>0</v>
      </c>
      <c r="BH1337" s="226">
        <f>IF(N1337="sníž. přenesená",J1337,0)</f>
        <v>0</v>
      </c>
      <c r="BI1337" s="226">
        <f>IF(N1337="nulová",J1337,0)</f>
        <v>0</v>
      </c>
      <c r="BJ1337" s="17" t="s">
        <v>85</v>
      </c>
      <c r="BK1337" s="226">
        <f>ROUND(I1337*H1337,2)</f>
        <v>0</v>
      </c>
      <c r="BL1337" s="17" t="s">
        <v>254</v>
      </c>
      <c r="BM1337" s="225" t="s">
        <v>2408</v>
      </c>
    </row>
    <row r="1338" s="2" customFormat="1" ht="24.15" customHeight="1">
      <c r="A1338" s="38"/>
      <c r="B1338" s="39"/>
      <c r="C1338" s="260" t="s">
        <v>2409</v>
      </c>
      <c r="D1338" s="260" t="s">
        <v>240</v>
      </c>
      <c r="E1338" s="261" t="s">
        <v>2410</v>
      </c>
      <c r="F1338" s="262" t="s">
        <v>2411</v>
      </c>
      <c r="G1338" s="263" t="s">
        <v>352</v>
      </c>
      <c r="H1338" s="264">
        <v>10</v>
      </c>
      <c r="I1338" s="265"/>
      <c r="J1338" s="266">
        <f>ROUND(I1338*H1338,2)</f>
        <v>0</v>
      </c>
      <c r="K1338" s="262" t="s">
        <v>164</v>
      </c>
      <c r="L1338" s="267"/>
      <c r="M1338" s="268" t="s">
        <v>1</v>
      </c>
      <c r="N1338" s="269" t="s">
        <v>43</v>
      </c>
      <c r="O1338" s="91"/>
      <c r="P1338" s="223">
        <f>O1338*H1338</f>
        <v>0</v>
      </c>
      <c r="Q1338" s="223">
        <v>0.00035</v>
      </c>
      <c r="R1338" s="223">
        <f>Q1338*H1338</f>
        <v>0.0035000000000000001</v>
      </c>
      <c r="S1338" s="223">
        <v>0</v>
      </c>
      <c r="T1338" s="224">
        <f>S1338*H1338</f>
        <v>0</v>
      </c>
      <c r="U1338" s="38"/>
      <c r="V1338" s="38"/>
      <c r="W1338" s="38"/>
      <c r="X1338" s="38"/>
      <c r="Y1338" s="38"/>
      <c r="Z1338" s="38"/>
      <c r="AA1338" s="38"/>
      <c r="AB1338" s="38"/>
      <c r="AC1338" s="38"/>
      <c r="AD1338" s="38"/>
      <c r="AE1338" s="38"/>
      <c r="AR1338" s="225" t="s">
        <v>367</v>
      </c>
      <c r="AT1338" s="225" t="s">
        <v>240</v>
      </c>
      <c r="AU1338" s="225" t="s">
        <v>87</v>
      </c>
      <c r="AY1338" s="17" t="s">
        <v>157</v>
      </c>
      <c r="BE1338" s="226">
        <f>IF(N1338="základní",J1338,0)</f>
        <v>0</v>
      </c>
      <c r="BF1338" s="226">
        <f>IF(N1338="snížená",J1338,0)</f>
        <v>0</v>
      </c>
      <c r="BG1338" s="226">
        <f>IF(N1338="zákl. přenesená",J1338,0)</f>
        <v>0</v>
      </c>
      <c r="BH1338" s="226">
        <f>IF(N1338="sníž. přenesená",J1338,0)</f>
        <v>0</v>
      </c>
      <c r="BI1338" s="226">
        <f>IF(N1338="nulová",J1338,0)</f>
        <v>0</v>
      </c>
      <c r="BJ1338" s="17" t="s">
        <v>85</v>
      </c>
      <c r="BK1338" s="226">
        <f>ROUND(I1338*H1338,2)</f>
        <v>0</v>
      </c>
      <c r="BL1338" s="17" t="s">
        <v>254</v>
      </c>
      <c r="BM1338" s="225" t="s">
        <v>2412</v>
      </c>
    </row>
    <row r="1339" s="2" customFormat="1" ht="24.15" customHeight="1">
      <c r="A1339" s="38"/>
      <c r="B1339" s="39"/>
      <c r="C1339" s="214" t="s">
        <v>2413</v>
      </c>
      <c r="D1339" s="214" t="s">
        <v>160</v>
      </c>
      <c r="E1339" s="215" t="s">
        <v>2414</v>
      </c>
      <c r="F1339" s="216" t="s">
        <v>2415</v>
      </c>
      <c r="G1339" s="217" t="s">
        <v>352</v>
      </c>
      <c r="H1339" s="218">
        <v>27</v>
      </c>
      <c r="I1339" s="219"/>
      <c r="J1339" s="220">
        <f>ROUND(I1339*H1339,2)</f>
        <v>0</v>
      </c>
      <c r="K1339" s="216" t="s">
        <v>164</v>
      </c>
      <c r="L1339" s="44"/>
      <c r="M1339" s="221" t="s">
        <v>1</v>
      </c>
      <c r="N1339" s="222" t="s">
        <v>43</v>
      </c>
      <c r="O1339" s="91"/>
      <c r="P1339" s="223">
        <f>O1339*H1339</f>
        <v>0</v>
      </c>
      <c r="Q1339" s="223">
        <v>0</v>
      </c>
      <c r="R1339" s="223">
        <f>Q1339*H1339</f>
        <v>0</v>
      </c>
      <c r="S1339" s="223">
        <v>0</v>
      </c>
      <c r="T1339" s="224">
        <f>S1339*H1339</f>
        <v>0</v>
      </c>
      <c r="U1339" s="38"/>
      <c r="V1339" s="38"/>
      <c r="W1339" s="38"/>
      <c r="X1339" s="38"/>
      <c r="Y1339" s="38"/>
      <c r="Z1339" s="38"/>
      <c r="AA1339" s="38"/>
      <c r="AB1339" s="38"/>
      <c r="AC1339" s="38"/>
      <c r="AD1339" s="38"/>
      <c r="AE1339" s="38"/>
      <c r="AR1339" s="225" t="s">
        <v>254</v>
      </c>
      <c r="AT1339" s="225" t="s">
        <v>160</v>
      </c>
      <c r="AU1339" s="225" t="s">
        <v>87</v>
      </c>
      <c r="AY1339" s="17" t="s">
        <v>157</v>
      </c>
      <c r="BE1339" s="226">
        <f>IF(N1339="základní",J1339,0)</f>
        <v>0</v>
      </c>
      <c r="BF1339" s="226">
        <f>IF(N1339="snížená",J1339,0)</f>
        <v>0</v>
      </c>
      <c r="BG1339" s="226">
        <f>IF(N1339="zákl. přenesená",J1339,0)</f>
        <v>0</v>
      </c>
      <c r="BH1339" s="226">
        <f>IF(N1339="sníž. přenesená",J1339,0)</f>
        <v>0</v>
      </c>
      <c r="BI1339" s="226">
        <f>IF(N1339="nulová",J1339,0)</f>
        <v>0</v>
      </c>
      <c r="BJ1339" s="17" t="s">
        <v>85</v>
      </c>
      <c r="BK1339" s="226">
        <f>ROUND(I1339*H1339,2)</f>
        <v>0</v>
      </c>
      <c r="BL1339" s="17" t="s">
        <v>254</v>
      </c>
      <c r="BM1339" s="225" t="s">
        <v>2416</v>
      </c>
    </row>
    <row r="1340" s="2" customFormat="1" ht="24.15" customHeight="1">
      <c r="A1340" s="38"/>
      <c r="B1340" s="39"/>
      <c r="C1340" s="260" t="s">
        <v>2417</v>
      </c>
      <c r="D1340" s="260" t="s">
        <v>240</v>
      </c>
      <c r="E1340" s="261" t="s">
        <v>2418</v>
      </c>
      <c r="F1340" s="262" t="s">
        <v>2419</v>
      </c>
      <c r="G1340" s="263" t="s">
        <v>352</v>
      </c>
      <c r="H1340" s="264">
        <v>12</v>
      </c>
      <c r="I1340" s="265"/>
      <c r="J1340" s="266">
        <f>ROUND(I1340*H1340,2)</f>
        <v>0</v>
      </c>
      <c r="K1340" s="262" t="s">
        <v>164</v>
      </c>
      <c r="L1340" s="267"/>
      <c r="M1340" s="268" t="s">
        <v>1</v>
      </c>
      <c r="N1340" s="269" t="s">
        <v>43</v>
      </c>
      <c r="O1340" s="91"/>
      <c r="P1340" s="223">
        <f>O1340*H1340</f>
        <v>0</v>
      </c>
      <c r="Q1340" s="223">
        <v>0.00040000000000000002</v>
      </c>
      <c r="R1340" s="223">
        <f>Q1340*H1340</f>
        <v>0.0048000000000000004</v>
      </c>
      <c r="S1340" s="223">
        <v>0</v>
      </c>
      <c r="T1340" s="224">
        <f>S1340*H1340</f>
        <v>0</v>
      </c>
      <c r="U1340" s="38"/>
      <c r="V1340" s="38"/>
      <c r="W1340" s="38"/>
      <c r="X1340" s="38"/>
      <c r="Y1340" s="38"/>
      <c r="Z1340" s="38"/>
      <c r="AA1340" s="38"/>
      <c r="AB1340" s="38"/>
      <c r="AC1340" s="38"/>
      <c r="AD1340" s="38"/>
      <c r="AE1340" s="38"/>
      <c r="AR1340" s="225" t="s">
        <v>367</v>
      </c>
      <c r="AT1340" s="225" t="s">
        <v>240</v>
      </c>
      <c r="AU1340" s="225" t="s">
        <v>87</v>
      </c>
      <c r="AY1340" s="17" t="s">
        <v>157</v>
      </c>
      <c r="BE1340" s="226">
        <f>IF(N1340="základní",J1340,0)</f>
        <v>0</v>
      </c>
      <c r="BF1340" s="226">
        <f>IF(N1340="snížená",J1340,0)</f>
        <v>0</v>
      </c>
      <c r="BG1340" s="226">
        <f>IF(N1340="zákl. přenesená",J1340,0)</f>
        <v>0</v>
      </c>
      <c r="BH1340" s="226">
        <f>IF(N1340="sníž. přenesená",J1340,0)</f>
        <v>0</v>
      </c>
      <c r="BI1340" s="226">
        <f>IF(N1340="nulová",J1340,0)</f>
        <v>0</v>
      </c>
      <c r="BJ1340" s="17" t="s">
        <v>85</v>
      </c>
      <c r="BK1340" s="226">
        <f>ROUND(I1340*H1340,2)</f>
        <v>0</v>
      </c>
      <c r="BL1340" s="17" t="s">
        <v>254</v>
      </c>
      <c r="BM1340" s="225" t="s">
        <v>2420</v>
      </c>
    </row>
    <row r="1341" s="2" customFormat="1" ht="24.15" customHeight="1">
      <c r="A1341" s="38"/>
      <c r="B1341" s="39"/>
      <c r="C1341" s="260" t="s">
        <v>2421</v>
      </c>
      <c r="D1341" s="260" t="s">
        <v>240</v>
      </c>
      <c r="E1341" s="261" t="s">
        <v>2422</v>
      </c>
      <c r="F1341" s="262" t="s">
        <v>2423</v>
      </c>
      <c r="G1341" s="263" t="s">
        <v>352</v>
      </c>
      <c r="H1341" s="264">
        <v>15</v>
      </c>
      <c r="I1341" s="265"/>
      <c r="J1341" s="266">
        <f>ROUND(I1341*H1341,2)</f>
        <v>0</v>
      </c>
      <c r="K1341" s="262" t="s">
        <v>164</v>
      </c>
      <c r="L1341" s="267"/>
      <c r="M1341" s="268" t="s">
        <v>1</v>
      </c>
      <c r="N1341" s="269" t="s">
        <v>43</v>
      </c>
      <c r="O1341" s="91"/>
      <c r="P1341" s="223">
        <f>O1341*H1341</f>
        <v>0</v>
      </c>
      <c r="Q1341" s="223">
        <v>0.00040000000000000002</v>
      </c>
      <c r="R1341" s="223">
        <f>Q1341*H1341</f>
        <v>0.0060000000000000001</v>
      </c>
      <c r="S1341" s="223">
        <v>0</v>
      </c>
      <c r="T1341" s="224">
        <f>S1341*H1341</f>
        <v>0</v>
      </c>
      <c r="U1341" s="38"/>
      <c r="V1341" s="38"/>
      <c r="W1341" s="38"/>
      <c r="X1341" s="38"/>
      <c r="Y1341" s="38"/>
      <c r="Z1341" s="38"/>
      <c r="AA1341" s="38"/>
      <c r="AB1341" s="38"/>
      <c r="AC1341" s="38"/>
      <c r="AD1341" s="38"/>
      <c r="AE1341" s="38"/>
      <c r="AR1341" s="225" t="s">
        <v>367</v>
      </c>
      <c r="AT1341" s="225" t="s">
        <v>240</v>
      </c>
      <c r="AU1341" s="225" t="s">
        <v>87</v>
      </c>
      <c r="AY1341" s="17" t="s">
        <v>157</v>
      </c>
      <c r="BE1341" s="226">
        <f>IF(N1341="základní",J1341,0)</f>
        <v>0</v>
      </c>
      <c r="BF1341" s="226">
        <f>IF(N1341="snížená",J1341,0)</f>
        <v>0</v>
      </c>
      <c r="BG1341" s="226">
        <f>IF(N1341="zákl. přenesená",J1341,0)</f>
        <v>0</v>
      </c>
      <c r="BH1341" s="226">
        <f>IF(N1341="sníž. přenesená",J1341,0)</f>
        <v>0</v>
      </c>
      <c r="BI1341" s="226">
        <f>IF(N1341="nulová",J1341,0)</f>
        <v>0</v>
      </c>
      <c r="BJ1341" s="17" t="s">
        <v>85</v>
      </c>
      <c r="BK1341" s="226">
        <f>ROUND(I1341*H1341,2)</f>
        <v>0</v>
      </c>
      <c r="BL1341" s="17" t="s">
        <v>254</v>
      </c>
      <c r="BM1341" s="225" t="s">
        <v>2424</v>
      </c>
    </row>
    <row r="1342" s="2" customFormat="1" ht="24.15" customHeight="1">
      <c r="A1342" s="38"/>
      <c r="B1342" s="39"/>
      <c r="C1342" s="214" t="s">
        <v>2425</v>
      </c>
      <c r="D1342" s="214" t="s">
        <v>160</v>
      </c>
      <c r="E1342" s="215" t="s">
        <v>2426</v>
      </c>
      <c r="F1342" s="216" t="s">
        <v>2427</v>
      </c>
      <c r="G1342" s="217" t="s">
        <v>352</v>
      </c>
      <c r="H1342" s="218">
        <v>13</v>
      </c>
      <c r="I1342" s="219"/>
      <c r="J1342" s="220">
        <f>ROUND(I1342*H1342,2)</f>
        <v>0</v>
      </c>
      <c r="K1342" s="216" t="s">
        <v>164</v>
      </c>
      <c r="L1342" s="44"/>
      <c r="M1342" s="221" t="s">
        <v>1</v>
      </c>
      <c r="N1342" s="222" t="s">
        <v>43</v>
      </c>
      <c r="O1342" s="91"/>
      <c r="P1342" s="223">
        <f>O1342*H1342</f>
        <v>0</v>
      </c>
      <c r="Q1342" s="223">
        <v>0</v>
      </c>
      <c r="R1342" s="223">
        <f>Q1342*H1342</f>
        <v>0</v>
      </c>
      <c r="S1342" s="223">
        <v>0</v>
      </c>
      <c r="T1342" s="224">
        <f>S1342*H1342</f>
        <v>0</v>
      </c>
      <c r="U1342" s="38"/>
      <c r="V1342" s="38"/>
      <c r="W1342" s="38"/>
      <c r="X1342" s="38"/>
      <c r="Y1342" s="38"/>
      <c r="Z1342" s="38"/>
      <c r="AA1342" s="38"/>
      <c r="AB1342" s="38"/>
      <c r="AC1342" s="38"/>
      <c r="AD1342" s="38"/>
      <c r="AE1342" s="38"/>
      <c r="AR1342" s="225" t="s">
        <v>254</v>
      </c>
      <c r="AT1342" s="225" t="s">
        <v>160</v>
      </c>
      <c r="AU1342" s="225" t="s">
        <v>87</v>
      </c>
      <c r="AY1342" s="17" t="s">
        <v>157</v>
      </c>
      <c r="BE1342" s="226">
        <f>IF(N1342="základní",J1342,0)</f>
        <v>0</v>
      </c>
      <c r="BF1342" s="226">
        <f>IF(N1342="snížená",J1342,0)</f>
        <v>0</v>
      </c>
      <c r="BG1342" s="226">
        <f>IF(N1342="zákl. přenesená",J1342,0)</f>
        <v>0</v>
      </c>
      <c r="BH1342" s="226">
        <f>IF(N1342="sníž. přenesená",J1342,0)</f>
        <v>0</v>
      </c>
      <c r="BI1342" s="226">
        <f>IF(N1342="nulová",J1342,0)</f>
        <v>0</v>
      </c>
      <c r="BJ1342" s="17" t="s">
        <v>85</v>
      </c>
      <c r="BK1342" s="226">
        <f>ROUND(I1342*H1342,2)</f>
        <v>0</v>
      </c>
      <c r="BL1342" s="17" t="s">
        <v>254</v>
      </c>
      <c r="BM1342" s="225" t="s">
        <v>2428</v>
      </c>
    </row>
    <row r="1343" s="2" customFormat="1" ht="24.15" customHeight="1">
      <c r="A1343" s="38"/>
      <c r="B1343" s="39"/>
      <c r="C1343" s="260" t="s">
        <v>2429</v>
      </c>
      <c r="D1343" s="260" t="s">
        <v>240</v>
      </c>
      <c r="E1343" s="261" t="s">
        <v>2430</v>
      </c>
      <c r="F1343" s="262" t="s">
        <v>2431</v>
      </c>
      <c r="G1343" s="263" t="s">
        <v>352</v>
      </c>
      <c r="H1343" s="264">
        <v>3</v>
      </c>
      <c r="I1343" s="265"/>
      <c r="J1343" s="266">
        <f>ROUND(I1343*H1343,2)</f>
        <v>0</v>
      </c>
      <c r="K1343" s="262" t="s">
        <v>164</v>
      </c>
      <c r="L1343" s="267"/>
      <c r="M1343" s="268" t="s">
        <v>1</v>
      </c>
      <c r="N1343" s="269" t="s">
        <v>43</v>
      </c>
      <c r="O1343" s="91"/>
      <c r="P1343" s="223">
        <f>O1343*H1343</f>
        <v>0</v>
      </c>
      <c r="Q1343" s="223">
        <v>0.0010499999999999999</v>
      </c>
      <c r="R1343" s="223">
        <f>Q1343*H1343</f>
        <v>0.00315</v>
      </c>
      <c r="S1343" s="223">
        <v>0</v>
      </c>
      <c r="T1343" s="224">
        <f>S1343*H1343</f>
        <v>0</v>
      </c>
      <c r="U1343" s="38"/>
      <c r="V1343" s="38"/>
      <c r="W1343" s="38"/>
      <c r="X1343" s="38"/>
      <c r="Y1343" s="38"/>
      <c r="Z1343" s="38"/>
      <c r="AA1343" s="38"/>
      <c r="AB1343" s="38"/>
      <c r="AC1343" s="38"/>
      <c r="AD1343" s="38"/>
      <c r="AE1343" s="38"/>
      <c r="AR1343" s="225" t="s">
        <v>367</v>
      </c>
      <c r="AT1343" s="225" t="s">
        <v>240</v>
      </c>
      <c r="AU1343" s="225" t="s">
        <v>87</v>
      </c>
      <c r="AY1343" s="17" t="s">
        <v>157</v>
      </c>
      <c r="BE1343" s="226">
        <f>IF(N1343="základní",J1343,0)</f>
        <v>0</v>
      </c>
      <c r="BF1343" s="226">
        <f>IF(N1343="snížená",J1343,0)</f>
        <v>0</v>
      </c>
      <c r="BG1343" s="226">
        <f>IF(N1343="zákl. přenesená",J1343,0)</f>
        <v>0</v>
      </c>
      <c r="BH1343" s="226">
        <f>IF(N1343="sníž. přenesená",J1343,0)</f>
        <v>0</v>
      </c>
      <c r="BI1343" s="226">
        <f>IF(N1343="nulová",J1343,0)</f>
        <v>0</v>
      </c>
      <c r="BJ1343" s="17" t="s">
        <v>85</v>
      </c>
      <c r="BK1343" s="226">
        <f>ROUND(I1343*H1343,2)</f>
        <v>0</v>
      </c>
      <c r="BL1343" s="17" t="s">
        <v>254</v>
      </c>
      <c r="BM1343" s="225" t="s">
        <v>2432</v>
      </c>
    </row>
    <row r="1344" s="2" customFormat="1" ht="24.15" customHeight="1">
      <c r="A1344" s="38"/>
      <c r="B1344" s="39"/>
      <c r="C1344" s="260" t="s">
        <v>2433</v>
      </c>
      <c r="D1344" s="260" t="s">
        <v>240</v>
      </c>
      <c r="E1344" s="261" t="s">
        <v>2434</v>
      </c>
      <c r="F1344" s="262" t="s">
        <v>2435</v>
      </c>
      <c r="G1344" s="263" t="s">
        <v>352</v>
      </c>
      <c r="H1344" s="264">
        <v>3</v>
      </c>
      <c r="I1344" s="265"/>
      <c r="J1344" s="266">
        <f>ROUND(I1344*H1344,2)</f>
        <v>0</v>
      </c>
      <c r="K1344" s="262" t="s">
        <v>164</v>
      </c>
      <c r="L1344" s="267"/>
      <c r="M1344" s="268" t="s">
        <v>1</v>
      </c>
      <c r="N1344" s="269" t="s">
        <v>43</v>
      </c>
      <c r="O1344" s="91"/>
      <c r="P1344" s="223">
        <f>O1344*H1344</f>
        <v>0</v>
      </c>
      <c r="Q1344" s="223">
        <v>0.0010499999999999999</v>
      </c>
      <c r="R1344" s="223">
        <f>Q1344*H1344</f>
        <v>0.00315</v>
      </c>
      <c r="S1344" s="223">
        <v>0</v>
      </c>
      <c r="T1344" s="224">
        <f>S1344*H1344</f>
        <v>0</v>
      </c>
      <c r="U1344" s="38"/>
      <c r="V1344" s="38"/>
      <c r="W1344" s="38"/>
      <c r="X1344" s="38"/>
      <c r="Y1344" s="38"/>
      <c r="Z1344" s="38"/>
      <c r="AA1344" s="38"/>
      <c r="AB1344" s="38"/>
      <c r="AC1344" s="38"/>
      <c r="AD1344" s="38"/>
      <c r="AE1344" s="38"/>
      <c r="AR1344" s="225" t="s">
        <v>367</v>
      </c>
      <c r="AT1344" s="225" t="s">
        <v>240</v>
      </c>
      <c r="AU1344" s="225" t="s">
        <v>87</v>
      </c>
      <c r="AY1344" s="17" t="s">
        <v>157</v>
      </c>
      <c r="BE1344" s="226">
        <f>IF(N1344="základní",J1344,0)</f>
        <v>0</v>
      </c>
      <c r="BF1344" s="226">
        <f>IF(N1344="snížená",J1344,0)</f>
        <v>0</v>
      </c>
      <c r="BG1344" s="226">
        <f>IF(N1344="zákl. přenesená",J1344,0)</f>
        <v>0</v>
      </c>
      <c r="BH1344" s="226">
        <f>IF(N1344="sníž. přenesená",J1344,0)</f>
        <v>0</v>
      </c>
      <c r="BI1344" s="226">
        <f>IF(N1344="nulová",J1344,0)</f>
        <v>0</v>
      </c>
      <c r="BJ1344" s="17" t="s">
        <v>85</v>
      </c>
      <c r="BK1344" s="226">
        <f>ROUND(I1344*H1344,2)</f>
        <v>0</v>
      </c>
      <c r="BL1344" s="17" t="s">
        <v>254</v>
      </c>
      <c r="BM1344" s="225" t="s">
        <v>2436</v>
      </c>
    </row>
    <row r="1345" s="2" customFormat="1" ht="24.15" customHeight="1">
      <c r="A1345" s="38"/>
      <c r="B1345" s="39"/>
      <c r="C1345" s="214" t="s">
        <v>2437</v>
      </c>
      <c r="D1345" s="214" t="s">
        <v>160</v>
      </c>
      <c r="E1345" s="215" t="s">
        <v>2438</v>
      </c>
      <c r="F1345" s="216" t="s">
        <v>2439</v>
      </c>
      <c r="G1345" s="217" t="s">
        <v>352</v>
      </c>
      <c r="H1345" s="218">
        <v>6</v>
      </c>
      <c r="I1345" s="219"/>
      <c r="J1345" s="220">
        <f>ROUND(I1345*H1345,2)</f>
        <v>0</v>
      </c>
      <c r="K1345" s="216" t="s">
        <v>164</v>
      </c>
      <c r="L1345" s="44"/>
      <c r="M1345" s="221" t="s">
        <v>1</v>
      </c>
      <c r="N1345" s="222" t="s">
        <v>43</v>
      </c>
      <c r="O1345" s="91"/>
      <c r="P1345" s="223">
        <f>O1345*H1345</f>
        <v>0</v>
      </c>
      <c r="Q1345" s="223">
        <v>0</v>
      </c>
      <c r="R1345" s="223">
        <f>Q1345*H1345</f>
        <v>0</v>
      </c>
      <c r="S1345" s="223">
        <v>0</v>
      </c>
      <c r="T1345" s="224">
        <f>S1345*H1345</f>
        <v>0</v>
      </c>
      <c r="U1345" s="38"/>
      <c r="V1345" s="38"/>
      <c r="W1345" s="38"/>
      <c r="X1345" s="38"/>
      <c r="Y1345" s="38"/>
      <c r="Z1345" s="38"/>
      <c r="AA1345" s="38"/>
      <c r="AB1345" s="38"/>
      <c r="AC1345" s="38"/>
      <c r="AD1345" s="38"/>
      <c r="AE1345" s="38"/>
      <c r="AR1345" s="225" t="s">
        <v>254</v>
      </c>
      <c r="AT1345" s="225" t="s">
        <v>160</v>
      </c>
      <c r="AU1345" s="225" t="s">
        <v>87</v>
      </c>
      <c r="AY1345" s="17" t="s">
        <v>157</v>
      </c>
      <c r="BE1345" s="226">
        <f>IF(N1345="základní",J1345,0)</f>
        <v>0</v>
      </c>
      <c r="BF1345" s="226">
        <f>IF(N1345="snížená",J1345,0)</f>
        <v>0</v>
      </c>
      <c r="BG1345" s="226">
        <f>IF(N1345="zákl. přenesená",J1345,0)</f>
        <v>0</v>
      </c>
      <c r="BH1345" s="226">
        <f>IF(N1345="sníž. přenesená",J1345,0)</f>
        <v>0</v>
      </c>
      <c r="BI1345" s="226">
        <f>IF(N1345="nulová",J1345,0)</f>
        <v>0</v>
      </c>
      <c r="BJ1345" s="17" t="s">
        <v>85</v>
      </c>
      <c r="BK1345" s="226">
        <f>ROUND(I1345*H1345,2)</f>
        <v>0</v>
      </c>
      <c r="BL1345" s="17" t="s">
        <v>254</v>
      </c>
      <c r="BM1345" s="225" t="s">
        <v>2440</v>
      </c>
    </row>
    <row r="1346" s="2" customFormat="1" ht="24.15" customHeight="1">
      <c r="A1346" s="38"/>
      <c r="B1346" s="39"/>
      <c r="C1346" s="260" t="s">
        <v>2441</v>
      </c>
      <c r="D1346" s="260" t="s">
        <v>240</v>
      </c>
      <c r="E1346" s="261" t="s">
        <v>2442</v>
      </c>
      <c r="F1346" s="262" t="s">
        <v>2443</v>
      </c>
      <c r="G1346" s="263" t="s">
        <v>352</v>
      </c>
      <c r="H1346" s="264">
        <v>1</v>
      </c>
      <c r="I1346" s="265"/>
      <c r="J1346" s="266">
        <f>ROUND(I1346*H1346,2)</f>
        <v>0</v>
      </c>
      <c r="K1346" s="262" t="s">
        <v>164</v>
      </c>
      <c r="L1346" s="267"/>
      <c r="M1346" s="268" t="s">
        <v>1</v>
      </c>
      <c r="N1346" s="269" t="s">
        <v>43</v>
      </c>
      <c r="O1346" s="91"/>
      <c r="P1346" s="223">
        <f>O1346*H1346</f>
        <v>0</v>
      </c>
      <c r="Q1346" s="223">
        <v>0.0010499999999999999</v>
      </c>
      <c r="R1346" s="223">
        <f>Q1346*H1346</f>
        <v>0.0010499999999999999</v>
      </c>
      <c r="S1346" s="223">
        <v>0</v>
      </c>
      <c r="T1346" s="224">
        <f>S1346*H1346</f>
        <v>0</v>
      </c>
      <c r="U1346" s="38"/>
      <c r="V1346" s="38"/>
      <c r="W1346" s="38"/>
      <c r="X1346" s="38"/>
      <c r="Y1346" s="38"/>
      <c r="Z1346" s="38"/>
      <c r="AA1346" s="38"/>
      <c r="AB1346" s="38"/>
      <c r="AC1346" s="38"/>
      <c r="AD1346" s="38"/>
      <c r="AE1346" s="38"/>
      <c r="AR1346" s="225" t="s">
        <v>367</v>
      </c>
      <c r="AT1346" s="225" t="s">
        <v>240</v>
      </c>
      <c r="AU1346" s="225" t="s">
        <v>87</v>
      </c>
      <c r="AY1346" s="17" t="s">
        <v>157</v>
      </c>
      <c r="BE1346" s="226">
        <f>IF(N1346="základní",J1346,0)</f>
        <v>0</v>
      </c>
      <c r="BF1346" s="226">
        <f>IF(N1346="snížená",J1346,0)</f>
        <v>0</v>
      </c>
      <c r="BG1346" s="226">
        <f>IF(N1346="zákl. přenesená",J1346,0)</f>
        <v>0</v>
      </c>
      <c r="BH1346" s="226">
        <f>IF(N1346="sníž. přenesená",J1346,0)</f>
        <v>0</v>
      </c>
      <c r="BI1346" s="226">
        <f>IF(N1346="nulová",J1346,0)</f>
        <v>0</v>
      </c>
      <c r="BJ1346" s="17" t="s">
        <v>85</v>
      </c>
      <c r="BK1346" s="226">
        <f>ROUND(I1346*H1346,2)</f>
        <v>0</v>
      </c>
      <c r="BL1346" s="17" t="s">
        <v>254</v>
      </c>
      <c r="BM1346" s="225" t="s">
        <v>2444</v>
      </c>
    </row>
    <row r="1347" s="2" customFormat="1" ht="24.15" customHeight="1">
      <c r="A1347" s="38"/>
      <c r="B1347" s="39"/>
      <c r="C1347" s="260" t="s">
        <v>2445</v>
      </c>
      <c r="D1347" s="260" t="s">
        <v>240</v>
      </c>
      <c r="E1347" s="261" t="s">
        <v>2446</v>
      </c>
      <c r="F1347" s="262" t="s">
        <v>2447</v>
      </c>
      <c r="G1347" s="263" t="s">
        <v>352</v>
      </c>
      <c r="H1347" s="264">
        <v>1</v>
      </c>
      <c r="I1347" s="265"/>
      <c r="J1347" s="266">
        <f>ROUND(I1347*H1347,2)</f>
        <v>0</v>
      </c>
      <c r="K1347" s="262" t="s">
        <v>164</v>
      </c>
      <c r="L1347" s="267"/>
      <c r="M1347" s="268" t="s">
        <v>1</v>
      </c>
      <c r="N1347" s="269" t="s">
        <v>43</v>
      </c>
      <c r="O1347" s="91"/>
      <c r="P1347" s="223">
        <f>O1347*H1347</f>
        <v>0</v>
      </c>
      <c r="Q1347" s="223">
        <v>0.0010499999999999999</v>
      </c>
      <c r="R1347" s="223">
        <f>Q1347*H1347</f>
        <v>0.0010499999999999999</v>
      </c>
      <c r="S1347" s="223">
        <v>0</v>
      </c>
      <c r="T1347" s="224">
        <f>S1347*H1347</f>
        <v>0</v>
      </c>
      <c r="U1347" s="38"/>
      <c r="V1347" s="38"/>
      <c r="W1347" s="38"/>
      <c r="X1347" s="38"/>
      <c r="Y1347" s="38"/>
      <c r="Z1347" s="38"/>
      <c r="AA1347" s="38"/>
      <c r="AB1347" s="38"/>
      <c r="AC1347" s="38"/>
      <c r="AD1347" s="38"/>
      <c r="AE1347" s="38"/>
      <c r="AR1347" s="225" t="s">
        <v>367</v>
      </c>
      <c r="AT1347" s="225" t="s">
        <v>240</v>
      </c>
      <c r="AU1347" s="225" t="s">
        <v>87</v>
      </c>
      <c r="AY1347" s="17" t="s">
        <v>157</v>
      </c>
      <c r="BE1347" s="226">
        <f>IF(N1347="základní",J1347,0)</f>
        <v>0</v>
      </c>
      <c r="BF1347" s="226">
        <f>IF(N1347="snížená",J1347,0)</f>
        <v>0</v>
      </c>
      <c r="BG1347" s="226">
        <f>IF(N1347="zákl. přenesená",J1347,0)</f>
        <v>0</v>
      </c>
      <c r="BH1347" s="226">
        <f>IF(N1347="sníž. přenesená",J1347,0)</f>
        <v>0</v>
      </c>
      <c r="BI1347" s="226">
        <f>IF(N1347="nulová",J1347,0)</f>
        <v>0</v>
      </c>
      <c r="BJ1347" s="17" t="s">
        <v>85</v>
      </c>
      <c r="BK1347" s="226">
        <f>ROUND(I1347*H1347,2)</f>
        <v>0</v>
      </c>
      <c r="BL1347" s="17" t="s">
        <v>254</v>
      </c>
      <c r="BM1347" s="225" t="s">
        <v>2448</v>
      </c>
    </row>
    <row r="1348" s="2" customFormat="1" ht="24.15" customHeight="1">
      <c r="A1348" s="38"/>
      <c r="B1348" s="39"/>
      <c r="C1348" s="260" t="s">
        <v>2449</v>
      </c>
      <c r="D1348" s="260" t="s">
        <v>240</v>
      </c>
      <c r="E1348" s="261" t="s">
        <v>2450</v>
      </c>
      <c r="F1348" s="262" t="s">
        <v>2451</v>
      </c>
      <c r="G1348" s="263" t="s">
        <v>352</v>
      </c>
      <c r="H1348" s="264">
        <v>1</v>
      </c>
      <c r="I1348" s="265"/>
      <c r="J1348" s="266">
        <f>ROUND(I1348*H1348,2)</f>
        <v>0</v>
      </c>
      <c r="K1348" s="262" t="s">
        <v>164</v>
      </c>
      <c r="L1348" s="267"/>
      <c r="M1348" s="268" t="s">
        <v>1</v>
      </c>
      <c r="N1348" s="269" t="s">
        <v>43</v>
      </c>
      <c r="O1348" s="91"/>
      <c r="P1348" s="223">
        <f>O1348*H1348</f>
        <v>0</v>
      </c>
      <c r="Q1348" s="223">
        <v>0.0010499999999999999</v>
      </c>
      <c r="R1348" s="223">
        <f>Q1348*H1348</f>
        <v>0.0010499999999999999</v>
      </c>
      <c r="S1348" s="223">
        <v>0</v>
      </c>
      <c r="T1348" s="224">
        <f>S1348*H1348</f>
        <v>0</v>
      </c>
      <c r="U1348" s="38"/>
      <c r="V1348" s="38"/>
      <c r="W1348" s="38"/>
      <c r="X1348" s="38"/>
      <c r="Y1348" s="38"/>
      <c r="Z1348" s="38"/>
      <c r="AA1348" s="38"/>
      <c r="AB1348" s="38"/>
      <c r="AC1348" s="38"/>
      <c r="AD1348" s="38"/>
      <c r="AE1348" s="38"/>
      <c r="AR1348" s="225" t="s">
        <v>367</v>
      </c>
      <c r="AT1348" s="225" t="s">
        <v>240</v>
      </c>
      <c r="AU1348" s="225" t="s">
        <v>87</v>
      </c>
      <c r="AY1348" s="17" t="s">
        <v>157</v>
      </c>
      <c r="BE1348" s="226">
        <f>IF(N1348="základní",J1348,0)</f>
        <v>0</v>
      </c>
      <c r="BF1348" s="226">
        <f>IF(N1348="snížená",J1348,0)</f>
        <v>0</v>
      </c>
      <c r="BG1348" s="226">
        <f>IF(N1348="zákl. přenesená",J1348,0)</f>
        <v>0</v>
      </c>
      <c r="BH1348" s="226">
        <f>IF(N1348="sníž. přenesená",J1348,0)</f>
        <v>0</v>
      </c>
      <c r="BI1348" s="226">
        <f>IF(N1348="nulová",J1348,0)</f>
        <v>0</v>
      </c>
      <c r="BJ1348" s="17" t="s">
        <v>85</v>
      </c>
      <c r="BK1348" s="226">
        <f>ROUND(I1348*H1348,2)</f>
        <v>0</v>
      </c>
      <c r="BL1348" s="17" t="s">
        <v>254</v>
      </c>
      <c r="BM1348" s="225" t="s">
        <v>2452</v>
      </c>
    </row>
    <row r="1349" s="2" customFormat="1" ht="24.15" customHeight="1">
      <c r="A1349" s="38"/>
      <c r="B1349" s="39"/>
      <c r="C1349" s="260" t="s">
        <v>2453</v>
      </c>
      <c r="D1349" s="260" t="s">
        <v>240</v>
      </c>
      <c r="E1349" s="261" t="s">
        <v>2454</v>
      </c>
      <c r="F1349" s="262" t="s">
        <v>2455</v>
      </c>
      <c r="G1349" s="263" t="s">
        <v>352</v>
      </c>
      <c r="H1349" s="264">
        <v>3</v>
      </c>
      <c r="I1349" s="265"/>
      <c r="J1349" s="266">
        <f>ROUND(I1349*H1349,2)</f>
        <v>0</v>
      </c>
      <c r="K1349" s="262" t="s">
        <v>164</v>
      </c>
      <c r="L1349" s="267"/>
      <c r="M1349" s="268" t="s">
        <v>1</v>
      </c>
      <c r="N1349" s="269" t="s">
        <v>43</v>
      </c>
      <c r="O1349" s="91"/>
      <c r="P1349" s="223">
        <f>O1349*H1349</f>
        <v>0</v>
      </c>
      <c r="Q1349" s="223">
        <v>0.0010499999999999999</v>
      </c>
      <c r="R1349" s="223">
        <f>Q1349*H1349</f>
        <v>0.00315</v>
      </c>
      <c r="S1349" s="223">
        <v>0</v>
      </c>
      <c r="T1349" s="224">
        <f>S1349*H1349</f>
        <v>0</v>
      </c>
      <c r="U1349" s="38"/>
      <c r="V1349" s="38"/>
      <c r="W1349" s="38"/>
      <c r="X1349" s="38"/>
      <c r="Y1349" s="38"/>
      <c r="Z1349" s="38"/>
      <c r="AA1349" s="38"/>
      <c r="AB1349" s="38"/>
      <c r="AC1349" s="38"/>
      <c r="AD1349" s="38"/>
      <c r="AE1349" s="38"/>
      <c r="AR1349" s="225" t="s">
        <v>367</v>
      </c>
      <c r="AT1349" s="225" t="s">
        <v>240</v>
      </c>
      <c r="AU1349" s="225" t="s">
        <v>87</v>
      </c>
      <c r="AY1349" s="17" t="s">
        <v>157</v>
      </c>
      <c r="BE1349" s="226">
        <f>IF(N1349="základní",J1349,0)</f>
        <v>0</v>
      </c>
      <c r="BF1349" s="226">
        <f>IF(N1349="snížená",J1349,0)</f>
        <v>0</v>
      </c>
      <c r="BG1349" s="226">
        <f>IF(N1349="zákl. přenesená",J1349,0)</f>
        <v>0</v>
      </c>
      <c r="BH1349" s="226">
        <f>IF(N1349="sníž. přenesená",J1349,0)</f>
        <v>0</v>
      </c>
      <c r="BI1349" s="226">
        <f>IF(N1349="nulová",J1349,0)</f>
        <v>0</v>
      </c>
      <c r="BJ1349" s="17" t="s">
        <v>85</v>
      </c>
      <c r="BK1349" s="226">
        <f>ROUND(I1349*H1349,2)</f>
        <v>0</v>
      </c>
      <c r="BL1349" s="17" t="s">
        <v>254</v>
      </c>
      <c r="BM1349" s="225" t="s">
        <v>2456</v>
      </c>
    </row>
    <row r="1350" s="2" customFormat="1" ht="24.15" customHeight="1">
      <c r="A1350" s="38"/>
      <c r="B1350" s="39"/>
      <c r="C1350" s="214" t="s">
        <v>2457</v>
      </c>
      <c r="D1350" s="214" t="s">
        <v>160</v>
      </c>
      <c r="E1350" s="215" t="s">
        <v>2458</v>
      </c>
      <c r="F1350" s="216" t="s">
        <v>2459</v>
      </c>
      <c r="G1350" s="217" t="s">
        <v>352</v>
      </c>
      <c r="H1350" s="218">
        <v>1</v>
      </c>
      <c r="I1350" s="219"/>
      <c r="J1350" s="220">
        <f>ROUND(I1350*H1350,2)</f>
        <v>0</v>
      </c>
      <c r="K1350" s="216" t="s">
        <v>164</v>
      </c>
      <c r="L1350" s="44"/>
      <c r="M1350" s="221" t="s">
        <v>1</v>
      </c>
      <c r="N1350" s="222" t="s">
        <v>43</v>
      </c>
      <c r="O1350" s="91"/>
      <c r="P1350" s="223">
        <f>O1350*H1350</f>
        <v>0</v>
      </c>
      <c r="Q1350" s="223">
        <v>0</v>
      </c>
      <c r="R1350" s="223">
        <f>Q1350*H1350</f>
        <v>0</v>
      </c>
      <c r="S1350" s="223">
        <v>0</v>
      </c>
      <c r="T1350" s="224">
        <f>S1350*H1350</f>
        <v>0</v>
      </c>
      <c r="U1350" s="38"/>
      <c r="V1350" s="38"/>
      <c r="W1350" s="38"/>
      <c r="X1350" s="38"/>
      <c r="Y1350" s="38"/>
      <c r="Z1350" s="38"/>
      <c r="AA1350" s="38"/>
      <c r="AB1350" s="38"/>
      <c r="AC1350" s="38"/>
      <c r="AD1350" s="38"/>
      <c r="AE1350" s="38"/>
      <c r="AR1350" s="225" t="s">
        <v>254</v>
      </c>
      <c r="AT1350" s="225" t="s">
        <v>160</v>
      </c>
      <c r="AU1350" s="225" t="s">
        <v>87</v>
      </c>
      <c r="AY1350" s="17" t="s">
        <v>157</v>
      </c>
      <c r="BE1350" s="226">
        <f>IF(N1350="základní",J1350,0)</f>
        <v>0</v>
      </c>
      <c r="BF1350" s="226">
        <f>IF(N1350="snížená",J1350,0)</f>
        <v>0</v>
      </c>
      <c r="BG1350" s="226">
        <f>IF(N1350="zákl. přenesená",J1350,0)</f>
        <v>0</v>
      </c>
      <c r="BH1350" s="226">
        <f>IF(N1350="sníž. přenesená",J1350,0)</f>
        <v>0</v>
      </c>
      <c r="BI1350" s="226">
        <f>IF(N1350="nulová",J1350,0)</f>
        <v>0</v>
      </c>
      <c r="BJ1350" s="17" t="s">
        <v>85</v>
      </c>
      <c r="BK1350" s="226">
        <f>ROUND(I1350*H1350,2)</f>
        <v>0</v>
      </c>
      <c r="BL1350" s="17" t="s">
        <v>254</v>
      </c>
      <c r="BM1350" s="225" t="s">
        <v>2460</v>
      </c>
    </row>
    <row r="1351" s="2" customFormat="1" ht="24.15" customHeight="1">
      <c r="A1351" s="38"/>
      <c r="B1351" s="39"/>
      <c r="C1351" s="260" t="s">
        <v>2461</v>
      </c>
      <c r="D1351" s="260" t="s">
        <v>240</v>
      </c>
      <c r="E1351" s="261" t="s">
        <v>2462</v>
      </c>
      <c r="F1351" s="262" t="s">
        <v>2463</v>
      </c>
      <c r="G1351" s="263" t="s">
        <v>352</v>
      </c>
      <c r="H1351" s="264">
        <v>1</v>
      </c>
      <c r="I1351" s="265"/>
      <c r="J1351" s="266">
        <f>ROUND(I1351*H1351,2)</f>
        <v>0</v>
      </c>
      <c r="K1351" s="262" t="s">
        <v>164</v>
      </c>
      <c r="L1351" s="267"/>
      <c r="M1351" s="268" t="s">
        <v>1</v>
      </c>
      <c r="N1351" s="269" t="s">
        <v>43</v>
      </c>
      <c r="O1351" s="91"/>
      <c r="P1351" s="223">
        <f>O1351*H1351</f>
        <v>0</v>
      </c>
      <c r="Q1351" s="223">
        <v>0.0010499999999999999</v>
      </c>
      <c r="R1351" s="223">
        <f>Q1351*H1351</f>
        <v>0.0010499999999999999</v>
      </c>
      <c r="S1351" s="223">
        <v>0</v>
      </c>
      <c r="T1351" s="224">
        <f>S1351*H1351</f>
        <v>0</v>
      </c>
      <c r="U1351" s="38"/>
      <c r="V1351" s="38"/>
      <c r="W1351" s="38"/>
      <c r="X1351" s="38"/>
      <c r="Y1351" s="38"/>
      <c r="Z1351" s="38"/>
      <c r="AA1351" s="38"/>
      <c r="AB1351" s="38"/>
      <c r="AC1351" s="38"/>
      <c r="AD1351" s="38"/>
      <c r="AE1351" s="38"/>
      <c r="AR1351" s="225" t="s">
        <v>367</v>
      </c>
      <c r="AT1351" s="225" t="s">
        <v>240</v>
      </c>
      <c r="AU1351" s="225" t="s">
        <v>87</v>
      </c>
      <c r="AY1351" s="17" t="s">
        <v>157</v>
      </c>
      <c r="BE1351" s="226">
        <f>IF(N1351="základní",J1351,0)</f>
        <v>0</v>
      </c>
      <c r="BF1351" s="226">
        <f>IF(N1351="snížená",J1351,0)</f>
        <v>0</v>
      </c>
      <c r="BG1351" s="226">
        <f>IF(N1351="zákl. přenesená",J1351,0)</f>
        <v>0</v>
      </c>
      <c r="BH1351" s="226">
        <f>IF(N1351="sníž. přenesená",J1351,0)</f>
        <v>0</v>
      </c>
      <c r="BI1351" s="226">
        <f>IF(N1351="nulová",J1351,0)</f>
        <v>0</v>
      </c>
      <c r="BJ1351" s="17" t="s">
        <v>85</v>
      </c>
      <c r="BK1351" s="226">
        <f>ROUND(I1351*H1351,2)</f>
        <v>0</v>
      </c>
      <c r="BL1351" s="17" t="s">
        <v>254</v>
      </c>
      <c r="BM1351" s="225" t="s">
        <v>2464</v>
      </c>
    </row>
    <row r="1352" s="2" customFormat="1" ht="33" customHeight="1">
      <c r="A1352" s="38"/>
      <c r="B1352" s="39"/>
      <c r="C1352" s="214" t="s">
        <v>2465</v>
      </c>
      <c r="D1352" s="214" t="s">
        <v>160</v>
      </c>
      <c r="E1352" s="215" t="s">
        <v>2466</v>
      </c>
      <c r="F1352" s="216" t="s">
        <v>2467</v>
      </c>
      <c r="G1352" s="217" t="s">
        <v>352</v>
      </c>
      <c r="H1352" s="218">
        <v>1</v>
      </c>
      <c r="I1352" s="219"/>
      <c r="J1352" s="220">
        <f>ROUND(I1352*H1352,2)</f>
        <v>0</v>
      </c>
      <c r="K1352" s="216" t="s">
        <v>164</v>
      </c>
      <c r="L1352" s="44"/>
      <c r="M1352" s="221" t="s">
        <v>1</v>
      </c>
      <c r="N1352" s="222" t="s">
        <v>43</v>
      </c>
      <c r="O1352" s="91"/>
      <c r="P1352" s="223">
        <f>O1352*H1352</f>
        <v>0</v>
      </c>
      <c r="Q1352" s="223">
        <v>0</v>
      </c>
      <c r="R1352" s="223">
        <f>Q1352*H1352</f>
        <v>0</v>
      </c>
      <c r="S1352" s="223">
        <v>0</v>
      </c>
      <c r="T1352" s="224">
        <f>S1352*H1352</f>
        <v>0</v>
      </c>
      <c r="U1352" s="38"/>
      <c r="V1352" s="38"/>
      <c r="W1352" s="38"/>
      <c r="X1352" s="38"/>
      <c r="Y1352" s="38"/>
      <c r="Z1352" s="38"/>
      <c r="AA1352" s="38"/>
      <c r="AB1352" s="38"/>
      <c r="AC1352" s="38"/>
      <c r="AD1352" s="38"/>
      <c r="AE1352" s="38"/>
      <c r="AR1352" s="225" t="s">
        <v>254</v>
      </c>
      <c r="AT1352" s="225" t="s">
        <v>160</v>
      </c>
      <c r="AU1352" s="225" t="s">
        <v>87</v>
      </c>
      <c r="AY1352" s="17" t="s">
        <v>157</v>
      </c>
      <c r="BE1352" s="226">
        <f>IF(N1352="základní",J1352,0)</f>
        <v>0</v>
      </c>
      <c r="BF1352" s="226">
        <f>IF(N1352="snížená",J1352,0)</f>
        <v>0</v>
      </c>
      <c r="BG1352" s="226">
        <f>IF(N1352="zákl. přenesená",J1352,0)</f>
        <v>0</v>
      </c>
      <c r="BH1352" s="226">
        <f>IF(N1352="sníž. přenesená",J1352,0)</f>
        <v>0</v>
      </c>
      <c r="BI1352" s="226">
        <f>IF(N1352="nulová",J1352,0)</f>
        <v>0</v>
      </c>
      <c r="BJ1352" s="17" t="s">
        <v>85</v>
      </c>
      <c r="BK1352" s="226">
        <f>ROUND(I1352*H1352,2)</f>
        <v>0</v>
      </c>
      <c r="BL1352" s="17" t="s">
        <v>254</v>
      </c>
      <c r="BM1352" s="225" t="s">
        <v>2468</v>
      </c>
    </row>
    <row r="1353" s="2" customFormat="1" ht="37.8" customHeight="1">
      <c r="A1353" s="38"/>
      <c r="B1353" s="39"/>
      <c r="C1353" s="260" t="s">
        <v>2469</v>
      </c>
      <c r="D1353" s="260" t="s">
        <v>240</v>
      </c>
      <c r="E1353" s="261" t="s">
        <v>2470</v>
      </c>
      <c r="F1353" s="262" t="s">
        <v>2471</v>
      </c>
      <c r="G1353" s="263" t="s">
        <v>352</v>
      </c>
      <c r="H1353" s="264">
        <v>1</v>
      </c>
      <c r="I1353" s="265"/>
      <c r="J1353" s="266">
        <f>ROUND(I1353*H1353,2)</f>
        <v>0</v>
      </c>
      <c r="K1353" s="262" t="s">
        <v>164</v>
      </c>
      <c r="L1353" s="267"/>
      <c r="M1353" s="268" t="s">
        <v>1</v>
      </c>
      <c r="N1353" s="269" t="s">
        <v>43</v>
      </c>
      <c r="O1353" s="91"/>
      <c r="P1353" s="223">
        <f>O1353*H1353</f>
        <v>0</v>
      </c>
      <c r="Q1353" s="223">
        <v>0.0059699999999999996</v>
      </c>
      <c r="R1353" s="223">
        <f>Q1353*H1353</f>
        <v>0.0059699999999999996</v>
      </c>
      <c r="S1353" s="223">
        <v>0</v>
      </c>
      <c r="T1353" s="224">
        <f>S1353*H1353</f>
        <v>0</v>
      </c>
      <c r="U1353" s="38"/>
      <c r="V1353" s="38"/>
      <c r="W1353" s="38"/>
      <c r="X1353" s="38"/>
      <c r="Y1353" s="38"/>
      <c r="Z1353" s="38"/>
      <c r="AA1353" s="38"/>
      <c r="AB1353" s="38"/>
      <c r="AC1353" s="38"/>
      <c r="AD1353" s="38"/>
      <c r="AE1353" s="38"/>
      <c r="AR1353" s="225" t="s">
        <v>367</v>
      </c>
      <c r="AT1353" s="225" t="s">
        <v>240</v>
      </c>
      <c r="AU1353" s="225" t="s">
        <v>87</v>
      </c>
      <c r="AY1353" s="17" t="s">
        <v>157</v>
      </c>
      <c r="BE1353" s="226">
        <f>IF(N1353="základní",J1353,0)</f>
        <v>0</v>
      </c>
      <c r="BF1353" s="226">
        <f>IF(N1353="snížená",J1353,0)</f>
        <v>0</v>
      </c>
      <c r="BG1353" s="226">
        <f>IF(N1353="zákl. přenesená",J1353,0)</f>
        <v>0</v>
      </c>
      <c r="BH1353" s="226">
        <f>IF(N1353="sníž. přenesená",J1353,0)</f>
        <v>0</v>
      </c>
      <c r="BI1353" s="226">
        <f>IF(N1353="nulová",J1353,0)</f>
        <v>0</v>
      </c>
      <c r="BJ1353" s="17" t="s">
        <v>85</v>
      </c>
      <c r="BK1353" s="226">
        <f>ROUND(I1353*H1353,2)</f>
        <v>0</v>
      </c>
      <c r="BL1353" s="17" t="s">
        <v>254</v>
      </c>
      <c r="BM1353" s="225" t="s">
        <v>2472</v>
      </c>
    </row>
    <row r="1354" s="2" customFormat="1" ht="24.15" customHeight="1">
      <c r="A1354" s="38"/>
      <c r="B1354" s="39"/>
      <c r="C1354" s="214" t="s">
        <v>2473</v>
      </c>
      <c r="D1354" s="214" t="s">
        <v>160</v>
      </c>
      <c r="E1354" s="215" t="s">
        <v>2474</v>
      </c>
      <c r="F1354" s="216" t="s">
        <v>2475</v>
      </c>
      <c r="G1354" s="217" t="s">
        <v>352</v>
      </c>
      <c r="H1354" s="218">
        <v>12</v>
      </c>
      <c r="I1354" s="219"/>
      <c r="J1354" s="220">
        <f>ROUND(I1354*H1354,2)</f>
        <v>0</v>
      </c>
      <c r="K1354" s="216" t="s">
        <v>164</v>
      </c>
      <c r="L1354" s="44"/>
      <c r="M1354" s="221" t="s">
        <v>1</v>
      </c>
      <c r="N1354" s="222" t="s">
        <v>43</v>
      </c>
      <c r="O1354" s="91"/>
      <c r="P1354" s="223">
        <f>O1354*H1354</f>
        <v>0</v>
      </c>
      <c r="Q1354" s="223">
        <v>0</v>
      </c>
      <c r="R1354" s="223">
        <f>Q1354*H1354</f>
        <v>0</v>
      </c>
      <c r="S1354" s="223">
        <v>0</v>
      </c>
      <c r="T1354" s="224">
        <f>S1354*H1354</f>
        <v>0</v>
      </c>
      <c r="U1354" s="38"/>
      <c r="V1354" s="38"/>
      <c r="W1354" s="38"/>
      <c r="X1354" s="38"/>
      <c r="Y1354" s="38"/>
      <c r="Z1354" s="38"/>
      <c r="AA1354" s="38"/>
      <c r="AB1354" s="38"/>
      <c r="AC1354" s="38"/>
      <c r="AD1354" s="38"/>
      <c r="AE1354" s="38"/>
      <c r="AR1354" s="225" t="s">
        <v>254</v>
      </c>
      <c r="AT1354" s="225" t="s">
        <v>160</v>
      </c>
      <c r="AU1354" s="225" t="s">
        <v>87</v>
      </c>
      <c r="AY1354" s="17" t="s">
        <v>157</v>
      </c>
      <c r="BE1354" s="226">
        <f>IF(N1354="základní",J1354,0)</f>
        <v>0</v>
      </c>
      <c r="BF1354" s="226">
        <f>IF(N1354="snížená",J1354,0)</f>
        <v>0</v>
      </c>
      <c r="BG1354" s="226">
        <f>IF(N1354="zákl. přenesená",J1354,0)</f>
        <v>0</v>
      </c>
      <c r="BH1354" s="226">
        <f>IF(N1354="sníž. přenesená",J1354,0)</f>
        <v>0</v>
      </c>
      <c r="BI1354" s="226">
        <f>IF(N1354="nulová",J1354,0)</f>
        <v>0</v>
      </c>
      <c r="BJ1354" s="17" t="s">
        <v>85</v>
      </c>
      <c r="BK1354" s="226">
        <f>ROUND(I1354*H1354,2)</f>
        <v>0</v>
      </c>
      <c r="BL1354" s="17" t="s">
        <v>254</v>
      </c>
      <c r="BM1354" s="225" t="s">
        <v>2476</v>
      </c>
    </row>
    <row r="1355" s="2" customFormat="1" ht="16.5" customHeight="1">
      <c r="A1355" s="38"/>
      <c r="B1355" s="39"/>
      <c r="C1355" s="260" t="s">
        <v>2477</v>
      </c>
      <c r="D1355" s="260" t="s">
        <v>240</v>
      </c>
      <c r="E1355" s="261" t="s">
        <v>2478</v>
      </c>
      <c r="F1355" s="262" t="s">
        <v>2479</v>
      </c>
      <c r="G1355" s="263" t="s">
        <v>352</v>
      </c>
      <c r="H1355" s="264">
        <v>12</v>
      </c>
      <c r="I1355" s="265"/>
      <c r="J1355" s="266">
        <f>ROUND(I1355*H1355,2)</f>
        <v>0</v>
      </c>
      <c r="K1355" s="262" t="s">
        <v>164</v>
      </c>
      <c r="L1355" s="267"/>
      <c r="M1355" s="268" t="s">
        <v>1</v>
      </c>
      <c r="N1355" s="269" t="s">
        <v>43</v>
      </c>
      <c r="O1355" s="91"/>
      <c r="P1355" s="223">
        <f>O1355*H1355</f>
        <v>0</v>
      </c>
      <c r="Q1355" s="223">
        <v>0.00025000000000000001</v>
      </c>
      <c r="R1355" s="223">
        <f>Q1355*H1355</f>
        <v>0.0030000000000000001</v>
      </c>
      <c r="S1355" s="223">
        <v>0</v>
      </c>
      <c r="T1355" s="224">
        <f>S1355*H1355</f>
        <v>0</v>
      </c>
      <c r="U1355" s="38"/>
      <c r="V1355" s="38"/>
      <c r="W1355" s="38"/>
      <c r="X1355" s="38"/>
      <c r="Y1355" s="38"/>
      <c r="Z1355" s="38"/>
      <c r="AA1355" s="38"/>
      <c r="AB1355" s="38"/>
      <c r="AC1355" s="38"/>
      <c r="AD1355" s="38"/>
      <c r="AE1355" s="38"/>
      <c r="AR1355" s="225" t="s">
        <v>367</v>
      </c>
      <c r="AT1355" s="225" t="s">
        <v>240</v>
      </c>
      <c r="AU1355" s="225" t="s">
        <v>87</v>
      </c>
      <c r="AY1355" s="17" t="s">
        <v>157</v>
      </c>
      <c r="BE1355" s="226">
        <f>IF(N1355="základní",J1355,0)</f>
        <v>0</v>
      </c>
      <c r="BF1355" s="226">
        <f>IF(N1355="snížená",J1355,0)</f>
        <v>0</v>
      </c>
      <c r="BG1355" s="226">
        <f>IF(N1355="zákl. přenesená",J1355,0)</f>
        <v>0</v>
      </c>
      <c r="BH1355" s="226">
        <f>IF(N1355="sníž. přenesená",J1355,0)</f>
        <v>0</v>
      </c>
      <c r="BI1355" s="226">
        <f>IF(N1355="nulová",J1355,0)</f>
        <v>0</v>
      </c>
      <c r="BJ1355" s="17" t="s">
        <v>85</v>
      </c>
      <c r="BK1355" s="226">
        <f>ROUND(I1355*H1355,2)</f>
        <v>0</v>
      </c>
      <c r="BL1355" s="17" t="s">
        <v>254</v>
      </c>
      <c r="BM1355" s="225" t="s">
        <v>2480</v>
      </c>
    </row>
    <row r="1356" s="2" customFormat="1" ht="24.15" customHeight="1">
      <c r="A1356" s="38"/>
      <c r="B1356" s="39"/>
      <c r="C1356" s="214" t="s">
        <v>2481</v>
      </c>
      <c r="D1356" s="214" t="s">
        <v>160</v>
      </c>
      <c r="E1356" s="215" t="s">
        <v>2482</v>
      </c>
      <c r="F1356" s="216" t="s">
        <v>2483</v>
      </c>
      <c r="G1356" s="217" t="s">
        <v>352</v>
      </c>
      <c r="H1356" s="218">
        <v>2</v>
      </c>
      <c r="I1356" s="219"/>
      <c r="J1356" s="220">
        <f>ROUND(I1356*H1356,2)</f>
        <v>0</v>
      </c>
      <c r="K1356" s="216" t="s">
        <v>164</v>
      </c>
      <c r="L1356" s="44"/>
      <c r="M1356" s="221" t="s">
        <v>1</v>
      </c>
      <c r="N1356" s="222" t="s">
        <v>43</v>
      </c>
      <c r="O1356" s="91"/>
      <c r="P1356" s="223">
        <f>O1356*H1356</f>
        <v>0</v>
      </c>
      <c r="Q1356" s="223">
        <v>0</v>
      </c>
      <c r="R1356" s="223">
        <f>Q1356*H1356</f>
        <v>0</v>
      </c>
      <c r="S1356" s="223">
        <v>0</v>
      </c>
      <c r="T1356" s="224">
        <f>S1356*H1356</f>
        <v>0</v>
      </c>
      <c r="U1356" s="38"/>
      <c r="V1356" s="38"/>
      <c r="W1356" s="38"/>
      <c r="X1356" s="38"/>
      <c r="Y1356" s="38"/>
      <c r="Z1356" s="38"/>
      <c r="AA1356" s="38"/>
      <c r="AB1356" s="38"/>
      <c r="AC1356" s="38"/>
      <c r="AD1356" s="38"/>
      <c r="AE1356" s="38"/>
      <c r="AR1356" s="225" t="s">
        <v>254</v>
      </c>
      <c r="AT1356" s="225" t="s">
        <v>160</v>
      </c>
      <c r="AU1356" s="225" t="s">
        <v>87</v>
      </c>
      <c r="AY1356" s="17" t="s">
        <v>157</v>
      </c>
      <c r="BE1356" s="226">
        <f>IF(N1356="základní",J1356,0)</f>
        <v>0</v>
      </c>
      <c r="BF1356" s="226">
        <f>IF(N1356="snížená",J1356,0)</f>
        <v>0</v>
      </c>
      <c r="BG1356" s="226">
        <f>IF(N1356="zákl. přenesená",J1356,0)</f>
        <v>0</v>
      </c>
      <c r="BH1356" s="226">
        <f>IF(N1356="sníž. přenesená",J1356,0)</f>
        <v>0</v>
      </c>
      <c r="BI1356" s="226">
        <f>IF(N1356="nulová",J1356,0)</f>
        <v>0</v>
      </c>
      <c r="BJ1356" s="17" t="s">
        <v>85</v>
      </c>
      <c r="BK1356" s="226">
        <f>ROUND(I1356*H1356,2)</f>
        <v>0</v>
      </c>
      <c r="BL1356" s="17" t="s">
        <v>254</v>
      </c>
      <c r="BM1356" s="225" t="s">
        <v>2484</v>
      </c>
    </row>
    <row r="1357" s="2" customFormat="1" ht="16.5" customHeight="1">
      <c r="A1357" s="38"/>
      <c r="B1357" s="39"/>
      <c r="C1357" s="260" t="s">
        <v>2485</v>
      </c>
      <c r="D1357" s="260" t="s">
        <v>240</v>
      </c>
      <c r="E1357" s="261" t="s">
        <v>2486</v>
      </c>
      <c r="F1357" s="262" t="s">
        <v>2487</v>
      </c>
      <c r="G1357" s="263" t="s">
        <v>352</v>
      </c>
      <c r="H1357" s="264">
        <v>2</v>
      </c>
      <c r="I1357" s="265"/>
      <c r="J1357" s="266">
        <f>ROUND(I1357*H1357,2)</f>
        <v>0</v>
      </c>
      <c r="K1357" s="262" t="s">
        <v>164</v>
      </c>
      <c r="L1357" s="267"/>
      <c r="M1357" s="268" t="s">
        <v>1</v>
      </c>
      <c r="N1357" s="269" t="s">
        <v>43</v>
      </c>
      <c r="O1357" s="91"/>
      <c r="P1357" s="223">
        <f>O1357*H1357</f>
        <v>0</v>
      </c>
      <c r="Q1357" s="223">
        <v>0.00046999999999999999</v>
      </c>
      <c r="R1357" s="223">
        <f>Q1357*H1357</f>
        <v>0.00093999999999999997</v>
      </c>
      <c r="S1357" s="223">
        <v>0</v>
      </c>
      <c r="T1357" s="224">
        <f>S1357*H1357</f>
        <v>0</v>
      </c>
      <c r="U1357" s="38"/>
      <c r="V1357" s="38"/>
      <c r="W1357" s="38"/>
      <c r="X1357" s="38"/>
      <c r="Y1357" s="38"/>
      <c r="Z1357" s="38"/>
      <c r="AA1357" s="38"/>
      <c r="AB1357" s="38"/>
      <c r="AC1357" s="38"/>
      <c r="AD1357" s="38"/>
      <c r="AE1357" s="38"/>
      <c r="AR1357" s="225" t="s">
        <v>367</v>
      </c>
      <c r="AT1357" s="225" t="s">
        <v>240</v>
      </c>
      <c r="AU1357" s="225" t="s">
        <v>87</v>
      </c>
      <c r="AY1357" s="17" t="s">
        <v>157</v>
      </c>
      <c r="BE1357" s="226">
        <f>IF(N1357="základní",J1357,0)</f>
        <v>0</v>
      </c>
      <c r="BF1357" s="226">
        <f>IF(N1357="snížená",J1357,0)</f>
        <v>0</v>
      </c>
      <c r="BG1357" s="226">
        <f>IF(N1357="zákl. přenesená",J1357,0)</f>
        <v>0</v>
      </c>
      <c r="BH1357" s="226">
        <f>IF(N1357="sníž. přenesená",J1357,0)</f>
        <v>0</v>
      </c>
      <c r="BI1357" s="226">
        <f>IF(N1357="nulová",J1357,0)</f>
        <v>0</v>
      </c>
      <c r="BJ1357" s="17" t="s">
        <v>85</v>
      </c>
      <c r="BK1357" s="226">
        <f>ROUND(I1357*H1357,2)</f>
        <v>0</v>
      </c>
      <c r="BL1357" s="17" t="s">
        <v>254</v>
      </c>
      <c r="BM1357" s="225" t="s">
        <v>2488</v>
      </c>
    </row>
    <row r="1358" s="2" customFormat="1" ht="24.15" customHeight="1">
      <c r="A1358" s="38"/>
      <c r="B1358" s="39"/>
      <c r="C1358" s="214" t="s">
        <v>2489</v>
      </c>
      <c r="D1358" s="214" t="s">
        <v>160</v>
      </c>
      <c r="E1358" s="215" t="s">
        <v>2490</v>
      </c>
      <c r="F1358" s="216" t="s">
        <v>2491</v>
      </c>
      <c r="G1358" s="217" t="s">
        <v>352</v>
      </c>
      <c r="H1358" s="218">
        <v>1</v>
      </c>
      <c r="I1358" s="219"/>
      <c r="J1358" s="220">
        <f>ROUND(I1358*H1358,2)</f>
        <v>0</v>
      </c>
      <c r="K1358" s="216" t="s">
        <v>164</v>
      </c>
      <c r="L1358" s="44"/>
      <c r="M1358" s="221" t="s">
        <v>1</v>
      </c>
      <c r="N1358" s="222" t="s">
        <v>43</v>
      </c>
      <c r="O1358" s="91"/>
      <c r="P1358" s="223">
        <f>O1358*H1358</f>
        <v>0</v>
      </c>
      <c r="Q1358" s="223">
        <v>0</v>
      </c>
      <c r="R1358" s="223">
        <f>Q1358*H1358</f>
        <v>0</v>
      </c>
      <c r="S1358" s="223">
        <v>0</v>
      </c>
      <c r="T1358" s="224">
        <f>S1358*H1358</f>
        <v>0</v>
      </c>
      <c r="U1358" s="38"/>
      <c r="V1358" s="38"/>
      <c r="W1358" s="38"/>
      <c r="X1358" s="38"/>
      <c r="Y1358" s="38"/>
      <c r="Z1358" s="38"/>
      <c r="AA1358" s="38"/>
      <c r="AB1358" s="38"/>
      <c r="AC1358" s="38"/>
      <c r="AD1358" s="38"/>
      <c r="AE1358" s="38"/>
      <c r="AR1358" s="225" t="s">
        <v>254</v>
      </c>
      <c r="AT1358" s="225" t="s">
        <v>160</v>
      </c>
      <c r="AU1358" s="225" t="s">
        <v>87</v>
      </c>
      <c r="AY1358" s="17" t="s">
        <v>157</v>
      </c>
      <c r="BE1358" s="226">
        <f>IF(N1358="základní",J1358,0)</f>
        <v>0</v>
      </c>
      <c r="BF1358" s="226">
        <f>IF(N1358="snížená",J1358,0)</f>
        <v>0</v>
      </c>
      <c r="BG1358" s="226">
        <f>IF(N1358="zákl. přenesená",J1358,0)</f>
        <v>0</v>
      </c>
      <c r="BH1358" s="226">
        <f>IF(N1358="sníž. přenesená",J1358,0)</f>
        <v>0</v>
      </c>
      <c r="BI1358" s="226">
        <f>IF(N1358="nulová",J1358,0)</f>
        <v>0</v>
      </c>
      <c r="BJ1358" s="17" t="s">
        <v>85</v>
      </c>
      <c r="BK1358" s="226">
        <f>ROUND(I1358*H1358,2)</f>
        <v>0</v>
      </c>
      <c r="BL1358" s="17" t="s">
        <v>254</v>
      </c>
      <c r="BM1358" s="225" t="s">
        <v>2492</v>
      </c>
    </row>
    <row r="1359" s="2" customFormat="1" ht="16.5" customHeight="1">
      <c r="A1359" s="38"/>
      <c r="B1359" s="39"/>
      <c r="C1359" s="260" t="s">
        <v>2493</v>
      </c>
      <c r="D1359" s="260" t="s">
        <v>240</v>
      </c>
      <c r="E1359" s="261" t="s">
        <v>2494</v>
      </c>
      <c r="F1359" s="262" t="s">
        <v>2495</v>
      </c>
      <c r="G1359" s="263" t="s">
        <v>352</v>
      </c>
      <c r="H1359" s="264">
        <v>1</v>
      </c>
      <c r="I1359" s="265"/>
      <c r="J1359" s="266">
        <f>ROUND(I1359*H1359,2)</f>
        <v>0</v>
      </c>
      <c r="K1359" s="262" t="s">
        <v>164</v>
      </c>
      <c r="L1359" s="267"/>
      <c r="M1359" s="268" t="s">
        <v>1</v>
      </c>
      <c r="N1359" s="269" t="s">
        <v>43</v>
      </c>
      <c r="O1359" s="91"/>
      <c r="P1359" s="223">
        <f>O1359*H1359</f>
        <v>0</v>
      </c>
      <c r="Q1359" s="223">
        <v>0.00050000000000000001</v>
      </c>
      <c r="R1359" s="223">
        <f>Q1359*H1359</f>
        <v>0.00050000000000000001</v>
      </c>
      <c r="S1359" s="223">
        <v>0</v>
      </c>
      <c r="T1359" s="224">
        <f>S1359*H1359</f>
        <v>0</v>
      </c>
      <c r="U1359" s="38"/>
      <c r="V1359" s="38"/>
      <c r="W1359" s="38"/>
      <c r="X1359" s="38"/>
      <c r="Y1359" s="38"/>
      <c r="Z1359" s="38"/>
      <c r="AA1359" s="38"/>
      <c r="AB1359" s="38"/>
      <c r="AC1359" s="38"/>
      <c r="AD1359" s="38"/>
      <c r="AE1359" s="38"/>
      <c r="AR1359" s="225" t="s">
        <v>367</v>
      </c>
      <c r="AT1359" s="225" t="s">
        <v>240</v>
      </c>
      <c r="AU1359" s="225" t="s">
        <v>87</v>
      </c>
      <c r="AY1359" s="17" t="s">
        <v>157</v>
      </c>
      <c r="BE1359" s="226">
        <f>IF(N1359="základní",J1359,0)</f>
        <v>0</v>
      </c>
      <c r="BF1359" s="226">
        <f>IF(N1359="snížená",J1359,0)</f>
        <v>0</v>
      </c>
      <c r="BG1359" s="226">
        <f>IF(N1359="zákl. přenesená",J1359,0)</f>
        <v>0</v>
      </c>
      <c r="BH1359" s="226">
        <f>IF(N1359="sníž. přenesená",J1359,0)</f>
        <v>0</v>
      </c>
      <c r="BI1359" s="226">
        <f>IF(N1359="nulová",J1359,0)</f>
        <v>0</v>
      </c>
      <c r="BJ1359" s="17" t="s">
        <v>85</v>
      </c>
      <c r="BK1359" s="226">
        <f>ROUND(I1359*H1359,2)</f>
        <v>0</v>
      </c>
      <c r="BL1359" s="17" t="s">
        <v>254</v>
      </c>
      <c r="BM1359" s="225" t="s">
        <v>2496</v>
      </c>
    </row>
    <row r="1360" s="2" customFormat="1" ht="33" customHeight="1">
      <c r="A1360" s="38"/>
      <c r="B1360" s="39"/>
      <c r="C1360" s="214" t="s">
        <v>2497</v>
      </c>
      <c r="D1360" s="214" t="s">
        <v>160</v>
      </c>
      <c r="E1360" s="215" t="s">
        <v>2498</v>
      </c>
      <c r="F1360" s="216" t="s">
        <v>2499</v>
      </c>
      <c r="G1360" s="217" t="s">
        <v>352</v>
      </c>
      <c r="H1360" s="218">
        <v>6</v>
      </c>
      <c r="I1360" s="219"/>
      <c r="J1360" s="220">
        <f>ROUND(I1360*H1360,2)</f>
        <v>0</v>
      </c>
      <c r="K1360" s="216" t="s">
        <v>164</v>
      </c>
      <c r="L1360" s="44"/>
      <c r="M1360" s="221" t="s">
        <v>1</v>
      </c>
      <c r="N1360" s="222" t="s">
        <v>43</v>
      </c>
      <c r="O1360" s="91"/>
      <c r="P1360" s="223">
        <f>O1360*H1360</f>
        <v>0</v>
      </c>
      <c r="Q1360" s="223">
        <v>0</v>
      </c>
      <c r="R1360" s="223">
        <f>Q1360*H1360</f>
        <v>0</v>
      </c>
      <c r="S1360" s="223">
        <v>0</v>
      </c>
      <c r="T1360" s="224">
        <f>S1360*H1360</f>
        <v>0</v>
      </c>
      <c r="U1360" s="38"/>
      <c r="V1360" s="38"/>
      <c r="W1360" s="38"/>
      <c r="X1360" s="38"/>
      <c r="Y1360" s="38"/>
      <c r="Z1360" s="38"/>
      <c r="AA1360" s="38"/>
      <c r="AB1360" s="38"/>
      <c r="AC1360" s="38"/>
      <c r="AD1360" s="38"/>
      <c r="AE1360" s="38"/>
      <c r="AR1360" s="225" t="s">
        <v>254</v>
      </c>
      <c r="AT1360" s="225" t="s">
        <v>160</v>
      </c>
      <c r="AU1360" s="225" t="s">
        <v>87</v>
      </c>
      <c r="AY1360" s="17" t="s">
        <v>157</v>
      </c>
      <c r="BE1360" s="226">
        <f>IF(N1360="základní",J1360,0)</f>
        <v>0</v>
      </c>
      <c r="BF1360" s="226">
        <f>IF(N1360="snížená",J1360,0)</f>
        <v>0</v>
      </c>
      <c r="BG1360" s="226">
        <f>IF(N1360="zákl. přenesená",J1360,0)</f>
        <v>0</v>
      </c>
      <c r="BH1360" s="226">
        <f>IF(N1360="sníž. přenesená",J1360,0)</f>
        <v>0</v>
      </c>
      <c r="BI1360" s="226">
        <f>IF(N1360="nulová",J1360,0)</f>
        <v>0</v>
      </c>
      <c r="BJ1360" s="17" t="s">
        <v>85</v>
      </c>
      <c r="BK1360" s="226">
        <f>ROUND(I1360*H1360,2)</f>
        <v>0</v>
      </c>
      <c r="BL1360" s="17" t="s">
        <v>254</v>
      </c>
      <c r="BM1360" s="225" t="s">
        <v>2500</v>
      </c>
    </row>
    <row r="1361" s="2" customFormat="1" ht="16.5" customHeight="1">
      <c r="A1361" s="38"/>
      <c r="B1361" s="39"/>
      <c r="C1361" s="260" t="s">
        <v>2501</v>
      </c>
      <c r="D1361" s="260" t="s">
        <v>240</v>
      </c>
      <c r="E1361" s="261" t="s">
        <v>2502</v>
      </c>
      <c r="F1361" s="262" t="s">
        <v>2503</v>
      </c>
      <c r="G1361" s="263" t="s">
        <v>352</v>
      </c>
      <c r="H1361" s="264">
        <v>6</v>
      </c>
      <c r="I1361" s="265"/>
      <c r="J1361" s="266">
        <f>ROUND(I1361*H1361,2)</f>
        <v>0</v>
      </c>
      <c r="K1361" s="262" t="s">
        <v>164</v>
      </c>
      <c r="L1361" s="267"/>
      <c r="M1361" s="268" t="s">
        <v>1</v>
      </c>
      <c r="N1361" s="269" t="s">
        <v>43</v>
      </c>
      <c r="O1361" s="91"/>
      <c r="P1361" s="223">
        <f>O1361*H1361</f>
        <v>0</v>
      </c>
      <c r="Q1361" s="223">
        <v>5.0000000000000002E-05</v>
      </c>
      <c r="R1361" s="223">
        <f>Q1361*H1361</f>
        <v>0.00030000000000000003</v>
      </c>
      <c r="S1361" s="223">
        <v>0</v>
      </c>
      <c r="T1361" s="224">
        <f>S1361*H1361</f>
        <v>0</v>
      </c>
      <c r="U1361" s="38"/>
      <c r="V1361" s="38"/>
      <c r="W1361" s="38"/>
      <c r="X1361" s="38"/>
      <c r="Y1361" s="38"/>
      <c r="Z1361" s="38"/>
      <c r="AA1361" s="38"/>
      <c r="AB1361" s="38"/>
      <c r="AC1361" s="38"/>
      <c r="AD1361" s="38"/>
      <c r="AE1361" s="38"/>
      <c r="AR1361" s="225" t="s">
        <v>367</v>
      </c>
      <c r="AT1361" s="225" t="s">
        <v>240</v>
      </c>
      <c r="AU1361" s="225" t="s">
        <v>87</v>
      </c>
      <c r="AY1361" s="17" t="s">
        <v>157</v>
      </c>
      <c r="BE1361" s="226">
        <f>IF(N1361="základní",J1361,0)</f>
        <v>0</v>
      </c>
      <c r="BF1361" s="226">
        <f>IF(N1361="snížená",J1361,0)</f>
        <v>0</v>
      </c>
      <c r="BG1361" s="226">
        <f>IF(N1361="zákl. přenesená",J1361,0)</f>
        <v>0</v>
      </c>
      <c r="BH1361" s="226">
        <f>IF(N1361="sníž. přenesená",J1361,0)</f>
        <v>0</v>
      </c>
      <c r="BI1361" s="226">
        <f>IF(N1361="nulová",J1361,0)</f>
        <v>0</v>
      </c>
      <c r="BJ1361" s="17" t="s">
        <v>85</v>
      </c>
      <c r="BK1361" s="226">
        <f>ROUND(I1361*H1361,2)</f>
        <v>0</v>
      </c>
      <c r="BL1361" s="17" t="s">
        <v>254</v>
      </c>
      <c r="BM1361" s="225" t="s">
        <v>2504</v>
      </c>
    </row>
    <row r="1362" s="2" customFormat="1" ht="33" customHeight="1">
      <c r="A1362" s="38"/>
      <c r="B1362" s="39"/>
      <c r="C1362" s="214" t="s">
        <v>2505</v>
      </c>
      <c r="D1362" s="214" t="s">
        <v>160</v>
      </c>
      <c r="E1362" s="215" t="s">
        <v>2506</v>
      </c>
      <c r="F1362" s="216" t="s">
        <v>2507</v>
      </c>
      <c r="G1362" s="217" t="s">
        <v>352</v>
      </c>
      <c r="H1362" s="218">
        <v>2</v>
      </c>
      <c r="I1362" s="219"/>
      <c r="J1362" s="220">
        <f>ROUND(I1362*H1362,2)</f>
        <v>0</v>
      </c>
      <c r="K1362" s="216" t="s">
        <v>164</v>
      </c>
      <c r="L1362" s="44"/>
      <c r="M1362" s="221" t="s">
        <v>1</v>
      </c>
      <c r="N1362" s="222" t="s">
        <v>43</v>
      </c>
      <c r="O1362" s="91"/>
      <c r="P1362" s="223">
        <f>O1362*H1362</f>
        <v>0</v>
      </c>
      <c r="Q1362" s="223">
        <v>0</v>
      </c>
      <c r="R1362" s="223">
        <f>Q1362*H1362</f>
        <v>0</v>
      </c>
      <c r="S1362" s="223">
        <v>0</v>
      </c>
      <c r="T1362" s="224">
        <f>S1362*H1362</f>
        <v>0</v>
      </c>
      <c r="U1362" s="38"/>
      <c r="V1362" s="38"/>
      <c r="W1362" s="38"/>
      <c r="X1362" s="38"/>
      <c r="Y1362" s="38"/>
      <c r="Z1362" s="38"/>
      <c r="AA1362" s="38"/>
      <c r="AB1362" s="38"/>
      <c r="AC1362" s="38"/>
      <c r="AD1362" s="38"/>
      <c r="AE1362" s="38"/>
      <c r="AR1362" s="225" t="s">
        <v>254</v>
      </c>
      <c r="AT1362" s="225" t="s">
        <v>160</v>
      </c>
      <c r="AU1362" s="225" t="s">
        <v>87</v>
      </c>
      <c r="AY1362" s="17" t="s">
        <v>157</v>
      </c>
      <c r="BE1362" s="226">
        <f>IF(N1362="základní",J1362,0)</f>
        <v>0</v>
      </c>
      <c r="BF1362" s="226">
        <f>IF(N1362="snížená",J1362,0)</f>
        <v>0</v>
      </c>
      <c r="BG1362" s="226">
        <f>IF(N1362="zákl. přenesená",J1362,0)</f>
        <v>0</v>
      </c>
      <c r="BH1362" s="226">
        <f>IF(N1362="sníž. přenesená",J1362,0)</f>
        <v>0</v>
      </c>
      <c r="BI1362" s="226">
        <f>IF(N1362="nulová",J1362,0)</f>
        <v>0</v>
      </c>
      <c r="BJ1362" s="17" t="s">
        <v>85</v>
      </c>
      <c r="BK1362" s="226">
        <f>ROUND(I1362*H1362,2)</f>
        <v>0</v>
      </c>
      <c r="BL1362" s="17" t="s">
        <v>254</v>
      </c>
      <c r="BM1362" s="225" t="s">
        <v>2508</v>
      </c>
    </row>
    <row r="1363" s="2" customFormat="1" ht="16.5" customHeight="1">
      <c r="A1363" s="38"/>
      <c r="B1363" s="39"/>
      <c r="C1363" s="260" t="s">
        <v>2509</v>
      </c>
      <c r="D1363" s="260" t="s">
        <v>240</v>
      </c>
      <c r="E1363" s="261" t="s">
        <v>2510</v>
      </c>
      <c r="F1363" s="262" t="s">
        <v>2511</v>
      </c>
      <c r="G1363" s="263" t="s">
        <v>352</v>
      </c>
      <c r="H1363" s="264">
        <v>2</v>
      </c>
      <c r="I1363" s="265"/>
      <c r="J1363" s="266">
        <f>ROUND(I1363*H1363,2)</f>
        <v>0</v>
      </c>
      <c r="K1363" s="262" t="s">
        <v>164</v>
      </c>
      <c r="L1363" s="267"/>
      <c r="M1363" s="268" t="s">
        <v>1</v>
      </c>
      <c r="N1363" s="269" t="s">
        <v>43</v>
      </c>
      <c r="O1363" s="91"/>
      <c r="P1363" s="223">
        <f>O1363*H1363</f>
        <v>0</v>
      </c>
      <c r="Q1363" s="223">
        <v>0.00050000000000000001</v>
      </c>
      <c r="R1363" s="223">
        <f>Q1363*H1363</f>
        <v>0.001</v>
      </c>
      <c r="S1363" s="223">
        <v>0</v>
      </c>
      <c r="T1363" s="224">
        <f>S1363*H1363</f>
        <v>0</v>
      </c>
      <c r="U1363" s="38"/>
      <c r="V1363" s="38"/>
      <c r="W1363" s="38"/>
      <c r="X1363" s="38"/>
      <c r="Y1363" s="38"/>
      <c r="Z1363" s="38"/>
      <c r="AA1363" s="38"/>
      <c r="AB1363" s="38"/>
      <c r="AC1363" s="38"/>
      <c r="AD1363" s="38"/>
      <c r="AE1363" s="38"/>
      <c r="AR1363" s="225" t="s">
        <v>367</v>
      </c>
      <c r="AT1363" s="225" t="s">
        <v>240</v>
      </c>
      <c r="AU1363" s="225" t="s">
        <v>87</v>
      </c>
      <c r="AY1363" s="17" t="s">
        <v>157</v>
      </c>
      <c r="BE1363" s="226">
        <f>IF(N1363="základní",J1363,0)</f>
        <v>0</v>
      </c>
      <c r="BF1363" s="226">
        <f>IF(N1363="snížená",J1363,0)</f>
        <v>0</v>
      </c>
      <c r="BG1363" s="226">
        <f>IF(N1363="zákl. přenesená",J1363,0)</f>
        <v>0</v>
      </c>
      <c r="BH1363" s="226">
        <f>IF(N1363="sníž. přenesená",J1363,0)</f>
        <v>0</v>
      </c>
      <c r="BI1363" s="226">
        <f>IF(N1363="nulová",J1363,0)</f>
        <v>0</v>
      </c>
      <c r="BJ1363" s="17" t="s">
        <v>85</v>
      </c>
      <c r="BK1363" s="226">
        <f>ROUND(I1363*H1363,2)</f>
        <v>0</v>
      </c>
      <c r="BL1363" s="17" t="s">
        <v>254</v>
      </c>
      <c r="BM1363" s="225" t="s">
        <v>2512</v>
      </c>
    </row>
    <row r="1364" s="2" customFormat="1" ht="24.15" customHeight="1">
      <c r="A1364" s="38"/>
      <c r="B1364" s="39"/>
      <c r="C1364" s="214" t="s">
        <v>2513</v>
      </c>
      <c r="D1364" s="214" t="s">
        <v>160</v>
      </c>
      <c r="E1364" s="215" t="s">
        <v>2514</v>
      </c>
      <c r="F1364" s="216" t="s">
        <v>2515</v>
      </c>
      <c r="G1364" s="217" t="s">
        <v>352</v>
      </c>
      <c r="H1364" s="218">
        <v>5</v>
      </c>
      <c r="I1364" s="219"/>
      <c r="J1364" s="220">
        <f>ROUND(I1364*H1364,2)</f>
        <v>0</v>
      </c>
      <c r="K1364" s="216" t="s">
        <v>1</v>
      </c>
      <c r="L1364" s="44"/>
      <c r="M1364" s="221" t="s">
        <v>1</v>
      </c>
      <c r="N1364" s="222" t="s">
        <v>43</v>
      </c>
      <c r="O1364" s="91"/>
      <c r="P1364" s="223">
        <f>O1364*H1364</f>
        <v>0</v>
      </c>
      <c r="Q1364" s="223">
        <v>0</v>
      </c>
      <c r="R1364" s="223">
        <f>Q1364*H1364</f>
        <v>0</v>
      </c>
      <c r="S1364" s="223">
        <v>0</v>
      </c>
      <c r="T1364" s="224">
        <f>S1364*H1364</f>
        <v>0</v>
      </c>
      <c r="U1364" s="38"/>
      <c r="V1364" s="38"/>
      <c r="W1364" s="38"/>
      <c r="X1364" s="38"/>
      <c r="Y1364" s="38"/>
      <c r="Z1364" s="38"/>
      <c r="AA1364" s="38"/>
      <c r="AB1364" s="38"/>
      <c r="AC1364" s="38"/>
      <c r="AD1364" s="38"/>
      <c r="AE1364" s="38"/>
      <c r="AR1364" s="225" t="s">
        <v>254</v>
      </c>
      <c r="AT1364" s="225" t="s">
        <v>160</v>
      </c>
      <c r="AU1364" s="225" t="s">
        <v>87</v>
      </c>
      <c r="AY1364" s="17" t="s">
        <v>157</v>
      </c>
      <c r="BE1364" s="226">
        <f>IF(N1364="základní",J1364,0)</f>
        <v>0</v>
      </c>
      <c r="BF1364" s="226">
        <f>IF(N1364="snížená",J1364,0)</f>
        <v>0</v>
      </c>
      <c r="BG1364" s="226">
        <f>IF(N1364="zákl. přenesená",J1364,0)</f>
        <v>0</v>
      </c>
      <c r="BH1364" s="226">
        <f>IF(N1364="sníž. přenesená",J1364,0)</f>
        <v>0</v>
      </c>
      <c r="BI1364" s="226">
        <f>IF(N1364="nulová",J1364,0)</f>
        <v>0</v>
      </c>
      <c r="BJ1364" s="17" t="s">
        <v>85</v>
      </c>
      <c r="BK1364" s="226">
        <f>ROUND(I1364*H1364,2)</f>
        <v>0</v>
      </c>
      <c r="BL1364" s="17" t="s">
        <v>254</v>
      </c>
      <c r="BM1364" s="225" t="s">
        <v>2516</v>
      </c>
    </row>
    <row r="1365" s="2" customFormat="1" ht="24.15" customHeight="1">
      <c r="A1365" s="38"/>
      <c r="B1365" s="39"/>
      <c r="C1365" s="260" t="s">
        <v>2517</v>
      </c>
      <c r="D1365" s="260" t="s">
        <v>240</v>
      </c>
      <c r="E1365" s="261" t="s">
        <v>2518</v>
      </c>
      <c r="F1365" s="262" t="s">
        <v>2519</v>
      </c>
      <c r="G1365" s="263" t="s">
        <v>352</v>
      </c>
      <c r="H1365" s="264">
        <v>5</v>
      </c>
      <c r="I1365" s="265"/>
      <c r="J1365" s="266">
        <f>ROUND(I1365*H1365,2)</f>
        <v>0</v>
      </c>
      <c r="K1365" s="262" t="s">
        <v>1</v>
      </c>
      <c r="L1365" s="267"/>
      <c r="M1365" s="268" t="s">
        <v>1</v>
      </c>
      <c r="N1365" s="269" t="s">
        <v>43</v>
      </c>
      <c r="O1365" s="91"/>
      <c r="P1365" s="223">
        <f>O1365*H1365</f>
        <v>0</v>
      </c>
      <c r="Q1365" s="223">
        <v>0.00048000000000000001</v>
      </c>
      <c r="R1365" s="223">
        <f>Q1365*H1365</f>
        <v>0.0024000000000000002</v>
      </c>
      <c r="S1365" s="223">
        <v>0</v>
      </c>
      <c r="T1365" s="224">
        <f>S1365*H1365</f>
        <v>0</v>
      </c>
      <c r="U1365" s="38"/>
      <c r="V1365" s="38"/>
      <c r="W1365" s="38"/>
      <c r="X1365" s="38"/>
      <c r="Y1365" s="38"/>
      <c r="Z1365" s="38"/>
      <c r="AA1365" s="38"/>
      <c r="AB1365" s="38"/>
      <c r="AC1365" s="38"/>
      <c r="AD1365" s="38"/>
      <c r="AE1365" s="38"/>
      <c r="AR1365" s="225" t="s">
        <v>367</v>
      </c>
      <c r="AT1365" s="225" t="s">
        <v>240</v>
      </c>
      <c r="AU1365" s="225" t="s">
        <v>87</v>
      </c>
      <c r="AY1365" s="17" t="s">
        <v>157</v>
      </c>
      <c r="BE1365" s="226">
        <f>IF(N1365="základní",J1365,0)</f>
        <v>0</v>
      </c>
      <c r="BF1365" s="226">
        <f>IF(N1365="snížená",J1365,0)</f>
        <v>0</v>
      </c>
      <c r="BG1365" s="226">
        <f>IF(N1365="zákl. přenesená",J1365,0)</f>
        <v>0</v>
      </c>
      <c r="BH1365" s="226">
        <f>IF(N1365="sníž. přenesená",J1365,0)</f>
        <v>0</v>
      </c>
      <c r="BI1365" s="226">
        <f>IF(N1365="nulová",J1365,0)</f>
        <v>0</v>
      </c>
      <c r="BJ1365" s="17" t="s">
        <v>85</v>
      </c>
      <c r="BK1365" s="226">
        <f>ROUND(I1365*H1365,2)</f>
        <v>0</v>
      </c>
      <c r="BL1365" s="17" t="s">
        <v>254</v>
      </c>
      <c r="BM1365" s="225" t="s">
        <v>2520</v>
      </c>
    </row>
    <row r="1366" s="14" customFormat="1">
      <c r="A1366" s="14"/>
      <c r="B1366" s="238"/>
      <c r="C1366" s="239"/>
      <c r="D1366" s="229" t="s">
        <v>167</v>
      </c>
      <c r="E1366" s="240" t="s">
        <v>1</v>
      </c>
      <c r="F1366" s="241" t="s">
        <v>2521</v>
      </c>
      <c r="G1366" s="239"/>
      <c r="H1366" s="242">
        <v>5</v>
      </c>
      <c r="I1366" s="243"/>
      <c r="J1366" s="239"/>
      <c r="K1366" s="239"/>
      <c r="L1366" s="244"/>
      <c r="M1366" s="245"/>
      <c r="N1366" s="246"/>
      <c r="O1366" s="246"/>
      <c r="P1366" s="246"/>
      <c r="Q1366" s="246"/>
      <c r="R1366" s="246"/>
      <c r="S1366" s="246"/>
      <c r="T1366" s="247"/>
      <c r="U1366" s="14"/>
      <c r="V1366" s="14"/>
      <c r="W1366" s="14"/>
      <c r="X1366" s="14"/>
      <c r="Y1366" s="14"/>
      <c r="Z1366" s="14"/>
      <c r="AA1366" s="14"/>
      <c r="AB1366" s="14"/>
      <c r="AC1366" s="14"/>
      <c r="AD1366" s="14"/>
      <c r="AE1366" s="14"/>
      <c r="AT1366" s="248" t="s">
        <v>167</v>
      </c>
      <c r="AU1366" s="248" t="s">
        <v>87</v>
      </c>
      <c r="AV1366" s="14" t="s">
        <v>87</v>
      </c>
      <c r="AW1366" s="14" t="s">
        <v>33</v>
      </c>
      <c r="AX1366" s="14" t="s">
        <v>85</v>
      </c>
      <c r="AY1366" s="248" t="s">
        <v>157</v>
      </c>
    </row>
    <row r="1367" s="2" customFormat="1" ht="49.05" customHeight="1">
      <c r="A1367" s="38"/>
      <c r="B1367" s="39"/>
      <c r="C1367" s="214" t="s">
        <v>2522</v>
      </c>
      <c r="D1367" s="214" t="s">
        <v>160</v>
      </c>
      <c r="E1367" s="215" t="s">
        <v>2523</v>
      </c>
      <c r="F1367" s="216" t="s">
        <v>2524</v>
      </c>
      <c r="G1367" s="217" t="s">
        <v>352</v>
      </c>
      <c r="H1367" s="218">
        <v>6</v>
      </c>
      <c r="I1367" s="219"/>
      <c r="J1367" s="220">
        <f>ROUND(I1367*H1367,2)</f>
        <v>0</v>
      </c>
      <c r="K1367" s="216" t="s">
        <v>164</v>
      </c>
      <c r="L1367" s="44"/>
      <c r="M1367" s="221" t="s">
        <v>1</v>
      </c>
      <c r="N1367" s="222" t="s">
        <v>43</v>
      </c>
      <c r="O1367" s="91"/>
      <c r="P1367" s="223">
        <f>O1367*H1367</f>
        <v>0</v>
      </c>
      <c r="Q1367" s="223">
        <v>0</v>
      </c>
      <c r="R1367" s="223">
        <f>Q1367*H1367</f>
        <v>0</v>
      </c>
      <c r="S1367" s="223">
        <v>0</v>
      </c>
      <c r="T1367" s="224">
        <f>S1367*H1367</f>
        <v>0</v>
      </c>
      <c r="U1367" s="38"/>
      <c r="V1367" s="38"/>
      <c r="W1367" s="38"/>
      <c r="X1367" s="38"/>
      <c r="Y1367" s="38"/>
      <c r="Z1367" s="38"/>
      <c r="AA1367" s="38"/>
      <c r="AB1367" s="38"/>
      <c r="AC1367" s="38"/>
      <c r="AD1367" s="38"/>
      <c r="AE1367" s="38"/>
      <c r="AR1367" s="225" t="s">
        <v>254</v>
      </c>
      <c r="AT1367" s="225" t="s">
        <v>160</v>
      </c>
      <c r="AU1367" s="225" t="s">
        <v>87</v>
      </c>
      <c r="AY1367" s="17" t="s">
        <v>157</v>
      </c>
      <c r="BE1367" s="226">
        <f>IF(N1367="základní",J1367,0)</f>
        <v>0</v>
      </c>
      <c r="BF1367" s="226">
        <f>IF(N1367="snížená",J1367,0)</f>
        <v>0</v>
      </c>
      <c r="BG1367" s="226">
        <f>IF(N1367="zákl. přenesená",J1367,0)</f>
        <v>0</v>
      </c>
      <c r="BH1367" s="226">
        <f>IF(N1367="sníž. přenesená",J1367,0)</f>
        <v>0</v>
      </c>
      <c r="BI1367" s="226">
        <f>IF(N1367="nulová",J1367,0)</f>
        <v>0</v>
      </c>
      <c r="BJ1367" s="17" t="s">
        <v>85</v>
      </c>
      <c r="BK1367" s="226">
        <f>ROUND(I1367*H1367,2)</f>
        <v>0</v>
      </c>
      <c r="BL1367" s="17" t="s">
        <v>254</v>
      </c>
      <c r="BM1367" s="225" t="s">
        <v>2525</v>
      </c>
    </row>
    <row r="1368" s="2" customFormat="1" ht="16.5" customHeight="1">
      <c r="A1368" s="38"/>
      <c r="B1368" s="39"/>
      <c r="C1368" s="260" t="s">
        <v>2526</v>
      </c>
      <c r="D1368" s="260" t="s">
        <v>240</v>
      </c>
      <c r="E1368" s="261" t="s">
        <v>2527</v>
      </c>
      <c r="F1368" s="262" t="s">
        <v>2528</v>
      </c>
      <c r="G1368" s="263" t="s">
        <v>352</v>
      </c>
      <c r="H1368" s="264">
        <v>6</v>
      </c>
      <c r="I1368" s="265"/>
      <c r="J1368" s="266">
        <f>ROUND(I1368*H1368,2)</f>
        <v>0</v>
      </c>
      <c r="K1368" s="262" t="s">
        <v>1</v>
      </c>
      <c r="L1368" s="267"/>
      <c r="M1368" s="268" t="s">
        <v>1</v>
      </c>
      <c r="N1368" s="269" t="s">
        <v>43</v>
      </c>
      <c r="O1368" s="91"/>
      <c r="P1368" s="223">
        <f>O1368*H1368</f>
        <v>0</v>
      </c>
      <c r="Q1368" s="223">
        <v>0.00038000000000000002</v>
      </c>
      <c r="R1368" s="223">
        <f>Q1368*H1368</f>
        <v>0.0022799999999999999</v>
      </c>
      <c r="S1368" s="223">
        <v>0</v>
      </c>
      <c r="T1368" s="224">
        <f>S1368*H1368</f>
        <v>0</v>
      </c>
      <c r="U1368" s="38"/>
      <c r="V1368" s="38"/>
      <c r="W1368" s="38"/>
      <c r="X1368" s="38"/>
      <c r="Y1368" s="38"/>
      <c r="Z1368" s="38"/>
      <c r="AA1368" s="38"/>
      <c r="AB1368" s="38"/>
      <c r="AC1368" s="38"/>
      <c r="AD1368" s="38"/>
      <c r="AE1368" s="38"/>
      <c r="AR1368" s="225" t="s">
        <v>367</v>
      </c>
      <c r="AT1368" s="225" t="s">
        <v>240</v>
      </c>
      <c r="AU1368" s="225" t="s">
        <v>87</v>
      </c>
      <c r="AY1368" s="17" t="s">
        <v>157</v>
      </c>
      <c r="BE1368" s="226">
        <f>IF(N1368="základní",J1368,0)</f>
        <v>0</v>
      </c>
      <c r="BF1368" s="226">
        <f>IF(N1368="snížená",J1368,0)</f>
        <v>0</v>
      </c>
      <c r="BG1368" s="226">
        <f>IF(N1368="zákl. přenesená",J1368,0)</f>
        <v>0</v>
      </c>
      <c r="BH1368" s="226">
        <f>IF(N1368="sníž. přenesená",J1368,0)</f>
        <v>0</v>
      </c>
      <c r="BI1368" s="226">
        <f>IF(N1368="nulová",J1368,0)</f>
        <v>0</v>
      </c>
      <c r="BJ1368" s="17" t="s">
        <v>85</v>
      </c>
      <c r="BK1368" s="226">
        <f>ROUND(I1368*H1368,2)</f>
        <v>0</v>
      </c>
      <c r="BL1368" s="17" t="s">
        <v>254</v>
      </c>
      <c r="BM1368" s="225" t="s">
        <v>2529</v>
      </c>
    </row>
    <row r="1369" s="2" customFormat="1" ht="44.25" customHeight="1">
      <c r="A1369" s="38"/>
      <c r="B1369" s="39"/>
      <c r="C1369" s="214" t="s">
        <v>2530</v>
      </c>
      <c r="D1369" s="214" t="s">
        <v>160</v>
      </c>
      <c r="E1369" s="215" t="s">
        <v>2531</v>
      </c>
      <c r="F1369" s="216" t="s">
        <v>2532</v>
      </c>
      <c r="G1369" s="217" t="s">
        <v>352</v>
      </c>
      <c r="H1369" s="218">
        <v>35</v>
      </c>
      <c r="I1369" s="219"/>
      <c r="J1369" s="220">
        <f>ROUND(I1369*H1369,2)</f>
        <v>0</v>
      </c>
      <c r="K1369" s="216" t="s">
        <v>164</v>
      </c>
      <c r="L1369" s="44"/>
      <c r="M1369" s="221" t="s">
        <v>1</v>
      </c>
      <c r="N1369" s="222" t="s">
        <v>43</v>
      </c>
      <c r="O1369" s="91"/>
      <c r="P1369" s="223">
        <f>O1369*H1369</f>
        <v>0</v>
      </c>
      <c r="Q1369" s="223">
        <v>0</v>
      </c>
      <c r="R1369" s="223">
        <f>Q1369*H1369</f>
        <v>0</v>
      </c>
      <c r="S1369" s="223">
        <v>0</v>
      </c>
      <c r="T1369" s="224">
        <f>S1369*H1369</f>
        <v>0</v>
      </c>
      <c r="U1369" s="38"/>
      <c r="V1369" s="38"/>
      <c r="W1369" s="38"/>
      <c r="X1369" s="38"/>
      <c r="Y1369" s="38"/>
      <c r="Z1369" s="38"/>
      <c r="AA1369" s="38"/>
      <c r="AB1369" s="38"/>
      <c r="AC1369" s="38"/>
      <c r="AD1369" s="38"/>
      <c r="AE1369" s="38"/>
      <c r="AR1369" s="225" t="s">
        <v>254</v>
      </c>
      <c r="AT1369" s="225" t="s">
        <v>160</v>
      </c>
      <c r="AU1369" s="225" t="s">
        <v>87</v>
      </c>
      <c r="AY1369" s="17" t="s">
        <v>157</v>
      </c>
      <c r="BE1369" s="226">
        <f>IF(N1369="základní",J1369,0)</f>
        <v>0</v>
      </c>
      <c r="BF1369" s="226">
        <f>IF(N1369="snížená",J1369,0)</f>
        <v>0</v>
      </c>
      <c r="BG1369" s="226">
        <f>IF(N1369="zákl. přenesená",J1369,0)</f>
        <v>0</v>
      </c>
      <c r="BH1369" s="226">
        <f>IF(N1369="sníž. přenesená",J1369,0)</f>
        <v>0</v>
      </c>
      <c r="BI1369" s="226">
        <f>IF(N1369="nulová",J1369,0)</f>
        <v>0</v>
      </c>
      <c r="BJ1369" s="17" t="s">
        <v>85</v>
      </c>
      <c r="BK1369" s="226">
        <f>ROUND(I1369*H1369,2)</f>
        <v>0</v>
      </c>
      <c r="BL1369" s="17" t="s">
        <v>254</v>
      </c>
      <c r="BM1369" s="225" t="s">
        <v>2533</v>
      </c>
    </row>
    <row r="1370" s="2" customFormat="1" ht="24.15" customHeight="1">
      <c r="A1370" s="38"/>
      <c r="B1370" s="39"/>
      <c r="C1370" s="260" t="s">
        <v>2534</v>
      </c>
      <c r="D1370" s="260" t="s">
        <v>240</v>
      </c>
      <c r="E1370" s="261" t="s">
        <v>2535</v>
      </c>
      <c r="F1370" s="262" t="s">
        <v>2536</v>
      </c>
      <c r="G1370" s="263" t="s">
        <v>352</v>
      </c>
      <c r="H1370" s="264">
        <v>39</v>
      </c>
      <c r="I1370" s="265"/>
      <c r="J1370" s="266">
        <f>ROUND(I1370*H1370,2)</f>
        <v>0</v>
      </c>
      <c r="K1370" s="262" t="s">
        <v>1</v>
      </c>
      <c r="L1370" s="267"/>
      <c r="M1370" s="268" t="s">
        <v>1</v>
      </c>
      <c r="N1370" s="269" t="s">
        <v>43</v>
      </c>
      <c r="O1370" s="91"/>
      <c r="P1370" s="223">
        <f>O1370*H1370</f>
        <v>0</v>
      </c>
      <c r="Q1370" s="223">
        <v>0.00048000000000000001</v>
      </c>
      <c r="R1370" s="223">
        <f>Q1370*H1370</f>
        <v>0.018720000000000001</v>
      </c>
      <c r="S1370" s="223">
        <v>0</v>
      </c>
      <c r="T1370" s="224">
        <f>S1370*H1370</f>
        <v>0</v>
      </c>
      <c r="U1370" s="38"/>
      <c r="V1370" s="38"/>
      <c r="W1370" s="38"/>
      <c r="X1370" s="38"/>
      <c r="Y1370" s="38"/>
      <c r="Z1370" s="38"/>
      <c r="AA1370" s="38"/>
      <c r="AB1370" s="38"/>
      <c r="AC1370" s="38"/>
      <c r="AD1370" s="38"/>
      <c r="AE1370" s="38"/>
      <c r="AR1370" s="225" t="s">
        <v>367</v>
      </c>
      <c r="AT1370" s="225" t="s">
        <v>240</v>
      </c>
      <c r="AU1370" s="225" t="s">
        <v>87</v>
      </c>
      <c r="AY1370" s="17" t="s">
        <v>157</v>
      </c>
      <c r="BE1370" s="226">
        <f>IF(N1370="základní",J1370,0)</f>
        <v>0</v>
      </c>
      <c r="BF1370" s="226">
        <f>IF(N1370="snížená",J1370,0)</f>
        <v>0</v>
      </c>
      <c r="BG1370" s="226">
        <f>IF(N1370="zákl. přenesená",J1370,0)</f>
        <v>0</v>
      </c>
      <c r="BH1370" s="226">
        <f>IF(N1370="sníž. přenesená",J1370,0)</f>
        <v>0</v>
      </c>
      <c r="BI1370" s="226">
        <f>IF(N1370="nulová",J1370,0)</f>
        <v>0</v>
      </c>
      <c r="BJ1370" s="17" t="s">
        <v>85</v>
      </c>
      <c r="BK1370" s="226">
        <f>ROUND(I1370*H1370,2)</f>
        <v>0</v>
      </c>
      <c r="BL1370" s="17" t="s">
        <v>254</v>
      </c>
      <c r="BM1370" s="225" t="s">
        <v>2537</v>
      </c>
    </row>
    <row r="1371" s="14" customFormat="1">
      <c r="A1371" s="14"/>
      <c r="B1371" s="238"/>
      <c r="C1371" s="239"/>
      <c r="D1371" s="229" t="s">
        <v>167</v>
      </c>
      <c r="E1371" s="240" t="s">
        <v>1</v>
      </c>
      <c r="F1371" s="241" t="s">
        <v>2538</v>
      </c>
      <c r="G1371" s="239"/>
      <c r="H1371" s="242">
        <v>18</v>
      </c>
      <c r="I1371" s="243"/>
      <c r="J1371" s="239"/>
      <c r="K1371" s="239"/>
      <c r="L1371" s="244"/>
      <c r="M1371" s="245"/>
      <c r="N1371" s="246"/>
      <c r="O1371" s="246"/>
      <c r="P1371" s="246"/>
      <c r="Q1371" s="246"/>
      <c r="R1371" s="246"/>
      <c r="S1371" s="246"/>
      <c r="T1371" s="247"/>
      <c r="U1371" s="14"/>
      <c r="V1371" s="14"/>
      <c r="W1371" s="14"/>
      <c r="X1371" s="14"/>
      <c r="Y1371" s="14"/>
      <c r="Z1371" s="14"/>
      <c r="AA1371" s="14"/>
      <c r="AB1371" s="14"/>
      <c r="AC1371" s="14"/>
      <c r="AD1371" s="14"/>
      <c r="AE1371" s="14"/>
      <c r="AT1371" s="248" t="s">
        <v>167</v>
      </c>
      <c r="AU1371" s="248" t="s">
        <v>87</v>
      </c>
      <c r="AV1371" s="14" t="s">
        <v>87</v>
      </c>
      <c r="AW1371" s="14" t="s">
        <v>33</v>
      </c>
      <c r="AX1371" s="14" t="s">
        <v>78</v>
      </c>
      <c r="AY1371" s="248" t="s">
        <v>157</v>
      </c>
    </row>
    <row r="1372" s="14" customFormat="1">
      <c r="A1372" s="14"/>
      <c r="B1372" s="238"/>
      <c r="C1372" s="239"/>
      <c r="D1372" s="229" t="s">
        <v>167</v>
      </c>
      <c r="E1372" s="240" t="s">
        <v>1</v>
      </c>
      <c r="F1372" s="241" t="s">
        <v>2539</v>
      </c>
      <c r="G1372" s="239"/>
      <c r="H1372" s="242">
        <v>21</v>
      </c>
      <c r="I1372" s="243"/>
      <c r="J1372" s="239"/>
      <c r="K1372" s="239"/>
      <c r="L1372" s="244"/>
      <c r="M1372" s="245"/>
      <c r="N1372" s="246"/>
      <c r="O1372" s="246"/>
      <c r="P1372" s="246"/>
      <c r="Q1372" s="246"/>
      <c r="R1372" s="246"/>
      <c r="S1372" s="246"/>
      <c r="T1372" s="247"/>
      <c r="U1372" s="14"/>
      <c r="V1372" s="14"/>
      <c r="W1372" s="14"/>
      <c r="X1372" s="14"/>
      <c r="Y1372" s="14"/>
      <c r="Z1372" s="14"/>
      <c r="AA1372" s="14"/>
      <c r="AB1372" s="14"/>
      <c r="AC1372" s="14"/>
      <c r="AD1372" s="14"/>
      <c r="AE1372" s="14"/>
      <c r="AT1372" s="248" t="s">
        <v>167</v>
      </c>
      <c r="AU1372" s="248" t="s">
        <v>87</v>
      </c>
      <c r="AV1372" s="14" t="s">
        <v>87</v>
      </c>
      <c r="AW1372" s="14" t="s">
        <v>33</v>
      </c>
      <c r="AX1372" s="14" t="s">
        <v>78</v>
      </c>
      <c r="AY1372" s="248" t="s">
        <v>157</v>
      </c>
    </row>
    <row r="1373" s="15" customFormat="1">
      <c r="A1373" s="15"/>
      <c r="B1373" s="249"/>
      <c r="C1373" s="250"/>
      <c r="D1373" s="229" t="s">
        <v>167</v>
      </c>
      <c r="E1373" s="251" t="s">
        <v>1</v>
      </c>
      <c r="F1373" s="252" t="s">
        <v>171</v>
      </c>
      <c r="G1373" s="250"/>
      <c r="H1373" s="253">
        <v>39</v>
      </c>
      <c r="I1373" s="254"/>
      <c r="J1373" s="250"/>
      <c r="K1373" s="250"/>
      <c r="L1373" s="255"/>
      <c r="M1373" s="256"/>
      <c r="N1373" s="257"/>
      <c r="O1373" s="257"/>
      <c r="P1373" s="257"/>
      <c r="Q1373" s="257"/>
      <c r="R1373" s="257"/>
      <c r="S1373" s="257"/>
      <c r="T1373" s="258"/>
      <c r="U1373" s="15"/>
      <c r="V1373" s="15"/>
      <c r="W1373" s="15"/>
      <c r="X1373" s="15"/>
      <c r="Y1373" s="15"/>
      <c r="Z1373" s="15"/>
      <c r="AA1373" s="15"/>
      <c r="AB1373" s="15"/>
      <c r="AC1373" s="15"/>
      <c r="AD1373" s="15"/>
      <c r="AE1373" s="15"/>
      <c r="AT1373" s="259" t="s">
        <v>167</v>
      </c>
      <c r="AU1373" s="259" t="s">
        <v>87</v>
      </c>
      <c r="AV1373" s="15" t="s">
        <v>165</v>
      </c>
      <c r="AW1373" s="15" t="s">
        <v>33</v>
      </c>
      <c r="AX1373" s="15" t="s">
        <v>85</v>
      </c>
      <c r="AY1373" s="259" t="s">
        <v>157</v>
      </c>
    </row>
    <row r="1374" s="2" customFormat="1" ht="49.05" customHeight="1">
      <c r="A1374" s="38"/>
      <c r="B1374" s="39"/>
      <c r="C1374" s="214" t="s">
        <v>2540</v>
      </c>
      <c r="D1374" s="214" t="s">
        <v>160</v>
      </c>
      <c r="E1374" s="215" t="s">
        <v>2541</v>
      </c>
      <c r="F1374" s="216" t="s">
        <v>2542</v>
      </c>
      <c r="G1374" s="217" t="s">
        <v>352</v>
      </c>
      <c r="H1374" s="218">
        <v>66</v>
      </c>
      <c r="I1374" s="219"/>
      <c r="J1374" s="220">
        <f>ROUND(I1374*H1374,2)</f>
        <v>0</v>
      </c>
      <c r="K1374" s="216" t="s">
        <v>164</v>
      </c>
      <c r="L1374" s="44"/>
      <c r="M1374" s="221" t="s">
        <v>1</v>
      </c>
      <c r="N1374" s="222" t="s">
        <v>43</v>
      </c>
      <c r="O1374" s="91"/>
      <c r="P1374" s="223">
        <f>O1374*H1374</f>
        <v>0</v>
      </c>
      <c r="Q1374" s="223">
        <v>0</v>
      </c>
      <c r="R1374" s="223">
        <f>Q1374*H1374</f>
        <v>0</v>
      </c>
      <c r="S1374" s="223">
        <v>0</v>
      </c>
      <c r="T1374" s="224">
        <f>S1374*H1374</f>
        <v>0</v>
      </c>
      <c r="U1374" s="38"/>
      <c r="V1374" s="38"/>
      <c r="W1374" s="38"/>
      <c r="X1374" s="38"/>
      <c r="Y1374" s="38"/>
      <c r="Z1374" s="38"/>
      <c r="AA1374" s="38"/>
      <c r="AB1374" s="38"/>
      <c r="AC1374" s="38"/>
      <c r="AD1374" s="38"/>
      <c r="AE1374" s="38"/>
      <c r="AR1374" s="225" t="s">
        <v>254</v>
      </c>
      <c r="AT1374" s="225" t="s">
        <v>160</v>
      </c>
      <c r="AU1374" s="225" t="s">
        <v>87</v>
      </c>
      <c r="AY1374" s="17" t="s">
        <v>157</v>
      </c>
      <c r="BE1374" s="226">
        <f>IF(N1374="základní",J1374,0)</f>
        <v>0</v>
      </c>
      <c r="BF1374" s="226">
        <f>IF(N1374="snížená",J1374,0)</f>
        <v>0</v>
      </c>
      <c r="BG1374" s="226">
        <f>IF(N1374="zákl. přenesená",J1374,0)</f>
        <v>0</v>
      </c>
      <c r="BH1374" s="226">
        <f>IF(N1374="sníž. přenesená",J1374,0)</f>
        <v>0</v>
      </c>
      <c r="BI1374" s="226">
        <f>IF(N1374="nulová",J1374,0)</f>
        <v>0</v>
      </c>
      <c r="BJ1374" s="17" t="s">
        <v>85</v>
      </c>
      <c r="BK1374" s="226">
        <f>ROUND(I1374*H1374,2)</f>
        <v>0</v>
      </c>
      <c r="BL1374" s="17" t="s">
        <v>254</v>
      </c>
      <c r="BM1374" s="225" t="s">
        <v>2543</v>
      </c>
    </row>
    <row r="1375" s="2" customFormat="1" ht="24.15" customHeight="1">
      <c r="A1375" s="38"/>
      <c r="B1375" s="39"/>
      <c r="C1375" s="260" t="s">
        <v>2544</v>
      </c>
      <c r="D1375" s="260" t="s">
        <v>240</v>
      </c>
      <c r="E1375" s="261" t="s">
        <v>2545</v>
      </c>
      <c r="F1375" s="262" t="s">
        <v>2546</v>
      </c>
      <c r="G1375" s="263" t="s">
        <v>352</v>
      </c>
      <c r="H1375" s="264">
        <v>48</v>
      </c>
      <c r="I1375" s="265"/>
      <c r="J1375" s="266">
        <f>ROUND(I1375*H1375,2)</f>
        <v>0</v>
      </c>
      <c r="K1375" s="262" t="s">
        <v>1</v>
      </c>
      <c r="L1375" s="267"/>
      <c r="M1375" s="268" t="s">
        <v>1</v>
      </c>
      <c r="N1375" s="269" t="s">
        <v>43</v>
      </c>
      <c r="O1375" s="91"/>
      <c r="P1375" s="223">
        <f>O1375*H1375</f>
        <v>0</v>
      </c>
      <c r="Q1375" s="223">
        <v>0.0015</v>
      </c>
      <c r="R1375" s="223">
        <f>Q1375*H1375</f>
        <v>0.072000000000000008</v>
      </c>
      <c r="S1375" s="223">
        <v>0</v>
      </c>
      <c r="T1375" s="224">
        <f>S1375*H1375</f>
        <v>0</v>
      </c>
      <c r="U1375" s="38"/>
      <c r="V1375" s="38"/>
      <c r="W1375" s="38"/>
      <c r="X1375" s="38"/>
      <c r="Y1375" s="38"/>
      <c r="Z1375" s="38"/>
      <c r="AA1375" s="38"/>
      <c r="AB1375" s="38"/>
      <c r="AC1375" s="38"/>
      <c r="AD1375" s="38"/>
      <c r="AE1375" s="38"/>
      <c r="AR1375" s="225" t="s">
        <v>367</v>
      </c>
      <c r="AT1375" s="225" t="s">
        <v>240</v>
      </c>
      <c r="AU1375" s="225" t="s">
        <v>87</v>
      </c>
      <c r="AY1375" s="17" t="s">
        <v>157</v>
      </c>
      <c r="BE1375" s="226">
        <f>IF(N1375="základní",J1375,0)</f>
        <v>0</v>
      </c>
      <c r="BF1375" s="226">
        <f>IF(N1375="snížená",J1375,0)</f>
        <v>0</v>
      </c>
      <c r="BG1375" s="226">
        <f>IF(N1375="zákl. přenesená",J1375,0)</f>
        <v>0</v>
      </c>
      <c r="BH1375" s="226">
        <f>IF(N1375="sníž. přenesená",J1375,0)</f>
        <v>0</v>
      </c>
      <c r="BI1375" s="226">
        <f>IF(N1375="nulová",J1375,0)</f>
        <v>0</v>
      </c>
      <c r="BJ1375" s="17" t="s">
        <v>85</v>
      </c>
      <c r="BK1375" s="226">
        <f>ROUND(I1375*H1375,2)</f>
        <v>0</v>
      </c>
      <c r="BL1375" s="17" t="s">
        <v>254</v>
      </c>
      <c r="BM1375" s="225" t="s">
        <v>2547</v>
      </c>
    </row>
    <row r="1376" s="2" customFormat="1" ht="24.15" customHeight="1">
      <c r="A1376" s="38"/>
      <c r="B1376" s="39"/>
      <c r="C1376" s="260" t="s">
        <v>2548</v>
      </c>
      <c r="D1376" s="260" t="s">
        <v>240</v>
      </c>
      <c r="E1376" s="261" t="s">
        <v>2549</v>
      </c>
      <c r="F1376" s="262" t="s">
        <v>2550</v>
      </c>
      <c r="G1376" s="263" t="s">
        <v>352</v>
      </c>
      <c r="H1376" s="264">
        <v>6</v>
      </c>
      <c r="I1376" s="265"/>
      <c r="J1376" s="266">
        <f>ROUND(I1376*H1376,2)</f>
        <v>0</v>
      </c>
      <c r="K1376" s="262" t="s">
        <v>1</v>
      </c>
      <c r="L1376" s="267"/>
      <c r="M1376" s="268" t="s">
        <v>1</v>
      </c>
      <c r="N1376" s="269" t="s">
        <v>43</v>
      </c>
      <c r="O1376" s="91"/>
      <c r="P1376" s="223">
        <f>O1376*H1376</f>
        <v>0</v>
      </c>
      <c r="Q1376" s="223">
        <v>0.0015</v>
      </c>
      <c r="R1376" s="223">
        <f>Q1376*H1376</f>
        <v>0.0090000000000000011</v>
      </c>
      <c r="S1376" s="223">
        <v>0</v>
      </c>
      <c r="T1376" s="224">
        <f>S1376*H1376</f>
        <v>0</v>
      </c>
      <c r="U1376" s="38"/>
      <c r="V1376" s="38"/>
      <c r="W1376" s="38"/>
      <c r="X1376" s="38"/>
      <c r="Y1376" s="38"/>
      <c r="Z1376" s="38"/>
      <c r="AA1376" s="38"/>
      <c r="AB1376" s="38"/>
      <c r="AC1376" s="38"/>
      <c r="AD1376" s="38"/>
      <c r="AE1376" s="38"/>
      <c r="AR1376" s="225" t="s">
        <v>367</v>
      </c>
      <c r="AT1376" s="225" t="s">
        <v>240</v>
      </c>
      <c r="AU1376" s="225" t="s">
        <v>87</v>
      </c>
      <c r="AY1376" s="17" t="s">
        <v>157</v>
      </c>
      <c r="BE1376" s="226">
        <f>IF(N1376="základní",J1376,0)</f>
        <v>0</v>
      </c>
      <c r="BF1376" s="226">
        <f>IF(N1376="snížená",J1376,0)</f>
        <v>0</v>
      </c>
      <c r="BG1376" s="226">
        <f>IF(N1376="zákl. přenesená",J1376,0)</f>
        <v>0</v>
      </c>
      <c r="BH1376" s="226">
        <f>IF(N1376="sníž. přenesená",J1376,0)</f>
        <v>0</v>
      </c>
      <c r="BI1376" s="226">
        <f>IF(N1376="nulová",J1376,0)</f>
        <v>0</v>
      </c>
      <c r="BJ1376" s="17" t="s">
        <v>85</v>
      </c>
      <c r="BK1376" s="226">
        <f>ROUND(I1376*H1376,2)</f>
        <v>0</v>
      </c>
      <c r="BL1376" s="17" t="s">
        <v>254</v>
      </c>
      <c r="BM1376" s="225" t="s">
        <v>2551</v>
      </c>
    </row>
    <row r="1377" s="14" customFormat="1">
      <c r="A1377" s="14"/>
      <c r="B1377" s="238"/>
      <c r="C1377" s="239"/>
      <c r="D1377" s="229" t="s">
        <v>167</v>
      </c>
      <c r="E1377" s="240" t="s">
        <v>1</v>
      </c>
      <c r="F1377" s="241" t="s">
        <v>2552</v>
      </c>
      <c r="G1377" s="239"/>
      <c r="H1377" s="242">
        <v>6</v>
      </c>
      <c r="I1377" s="243"/>
      <c r="J1377" s="239"/>
      <c r="K1377" s="239"/>
      <c r="L1377" s="244"/>
      <c r="M1377" s="245"/>
      <c r="N1377" s="246"/>
      <c r="O1377" s="246"/>
      <c r="P1377" s="246"/>
      <c r="Q1377" s="246"/>
      <c r="R1377" s="246"/>
      <c r="S1377" s="246"/>
      <c r="T1377" s="247"/>
      <c r="U1377" s="14"/>
      <c r="V1377" s="14"/>
      <c r="W1377" s="14"/>
      <c r="X1377" s="14"/>
      <c r="Y1377" s="14"/>
      <c r="Z1377" s="14"/>
      <c r="AA1377" s="14"/>
      <c r="AB1377" s="14"/>
      <c r="AC1377" s="14"/>
      <c r="AD1377" s="14"/>
      <c r="AE1377" s="14"/>
      <c r="AT1377" s="248" t="s">
        <v>167</v>
      </c>
      <c r="AU1377" s="248" t="s">
        <v>87</v>
      </c>
      <c r="AV1377" s="14" t="s">
        <v>87</v>
      </c>
      <c r="AW1377" s="14" t="s">
        <v>33</v>
      </c>
      <c r="AX1377" s="14" t="s">
        <v>78</v>
      </c>
      <c r="AY1377" s="248" t="s">
        <v>157</v>
      </c>
    </row>
    <row r="1378" s="15" customFormat="1">
      <c r="A1378" s="15"/>
      <c r="B1378" s="249"/>
      <c r="C1378" s="250"/>
      <c r="D1378" s="229" t="s">
        <v>167</v>
      </c>
      <c r="E1378" s="251" t="s">
        <v>1</v>
      </c>
      <c r="F1378" s="252" t="s">
        <v>171</v>
      </c>
      <c r="G1378" s="250"/>
      <c r="H1378" s="253">
        <v>6</v>
      </c>
      <c r="I1378" s="254"/>
      <c r="J1378" s="250"/>
      <c r="K1378" s="250"/>
      <c r="L1378" s="255"/>
      <c r="M1378" s="256"/>
      <c r="N1378" s="257"/>
      <c r="O1378" s="257"/>
      <c r="P1378" s="257"/>
      <c r="Q1378" s="257"/>
      <c r="R1378" s="257"/>
      <c r="S1378" s="257"/>
      <c r="T1378" s="258"/>
      <c r="U1378" s="15"/>
      <c r="V1378" s="15"/>
      <c r="W1378" s="15"/>
      <c r="X1378" s="15"/>
      <c r="Y1378" s="15"/>
      <c r="Z1378" s="15"/>
      <c r="AA1378" s="15"/>
      <c r="AB1378" s="15"/>
      <c r="AC1378" s="15"/>
      <c r="AD1378" s="15"/>
      <c r="AE1378" s="15"/>
      <c r="AT1378" s="259" t="s">
        <v>167</v>
      </c>
      <c r="AU1378" s="259" t="s">
        <v>87</v>
      </c>
      <c r="AV1378" s="15" t="s">
        <v>165</v>
      </c>
      <c r="AW1378" s="15" t="s">
        <v>33</v>
      </c>
      <c r="AX1378" s="15" t="s">
        <v>85</v>
      </c>
      <c r="AY1378" s="259" t="s">
        <v>157</v>
      </c>
    </row>
    <row r="1379" s="2" customFormat="1" ht="24.15" customHeight="1">
      <c r="A1379" s="38"/>
      <c r="B1379" s="39"/>
      <c r="C1379" s="260" t="s">
        <v>2553</v>
      </c>
      <c r="D1379" s="260" t="s">
        <v>240</v>
      </c>
      <c r="E1379" s="261" t="s">
        <v>2554</v>
      </c>
      <c r="F1379" s="262" t="s">
        <v>2555</v>
      </c>
      <c r="G1379" s="263" t="s">
        <v>352</v>
      </c>
      <c r="H1379" s="264">
        <v>12</v>
      </c>
      <c r="I1379" s="265"/>
      <c r="J1379" s="266">
        <f>ROUND(I1379*H1379,2)</f>
        <v>0</v>
      </c>
      <c r="K1379" s="262" t="s">
        <v>1</v>
      </c>
      <c r="L1379" s="267"/>
      <c r="M1379" s="268" t="s">
        <v>1</v>
      </c>
      <c r="N1379" s="269" t="s">
        <v>43</v>
      </c>
      <c r="O1379" s="91"/>
      <c r="P1379" s="223">
        <f>O1379*H1379</f>
        <v>0</v>
      </c>
      <c r="Q1379" s="223">
        <v>0.0015</v>
      </c>
      <c r="R1379" s="223">
        <f>Q1379*H1379</f>
        <v>0.018000000000000002</v>
      </c>
      <c r="S1379" s="223">
        <v>0</v>
      </c>
      <c r="T1379" s="224">
        <f>S1379*H1379</f>
        <v>0</v>
      </c>
      <c r="U1379" s="38"/>
      <c r="V1379" s="38"/>
      <c r="W1379" s="38"/>
      <c r="X1379" s="38"/>
      <c r="Y1379" s="38"/>
      <c r="Z1379" s="38"/>
      <c r="AA1379" s="38"/>
      <c r="AB1379" s="38"/>
      <c r="AC1379" s="38"/>
      <c r="AD1379" s="38"/>
      <c r="AE1379" s="38"/>
      <c r="AR1379" s="225" t="s">
        <v>367</v>
      </c>
      <c r="AT1379" s="225" t="s">
        <v>240</v>
      </c>
      <c r="AU1379" s="225" t="s">
        <v>87</v>
      </c>
      <c r="AY1379" s="17" t="s">
        <v>157</v>
      </c>
      <c r="BE1379" s="226">
        <f>IF(N1379="základní",J1379,0)</f>
        <v>0</v>
      </c>
      <c r="BF1379" s="226">
        <f>IF(N1379="snížená",J1379,0)</f>
        <v>0</v>
      </c>
      <c r="BG1379" s="226">
        <f>IF(N1379="zákl. přenesená",J1379,0)</f>
        <v>0</v>
      </c>
      <c r="BH1379" s="226">
        <f>IF(N1379="sníž. přenesená",J1379,0)</f>
        <v>0</v>
      </c>
      <c r="BI1379" s="226">
        <f>IF(N1379="nulová",J1379,0)</f>
        <v>0</v>
      </c>
      <c r="BJ1379" s="17" t="s">
        <v>85</v>
      </c>
      <c r="BK1379" s="226">
        <f>ROUND(I1379*H1379,2)</f>
        <v>0</v>
      </c>
      <c r="BL1379" s="17" t="s">
        <v>254</v>
      </c>
      <c r="BM1379" s="225" t="s">
        <v>2556</v>
      </c>
    </row>
    <row r="1380" s="2" customFormat="1" ht="44.25" customHeight="1">
      <c r="A1380" s="38"/>
      <c r="B1380" s="39"/>
      <c r="C1380" s="214" t="s">
        <v>2557</v>
      </c>
      <c r="D1380" s="214" t="s">
        <v>160</v>
      </c>
      <c r="E1380" s="215" t="s">
        <v>2558</v>
      </c>
      <c r="F1380" s="216" t="s">
        <v>2559</v>
      </c>
      <c r="G1380" s="217" t="s">
        <v>352</v>
      </c>
      <c r="H1380" s="218">
        <v>9</v>
      </c>
      <c r="I1380" s="219"/>
      <c r="J1380" s="220">
        <f>ROUND(I1380*H1380,2)</f>
        <v>0</v>
      </c>
      <c r="K1380" s="216" t="s">
        <v>164</v>
      </c>
      <c r="L1380" s="44"/>
      <c r="M1380" s="221" t="s">
        <v>1</v>
      </c>
      <c r="N1380" s="222" t="s">
        <v>43</v>
      </c>
      <c r="O1380" s="91"/>
      <c r="P1380" s="223">
        <f>O1380*H1380</f>
        <v>0</v>
      </c>
      <c r="Q1380" s="223">
        <v>0</v>
      </c>
      <c r="R1380" s="223">
        <f>Q1380*H1380</f>
        <v>0</v>
      </c>
      <c r="S1380" s="223">
        <v>0</v>
      </c>
      <c r="T1380" s="224">
        <f>S1380*H1380</f>
        <v>0</v>
      </c>
      <c r="U1380" s="38"/>
      <c r="V1380" s="38"/>
      <c r="W1380" s="38"/>
      <c r="X1380" s="38"/>
      <c r="Y1380" s="38"/>
      <c r="Z1380" s="38"/>
      <c r="AA1380" s="38"/>
      <c r="AB1380" s="38"/>
      <c r="AC1380" s="38"/>
      <c r="AD1380" s="38"/>
      <c r="AE1380" s="38"/>
      <c r="AR1380" s="225" t="s">
        <v>254</v>
      </c>
      <c r="AT1380" s="225" t="s">
        <v>160</v>
      </c>
      <c r="AU1380" s="225" t="s">
        <v>87</v>
      </c>
      <c r="AY1380" s="17" t="s">
        <v>157</v>
      </c>
      <c r="BE1380" s="226">
        <f>IF(N1380="základní",J1380,0)</f>
        <v>0</v>
      </c>
      <c r="BF1380" s="226">
        <f>IF(N1380="snížená",J1380,0)</f>
        <v>0</v>
      </c>
      <c r="BG1380" s="226">
        <f>IF(N1380="zákl. přenesená",J1380,0)</f>
        <v>0</v>
      </c>
      <c r="BH1380" s="226">
        <f>IF(N1380="sníž. přenesená",J1380,0)</f>
        <v>0</v>
      </c>
      <c r="BI1380" s="226">
        <f>IF(N1380="nulová",J1380,0)</f>
        <v>0</v>
      </c>
      <c r="BJ1380" s="17" t="s">
        <v>85</v>
      </c>
      <c r="BK1380" s="226">
        <f>ROUND(I1380*H1380,2)</f>
        <v>0</v>
      </c>
      <c r="BL1380" s="17" t="s">
        <v>254</v>
      </c>
      <c r="BM1380" s="225" t="s">
        <v>2560</v>
      </c>
    </row>
    <row r="1381" s="14" customFormat="1">
      <c r="A1381" s="14"/>
      <c r="B1381" s="238"/>
      <c r="C1381" s="239"/>
      <c r="D1381" s="229" t="s">
        <v>167</v>
      </c>
      <c r="E1381" s="240" t="s">
        <v>1</v>
      </c>
      <c r="F1381" s="241" t="s">
        <v>222</v>
      </c>
      <c r="G1381" s="239"/>
      <c r="H1381" s="242">
        <v>9</v>
      </c>
      <c r="I1381" s="243"/>
      <c r="J1381" s="239"/>
      <c r="K1381" s="239"/>
      <c r="L1381" s="244"/>
      <c r="M1381" s="245"/>
      <c r="N1381" s="246"/>
      <c r="O1381" s="246"/>
      <c r="P1381" s="246"/>
      <c r="Q1381" s="246"/>
      <c r="R1381" s="246"/>
      <c r="S1381" s="246"/>
      <c r="T1381" s="247"/>
      <c r="U1381" s="14"/>
      <c r="V1381" s="14"/>
      <c r="W1381" s="14"/>
      <c r="X1381" s="14"/>
      <c r="Y1381" s="14"/>
      <c r="Z1381" s="14"/>
      <c r="AA1381" s="14"/>
      <c r="AB1381" s="14"/>
      <c r="AC1381" s="14"/>
      <c r="AD1381" s="14"/>
      <c r="AE1381" s="14"/>
      <c r="AT1381" s="248" t="s">
        <v>167</v>
      </c>
      <c r="AU1381" s="248" t="s">
        <v>87</v>
      </c>
      <c r="AV1381" s="14" t="s">
        <v>87</v>
      </c>
      <c r="AW1381" s="14" t="s">
        <v>33</v>
      </c>
      <c r="AX1381" s="14" t="s">
        <v>85</v>
      </c>
      <c r="AY1381" s="248" t="s">
        <v>157</v>
      </c>
    </row>
    <row r="1382" s="2" customFormat="1" ht="24.15" customHeight="1">
      <c r="A1382" s="38"/>
      <c r="B1382" s="39"/>
      <c r="C1382" s="260" t="s">
        <v>2561</v>
      </c>
      <c r="D1382" s="260" t="s">
        <v>240</v>
      </c>
      <c r="E1382" s="261" t="s">
        <v>2562</v>
      </c>
      <c r="F1382" s="262" t="s">
        <v>2563</v>
      </c>
      <c r="G1382" s="263" t="s">
        <v>352</v>
      </c>
      <c r="H1382" s="264">
        <v>9</v>
      </c>
      <c r="I1382" s="265"/>
      <c r="J1382" s="266">
        <f>ROUND(I1382*H1382,2)</f>
        <v>0</v>
      </c>
      <c r="K1382" s="262" t="s">
        <v>1</v>
      </c>
      <c r="L1382" s="267"/>
      <c r="M1382" s="268" t="s">
        <v>1</v>
      </c>
      <c r="N1382" s="269" t="s">
        <v>43</v>
      </c>
      <c r="O1382" s="91"/>
      <c r="P1382" s="223">
        <f>O1382*H1382</f>
        <v>0</v>
      </c>
      <c r="Q1382" s="223">
        <v>0.0011000000000000001</v>
      </c>
      <c r="R1382" s="223">
        <f>Q1382*H1382</f>
        <v>0.0099000000000000008</v>
      </c>
      <c r="S1382" s="223">
        <v>0</v>
      </c>
      <c r="T1382" s="224">
        <f>S1382*H1382</f>
        <v>0</v>
      </c>
      <c r="U1382" s="38"/>
      <c r="V1382" s="38"/>
      <c r="W1382" s="38"/>
      <c r="X1382" s="38"/>
      <c r="Y1382" s="38"/>
      <c r="Z1382" s="38"/>
      <c r="AA1382" s="38"/>
      <c r="AB1382" s="38"/>
      <c r="AC1382" s="38"/>
      <c r="AD1382" s="38"/>
      <c r="AE1382" s="38"/>
      <c r="AR1382" s="225" t="s">
        <v>367</v>
      </c>
      <c r="AT1382" s="225" t="s">
        <v>240</v>
      </c>
      <c r="AU1382" s="225" t="s">
        <v>87</v>
      </c>
      <c r="AY1382" s="17" t="s">
        <v>157</v>
      </c>
      <c r="BE1382" s="226">
        <f>IF(N1382="základní",J1382,0)</f>
        <v>0</v>
      </c>
      <c r="BF1382" s="226">
        <f>IF(N1382="snížená",J1382,0)</f>
        <v>0</v>
      </c>
      <c r="BG1382" s="226">
        <f>IF(N1382="zákl. přenesená",J1382,0)</f>
        <v>0</v>
      </c>
      <c r="BH1382" s="226">
        <f>IF(N1382="sníž. přenesená",J1382,0)</f>
        <v>0</v>
      </c>
      <c r="BI1382" s="226">
        <f>IF(N1382="nulová",J1382,0)</f>
        <v>0</v>
      </c>
      <c r="BJ1382" s="17" t="s">
        <v>85</v>
      </c>
      <c r="BK1382" s="226">
        <f>ROUND(I1382*H1382,2)</f>
        <v>0</v>
      </c>
      <c r="BL1382" s="17" t="s">
        <v>254</v>
      </c>
      <c r="BM1382" s="225" t="s">
        <v>2564</v>
      </c>
    </row>
    <row r="1383" s="2" customFormat="1" ht="37.8" customHeight="1">
      <c r="A1383" s="38"/>
      <c r="B1383" s="39"/>
      <c r="C1383" s="214" t="s">
        <v>2565</v>
      </c>
      <c r="D1383" s="214" t="s">
        <v>160</v>
      </c>
      <c r="E1383" s="215" t="s">
        <v>2566</v>
      </c>
      <c r="F1383" s="216" t="s">
        <v>2567</v>
      </c>
      <c r="G1383" s="217" t="s">
        <v>352</v>
      </c>
      <c r="H1383" s="218">
        <v>6</v>
      </c>
      <c r="I1383" s="219"/>
      <c r="J1383" s="220">
        <f>ROUND(I1383*H1383,2)</f>
        <v>0</v>
      </c>
      <c r="K1383" s="216" t="s">
        <v>164</v>
      </c>
      <c r="L1383" s="44"/>
      <c r="M1383" s="221" t="s">
        <v>1</v>
      </c>
      <c r="N1383" s="222" t="s">
        <v>43</v>
      </c>
      <c r="O1383" s="91"/>
      <c r="P1383" s="223">
        <f>O1383*H1383</f>
        <v>0</v>
      </c>
      <c r="Q1383" s="223">
        <v>0</v>
      </c>
      <c r="R1383" s="223">
        <f>Q1383*H1383</f>
        <v>0</v>
      </c>
      <c r="S1383" s="223">
        <v>0</v>
      </c>
      <c r="T1383" s="224">
        <f>S1383*H1383</f>
        <v>0</v>
      </c>
      <c r="U1383" s="38"/>
      <c r="V1383" s="38"/>
      <c r="W1383" s="38"/>
      <c r="X1383" s="38"/>
      <c r="Y1383" s="38"/>
      <c r="Z1383" s="38"/>
      <c r="AA1383" s="38"/>
      <c r="AB1383" s="38"/>
      <c r="AC1383" s="38"/>
      <c r="AD1383" s="38"/>
      <c r="AE1383" s="38"/>
      <c r="AR1383" s="225" t="s">
        <v>254</v>
      </c>
      <c r="AT1383" s="225" t="s">
        <v>160</v>
      </c>
      <c r="AU1383" s="225" t="s">
        <v>87</v>
      </c>
      <c r="AY1383" s="17" t="s">
        <v>157</v>
      </c>
      <c r="BE1383" s="226">
        <f>IF(N1383="základní",J1383,0)</f>
        <v>0</v>
      </c>
      <c r="BF1383" s="226">
        <f>IF(N1383="snížená",J1383,0)</f>
        <v>0</v>
      </c>
      <c r="BG1383" s="226">
        <f>IF(N1383="zákl. přenesená",J1383,0)</f>
        <v>0</v>
      </c>
      <c r="BH1383" s="226">
        <f>IF(N1383="sníž. přenesená",J1383,0)</f>
        <v>0</v>
      </c>
      <c r="BI1383" s="226">
        <f>IF(N1383="nulová",J1383,0)</f>
        <v>0</v>
      </c>
      <c r="BJ1383" s="17" t="s">
        <v>85</v>
      </c>
      <c r="BK1383" s="226">
        <f>ROUND(I1383*H1383,2)</f>
        <v>0</v>
      </c>
      <c r="BL1383" s="17" t="s">
        <v>254</v>
      </c>
      <c r="BM1383" s="225" t="s">
        <v>2568</v>
      </c>
    </row>
    <row r="1384" s="2" customFormat="1" ht="21.75" customHeight="1">
      <c r="A1384" s="38"/>
      <c r="B1384" s="39"/>
      <c r="C1384" s="260" t="s">
        <v>2569</v>
      </c>
      <c r="D1384" s="260" t="s">
        <v>240</v>
      </c>
      <c r="E1384" s="261" t="s">
        <v>2570</v>
      </c>
      <c r="F1384" s="262" t="s">
        <v>2571</v>
      </c>
      <c r="G1384" s="263" t="s">
        <v>352</v>
      </c>
      <c r="H1384" s="264">
        <v>6</v>
      </c>
      <c r="I1384" s="265"/>
      <c r="J1384" s="266">
        <f>ROUND(I1384*H1384,2)</f>
        <v>0</v>
      </c>
      <c r="K1384" s="262" t="s">
        <v>164</v>
      </c>
      <c r="L1384" s="267"/>
      <c r="M1384" s="268" t="s">
        <v>1</v>
      </c>
      <c r="N1384" s="269" t="s">
        <v>43</v>
      </c>
      <c r="O1384" s="91"/>
      <c r="P1384" s="223">
        <f>O1384*H1384</f>
        <v>0</v>
      </c>
      <c r="Q1384" s="223">
        <v>6.9999999999999994E-05</v>
      </c>
      <c r="R1384" s="223">
        <f>Q1384*H1384</f>
        <v>0.00041999999999999996</v>
      </c>
      <c r="S1384" s="223">
        <v>0</v>
      </c>
      <c r="T1384" s="224">
        <f>S1384*H1384</f>
        <v>0</v>
      </c>
      <c r="U1384" s="38"/>
      <c r="V1384" s="38"/>
      <c r="W1384" s="38"/>
      <c r="X1384" s="38"/>
      <c r="Y1384" s="38"/>
      <c r="Z1384" s="38"/>
      <c r="AA1384" s="38"/>
      <c r="AB1384" s="38"/>
      <c r="AC1384" s="38"/>
      <c r="AD1384" s="38"/>
      <c r="AE1384" s="38"/>
      <c r="AR1384" s="225" t="s">
        <v>367</v>
      </c>
      <c r="AT1384" s="225" t="s">
        <v>240</v>
      </c>
      <c r="AU1384" s="225" t="s">
        <v>87</v>
      </c>
      <c r="AY1384" s="17" t="s">
        <v>157</v>
      </c>
      <c r="BE1384" s="226">
        <f>IF(N1384="základní",J1384,0)</f>
        <v>0</v>
      </c>
      <c r="BF1384" s="226">
        <f>IF(N1384="snížená",J1384,0)</f>
        <v>0</v>
      </c>
      <c r="BG1384" s="226">
        <f>IF(N1384="zákl. přenesená",J1384,0)</f>
        <v>0</v>
      </c>
      <c r="BH1384" s="226">
        <f>IF(N1384="sníž. přenesená",J1384,0)</f>
        <v>0</v>
      </c>
      <c r="BI1384" s="226">
        <f>IF(N1384="nulová",J1384,0)</f>
        <v>0</v>
      </c>
      <c r="BJ1384" s="17" t="s">
        <v>85</v>
      </c>
      <c r="BK1384" s="226">
        <f>ROUND(I1384*H1384,2)</f>
        <v>0</v>
      </c>
      <c r="BL1384" s="17" t="s">
        <v>254</v>
      </c>
      <c r="BM1384" s="225" t="s">
        <v>2572</v>
      </c>
    </row>
    <row r="1385" s="2" customFormat="1" ht="49.05" customHeight="1">
      <c r="A1385" s="38"/>
      <c r="B1385" s="39"/>
      <c r="C1385" s="214" t="s">
        <v>2573</v>
      </c>
      <c r="D1385" s="214" t="s">
        <v>160</v>
      </c>
      <c r="E1385" s="215" t="s">
        <v>2574</v>
      </c>
      <c r="F1385" s="216" t="s">
        <v>2575</v>
      </c>
      <c r="G1385" s="217" t="s">
        <v>352</v>
      </c>
      <c r="H1385" s="218">
        <v>40</v>
      </c>
      <c r="I1385" s="219"/>
      <c r="J1385" s="220">
        <f>ROUND(I1385*H1385,2)</f>
        <v>0</v>
      </c>
      <c r="K1385" s="216" t="s">
        <v>164</v>
      </c>
      <c r="L1385" s="44"/>
      <c r="M1385" s="221" t="s">
        <v>1</v>
      </c>
      <c r="N1385" s="222" t="s">
        <v>43</v>
      </c>
      <c r="O1385" s="91"/>
      <c r="P1385" s="223">
        <f>O1385*H1385</f>
        <v>0</v>
      </c>
      <c r="Q1385" s="223">
        <v>0</v>
      </c>
      <c r="R1385" s="223">
        <f>Q1385*H1385</f>
        <v>0</v>
      </c>
      <c r="S1385" s="223">
        <v>0</v>
      </c>
      <c r="T1385" s="224">
        <f>S1385*H1385</f>
        <v>0</v>
      </c>
      <c r="U1385" s="38"/>
      <c r="V1385" s="38"/>
      <c r="W1385" s="38"/>
      <c r="X1385" s="38"/>
      <c r="Y1385" s="38"/>
      <c r="Z1385" s="38"/>
      <c r="AA1385" s="38"/>
      <c r="AB1385" s="38"/>
      <c r="AC1385" s="38"/>
      <c r="AD1385" s="38"/>
      <c r="AE1385" s="38"/>
      <c r="AR1385" s="225" t="s">
        <v>254</v>
      </c>
      <c r="AT1385" s="225" t="s">
        <v>160</v>
      </c>
      <c r="AU1385" s="225" t="s">
        <v>87</v>
      </c>
      <c r="AY1385" s="17" t="s">
        <v>157</v>
      </c>
      <c r="BE1385" s="226">
        <f>IF(N1385="základní",J1385,0)</f>
        <v>0</v>
      </c>
      <c r="BF1385" s="226">
        <f>IF(N1385="snížená",J1385,0)</f>
        <v>0</v>
      </c>
      <c r="BG1385" s="226">
        <f>IF(N1385="zákl. přenesená",J1385,0)</f>
        <v>0</v>
      </c>
      <c r="BH1385" s="226">
        <f>IF(N1385="sníž. přenesená",J1385,0)</f>
        <v>0</v>
      </c>
      <c r="BI1385" s="226">
        <f>IF(N1385="nulová",J1385,0)</f>
        <v>0</v>
      </c>
      <c r="BJ1385" s="17" t="s">
        <v>85</v>
      </c>
      <c r="BK1385" s="226">
        <f>ROUND(I1385*H1385,2)</f>
        <v>0</v>
      </c>
      <c r="BL1385" s="17" t="s">
        <v>254</v>
      </c>
      <c r="BM1385" s="225" t="s">
        <v>2576</v>
      </c>
    </row>
    <row r="1386" s="2" customFormat="1" ht="24.15" customHeight="1">
      <c r="A1386" s="38"/>
      <c r="B1386" s="39"/>
      <c r="C1386" s="260" t="s">
        <v>2577</v>
      </c>
      <c r="D1386" s="260" t="s">
        <v>240</v>
      </c>
      <c r="E1386" s="261" t="s">
        <v>2578</v>
      </c>
      <c r="F1386" s="262" t="s">
        <v>2579</v>
      </c>
      <c r="G1386" s="263" t="s">
        <v>352</v>
      </c>
      <c r="H1386" s="264">
        <v>40</v>
      </c>
      <c r="I1386" s="265"/>
      <c r="J1386" s="266">
        <f>ROUND(I1386*H1386,2)</f>
        <v>0</v>
      </c>
      <c r="K1386" s="262" t="s">
        <v>164</v>
      </c>
      <c r="L1386" s="267"/>
      <c r="M1386" s="268" t="s">
        <v>1</v>
      </c>
      <c r="N1386" s="269" t="s">
        <v>43</v>
      </c>
      <c r="O1386" s="91"/>
      <c r="P1386" s="223">
        <f>O1386*H1386</f>
        <v>0</v>
      </c>
      <c r="Q1386" s="223">
        <v>0.0025500000000000002</v>
      </c>
      <c r="R1386" s="223">
        <f>Q1386*H1386</f>
        <v>0.10200000000000001</v>
      </c>
      <c r="S1386" s="223">
        <v>0</v>
      </c>
      <c r="T1386" s="224">
        <f>S1386*H1386</f>
        <v>0</v>
      </c>
      <c r="U1386" s="38"/>
      <c r="V1386" s="38"/>
      <c r="W1386" s="38"/>
      <c r="X1386" s="38"/>
      <c r="Y1386" s="38"/>
      <c r="Z1386" s="38"/>
      <c r="AA1386" s="38"/>
      <c r="AB1386" s="38"/>
      <c r="AC1386" s="38"/>
      <c r="AD1386" s="38"/>
      <c r="AE1386" s="38"/>
      <c r="AR1386" s="225" t="s">
        <v>367</v>
      </c>
      <c r="AT1386" s="225" t="s">
        <v>240</v>
      </c>
      <c r="AU1386" s="225" t="s">
        <v>87</v>
      </c>
      <c r="AY1386" s="17" t="s">
        <v>157</v>
      </c>
      <c r="BE1386" s="226">
        <f>IF(N1386="základní",J1386,0)</f>
        <v>0</v>
      </c>
      <c r="BF1386" s="226">
        <f>IF(N1386="snížená",J1386,0)</f>
        <v>0</v>
      </c>
      <c r="BG1386" s="226">
        <f>IF(N1386="zákl. přenesená",J1386,0)</f>
        <v>0</v>
      </c>
      <c r="BH1386" s="226">
        <f>IF(N1386="sníž. přenesená",J1386,0)</f>
        <v>0</v>
      </c>
      <c r="BI1386" s="226">
        <f>IF(N1386="nulová",J1386,0)</f>
        <v>0</v>
      </c>
      <c r="BJ1386" s="17" t="s">
        <v>85</v>
      </c>
      <c r="BK1386" s="226">
        <f>ROUND(I1386*H1386,2)</f>
        <v>0</v>
      </c>
      <c r="BL1386" s="17" t="s">
        <v>254</v>
      </c>
      <c r="BM1386" s="225" t="s">
        <v>2580</v>
      </c>
    </row>
    <row r="1387" s="2" customFormat="1" ht="44.25" customHeight="1">
      <c r="A1387" s="38"/>
      <c r="B1387" s="39"/>
      <c r="C1387" s="214" t="s">
        <v>2581</v>
      </c>
      <c r="D1387" s="214" t="s">
        <v>160</v>
      </c>
      <c r="E1387" s="215" t="s">
        <v>2582</v>
      </c>
      <c r="F1387" s="216" t="s">
        <v>2583</v>
      </c>
      <c r="G1387" s="217" t="s">
        <v>352</v>
      </c>
      <c r="H1387" s="218">
        <v>1</v>
      </c>
      <c r="I1387" s="219"/>
      <c r="J1387" s="220">
        <f>ROUND(I1387*H1387,2)</f>
        <v>0</v>
      </c>
      <c r="K1387" s="216" t="s">
        <v>164</v>
      </c>
      <c r="L1387" s="44"/>
      <c r="M1387" s="221" t="s">
        <v>1</v>
      </c>
      <c r="N1387" s="222" t="s">
        <v>43</v>
      </c>
      <c r="O1387" s="91"/>
      <c r="P1387" s="223">
        <f>O1387*H1387</f>
        <v>0</v>
      </c>
      <c r="Q1387" s="223">
        <v>0</v>
      </c>
      <c r="R1387" s="223">
        <f>Q1387*H1387</f>
        <v>0</v>
      </c>
      <c r="S1387" s="223">
        <v>0</v>
      </c>
      <c r="T1387" s="224">
        <f>S1387*H1387</f>
        <v>0</v>
      </c>
      <c r="U1387" s="38"/>
      <c r="V1387" s="38"/>
      <c r="W1387" s="38"/>
      <c r="X1387" s="38"/>
      <c r="Y1387" s="38"/>
      <c r="Z1387" s="38"/>
      <c r="AA1387" s="38"/>
      <c r="AB1387" s="38"/>
      <c r="AC1387" s="38"/>
      <c r="AD1387" s="38"/>
      <c r="AE1387" s="38"/>
      <c r="AR1387" s="225" t="s">
        <v>254</v>
      </c>
      <c r="AT1387" s="225" t="s">
        <v>160</v>
      </c>
      <c r="AU1387" s="225" t="s">
        <v>87</v>
      </c>
      <c r="AY1387" s="17" t="s">
        <v>157</v>
      </c>
      <c r="BE1387" s="226">
        <f>IF(N1387="základní",J1387,0)</f>
        <v>0</v>
      </c>
      <c r="BF1387" s="226">
        <f>IF(N1387="snížená",J1387,0)</f>
        <v>0</v>
      </c>
      <c r="BG1387" s="226">
        <f>IF(N1387="zákl. přenesená",J1387,0)</f>
        <v>0</v>
      </c>
      <c r="BH1387" s="226">
        <f>IF(N1387="sníž. přenesená",J1387,0)</f>
        <v>0</v>
      </c>
      <c r="BI1387" s="226">
        <f>IF(N1387="nulová",J1387,0)</f>
        <v>0</v>
      </c>
      <c r="BJ1387" s="17" t="s">
        <v>85</v>
      </c>
      <c r="BK1387" s="226">
        <f>ROUND(I1387*H1387,2)</f>
        <v>0</v>
      </c>
      <c r="BL1387" s="17" t="s">
        <v>254</v>
      </c>
      <c r="BM1387" s="225" t="s">
        <v>2584</v>
      </c>
    </row>
    <row r="1388" s="2" customFormat="1" ht="55.5" customHeight="1">
      <c r="A1388" s="38"/>
      <c r="B1388" s="39"/>
      <c r="C1388" s="214" t="s">
        <v>2585</v>
      </c>
      <c r="D1388" s="214" t="s">
        <v>160</v>
      </c>
      <c r="E1388" s="215" t="s">
        <v>2586</v>
      </c>
      <c r="F1388" s="216" t="s">
        <v>2587</v>
      </c>
      <c r="G1388" s="217" t="s">
        <v>352</v>
      </c>
      <c r="H1388" s="218">
        <v>1</v>
      </c>
      <c r="I1388" s="219"/>
      <c r="J1388" s="220">
        <f>ROUND(I1388*H1388,2)</f>
        <v>0</v>
      </c>
      <c r="K1388" s="216" t="s">
        <v>164</v>
      </c>
      <c r="L1388" s="44"/>
      <c r="M1388" s="221" t="s">
        <v>1</v>
      </c>
      <c r="N1388" s="222" t="s">
        <v>43</v>
      </c>
      <c r="O1388" s="91"/>
      <c r="P1388" s="223">
        <f>O1388*H1388</f>
        <v>0</v>
      </c>
      <c r="Q1388" s="223">
        <v>0</v>
      </c>
      <c r="R1388" s="223">
        <f>Q1388*H1388</f>
        <v>0</v>
      </c>
      <c r="S1388" s="223">
        <v>0</v>
      </c>
      <c r="T1388" s="224">
        <f>S1388*H1388</f>
        <v>0</v>
      </c>
      <c r="U1388" s="38"/>
      <c r="V1388" s="38"/>
      <c r="W1388" s="38"/>
      <c r="X1388" s="38"/>
      <c r="Y1388" s="38"/>
      <c r="Z1388" s="38"/>
      <c r="AA1388" s="38"/>
      <c r="AB1388" s="38"/>
      <c r="AC1388" s="38"/>
      <c r="AD1388" s="38"/>
      <c r="AE1388" s="38"/>
      <c r="AR1388" s="225" t="s">
        <v>254</v>
      </c>
      <c r="AT1388" s="225" t="s">
        <v>160</v>
      </c>
      <c r="AU1388" s="225" t="s">
        <v>87</v>
      </c>
      <c r="AY1388" s="17" t="s">
        <v>157</v>
      </c>
      <c r="BE1388" s="226">
        <f>IF(N1388="základní",J1388,0)</f>
        <v>0</v>
      </c>
      <c r="BF1388" s="226">
        <f>IF(N1388="snížená",J1388,0)</f>
        <v>0</v>
      </c>
      <c r="BG1388" s="226">
        <f>IF(N1388="zákl. přenesená",J1388,0)</f>
        <v>0</v>
      </c>
      <c r="BH1388" s="226">
        <f>IF(N1388="sníž. přenesená",J1388,0)</f>
        <v>0</v>
      </c>
      <c r="BI1388" s="226">
        <f>IF(N1388="nulová",J1388,0)</f>
        <v>0</v>
      </c>
      <c r="BJ1388" s="17" t="s">
        <v>85</v>
      </c>
      <c r="BK1388" s="226">
        <f>ROUND(I1388*H1388,2)</f>
        <v>0</v>
      </c>
      <c r="BL1388" s="17" t="s">
        <v>254</v>
      </c>
      <c r="BM1388" s="225" t="s">
        <v>2588</v>
      </c>
    </row>
    <row r="1389" s="2" customFormat="1" ht="37.8" customHeight="1">
      <c r="A1389" s="38"/>
      <c r="B1389" s="39"/>
      <c r="C1389" s="214" t="s">
        <v>2589</v>
      </c>
      <c r="D1389" s="214" t="s">
        <v>160</v>
      </c>
      <c r="E1389" s="215" t="s">
        <v>2590</v>
      </c>
      <c r="F1389" s="216" t="s">
        <v>2591</v>
      </c>
      <c r="G1389" s="217" t="s">
        <v>352</v>
      </c>
      <c r="H1389" s="218">
        <v>5</v>
      </c>
      <c r="I1389" s="219"/>
      <c r="J1389" s="220">
        <f>ROUND(I1389*H1389,2)</f>
        <v>0</v>
      </c>
      <c r="K1389" s="216" t="s">
        <v>164</v>
      </c>
      <c r="L1389" s="44"/>
      <c r="M1389" s="221" t="s">
        <v>1</v>
      </c>
      <c r="N1389" s="222" t="s">
        <v>43</v>
      </c>
      <c r="O1389" s="91"/>
      <c r="P1389" s="223">
        <f>O1389*H1389</f>
        <v>0</v>
      </c>
      <c r="Q1389" s="223">
        <v>0</v>
      </c>
      <c r="R1389" s="223">
        <f>Q1389*H1389</f>
        <v>0</v>
      </c>
      <c r="S1389" s="223">
        <v>0</v>
      </c>
      <c r="T1389" s="224">
        <f>S1389*H1389</f>
        <v>0</v>
      </c>
      <c r="U1389" s="38"/>
      <c r="V1389" s="38"/>
      <c r="W1389" s="38"/>
      <c r="X1389" s="38"/>
      <c r="Y1389" s="38"/>
      <c r="Z1389" s="38"/>
      <c r="AA1389" s="38"/>
      <c r="AB1389" s="38"/>
      <c r="AC1389" s="38"/>
      <c r="AD1389" s="38"/>
      <c r="AE1389" s="38"/>
      <c r="AR1389" s="225" t="s">
        <v>254</v>
      </c>
      <c r="AT1389" s="225" t="s">
        <v>160</v>
      </c>
      <c r="AU1389" s="225" t="s">
        <v>87</v>
      </c>
      <c r="AY1389" s="17" t="s">
        <v>157</v>
      </c>
      <c r="BE1389" s="226">
        <f>IF(N1389="základní",J1389,0)</f>
        <v>0</v>
      </c>
      <c r="BF1389" s="226">
        <f>IF(N1389="snížená",J1389,0)</f>
        <v>0</v>
      </c>
      <c r="BG1389" s="226">
        <f>IF(N1389="zákl. přenesená",J1389,0)</f>
        <v>0</v>
      </c>
      <c r="BH1389" s="226">
        <f>IF(N1389="sníž. přenesená",J1389,0)</f>
        <v>0</v>
      </c>
      <c r="BI1389" s="226">
        <f>IF(N1389="nulová",J1389,0)</f>
        <v>0</v>
      </c>
      <c r="BJ1389" s="17" t="s">
        <v>85</v>
      </c>
      <c r="BK1389" s="226">
        <f>ROUND(I1389*H1389,2)</f>
        <v>0</v>
      </c>
      <c r="BL1389" s="17" t="s">
        <v>254</v>
      </c>
      <c r="BM1389" s="225" t="s">
        <v>2592</v>
      </c>
    </row>
    <row r="1390" s="2" customFormat="1" ht="33" customHeight="1">
      <c r="A1390" s="38"/>
      <c r="B1390" s="39"/>
      <c r="C1390" s="214" t="s">
        <v>2593</v>
      </c>
      <c r="D1390" s="214" t="s">
        <v>160</v>
      </c>
      <c r="E1390" s="215" t="s">
        <v>2594</v>
      </c>
      <c r="F1390" s="216" t="s">
        <v>2595</v>
      </c>
      <c r="G1390" s="217" t="s">
        <v>352</v>
      </c>
      <c r="H1390" s="218">
        <v>3</v>
      </c>
      <c r="I1390" s="219"/>
      <c r="J1390" s="220">
        <f>ROUND(I1390*H1390,2)</f>
        <v>0</v>
      </c>
      <c r="K1390" s="216" t="s">
        <v>164</v>
      </c>
      <c r="L1390" s="44"/>
      <c r="M1390" s="221" t="s">
        <v>1</v>
      </c>
      <c r="N1390" s="222" t="s">
        <v>43</v>
      </c>
      <c r="O1390" s="91"/>
      <c r="P1390" s="223">
        <f>O1390*H1390</f>
        <v>0</v>
      </c>
      <c r="Q1390" s="223">
        <v>0</v>
      </c>
      <c r="R1390" s="223">
        <f>Q1390*H1390</f>
        <v>0</v>
      </c>
      <c r="S1390" s="223">
        <v>0</v>
      </c>
      <c r="T1390" s="224">
        <f>S1390*H1390</f>
        <v>0</v>
      </c>
      <c r="U1390" s="38"/>
      <c r="V1390" s="38"/>
      <c r="W1390" s="38"/>
      <c r="X1390" s="38"/>
      <c r="Y1390" s="38"/>
      <c r="Z1390" s="38"/>
      <c r="AA1390" s="38"/>
      <c r="AB1390" s="38"/>
      <c r="AC1390" s="38"/>
      <c r="AD1390" s="38"/>
      <c r="AE1390" s="38"/>
      <c r="AR1390" s="225" t="s">
        <v>254</v>
      </c>
      <c r="AT1390" s="225" t="s">
        <v>160</v>
      </c>
      <c r="AU1390" s="225" t="s">
        <v>87</v>
      </c>
      <c r="AY1390" s="17" t="s">
        <v>157</v>
      </c>
      <c r="BE1390" s="226">
        <f>IF(N1390="základní",J1390,0)</f>
        <v>0</v>
      </c>
      <c r="BF1390" s="226">
        <f>IF(N1390="snížená",J1390,0)</f>
        <v>0</v>
      </c>
      <c r="BG1390" s="226">
        <f>IF(N1390="zákl. přenesená",J1390,0)</f>
        <v>0</v>
      </c>
      <c r="BH1390" s="226">
        <f>IF(N1390="sníž. přenesená",J1390,0)</f>
        <v>0</v>
      </c>
      <c r="BI1390" s="226">
        <f>IF(N1390="nulová",J1390,0)</f>
        <v>0</v>
      </c>
      <c r="BJ1390" s="17" t="s">
        <v>85</v>
      </c>
      <c r="BK1390" s="226">
        <f>ROUND(I1390*H1390,2)</f>
        <v>0</v>
      </c>
      <c r="BL1390" s="17" t="s">
        <v>254</v>
      </c>
      <c r="BM1390" s="225" t="s">
        <v>2596</v>
      </c>
    </row>
    <row r="1391" s="2" customFormat="1" ht="33" customHeight="1">
      <c r="A1391" s="38"/>
      <c r="B1391" s="39"/>
      <c r="C1391" s="214" t="s">
        <v>2597</v>
      </c>
      <c r="D1391" s="214" t="s">
        <v>160</v>
      </c>
      <c r="E1391" s="215" t="s">
        <v>2598</v>
      </c>
      <c r="F1391" s="216" t="s">
        <v>2599</v>
      </c>
      <c r="G1391" s="217" t="s">
        <v>352</v>
      </c>
      <c r="H1391" s="218">
        <v>1</v>
      </c>
      <c r="I1391" s="219"/>
      <c r="J1391" s="220">
        <f>ROUND(I1391*H1391,2)</f>
        <v>0</v>
      </c>
      <c r="K1391" s="216" t="s">
        <v>164</v>
      </c>
      <c r="L1391" s="44"/>
      <c r="M1391" s="221" t="s">
        <v>1</v>
      </c>
      <c r="N1391" s="222" t="s">
        <v>43</v>
      </c>
      <c r="O1391" s="91"/>
      <c r="P1391" s="223">
        <f>O1391*H1391</f>
        <v>0</v>
      </c>
      <c r="Q1391" s="223">
        <v>0</v>
      </c>
      <c r="R1391" s="223">
        <f>Q1391*H1391</f>
        <v>0</v>
      </c>
      <c r="S1391" s="223">
        <v>0</v>
      </c>
      <c r="T1391" s="224">
        <f>S1391*H1391</f>
        <v>0</v>
      </c>
      <c r="U1391" s="38"/>
      <c r="V1391" s="38"/>
      <c r="W1391" s="38"/>
      <c r="X1391" s="38"/>
      <c r="Y1391" s="38"/>
      <c r="Z1391" s="38"/>
      <c r="AA1391" s="38"/>
      <c r="AB1391" s="38"/>
      <c r="AC1391" s="38"/>
      <c r="AD1391" s="38"/>
      <c r="AE1391" s="38"/>
      <c r="AR1391" s="225" t="s">
        <v>254</v>
      </c>
      <c r="AT1391" s="225" t="s">
        <v>160</v>
      </c>
      <c r="AU1391" s="225" t="s">
        <v>87</v>
      </c>
      <c r="AY1391" s="17" t="s">
        <v>157</v>
      </c>
      <c r="BE1391" s="226">
        <f>IF(N1391="základní",J1391,0)</f>
        <v>0</v>
      </c>
      <c r="BF1391" s="226">
        <f>IF(N1391="snížená",J1391,0)</f>
        <v>0</v>
      </c>
      <c r="BG1391" s="226">
        <f>IF(N1391="zákl. přenesená",J1391,0)</f>
        <v>0</v>
      </c>
      <c r="BH1391" s="226">
        <f>IF(N1391="sníž. přenesená",J1391,0)</f>
        <v>0</v>
      </c>
      <c r="BI1391" s="226">
        <f>IF(N1391="nulová",J1391,0)</f>
        <v>0</v>
      </c>
      <c r="BJ1391" s="17" t="s">
        <v>85</v>
      </c>
      <c r="BK1391" s="226">
        <f>ROUND(I1391*H1391,2)</f>
        <v>0</v>
      </c>
      <c r="BL1391" s="17" t="s">
        <v>254</v>
      </c>
      <c r="BM1391" s="225" t="s">
        <v>2600</v>
      </c>
    </row>
    <row r="1392" s="2" customFormat="1" ht="37.8" customHeight="1">
      <c r="A1392" s="38"/>
      <c r="B1392" s="39"/>
      <c r="C1392" s="214" t="s">
        <v>2601</v>
      </c>
      <c r="D1392" s="214" t="s">
        <v>160</v>
      </c>
      <c r="E1392" s="215" t="s">
        <v>2602</v>
      </c>
      <c r="F1392" s="216" t="s">
        <v>2603</v>
      </c>
      <c r="G1392" s="217" t="s">
        <v>352</v>
      </c>
      <c r="H1392" s="218">
        <v>1</v>
      </c>
      <c r="I1392" s="219"/>
      <c r="J1392" s="220">
        <f>ROUND(I1392*H1392,2)</f>
        <v>0</v>
      </c>
      <c r="K1392" s="216" t="s">
        <v>164</v>
      </c>
      <c r="L1392" s="44"/>
      <c r="M1392" s="221" t="s">
        <v>1</v>
      </c>
      <c r="N1392" s="222" t="s">
        <v>43</v>
      </c>
      <c r="O1392" s="91"/>
      <c r="P1392" s="223">
        <f>O1392*H1392</f>
        <v>0</v>
      </c>
      <c r="Q1392" s="223">
        <v>0</v>
      </c>
      <c r="R1392" s="223">
        <f>Q1392*H1392</f>
        <v>0</v>
      </c>
      <c r="S1392" s="223">
        <v>0</v>
      </c>
      <c r="T1392" s="224">
        <f>S1392*H1392</f>
        <v>0</v>
      </c>
      <c r="U1392" s="38"/>
      <c r="V1392" s="38"/>
      <c r="W1392" s="38"/>
      <c r="X1392" s="38"/>
      <c r="Y1392" s="38"/>
      <c r="Z1392" s="38"/>
      <c r="AA1392" s="38"/>
      <c r="AB1392" s="38"/>
      <c r="AC1392" s="38"/>
      <c r="AD1392" s="38"/>
      <c r="AE1392" s="38"/>
      <c r="AR1392" s="225" t="s">
        <v>254</v>
      </c>
      <c r="AT1392" s="225" t="s">
        <v>160</v>
      </c>
      <c r="AU1392" s="225" t="s">
        <v>87</v>
      </c>
      <c r="AY1392" s="17" t="s">
        <v>157</v>
      </c>
      <c r="BE1392" s="226">
        <f>IF(N1392="základní",J1392,0)</f>
        <v>0</v>
      </c>
      <c r="BF1392" s="226">
        <f>IF(N1392="snížená",J1392,0)</f>
        <v>0</v>
      </c>
      <c r="BG1392" s="226">
        <f>IF(N1392="zákl. přenesená",J1392,0)</f>
        <v>0</v>
      </c>
      <c r="BH1392" s="226">
        <f>IF(N1392="sníž. přenesená",J1392,0)</f>
        <v>0</v>
      </c>
      <c r="BI1392" s="226">
        <f>IF(N1392="nulová",J1392,0)</f>
        <v>0</v>
      </c>
      <c r="BJ1392" s="17" t="s">
        <v>85</v>
      </c>
      <c r="BK1392" s="226">
        <f>ROUND(I1392*H1392,2)</f>
        <v>0</v>
      </c>
      <c r="BL1392" s="17" t="s">
        <v>254</v>
      </c>
      <c r="BM1392" s="225" t="s">
        <v>2604</v>
      </c>
    </row>
    <row r="1393" s="2" customFormat="1" ht="37.8" customHeight="1">
      <c r="A1393" s="38"/>
      <c r="B1393" s="39"/>
      <c r="C1393" s="214" t="s">
        <v>2605</v>
      </c>
      <c r="D1393" s="214" t="s">
        <v>160</v>
      </c>
      <c r="E1393" s="215" t="s">
        <v>2606</v>
      </c>
      <c r="F1393" s="216" t="s">
        <v>2607</v>
      </c>
      <c r="G1393" s="217" t="s">
        <v>352</v>
      </c>
      <c r="H1393" s="218">
        <v>1</v>
      </c>
      <c r="I1393" s="219"/>
      <c r="J1393" s="220">
        <f>ROUND(I1393*H1393,2)</f>
        <v>0</v>
      </c>
      <c r="K1393" s="216" t="s">
        <v>164</v>
      </c>
      <c r="L1393" s="44"/>
      <c r="M1393" s="221" t="s">
        <v>1</v>
      </c>
      <c r="N1393" s="222" t="s">
        <v>43</v>
      </c>
      <c r="O1393" s="91"/>
      <c r="P1393" s="223">
        <f>O1393*H1393</f>
        <v>0</v>
      </c>
      <c r="Q1393" s="223">
        <v>0</v>
      </c>
      <c r="R1393" s="223">
        <f>Q1393*H1393</f>
        <v>0</v>
      </c>
      <c r="S1393" s="223">
        <v>0</v>
      </c>
      <c r="T1393" s="224">
        <f>S1393*H1393</f>
        <v>0</v>
      </c>
      <c r="U1393" s="38"/>
      <c r="V1393" s="38"/>
      <c r="W1393" s="38"/>
      <c r="X1393" s="38"/>
      <c r="Y1393" s="38"/>
      <c r="Z1393" s="38"/>
      <c r="AA1393" s="38"/>
      <c r="AB1393" s="38"/>
      <c r="AC1393" s="38"/>
      <c r="AD1393" s="38"/>
      <c r="AE1393" s="38"/>
      <c r="AR1393" s="225" t="s">
        <v>254</v>
      </c>
      <c r="AT1393" s="225" t="s">
        <v>160</v>
      </c>
      <c r="AU1393" s="225" t="s">
        <v>87</v>
      </c>
      <c r="AY1393" s="17" t="s">
        <v>157</v>
      </c>
      <c r="BE1393" s="226">
        <f>IF(N1393="základní",J1393,0)</f>
        <v>0</v>
      </c>
      <c r="BF1393" s="226">
        <f>IF(N1393="snížená",J1393,0)</f>
        <v>0</v>
      </c>
      <c r="BG1393" s="226">
        <f>IF(N1393="zákl. přenesená",J1393,0)</f>
        <v>0</v>
      </c>
      <c r="BH1393" s="226">
        <f>IF(N1393="sníž. přenesená",J1393,0)</f>
        <v>0</v>
      </c>
      <c r="BI1393" s="226">
        <f>IF(N1393="nulová",J1393,0)</f>
        <v>0</v>
      </c>
      <c r="BJ1393" s="17" t="s">
        <v>85</v>
      </c>
      <c r="BK1393" s="226">
        <f>ROUND(I1393*H1393,2)</f>
        <v>0</v>
      </c>
      <c r="BL1393" s="17" t="s">
        <v>254</v>
      </c>
      <c r="BM1393" s="225" t="s">
        <v>2608</v>
      </c>
    </row>
    <row r="1394" s="2" customFormat="1" ht="37.8" customHeight="1">
      <c r="A1394" s="38"/>
      <c r="B1394" s="39"/>
      <c r="C1394" s="214" t="s">
        <v>2609</v>
      </c>
      <c r="D1394" s="214" t="s">
        <v>160</v>
      </c>
      <c r="E1394" s="215" t="s">
        <v>2610</v>
      </c>
      <c r="F1394" s="216" t="s">
        <v>2611</v>
      </c>
      <c r="G1394" s="217" t="s">
        <v>352</v>
      </c>
      <c r="H1394" s="218">
        <v>1</v>
      </c>
      <c r="I1394" s="219"/>
      <c r="J1394" s="220">
        <f>ROUND(I1394*H1394,2)</f>
        <v>0</v>
      </c>
      <c r="K1394" s="216" t="s">
        <v>164</v>
      </c>
      <c r="L1394" s="44"/>
      <c r="M1394" s="221" t="s">
        <v>1</v>
      </c>
      <c r="N1394" s="222" t="s">
        <v>43</v>
      </c>
      <c r="O1394" s="91"/>
      <c r="P1394" s="223">
        <f>O1394*H1394</f>
        <v>0</v>
      </c>
      <c r="Q1394" s="223">
        <v>0</v>
      </c>
      <c r="R1394" s="223">
        <f>Q1394*H1394</f>
        <v>0</v>
      </c>
      <c r="S1394" s="223">
        <v>0</v>
      </c>
      <c r="T1394" s="224">
        <f>S1394*H1394</f>
        <v>0</v>
      </c>
      <c r="U1394" s="38"/>
      <c r="V1394" s="38"/>
      <c r="W1394" s="38"/>
      <c r="X1394" s="38"/>
      <c r="Y1394" s="38"/>
      <c r="Z1394" s="38"/>
      <c r="AA1394" s="38"/>
      <c r="AB1394" s="38"/>
      <c r="AC1394" s="38"/>
      <c r="AD1394" s="38"/>
      <c r="AE1394" s="38"/>
      <c r="AR1394" s="225" t="s">
        <v>254</v>
      </c>
      <c r="AT1394" s="225" t="s">
        <v>160</v>
      </c>
      <c r="AU1394" s="225" t="s">
        <v>87</v>
      </c>
      <c r="AY1394" s="17" t="s">
        <v>157</v>
      </c>
      <c r="BE1394" s="226">
        <f>IF(N1394="základní",J1394,0)</f>
        <v>0</v>
      </c>
      <c r="BF1394" s="226">
        <f>IF(N1394="snížená",J1394,0)</f>
        <v>0</v>
      </c>
      <c r="BG1394" s="226">
        <f>IF(N1394="zákl. přenesená",J1394,0)</f>
        <v>0</v>
      </c>
      <c r="BH1394" s="226">
        <f>IF(N1394="sníž. přenesená",J1394,0)</f>
        <v>0</v>
      </c>
      <c r="BI1394" s="226">
        <f>IF(N1394="nulová",J1394,0)</f>
        <v>0</v>
      </c>
      <c r="BJ1394" s="17" t="s">
        <v>85</v>
      </c>
      <c r="BK1394" s="226">
        <f>ROUND(I1394*H1394,2)</f>
        <v>0</v>
      </c>
      <c r="BL1394" s="17" t="s">
        <v>254</v>
      </c>
      <c r="BM1394" s="225" t="s">
        <v>2612</v>
      </c>
    </row>
    <row r="1395" s="2" customFormat="1" ht="16.5" customHeight="1">
      <c r="A1395" s="38"/>
      <c r="B1395" s="39"/>
      <c r="C1395" s="214" t="s">
        <v>2613</v>
      </c>
      <c r="D1395" s="214" t="s">
        <v>160</v>
      </c>
      <c r="E1395" s="215" t="s">
        <v>2614</v>
      </c>
      <c r="F1395" s="216" t="s">
        <v>2615</v>
      </c>
      <c r="G1395" s="217" t="s">
        <v>352</v>
      </c>
      <c r="H1395" s="218">
        <v>4</v>
      </c>
      <c r="I1395" s="219"/>
      <c r="J1395" s="220">
        <f>ROUND(I1395*H1395,2)</f>
        <v>0</v>
      </c>
      <c r="K1395" s="216" t="s">
        <v>164</v>
      </c>
      <c r="L1395" s="44"/>
      <c r="M1395" s="221" t="s">
        <v>1</v>
      </c>
      <c r="N1395" s="222" t="s">
        <v>43</v>
      </c>
      <c r="O1395" s="91"/>
      <c r="P1395" s="223">
        <f>O1395*H1395</f>
        <v>0</v>
      </c>
      <c r="Q1395" s="223">
        <v>0</v>
      </c>
      <c r="R1395" s="223">
        <f>Q1395*H1395</f>
        <v>0</v>
      </c>
      <c r="S1395" s="223">
        <v>0</v>
      </c>
      <c r="T1395" s="224">
        <f>S1395*H1395</f>
        <v>0</v>
      </c>
      <c r="U1395" s="38"/>
      <c r="V1395" s="38"/>
      <c r="W1395" s="38"/>
      <c r="X1395" s="38"/>
      <c r="Y1395" s="38"/>
      <c r="Z1395" s="38"/>
      <c r="AA1395" s="38"/>
      <c r="AB1395" s="38"/>
      <c r="AC1395" s="38"/>
      <c r="AD1395" s="38"/>
      <c r="AE1395" s="38"/>
      <c r="AR1395" s="225" t="s">
        <v>254</v>
      </c>
      <c r="AT1395" s="225" t="s">
        <v>160</v>
      </c>
      <c r="AU1395" s="225" t="s">
        <v>87</v>
      </c>
      <c r="AY1395" s="17" t="s">
        <v>157</v>
      </c>
      <c r="BE1395" s="226">
        <f>IF(N1395="základní",J1395,0)</f>
        <v>0</v>
      </c>
      <c r="BF1395" s="226">
        <f>IF(N1395="snížená",J1395,0)</f>
        <v>0</v>
      </c>
      <c r="BG1395" s="226">
        <f>IF(N1395="zákl. přenesená",J1395,0)</f>
        <v>0</v>
      </c>
      <c r="BH1395" s="226">
        <f>IF(N1395="sníž. přenesená",J1395,0)</f>
        <v>0</v>
      </c>
      <c r="BI1395" s="226">
        <f>IF(N1395="nulová",J1395,0)</f>
        <v>0</v>
      </c>
      <c r="BJ1395" s="17" t="s">
        <v>85</v>
      </c>
      <c r="BK1395" s="226">
        <f>ROUND(I1395*H1395,2)</f>
        <v>0</v>
      </c>
      <c r="BL1395" s="17" t="s">
        <v>254</v>
      </c>
      <c r="BM1395" s="225" t="s">
        <v>2616</v>
      </c>
    </row>
    <row r="1396" s="2" customFormat="1" ht="24.15" customHeight="1">
      <c r="A1396" s="38"/>
      <c r="B1396" s="39"/>
      <c r="C1396" s="214" t="s">
        <v>2617</v>
      </c>
      <c r="D1396" s="214" t="s">
        <v>160</v>
      </c>
      <c r="E1396" s="215" t="s">
        <v>2618</v>
      </c>
      <c r="F1396" s="216" t="s">
        <v>2619</v>
      </c>
      <c r="G1396" s="217" t="s">
        <v>1121</v>
      </c>
      <c r="H1396" s="218">
        <v>1</v>
      </c>
      <c r="I1396" s="219"/>
      <c r="J1396" s="220">
        <f>ROUND(I1396*H1396,2)</f>
        <v>0</v>
      </c>
      <c r="K1396" s="216" t="s">
        <v>164</v>
      </c>
      <c r="L1396" s="44"/>
      <c r="M1396" s="221" t="s">
        <v>1</v>
      </c>
      <c r="N1396" s="222" t="s">
        <v>43</v>
      </c>
      <c r="O1396" s="91"/>
      <c r="P1396" s="223">
        <f>O1396*H1396</f>
        <v>0</v>
      </c>
      <c r="Q1396" s="223">
        <v>0</v>
      </c>
      <c r="R1396" s="223">
        <f>Q1396*H1396</f>
        <v>0</v>
      </c>
      <c r="S1396" s="223">
        <v>0</v>
      </c>
      <c r="T1396" s="224">
        <f>S1396*H1396</f>
        <v>0</v>
      </c>
      <c r="U1396" s="38"/>
      <c r="V1396" s="38"/>
      <c r="W1396" s="38"/>
      <c r="X1396" s="38"/>
      <c r="Y1396" s="38"/>
      <c r="Z1396" s="38"/>
      <c r="AA1396" s="38"/>
      <c r="AB1396" s="38"/>
      <c r="AC1396" s="38"/>
      <c r="AD1396" s="38"/>
      <c r="AE1396" s="38"/>
      <c r="AR1396" s="225" t="s">
        <v>254</v>
      </c>
      <c r="AT1396" s="225" t="s">
        <v>160</v>
      </c>
      <c r="AU1396" s="225" t="s">
        <v>87</v>
      </c>
      <c r="AY1396" s="17" t="s">
        <v>157</v>
      </c>
      <c r="BE1396" s="226">
        <f>IF(N1396="základní",J1396,0)</f>
        <v>0</v>
      </c>
      <c r="BF1396" s="226">
        <f>IF(N1396="snížená",J1396,0)</f>
        <v>0</v>
      </c>
      <c r="BG1396" s="226">
        <f>IF(N1396="zákl. přenesená",J1396,0)</f>
        <v>0</v>
      </c>
      <c r="BH1396" s="226">
        <f>IF(N1396="sníž. přenesená",J1396,0)</f>
        <v>0</v>
      </c>
      <c r="BI1396" s="226">
        <f>IF(N1396="nulová",J1396,0)</f>
        <v>0</v>
      </c>
      <c r="BJ1396" s="17" t="s">
        <v>85</v>
      </c>
      <c r="BK1396" s="226">
        <f>ROUND(I1396*H1396,2)</f>
        <v>0</v>
      </c>
      <c r="BL1396" s="17" t="s">
        <v>254</v>
      </c>
      <c r="BM1396" s="225" t="s">
        <v>2620</v>
      </c>
    </row>
    <row r="1397" s="2" customFormat="1" ht="24.15" customHeight="1">
      <c r="A1397" s="38"/>
      <c r="B1397" s="39"/>
      <c r="C1397" s="214" t="s">
        <v>2621</v>
      </c>
      <c r="D1397" s="214" t="s">
        <v>160</v>
      </c>
      <c r="E1397" s="215" t="s">
        <v>2622</v>
      </c>
      <c r="F1397" s="216" t="s">
        <v>2623</v>
      </c>
      <c r="G1397" s="217" t="s">
        <v>1121</v>
      </c>
      <c r="H1397" s="218">
        <v>1</v>
      </c>
      <c r="I1397" s="219"/>
      <c r="J1397" s="220">
        <f>ROUND(I1397*H1397,2)</f>
        <v>0</v>
      </c>
      <c r="K1397" s="216" t="s">
        <v>164</v>
      </c>
      <c r="L1397" s="44"/>
      <c r="M1397" s="221" t="s">
        <v>1</v>
      </c>
      <c r="N1397" s="222" t="s">
        <v>43</v>
      </c>
      <c r="O1397" s="91"/>
      <c r="P1397" s="223">
        <f>O1397*H1397</f>
        <v>0</v>
      </c>
      <c r="Q1397" s="223">
        <v>0</v>
      </c>
      <c r="R1397" s="223">
        <f>Q1397*H1397</f>
        <v>0</v>
      </c>
      <c r="S1397" s="223">
        <v>0</v>
      </c>
      <c r="T1397" s="224">
        <f>S1397*H1397</f>
        <v>0</v>
      </c>
      <c r="U1397" s="38"/>
      <c r="V1397" s="38"/>
      <c r="W1397" s="38"/>
      <c r="X1397" s="38"/>
      <c r="Y1397" s="38"/>
      <c r="Z1397" s="38"/>
      <c r="AA1397" s="38"/>
      <c r="AB1397" s="38"/>
      <c r="AC1397" s="38"/>
      <c r="AD1397" s="38"/>
      <c r="AE1397" s="38"/>
      <c r="AR1397" s="225" t="s">
        <v>254</v>
      </c>
      <c r="AT1397" s="225" t="s">
        <v>160</v>
      </c>
      <c r="AU1397" s="225" t="s">
        <v>87</v>
      </c>
      <c r="AY1397" s="17" t="s">
        <v>157</v>
      </c>
      <c r="BE1397" s="226">
        <f>IF(N1397="základní",J1397,0)</f>
        <v>0</v>
      </c>
      <c r="BF1397" s="226">
        <f>IF(N1397="snížená",J1397,0)</f>
        <v>0</v>
      </c>
      <c r="BG1397" s="226">
        <f>IF(N1397="zákl. přenesená",J1397,0)</f>
        <v>0</v>
      </c>
      <c r="BH1397" s="226">
        <f>IF(N1397="sníž. přenesená",J1397,0)</f>
        <v>0</v>
      </c>
      <c r="BI1397" s="226">
        <f>IF(N1397="nulová",J1397,0)</f>
        <v>0</v>
      </c>
      <c r="BJ1397" s="17" t="s">
        <v>85</v>
      </c>
      <c r="BK1397" s="226">
        <f>ROUND(I1397*H1397,2)</f>
        <v>0</v>
      </c>
      <c r="BL1397" s="17" t="s">
        <v>254</v>
      </c>
      <c r="BM1397" s="225" t="s">
        <v>2624</v>
      </c>
    </row>
    <row r="1398" s="2" customFormat="1" ht="49.05" customHeight="1">
      <c r="A1398" s="38"/>
      <c r="B1398" s="39"/>
      <c r="C1398" s="214" t="s">
        <v>2625</v>
      </c>
      <c r="D1398" s="214" t="s">
        <v>160</v>
      </c>
      <c r="E1398" s="215" t="s">
        <v>2626</v>
      </c>
      <c r="F1398" s="216" t="s">
        <v>2627</v>
      </c>
      <c r="G1398" s="217" t="s">
        <v>805</v>
      </c>
      <c r="H1398" s="270"/>
      <c r="I1398" s="219"/>
      <c r="J1398" s="220">
        <f>ROUND(I1398*H1398,2)</f>
        <v>0</v>
      </c>
      <c r="K1398" s="216" t="s">
        <v>164</v>
      </c>
      <c r="L1398" s="44"/>
      <c r="M1398" s="221" t="s">
        <v>1</v>
      </c>
      <c r="N1398" s="222" t="s">
        <v>43</v>
      </c>
      <c r="O1398" s="91"/>
      <c r="P1398" s="223">
        <f>O1398*H1398</f>
        <v>0</v>
      </c>
      <c r="Q1398" s="223">
        <v>0</v>
      </c>
      <c r="R1398" s="223">
        <f>Q1398*H1398</f>
        <v>0</v>
      </c>
      <c r="S1398" s="223">
        <v>0</v>
      </c>
      <c r="T1398" s="224">
        <f>S1398*H1398</f>
        <v>0</v>
      </c>
      <c r="U1398" s="38"/>
      <c r="V1398" s="38"/>
      <c r="W1398" s="38"/>
      <c r="X1398" s="38"/>
      <c r="Y1398" s="38"/>
      <c r="Z1398" s="38"/>
      <c r="AA1398" s="38"/>
      <c r="AB1398" s="38"/>
      <c r="AC1398" s="38"/>
      <c r="AD1398" s="38"/>
      <c r="AE1398" s="38"/>
      <c r="AR1398" s="225" t="s">
        <v>254</v>
      </c>
      <c r="AT1398" s="225" t="s">
        <v>160</v>
      </c>
      <c r="AU1398" s="225" t="s">
        <v>87</v>
      </c>
      <c r="AY1398" s="17" t="s">
        <v>157</v>
      </c>
      <c r="BE1398" s="226">
        <f>IF(N1398="základní",J1398,0)</f>
        <v>0</v>
      </c>
      <c r="BF1398" s="226">
        <f>IF(N1398="snížená",J1398,0)</f>
        <v>0</v>
      </c>
      <c r="BG1398" s="226">
        <f>IF(N1398="zákl. přenesená",J1398,0)</f>
        <v>0</v>
      </c>
      <c r="BH1398" s="226">
        <f>IF(N1398="sníž. přenesená",J1398,0)</f>
        <v>0</v>
      </c>
      <c r="BI1398" s="226">
        <f>IF(N1398="nulová",J1398,0)</f>
        <v>0</v>
      </c>
      <c r="BJ1398" s="17" t="s">
        <v>85</v>
      </c>
      <c r="BK1398" s="226">
        <f>ROUND(I1398*H1398,2)</f>
        <v>0</v>
      </c>
      <c r="BL1398" s="17" t="s">
        <v>254</v>
      </c>
      <c r="BM1398" s="225" t="s">
        <v>2628</v>
      </c>
    </row>
    <row r="1399" s="2" customFormat="1" ht="55.5" customHeight="1">
      <c r="A1399" s="38"/>
      <c r="B1399" s="39"/>
      <c r="C1399" s="214" t="s">
        <v>2629</v>
      </c>
      <c r="D1399" s="214" t="s">
        <v>160</v>
      </c>
      <c r="E1399" s="215" t="s">
        <v>2630</v>
      </c>
      <c r="F1399" s="216" t="s">
        <v>2631</v>
      </c>
      <c r="G1399" s="217" t="s">
        <v>805</v>
      </c>
      <c r="H1399" s="270"/>
      <c r="I1399" s="219"/>
      <c r="J1399" s="220">
        <f>ROUND(I1399*H1399,2)</f>
        <v>0</v>
      </c>
      <c r="K1399" s="216" t="s">
        <v>164</v>
      </c>
      <c r="L1399" s="44"/>
      <c r="M1399" s="221" t="s">
        <v>1</v>
      </c>
      <c r="N1399" s="222" t="s">
        <v>43</v>
      </c>
      <c r="O1399" s="91"/>
      <c r="P1399" s="223">
        <f>O1399*H1399</f>
        <v>0</v>
      </c>
      <c r="Q1399" s="223">
        <v>0</v>
      </c>
      <c r="R1399" s="223">
        <f>Q1399*H1399</f>
        <v>0</v>
      </c>
      <c r="S1399" s="223">
        <v>0</v>
      </c>
      <c r="T1399" s="224">
        <f>S1399*H1399</f>
        <v>0</v>
      </c>
      <c r="U1399" s="38"/>
      <c r="V1399" s="38"/>
      <c r="W1399" s="38"/>
      <c r="X1399" s="38"/>
      <c r="Y1399" s="38"/>
      <c r="Z1399" s="38"/>
      <c r="AA1399" s="38"/>
      <c r="AB1399" s="38"/>
      <c r="AC1399" s="38"/>
      <c r="AD1399" s="38"/>
      <c r="AE1399" s="38"/>
      <c r="AR1399" s="225" t="s">
        <v>254</v>
      </c>
      <c r="AT1399" s="225" t="s">
        <v>160</v>
      </c>
      <c r="AU1399" s="225" t="s">
        <v>87</v>
      </c>
      <c r="AY1399" s="17" t="s">
        <v>157</v>
      </c>
      <c r="BE1399" s="226">
        <f>IF(N1399="základní",J1399,0)</f>
        <v>0</v>
      </c>
      <c r="BF1399" s="226">
        <f>IF(N1399="snížená",J1399,0)</f>
        <v>0</v>
      </c>
      <c r="BG1399" s="226">
        <f>IF(N1399="zákl. přenesená",J1399,0)</f>
        <v>0</v>
      </c>
      <c r="BH1399" s="226">
        <f>IF(N1399="sníž. přenesená",J1399,0)</f>
        <v>0</v>
      </c>
      <c r="BI1399" s="226">
        <f>IF(N1399="nulová",J1399,0)</f>
        <v>0</v>
      </c>
      <c r="BJ1399" s="17" t="s">
        <v>85</v>
      </c>
      <c r="BK1399" s="226">
        <f>ROUND(I1399*H1399,2)</f>
        <v>0</v>
      </c>
      <c r="BL1399" s="17" t="s">
        <v>254</v>
      </c>
      <c r="BM1399" s="225" t="s">
        <v>2632</v>
      </c>
    </row>
    <row r="1400" s="12" customFormat="1" ht="22.8" customHeight="1">
      <c r="A1400" s="12"/>
      <c r="B1400" s="198"/>
      <c r="C1400" s="199"/>
      <c r="D1400" s="200" t="s">
        <v>77</v>
      </c>
      <c r="E1400" s="212" t="s">
        <v>2633</v>
      </c>
      <c r="F1400" s="212" t="s">
        <v>2634</v>
      </c>
      <c r="G1400" s="199"/>
      <c r="H1400" s="199"/>
      <c r="I1400" s="202"/>
      <c r="J1400" s="213">
        <f>BK1400</f>
        <v>0</v>
      </c>
      <c r="K1400" s="199"/>
      <c r="L1400" s="204"/>
      <c r="M1400" s="205"/>
      <c r="N1400" s="206"/>
      <c r="O1400" s="206"/>
      <c r="P1400" s="207">
        <f>SUM(P1401:P1641)</f>
        <v>0</v>
      </c>
      <c r="Q1400" s="206"/>
      <c r="R1400" s="207">
        <f>SUM(R1401:R1641)</f>
        <v>5.1694386800000016</v>
      </c>
      <c r="S1400" s="206"/>
      <c r="T1400" s="208">
        <f>SUM(T1401:T1641)</f>
        <v>3.6186789999999998</v>
      </c>
      <c r="U1400" s="12"/>
      <c r="V1400" s="12"/>
      <c r="W1400" s="12"/>
      <c r="X1400" s="12"/>
      <c r="Y1400" s="12"/>
      <c r="Z1400" s="12"/>
      <c r="AA1400" s="12"/>
      <c r="AB1400" s="12"/>
      <c r="AC1400" s="12"/>
      <c r="AD1400" s="12"/>
      <c r="AE1400" s="12"/>
      <c r="AR1400" s="209" t="s">
        <v>87</v>
      </c>
      <c r="AT1400" s="210" t="s">
        <v>77</v>
      </c>
      <c r="AU1400" s="210" t="s">
        <v>85</v>
      </c>
      <c r="AY1400" s="209" t="s">
        <v>157</v>
      </c>
      <c r="BK1400" s="211">
        <f>SUM(BK1401:BK1641)</f>
        <v>0</v>
      </c>
    </row>
    <row r="1401" s="2" customFormat="1" ht="24.15" customHeight="1">
      <c r="A1401" s="38"/>
      <c r="B1401" s="39"/>
      <c r="C1401" s="214" t="s">
        <v>2635</v>
      </c>
      <c r="D1401" s="214" t="s">
        <v>160</v>
      </c>
      <c r="E1401" s="215" t="s">
        <v>2636</v>
      </c>
      <c r="F1401" s="216" t="s">
        <v>2637</v>
      </c>
      <c r="G1401" s="217" t="s">
        <v>352</v>
      </c>
      <c r="H1401" s="218">
        <v>1</v>
      </c>
      <c r="I1401" s="219"/>
      <c r="J1401" s="220">
        <f>ROUND(I1401*H1401,2)</f>
        <v>0</v>
      </c>
      <c r="K1401" s="216" t="s">
        <v>164</v>
      </c>
      <c r="L1401" s="44"/>
      <c r="M1401" s="221" t="s">
        <v>1</v>
      </c>
      <c r="N1401" s="222" t="s">
        <v>43</v>
      </c>
      <c r="O1401" s="91"/>
      <c r="P1401" s="223">
        <f>O1401*H1401</f>
        <v>0</v>
      </c>
      <c r="Q1401" s="223">
        <v>0</v>
      </c>
      <c r="R1401" s="223">
        <f>Q1401*H1401</f>
        <v>0</v>
      </c>
      <c r="S1401" s="223">
        <v>0</v>
      </c>
      <c r="T1401" s="224">
        <f>S1401*H1401</f>
        <v>0</v>
      </c>
      <c r="U1401" s="38"/>
      <c r="V1401" s="38"/>
      <c r="W1401" s="38"/>
      <c r="X1401" s="38"/>
      <c r="Y1401" s="38"/>
      <c r="Z1401" s="38"/>
      <c r="AA1401" s="38"/>
      <c r="AB1401" s="38"/>
      <c r="AC1401" s="38"/>
      <c r="AD1401" s="38"/>
      <c r="AE1401" s="38"/>
      <c r="AR1401" s="225" t="s">
        <v>254</v>
      </c>
      <c r="AT1401" s="225" t="s">
        <v>160</v>
      </c>
      <c r="AU1401" s="225" t="s">
        <v>87</v>
      </c>
      <c r="AY1401" s="17" t="s">
        <v>157</v>
      </c>
      <c r="BE1401" s="226">
        <f>IF(N1401="základní",J1401,0)</f>
        <v>0</v>
      </c>
      <c r="BF1401" s="226">
        <f>IF(N1401="snížená",J1401,0)</f>
        <v>0</v>
      </c>
      <c r="BG1401" s="226">
        <f>IF(N1401="zákl. přenesená",J1401,0)</f>
        <v>0</v>
      </c>
      <c r="BH1401" s="226">
        <f>IF(N1401="sníž. přenesená",J1401,0)</f>
        <v>0</v>
      </c>
      <c r="BI1401" s="226">
        <f>IF(N1401="nulová",J1401,0)</f>
        <v>0</v>
      </c>
      <c r="BJ1401" s="17" t="s">
        <v>85</v>
      </c>
      <c r="BK1401" s="226">
        <f>ROUND(I1401*H1401,2)</f>
        <v>0</v>
      </c>
      <c r="BL1401" s="17" t="s">
        <v>254</v>
      </c>
      <c r="BM1401" s="225" t="s">
        <v>2638</v>
      </c>
    </row>
    <row r="1402" s="2" customFormat="1" ht="24.15" customHeight="1">
      <c r="A1402" s="38"/>
      <c r="B1402" s="39"/>
      <c r="C1402" s="260" t="s">
        <v>2639</v>
      </c>
      <c r="D1402" s="260" t="s">
        <v>240</v>
      </c>
      <c r="E1402" s="261" t="s">
        <v>2640</v>
      </c>
      <c r="F1402" s="262" t="s">
        <v>2641</v>
      </c>
      <c r="G1402" s="263" t="s">
        <v>352</v>
      </c>
      <c r="H1402" s="264">
        <v>1</v>
      </c>
      <c r="I1402" s="265"/>
      <c r="J1402" s="266">
        <f>ROUND(I1402*H1402,2)</f>
        <v>0</v>
      </c>
      <c r="K1402" s="262" t="s">
        <v>164</v>
      </c>
      <c r="L1402" s="267"/>
      <c r="M1402" s="268" t="s">
        <v>1</v>
      </c>
      <c r="N1402" s="269" t="s">
        <v>43</v>
      </c>
      <c r="O1402" s="91"/>
      <c r="P1402" s="223">
        <f>O1402*H1402</f>
        <v>0</v>
      </c>
      <c r="Q1402" s="223">
        <v>0.00040000000000000002</v>
      </c>
      <c r="R1402" s="223">
        <f>Q1402*H1402</f>
        <v>0.00040000000000000002</v>
      </c>
      <c r="S1402" s="223">
        <v>0</v>
      </c>
      <c r="T1402" s="224">
        <f>S1402*H1402</f>
        <v>0</v>
      </c>
      <c r="U1402" s="38"/>
      <c r="V1402" s="38"/>
      <c r="W1402" s="38"/>
      <c r="X1402" s="38"/>
      <c r="Y1402" s="38"/>
      <c r="Z1402" s="38"/>
      <c r="AA1402" s="38"/>
      <c r="AB1402" s="38"/>
      <c r="AC1402" s="38"/>
      <c r="AD1402" s="38"/>
      <c r="AE1402" s="38"/>
      <c r="AR1402" s="225" t="s">
        <v>367</v>
      </c>
      <c r="AT1402" s="225" t="s">
        <v>240</v>
      </c>
      <c r="AU1402" s="225" t="s">
        <v>87</v>
      </c>
      <c r="AY1402" s="17" t="s">
        <v>157</v>
      </c>
      <c r="BE1402" s="226">
        <f>IF(N1402="základní",J1402,0)</f>
        <v>0</v>
      </c>
      <c r="BF1402" s="226">
        <f>IF(N1402="snížená",J1402,0)</f>
        <v>0</v>
      </c>
      <c r="BG1402" s="226">
        <f>IF(N1402="zákl. přenesená",J1402,0)</f>
        <v>0</v>
      </c>
      <c r="BH1402" s="226">
        <f>IF(N1402="sníž. přenesená",J1402,0)</f>
        <v>0</v>
      </c>
      <c r="BI1402" s="226">
        <f>IF(N1402="nulová",J1402,0)</f>
        <v>0</v>
      </c>
      <c r="BJ1402" s="17" t="s">
        <v>85</v>
      </c>
      <c r="BK1402" s="226">
        <f>ROUND(I1402*H1402,2)</f>
        <v>0</v>
      </c>
      <c r="BL1402" s="17" t="s">
        <v>254</v>
      </c>
      <c r="BM1402" s="225" t="s">
        <v>2642</v>
      </c>
    </row>
    <row r="1403" s="2" customFormat="1" ht="24.15" customHeight="1">
      <c r="A1403" s="38"/>
      <c r="B1403" s="39"/>
      <c r="C1403" s="214" t="s">
        <v>2643</v>
      </c>
      <c r="D1403" s="214" t="s">
        <v>160</v>
      </c>
      <c r="E1403" s="215" t="s">
        <v>2644</v>
      </c>
      <c r="F1403" s="216" t="s">
        <v>2645</v>
      </c>
      <c r="G1403" s="217" t="s">
        <v>352</v>
      </c>
      <c r="H1403" s="218">
        <v>6</v>
      </c>
      <c r="I1403" s="219"/>
      <c r="J1403" s="220">
        <f>ROUND(I1403*H1403,2)</f>
        <v>0</v>
      </c>
      <c r="K1403" s="216" t="s">
        <v>164</v>
      </c>
      <c r="L1403" s="44"/>
      <c r="M1403" s="221" t="s">
        <v>1</v>
      </c>
      <c r="N1403" s="222" t="s">
        <v>43</v>
      </c>
      <c r="O1403" s="91"/>
      <c r="P1403" s="223">
        <f>O1403*H1403</f>
        <v>0</v>
      </c>
      <c r="Q1403" s="223">
        <v>0</v>
      </c>
      <c r="R1403" s="223">
        <f>Q1403*H1403</f>
        <v>0</v>
      </c>
      <c r="S1403" s="223">
        <v>0.0112</v>
      </c>
      <c r="T1403" s="224">
        <f>S1403*H1403</f>
        <v>0.067199999999999996</v>
      </c>
      <c r="U1403" s="38"/>
      <c r="V1403" s="38"/>
      <c r="W1403" s="38"/>
      <c r="X1403" s="38"/>
      <c r="Y1403" s="38"/>
      <c r="Z1403" s="38"/>
      <c r="AA1403" s="38"/>
      <c r="AB1403" s="38"/>
      <c r="AC1403" s="38"/>
      <c r="AD1403" s="38"/>
      <c r="AE1403" s="38"/>
      <c r="AR1403" s="225" t="s">
        <v>254</v>
      </c>
      <c r="AT1403" s="225" t="s">
        <v>160</v>
      </c>
      <c r="AU1403" s="225" t="s">
        <v>87</v>
      </c>
      <c r="AY1403" s="17" t="s">
        <v>157</v>
      </c>
      <c r="BE1403" s="226">
        <f>IF(N1403="základní",J1403,0)</f>
        <v>0</v>
      </c>
      <c r="BF1403" s="226">
        <f>IF(N1403="snížená",J1403,0)</f>
        <v>0</v>
      </c>
      <c r="BG1403" s="226">
        <f>IF(N1403="zákl. přenesená",J1403,0)</f>
        <v>0</v>
      </c>
      <c r="BH1403" s="226">
        <f>IF(N1403="sníž. přenesená",J1403,0)</f>
        <v>0</v>
      </c>
      <c r="BI1403" s="226">
        <f>IF(N1403="nulová",J1403,0)</f>
        <v>0</v>
      </c>
      <c r="BJ1403" s="17" t="s">
        <v>85</v>
      </c>
      <c r="BK1403" s="226">
        <f>ROUND(I1403*H1403,2)</f>
        <v>0</v>
      </c>
      <c r="BL1403" s="17" t="s">
        <v>254</v>
      </c>
      <c r="BM1403" s="225" t="s">
        <v>2646</v>
      </c>
    </row>
    <row r="1404" s="2" customFormat="1" ht="24.15" customHeight="1">
      <c r="A1404" s="38"/>
      <c r="B1404" s="39"/>
      <c r="C1404" s="214" t="s">
        <v>2647</v>
      </c>
      <c r="D1404" s="214" t="s">
        <v>160</v>
      </c>
      <c r="E1404" s="215" t="s">
        <v>2648</v>
      </c>
      <c r="F1404" s="216" t="s">
        <v>2649</v>
      </c>
      <c r="G1404" s="217" t="s">
        <v>352</v>
      </c>
      <c r="H1404" s="218">
        <v>1</v>
      </c>
      <c r="I1404" s="219"/>
      <c r="J1404" s="220">
        <f>ROUND(I1404*H1404,2)</f>
        <v>0</v>
      </c>
      <c r="K1404" s="216" t="s">
        <v>164</v>
      </c>
      <c r="L1404" s="44"/>
      <c r="M1404" s="221" t="s">
        <v>1</v>
      </c>
      <c r="N1404" s="222" t="s">
        <v>43</v>
      </c>
      <c r="O1404" s="91"/>
      <c r="P1404" s="223">
        <f>O1404*H1404</f>
        <v>0</v>
      </c>
      <c r="Q1404" s="223">
        <v>0</v>
      </c>
      <c r="R1404" s="223">
        <f>Q1404*H1404</f>
        <v>0</v>
      </c>
      <c r="S1404" s="223">
        <v>0.031</v>
      </c>
      <c r="T1404" s="224">
        <f>S1404*H1404</f>
        <v>0.031</v>
      </c>
      <c r="U1404" s="38"/>
      <c r="V1404" s="38"/>
      <c r="W1404" s="38"/>
      <c r="X1404" s="38"/>
      <c r="Y1404" s="38"/>
      <c r="Z1404" s="38"/>
      <c r="AA1404" s="38"/>
      <c r="AB1404" s="38"/>
      <c r="AC1404" s="38"/>
      <c r="AD1404" s="38"/>
      <c r="AE1404" s="38"/>
      <c r="AR1404" s="225" t="s">
        <v>254</v>
      </c>
      <c r="AT1404" s="225" t="s">
        <v>160</v>
      </c>
      <c r="AU1404" s="225" t="s">
        <v>87</v>
      </c>
      <c r="AY1404" s="17" t="s">
        <v>157</v>
      </c>
      <c r="BE1404" s="226">
        <f>IF(N1404="základní",J1404,0)</f>
        <v>0</v>
      </c>
      <c r="BF1404" s="226">
        <f>IF(N1404="snížená",J1404,0)</f>
        <v>0</v>
      </c>
      <c r="BG1404" s="226">
        <f>IF(N1404="zákl. přenesená",J1404,0)</f>
        <v>0</v>
      </c>
      <c r="BH1404" s="226">
        <f>IF(N1404="sníž. přenesená",J1404,0)</f>
        <v>0</v>
      </c>
      <c r="BI1404" s="226">
        <f>IF(N1404="nulová",J1404,0)</f>
        <v>0</v>
      </c>
      <c r="BJ1404" s="17" t="s">
        <v>85</v>
      </c>
      <c r="BK1404" s="226">
        <f>ROUND(I1404*H1404,2)</f>
        <v>0</v>
      </c>
      <c r="BL1404" s="17" t="s">
        <v>254</v>
      </c>
      <c r="BM1404" s="225" t="s">
        <v>2650</v>
      </c>
    </row>
    <row r="1405" s="14" customFormat="1">
      <c r="A1405" s="14"/>
      <c r="B1405" s="238"/>
      <c r="C1405" s="239"/>
      <c r="D1405" s="229" t="s">
        <v>167</v>
      </c>
      <c r="E1405" s="240" t="s">
        <v>1</v>
      </c>
      <c r="F1405" s="241" t="s">
        <v>85</v>
      </c>
      <c r="G1405" s="239"/>
      <c r="H1405" s="242">
        <v>1</v>
      </c>
      <c r="I1405" s="243"/>
      <c r="J1405" s="239"/>
      <c r="K1405" s="239"/>
      <c r="L1405" s="244"/>
      <c r="M1405" s="245"/>
      <c r="N1405" s="246"/>
      <c r="O1405" s="246"/>
      <c r="P1405" s="246"/>
      <c r="Q1405" s="246"/>
      <c r="R1405" s="246"/>
      <c r="S1405" s="246"/>
      <c r="T1405" s="247"/>
      <c r="U1405" s="14"/>
      <c r="V1405" s="14"/>
      <c r="W1405" s="14"/>
      <c r="X1405" s="14"/>
      <c r="Y1405" s="14"/>
      <c r="Z1405" s="14"/>
      <c r="AA1405" s="14"/>
      <c r="AB1405" s="14"/>
      <c r="AC1405" s="14"/>
      <c r="AD1405" s="14"/>
      <c r="AE1405" s="14"/>
      <c r="AT1405" s="248" t="s">
        <v>167</v>
      </c>
      <c r="AU1405" s="248" t="s">
        <v>87</v>
      </c>
      <c r="AV1405" s="14" t="s">
        <v>87</v>
      </c>
      <c r="AW1405" s="14" t="s">
        <v>33</v>
      </c>
      <c r="AX1405" s="14" t="s">
        <v>85</v>
      </c>
      <c r="AY1405" s="248" t="s">
        <v>157</v>
      </c>
    </row>
    <row r="1406" s="2" customFormat="1" ht="37.8" customHeight="1">
      <c r="A1406" s="38"/>
      <c r="B1406" s="39"/>
      <c r="C1406" s="214" t="s">
        <v>2651</v>
      </c>
      <c r="D1406" s="214" t="s">
        <v>160</v>
      </c>
      <c r="E1406" s="215" t="s">
        <v>2652</v>
      </c>
      <c r="F1406" s="216" t="s">
        <v>2653</v>
      </c>
      <c r="G1406" s="217" t="s">
        <v>352</v>
      </c>
      <c r="H1406" s="218">
        <v>7</v>
      </c>
      <c r="I1406" s="219"/>
      <c r="J1406" s="220">
        <f>ROUND(I1406*H1406,2)</f>
        <v>0</v>
      </c>
      <c r="K1406" s="216" t="s">
        <v>164</v>
      </c>
      <c r="L1406" s="44"/>
      <c r="M1406" s="221" t="s">
        <v>1</v>
      </c>
      <c r="N1406" s="222" t="s">
        <v>43</v>
      </c>
      <c r="O1406" s="91"/>
      <c r="P1406" s="223">
        <f>O1406*H1406</f>
        <v>0</v>
      </c>
      <c r="Q1406" s="223">
        <v>0</v>
      </c>
      <c r="R1406" s="223">
        <f>Q1406*H1406</f>
        <v>0</v>
      </c>
      <c r="S1406" s="223">
        <v>0</v>
      </c>
      <c r="T1406" s="224">
        <f>S1406*H1406</f>
        <v>0</v>
      </c>
      <c r="U1406" s="38"/>
      <c r="V1406" s="38"/>
      <c r="W1406" s="38"/>
      <c r="X1406" s="38"/>
      <c r="Y1406" s="38"/>
      <c r="Z1406" s="38"/>
      <c r="AA1406" s="38"/>
      <c r="AB1406" s="38"/>
      <c r="AC1406" s="38"/>
      <c r="AD1406" s="38"/>
      <c r="AE1406" s="38"/>
      <c r="AR1406" s="225" t="s">
        <v>254</v>
      </c>
      <c r="AT1406" s="225" t="s">
        <v>160</v>
      </c>
      <c r="AU1406" s="225" t="s">
        <v>87</v>
      </c>
      <c r="AY1406" s="17" t="s">
        <v>157</v>
      </c>
      <c r="BE1406" s="226">
        <f>IF(N1406="základní",J1406,0)</f>
        <v>0</v>
      </c>
      <c r="BF1406" s="226">
        <f>IF(N1406="snížená",J1406,0)</f>
        <v>0</v>
      </c>
      <c r="BG1406" s="226">
        <f>IF(N1406="zákl. přenesená",J1406,0)</f>
        <v>0</v>
      </c>
      <c r="BH1406" s="226">
        <f>IF(N1406="sníž. přenesená",J1406,0)</f>
        <v>0</v>
      </c>
      <c r="BI1406" s="226">
        <f>IF(N1406="nulová",J1406,0)</f>
        <v>0</v>
      </c>
      <c r="BJ1406" s="17" t="s">
        <v>85</v>
      </c>
      <c r="BK1406" s="226">
        <f>ROUND(I1406*H1406,2)</f>
        <v>0</v>
      </c>
      <c r="BL1406" s="17" t="s">
        <v>254</v>
      </c>
      <c r="BM1406" s="225" t="s">
        <v>2654</v>
      </c>
    </row>
    <row r="1407" s="2" customFormat="1" ht="24.15" customHeight="1">
      <c r="A1407" s="38"/>
      <c r="B1407" s="39"/>
      <c r="C1407" s="260" t="s">
        <v>2655</v>
      </c>
      <c r="D1407" s="260" t="s">
        <v>240</v>
      </c>
      <c r="E1407" s="261" t="s">
        <v>2656</v>
      </c>
      <c r="F1407" s="262" t="s">
        <v>2657</v>
      </c>
      <c r="G1407" s="263" t="s">
        <v>352</v>
      </c>
      <c r="H1407" s="264">
        <v>7</v>
      </c>
      <c r="I1407" s="265"/>
      <c r="J1407" s="266">
        <f>ROUND(I1407*H1407,2)</f>
        <v>0</v>
      </c>
      <c r="K1407" s="262" t="s">
        <v>164</v>
      </c>
      <c r="L1407" s="267"/>
      <c r="M1407" s="268" t="s">
        <v>1</v>
      </c>
      <c r="N1407" s="269" t="s">
        <v>43</v>
      </c>
      <c r="O1407" s="91"/>
      <c r="P1407" s="223">
        <f>O1407*H1407</f>
        <v>0</v>
      </c>
      <c r="Q1407" s="223">
        <v>0.0050000000000000001</v>
      </c>
      <c r="R1407" s="223">
        <f>Q1407*H1407</f>
        <v>0.035000000000000003</v>
      </c>
      <c r="S1407" s="223">
        <v>0</v>
      </c>
      <c r="T1407" s="224">
        <f>S1407*H1407</f>
        <v>0</v>
      </c>
      <c r="U1407" s="38"/>
      <c r="V1407" s="38"/>
      <c r="W1407" s="38"/>
      <c r="X1407" s="38"/>
      <c r="Y1407" s="38"/>
      <c r="Z1407" s="38"/>
      <c r="AA1407" s="38"/>
      <c r="AB1407" s="38"/>
      <c r="AC1407" s="38"/>
      <c r="AD1407" s="38"/>
      <c r="AE1407" s="38"/>
      <c r="AR1407" s="225" t="s">
        <v>367</v>
      </c>
      <c r="AT1407" s="225" t="s">
        <v>240</v>
      </c>
      <c r="AU1407" s="225" t="s">
        <v>87</v>
      </c>
      <c r="AY1407" s="17" t="s">
        <v>157</v>
      </c>
      <c r="BE1407" s="226">
        <f>IF(N1407="základní",J1407,0)</f>
        <v>0</v>
      </c>
      <c r="BF1407" s="226">
        <f>IF(N1407="snížená",J1407,0)</f>
        <v>0</v>
      </c>
      <c r="BG1407" s="226">
        <f>IF(N1407="zákl. přenesená",J1407,0)</f>
        <v>0</v>
      </c>
      <c r="BH1407" s="226">
        <f>IF(N1407="sníž. přenesená",J1407,0)</f>
        <v>0</v>
      </c>
      <c r="BI1407" s="226">
        <f>IF(N1407="nulová",J1407,0)</f>
        <v>0</v>
      </c>
      <c r="BJ1407" s="17" t="s">
        <v>85</v>
      </c>
      <c r="BK1407" s="226">
        <f>ROUND(I1407*H1407,2)</f>
        <v>0</v>
      </c>
      <c r="BL1407" s="17" t="s">
        <v>254</v>
      </c>
      <c r="BM1407" s="225" t="s">
        <v>2658</v>
      </c>
    </row>
    <row r="1408" s="2" customFormat="1" ht="24.15" customHeight="1">
      <c r="A1408" s="38"/>
      <c r="B1408" s="39"/>
      <c r="C1408" s="214" t="s">
        <v>2659</v>
      </c>
      <c r="D1408" s="214" t="s">
        <v>160</v>
      </c>
      <c r="E1408" s="215" t="s">
        <v>2660</v>
      </c>
      <c r="F1408" s="216" t="s">
        <v>2661</v>
      </c>
      <c r="G1408" s="217" t="s">
        <v>352</v>
      </c>
      <c r="H1408" s="218">
        <v>12</v>
      </c>
      <c r="I1408" s="219"/>
      <c r="J1408" s="220">
        <f>ROUND(I1408*H1408,2)</f>
        <v>0</v>
      </c>
      <c r="K1408" s="216" t="s">
        <v>164</v>
      </c>
      <c r="L1408" s="44"/>
      <c r="M1408" s="221" t="s">
        <v>1</v>
      </c>
      <c r="N1408" s="222" t="s">
        <v>43</v>
      </c>
      <c r="O1408" s="91"/>
      <c r="P1408" s="223">
        <f>O1408*H1408</f>
        <v>0</v>
      </c>
      <c r="Q1408" s="223">
        <v>0</v>
      </c>
      <c r="R1408" s="223">
        <f>Q1408*H1408</f>
        <v>0</v>
      </c>
      <c r="S1408" s="223">
        <v>0</v>
      </c>
      <c r="T1408" s="224">
        <f>S1408*H1408</f>
        <v>0</v>
      </c>
      <c r="U1408" s="38"/>
      <c r="V1408" s="38"/>
      <c r="W1408" s="38"/>
      <c r="X1408" s="38"/>
      <c r="Y1408" s="38"/>
      <c r="Z1408" s="38"/>
      <c r="AA1408" s="38"/>
      <c r="AB1408" s="38"/>
      <c r="AC1408" s="38"/>
      <c r="AD1408" s="38"/>
      <c r="AE1408" s="38"/>
      <c r="AR1408" s="225" t="s">
        <v>254</v>
      </c>
      <c r="AT1408" s="225" t="s">
        <v>160</v>
      </c>
      <c r="AU1408" s="225" t="s">
        <v>87</v>
      </c>
      <c r="AY1408" s="17" t="s">
        <v>157</v>
      </c>
      <c r="BE1408" s="226">
        <f>IF(N1408="základní",J1408,0)</f>
        <v>0</v>
      </c>
      <c r="BF1408" s="226">
        <f>IF(N1408="snížená",J1408,0)</f>
        <v>0</v>
      </c>
      <c r="BG1408" s="226">
        <f>IF(N1408="zákl. přenesená",J1408,0)</f>
        <v>0</v>
      </c>
      <c r="BH1408" s="226">
        <f>IF(N1408="sníž. přenesená",J1408,0)</f>
        <v>0</v>
      </c>
      <c r="BI1408" s="226">
        <f>IF(N1408="nulová",J1408,0)</f>
        <v>0</v>
      </c>
      <c r="BJ1408" s="17" t="s">
        <v>85</v>
      </c>
      <c r="BK1408" s="226">
        <f>ROUND(I1408*H1408,2)</f>
        <v>0</v>
      </c>
      <c r="BL1408" s="17" t="s">
        <v>254</v>
      </c>
      <c r="BM1408" s="225" t="s">
        <v>2662</v>
      </c>
    </row>
    <row r="1409" s="2" customFormat="1" ht="16.5" customHeight="1">
      <c r="A1409" s="38"/>
      <c r="B1409" s="39"/>
      <c r="C1409" s="260" t="s">
        <v>2663</v>
      </c>
      <c r="D1409" s="260" t="s">
        <v>240</v>
      </c>
      <c r="E1409" s="261" t="s">
        <v>2664</v>
      </c>
      <c r="F1409" s="262" t="s">
        <v>2665</v>
      </c>
      <c r="G1409" s="263" t="s">
        <v>352</v>
      </c>
      <c r="H1409" s="264">
        <v>12</v>
      </c>
      <c r="I1409" s="265"/>
      <c r="J1409" s="266">
        <f>ROUND(I1409*H1409,2)</f>
        <v>0</v>
      </c>
      <c r="K1409" s="262" t="s">
        <v>164</v>
      </c>
      <c r="L1409" s="267"/>
      <c r="M1409" s="268" t="s">
        <v>1</v>
      </c>
      <c r="N1409" s="269" t="s">
        <v>43</v>
      </c>
      <c r="O1409" s="91"/>
      <c r="P1409" s="223">
        <f>O1409*H1409</f>
        <v>0</v>
      </c>
      <c r="Q1409" s="223">
        <v>0.00080000000000000004</v>
      </c>
      <c r="R1409" s="223">
        <f>Q1409*H1409</f>
        <v>0.0096000000000000009</v>
      </c>
      <c r="S1409" s="223">
        <v>0</v>
      </c>
      <c r="T1409" s="224">
        <f>S1409*H1409</f>
        <v>0</v>
      </c>
      <c r="U1409" s="38"/>
      <c r="V1409" s="38"/>
      <c r="W1409" s="38"/>
      <c r="X1409" s="38"/>
      <c r="Y1409" s="38"/>
      <c r="Z1409" s="38"/>
      <c r="AA1409" s="38"/>
      <c r="AB1409" s="38"/>
      <c r="AC1409" s="38"/>
      <c r="AD1409" s="38"/>
      <c r="AE1409" s="38"/>
      <c r="AR1409" s="225" t="s">
        <v>367</v>
      </c>
      <c r="AT1409" s="225" t="s">
        <v>240</v>
      </c>
      <c r="AU1409" s="225" t="s">
        <v>87</v>
      </c>
      <c r="AY1409" s="17" t="s">
        <v>157</v>
      </c>
      <c r="BE1409" s="226">
        <f>IF(N1409="základní",J1409,0)</f>
        <v>0</v>
      </c>
      <c r="BF1409" s="226">
        <f>IF(N1409="snížená",J1409,0)</f>
        <v>0</v>
      </c>
      <c r="BG1409" s="226">
        <f>IF(N1409="zákl. přenesená",J1409,0)</f>
        <v>0</v>
      </c>
      <c r="BH1409" s="226">
        <f>IF(N1409="sníž. přenesená",J1409,0)</f>
        <v>0</v>
      </c>
      <c r="BI1409" s="226">
        <f>IF(N1409="nulová",J1409,0)</f>
        <v>0</v>
      </c>
      <c r="BJ1409" s="17" t="s">
        <v>85</v>
      </c>
      <c r="BK1409" s="226">
        <f>ROUND(I1409*H1409,2)</f>
        <v>0</v>
      </c>
      <c r="BL1409" s="17" t="s">
        <v>254</v>
      </c>
      <c r="BM1409" s="225" t="s">
        <v>2666</v>
      </c>
    </row>
    <row r="1410" s="2" customFormat="1" ht="24.15" customHeight="1">
      <c r="A1410" s="38"/>
      <c r="B1410" s="39"/>
      <c r="C1410" s="214" t="s">
        <v>2667</v>
      </c>
      <c r="D1410" s="214" t="s">
        <v>160</v>
      </c>
      <c r="E1410" s="215" t="s">
        <v>2668</v>
      </c>
      <c r="F1410" s="216" t="s">
        <v>2669</v>
      </c>
      <c r="G1410" s="217" t="s">
        <v>352</v>
      </c>
      <c r="H1410" s="218">
        <v>9</v>
      </c>
      <c r="I1410" s="219"/>
      <c r="J1410" s="220">
        <f>ROUND(I1410*H1410,2)</f>
        <v>0</v>
      </c>
      <c r="K1410" s="216" t="s">
        <v>164</v>
      </c>
      <c r="L1410" s="44"/>
      <c r="M1410" s="221" t="s">
        <v>1</v>
      </c>
      <c r="N1410" s="222" t="s">
        <v>43</v>
      </c>
      <c r="O1410" s="91"/>
      <c r="P1410" s="223">
        <f>O1410*H1410</f>
        <v>0</v>
      </c>
      <c r="Q1410" s="223">
        <v>0</v>
      </c>
      <c r="R1410" s="223">
        <f>Q1410*H1410</f>
        <v>0</v>
      </c>
      <c r="S1410" s="223">
        <v>0</v>
      </c>
      <c r="T1410" s="224">
        <f>S1410*H1410</f>
        <v>0</v>
      </c>
      <c r="U1410" s="38"/>
      <c r="V1410" s="38"/>
      <c r="W1410" s="38"/>
      <c r="X1410" s="38"/>
      <c r="Y1410" s="38"/>
      <c r="Z1410" s="38"/>
      <c r="AA1410" s="38"/>
      <c r="AB1410" s="38"/>
      <c r="AC1410" s="38"/>
      <c r="AD1410" s="38"/>
      <c r="AE1410" s="38"/>
      <c r="AR1410" s="225" t="s">
        <v>254</v>
      </c>
      <c r="AT1410" s="225" t="s">
        <v>160</v>
      </c>
      <c r="AU1410" s="225" t="s">
        <v>87</v>
      </c>
      <c r="AY1410" s="17" t="s">
        <v>157</v>
      </c>
      <c r="BE1410" s="226">
        <f>IF(N1410="základní",J1410,0)</f>
        <v>0</v>
      </c>
      <c r="BF1410" s="226">
        <f>IF(N1410="snížená",J1410,0)</f>
        <v>0</v>
      </c>
      <c r="BG1410" s="226">
        <f>IF(N1410="zákl. přenesená",J1410,0)</f>
        <v>0</v>
      </c>
      <c r="BH1410" s="226">
        <f>IF(N1410="sníž. přenesená",J1410,0)</f>
        <v>0</v>
      </c>
      <c r="BI1410" s="226">
        <f>IF(N1410="nulová",J1410,0)</f>
        <v>0</v>
      </c>
      <c r="BJ1410" s="17" t="s">
        <v>85</v>
      </c>
      <c r="BK1410" s="226">
        <f>ROUND(I1410*H1410,2)</f>
        <v>0</v>
      </c>
      <c r="BL1410" s="17" t="s">
        <v>254</v>
      </c>
      <c r="BM1410" s="225" t="s">
        <v>2670</v>
      </c>
    </row>
    <row r="1411" s="2" customFormat="1" ht="24.15" customHeight="1">
      <c r="A1411" s="38"/>
      <c r="B1411" s="39"/>
      <c r="C1411" s="260" t="s">
        <v>2671</v>
      </c>
      <c r="D1411" s="260" t="s">
        <v>240</v>
      </c>
      <c r="E1411" s="261" t="s">
        <v>2672</v>
      </c>
      <c r="F1411" s="262" t="s">
        <v>2673</v>
      </c>
      <c r="G1411" s="263" t="s">
        <v>352</v>
      </c>
      <c r="H1411" s="264">
        <v>6</v>
      </c>
      <c r="I1411" s="265"/>
      <c r="J1411" s="266">
        <f>ROUND(I1411*H1411,2)</f>
        <v>0</v>
      </c>
      <c r="K1411" s="262" t="s">
        <v>164</v>
      </c>
      <c r="L1411" s="267"/>
      <c r="M1411" s="268" t="s">
        <v>1</v>
      </c>
      <c r="N1411" s="269" t="s">
        <v>43</v>
      </c>
      <c r="O1411" s="91"/>
      <c r="P1411" s="223">
        <f>O1411*H1411</f>
        <v>0</v>
      </c>
      <c r="Q1411" s="223">
        <v>0.00020000000000000001</v>
      </c>
      <c r="R1411" s="223">
        <f>Q1411*H1411</f>
        <v>0.0012000000000000001</v>
      </c>
      <c r="S1411" s="223">
        <v>0</v>
      </c>
      <c r="T1411" s="224">
        <f>S1411*H1411</f>
        <v>0</v>
      </c>
      <c r="U1411" s="38"/>
      <c r="V1411" s="38"/>
      <c r="W1411" s="38"/>
      <c r="X1411" s="38"/>
      <c r="Y1411" s="38"/>
      <c r="Z1411" s="38"/>
      <c r="AA1411" s="38"/>
      <c r="AB1411" s="38"/>
      <c r="AC1411" s="38"/>
      <c r="AD1411" s="38"/>
      <c r="AE1411" s="38"/>
      <c r="AR1411" s="225" t="s">
        <v>367</v>
      </c>
      <c r="AT1411" s="225" t="s">
        <v>240</v>
      </c>
      <c r="AU1411" s="225" t="s">
        <v>87</v>
      </c>
      <c r="AY1411" s="17" t="s">
        <v>157</v>
      </c>
      <c r="BE1411" s="226">
        <f>IF(N1411="základní",J1411,0)</f>
        <v>0</v>
      </c>
      <c r="BF1411" s="226">
        <f>IF(N1411="snížená",J1411,0)</f>
        <v>0</v>
      </c>
      <c r="BG1411" s="226">
        <f>IF(N1411="zákl. přenesená",J1411,0)</f>
        <v>0</v>
      </c>
      <c r="BH1411" s="226">
        <f>IF(N1411="sníž. přenesená",J1411,0)</f>
        <v>0</v>
      </c>
      <c r="BI1411" s="226">
        <f>IF(N1411="nulová",J1411,0)</f>
        <v>0</v>
      </c>
      <c r="BJ1411" s="17" t="s">
        <v>85</v>
      </c>
      <c r="BK1411" s="226">
        <f>ROUND(I1411*H1411,2)</f>
        <v>0</v>
      </c>
      <c r="BL1411" s="17" t="s">
        <v>254</v>
      </c>
      <c r="BM1411" s="225" t="s">
        <v>2674</v>
      </c>
    </row>
    <row r="1412" s="2" customFormat="1" ht="24.15" customHeight="1">
      <c r="A1412" s="38"/>
      <c r="B1412" s="39"/>
      <c r="C1412" s="260" t="s">
        <v>2675</v>
      </c>
      <c r="D1412" s="260" t="s">
        <v>240</v>
      </c>
      <c r="E1412" s="261" t="s">
        <v>2676</v>
      </c>
      <c r="F1412" s="262" t="s">
        <v>2677</v>
      </c>
      <c r="G1412" s="263" t="s">
        <v>352</v>
      </c>
      <c r="H1412" s="264">
        <v>3</v>
      </c>
      <c r="I1412" s="265"/>
      <c r="J1412" s="266">
        <f>ROUND(I1412*H1412,2)</f>
        <v>0</v>
      </c>
      <c r="K1412" s="262" t="s">
        <v>164</v>
      </c>
      <c r="L1412" s="267"/>
      <c r="M1412" s="268" t="s">
        <v>1</v>
      </c>
      <c r="N1412" s="269" t="s">
        <v>43</v>
      </c>
      <c r="O1412" s="91"/>
      <c r="P1412" s="223">
        <f>O1412*H1412</f>
        <v>0</v>
      </c>
      <c r="Q1412" s="223">
        <v>0.00014999999999999999</v>
      </c>
      <c r="R1412" s="223">
        <f>Q1412*H1412</f>
        <v>0.00044999999999999999</v>
      </c>
      <c r="S1412" s="223">
        <v>0</v>
      </c>
      <c r="T1412" s="224">
        <f>S1412*H1412</f>
        <v>0</v>
      </c>
      <c r="U1412" s="38"/>
      <c r="V1412" s="38"/>
      <c r="W1412" s="38"/>
      <c r="X1412" s="38"/>
      <c r="Y1412" s="38"/>
      <c r="Z1412" s="38"/>
      <c r="AA1412" s="38"/>
      <c r="AB1412" s="38"/>
      <c r="AC1412" s="38"/>
      <c r="AD1412" s="38"/>
      <c r="AE1412" s="38"/>
      <c r="AR1412" s="225" t="s">
        <v>367</v>
      </c>
      <c r="AT1412" s="225" t="s">
        <v>240</v>
      </c>
      <c r="AU1412" s="225" t="s">
        <v>87</v>
      </c>
      <c r="AY1412" s="17" t="s">
        <v>157</v>
      </c>
      <c r="BE1412" s="226">
        <f>IF(N1412="základní",J1412,0)</f>
        <v>0</v>
      </c>
      <c r="BF1412" s="226">
        <f>IF(N1412="snížená",J1412,0)</f>
        <v>0</v>
      </c>
      <c r="BG1412" s="226">
        <f>IF(N1412="zákl. přenesená",J1412,0)</f>
        <v>0</v>
      </c>
      <c r="BH1412" s="226">
        <f>IF(N1412="sníž. přenesená",J1412,0)</f>
        <v>0</v>
      </c>
      <c r="BI1412" s="226">
        <f>IF(N1412="nulová",J1412,0)</f>
        <v>0</v>
      </c>
      <c r="BJ1412" s="17" t="s">
        <v>85</v>
      </c>
      <c r="BK1412" s="226">
        <f>ROUND(I1412*H1412,2)</f>
        <v>0</v>
      </c>
      <c r="BL1412" s="17" t="s">
        <v>254</v>
      </c>
      <c r="BM1412" s="225" t="s">
        <v>2678</v>
      </c>
    </row>
    <row r="1413" s="2" customFormat="1" ht="24.15" customHeight="1">
      <c r="A1413" s="38"/>
      <c r="B1413" s="39"/>
      <c r="C1413" s="214" t="s">
        <v>2679</v>
      </c>
      <c r="D1413" s="214" t="s">
        <v>160</v>
      </c>
      <c r="E1413" s="215" t="s">
        <v>2680</v>
      </c>
      <c r="F1413" s="216" t="s">
        <v>2681</v>
      </c>
      <c r="G1413" s="217" t="s">
        <v>352</v>
      </c>
      <c r="H1413" s="218">
        <v>3</v>
      </c>
      <c r="I1413" s="219"/>
      <c r="J1413" s="220">
        <f>ROUND(I1413*H1413,2)</f>
        <v>0</v>
      </c>
      <c r="K1413" s="216" t="s">
        <v>164</v>
      </c>
      <c r="L1413" s="44"/>
      <c r="M1413" s="221" t="s">
        <v>1</v>
      </c>
      <c r="N1413" s="222" t="s">
        <v>43</v>
      </c>
      <c r="O1413" s="91"/>
      <c r="P1413" s="223">
        <f>O1413*H1413</f>
        <v>0</v>
      </c>
      <c r="Q1413" s="223">
        <v>0</v>
      </c>
      <c r="R1413" s="223">
        <f>Q1413*H1413</f>
        <v>0</v>
      </c>
      <c r="S1413" s="223">
        <v>0</v>
      </c>
      <c r="T1413" s="224">
        <f>S1413*H1413</f>
        <v>0</v>
      </c>
      <c r="U1413" s="38"/>
      <c r="V1413" s="38"/>
      <c r="W1413" s="38"/>
      <c r="X1413" s="38"/>
      <c r="Y1413" s="38"/>
      <c r="Z1413" s="38"/>
      <c r="AA1413" s="38"/>
      <c r="AB1413" s="38"/>
      <c r="AC1413" s="38"/>
      <c r="AD1413" s="38"/>
      <c r="AE1413" s="38"/>
      <c r="AR1413" s="225" t="s">
        <v>254</v>
      </c>
      <c r="AT1413" s="225" t="s">
        <v>160</v>
      </c>
      <c r="AU1413" s="225" t="s">
        <v>87</v>
      </c>
      <c r="AY1413" s="17" t="s">
        <v>157</v>
      </c>
      <c r="BE1413" s="226">
        <f>IF(N1413="základní",J1413,0)</f>
        <v>0</v>
      </c>
      <c r="BF1413" s="226">
        <f>IF(N1413="snížená",J1413,0)</f>
        <v>0</v>
      </c>
      <c r="BG1413" s="226">
        <f>IF(N1413="zákl. přenesená",J1413,0)</f>
        <v>0</v>
      </c>
      <c r="BH1413" s="226">
        <f>IF(N1413="sníž. přenesená",J1413,0)</f>
        <v>0</v>
      </c>
      <c r="BI1413" s="226">
        <f>IF(N1413="nulová",J1413,0)</f>
        <v>0</v>
      </c>
      <c r="BJ1413" s="17" t="s">
        <v>85</v>
      </c>
      <c r="BK1413" s="226">
        <f>ROUND(I1413*H1413,2)</f>
        <v>0</v>
      </c>
      <c r="BL1413" s="17" t="s">
        <v>254</v>
      </c>
      <c r="BM1413" s="225" t="s">
        <v>2682</v>
      </c>
    </row>
    <row r="1414" s="2" customFormat="1" ht="21.75" customHeight="1">
      <c r="A1414" s="38"/>
      <c r="B1414" s="39"/>
      <c r="C1414" s="260" t="s">
        <v>2683</v>
      </c>
      <c r="D1414" s="260" t="s">
        <v>240</v>
      </c>
      <c r="E1414" s="261" t="s">
        <v>2684</v>
      </c>
      <c r="F1414" s="262" t="s">
        <v>2685</v>
      </c>
      <c r="G1414" s="263" t="s">
        <v>352</v>
      </c>
      <c r="H1414" s="264">
        <v>1</v>
      </c>
      <c r="I1414" s="265"/>
      <c r="J1414" s="266">
        <f>ROUND(I1414*H1414,2)</f>
        <v>0</v>
      </c>
      <c r="K1414" s="262" t="s">
        <v>164</v>
      </c>
      <c r="L1414" s="267"/>
      <c r="M1414" s="268" t="s">
        <v>1</v>
      </c>
      <c r="N1414" s="269" t="s">
        <v>43</v>
      </c>
      <c r="O1414" s="91"/>
      <c r="P1414" s="223">
        <f>O1414*H1414</f>
        <v>0</v>
      </c>
      <c r="Q1414" s="223">
        <v>0.00014999999999999999</v>
      </c>
      <c r="R1414" s="223">
        <f>Q1414*H1414</f>
        <v>0.00014999999999999999</v>
      </c>
      <c r="S1414" s="223">
        <v>0</v>
      </c>
      <c r="T1414" s="224">
        <f>S1414*H1414</f>
        <v>0</v>
      </c>
      <c r="U1414" s="38"/>
      <c r="V1414" s="38"/>
      <c r="W1414" s="38"/>
      <c r="X1414" s="38"/>
      <c r="Y1414" s="38"/>
      <c r="Z1414" s="38"/>
      <c r="AA1414" s="38"/>
      <c r="AB1414" s="38"/>
      <c r="AC1414" s="38"/>
      <c r="AD1414" s="38"/>
      <c r="AE1414" s="38"/>
      <c r="AR1414" s="225" t="s">
        <v>367</v>
      </c>
      <c r="AT1414" s="225" t="s">
        <v>240</v>
      </c>
      <c r="AU1414" s="225" t="s">
        <v>87</v>
      </c>
      <c r="AY1414" s="17" t="s">
        <v>157</v>
      </c>
      <c r="BE1414" s="226">
        <f>IF(N1414="základní",J1414,0)</f>
        <v>0</v>
      </c>
      <c r="BF1414" s="226">
        <f>IF(N1414="snížená",J1414,0)</f>
        <v>0</v>
      </c>
      <c r="BG1414" s="226">
        <f>IF(N1414="zákl. přenesená",J1414,0)</f>
        <v>0</v>
      </c>
      <c r="BH1414" s="226">
        <f>IF(N1414="sníž. přenesená",J1414,0)</f>
        <v>0</v>
      </c>
      <c r="BI1414" s="226">
        <f>IF(N1414="nulová",J1414,0)</f>
        <v>0</v>
      </c>
      <c r="BJ1414" s="17" t="s">
        <v>85</v>
      </c>
      <c r="BK1414" s="226">
        <f>ROUND(I1414*H1414,2)</f>
        <v>0</v>
      </c>
      <c r="BL1414" s="17" t="s">
        <v>254</v>
      </c>
      <c r="BM1414" s="225" t="s">
        <v>2686</v>
      </c>
    </row>
    <row r="1415" s="2" customFormat="1" ht="21.75" customHeight="1">
      <c r="A1415" s="38"/>
      <c r="B1415" s="39"/>
      <c r="C1415" s="260" t="s">
        <v>2687</v>
      </c>
      <c r="D1415" s="260" t="s">
        <v>240</v>
      </c>
      <c r="E1415" s="261" t="s">
        <v>2688</v>
      </c>
      <c r="F1415" s="262" t="s">
        <v>2689</v>
      </c>
      <c r="G1415" s="263" t="s">
        <v>352</v>
      </c>
      <c r="H1415" s="264">
        <v>2</v>
      </c>
      <c r="I1415" s="265"/>
      <c r="J1415" s="266">
        <f>ROUND(I1415*H1415,2)</f>
        <v>0</v>
      </c>
      <c r="K1415" s="262" t="s">
        <v>164</v>
      </c>
      <c r="L1415" s="267"/>
      <c r="M1415" s="268" t="s">
        <v>1</v>
      </c>
      <c r="N1415" s="269" t="s">
        <v>43</v>
      </c>
      <c r="O1415" s="91"/>
      <c r="P1415" s="223">
        <f>O1415*H1415</f>
        <v>0</v>
      </c>
      <c r="Q1415" s="223">
        <v>0.00025000000000000001</v>
      </c>
      <c r="R1415" s="223">
        <f>Q1415*H1415</f>
        <v>0.00050000000000000001</v>
      </c>
      <c r="S1415" s="223">
        <v>0</v>
      </c>
      <c r="T1415" s="224">
        <f>S1415*H1415</f>
        <v>0</v>
      </c>
      <c r="U1415" s="38"/>
      <c r="V1415" s="38"/>
      <c r="W1415" s="38"/>
      <c r="X1415" s="38"/>
      <c r="Y1415" s="38"/>
      <c r="Z1415" s="38"/>
      <c r="AA1415" s="38"/>
      <c r="AB1415" s="38"/>
      <c r="AC1415" s="38"/>
      <c r="AD1415" s="38"/>
      <c r="AE1415" s="38"/>
      <c r="AR1415" s="225" t="s">
        <v>367</v>
      </c>
      <c r="AT1415" s="225" t="s">
        <v>240</v>
      </c>
      <c r="AU1415" s="225" t="s">
        <v>87</v>
      </c>
      <c r="AY1415" s="17" t="s">
        <v>157</v>
      </c>
      <c r="BE1415" s="226">
        <f>IF(N1415="základní",J1415,0)</f>
        <v>0</v>
      </c>
      <c r="BF1415" s="226">
        <f>IF(N1415="snížená",J1415,0)</f>
        <v>0</v>
      </c>
      <c r="BG1415" s="226">
        <f>IF(N1415="zákl. přenesená",J1415,0)</f>
        <v>0</v>
      </c>
      <c r="BH1415" s="226">
        <f>IF(N1415="sníž. přenesená",J1415,0)</f>
        <v>0</v>
      </c>
      <c r="BI1415" s="226">
        <f>IF(N1415="nulová",J1415,0)</f>
        <v>0</v>
      </c>
      <c r="BJ1415" s="17" t="s">
        <v>85</v>
      </c>
      <c r="BK1415" s="226">
        <f>ROUND(I1415*H1415,2)</f>
        <v>0</v>
      </c>
      <c r="BL1415" s="17" t="s">
        <v>254</v>
      </c>
      <c r="BM1415" s="225" t="s">
        <v>2690</v>
      </c>
    </row>
    <row r="1416" s="2" customFormat="1" ht="24.15" customHeight="1">
      <c r="A1416" s="38"/>
      <c r="B1416" s="39"/>
      <c r="C1416" s="214" t="s">
        <v>2691</v>
      </c>
      <c r="D1416" s="214" t="s">
        <v>160</v>
      </c>
      <c r="E1416" s="215" t="s">
        <v>2692</v>
      </c>
      <c r="F1416" s="216" t="s">
        <v>2693</v>
      </c>
      <c r="G1416" s="217" t="s">
        <v>352</v>
      </c>
      <c r="H1416" s="218">
        <v>20</v>
      </c>
      <c r="I1416" s="219"/>
      <c r="J1416" s="220">
        <f>ROUND(I1416*H1416,2)</f>
        <v>0</v>
      </c>
      <c r="K1416" s="216" t="s">
        <v>164</v>
      </c>
      <c r="L1416" s="44"/>
      <c r="M1416" s="221" t="s">
        <v>1</v>
      </c>
      <c r="N1416" s="222" t="s">
        <v>43</v>
      </c>
      <c r="O1416" s="91"/>
      <c r="P1416" s="223">
        <f>O1416*H1416</f>
        <v>0</v>
      </c>
      <c r="Q1416" s="223">
        <v>0</v>
      </c>
      <c r="R1416" s="223">
        <f>Q1416*H1416</f>
        <v>0</v>
      </c>
      <c r="S1416" s="223">
        <v>0</v>
      </c>
      <c r="T1416" s="224">
        <f>S1416*H1416</f>
        <v>0</v>
      </c>
      <c r="U1416" s="38"/>
      <c r="V1416" s="38"/>
      <c r="W1416" s="38"/>
      <c r="X1416" s="38"/>
      <c r="Y1416" s="38"/>
      <c r="Z1416" s="38"/>
      <c r="AA1416" s="38"/>
      <c r="AB1416" s="38"/>
      <c r="AC1416" s="38"/>
      <c r="AD1416" s="38"/>
      <c r="AE1416" s="38"/>
      <c r="AR1416" s="225" t="s">
        <v>254</v>
      </c>
      <c r="AT1416" s="225" t="s">
        <v>160</v>
      </c>
      <c r="AU1416" s="225" t="s">
        <v>87</v>
      </c>
      <c r="AY1416" s="17" t="s">
        <v>157</v>
      </c>
      <c r="BE1416" s="226">
        <f>IF(N1416="základní",J1416,0)</f>
        <v>0</v>
      </c>
      <c r="BF1416" s="226">
        <f>IF(N1416="snížená",J1416,0)</f>
        <v>0</v>
      </c>
      <c r="BG1416" s="226">
        <f>IF(N1416="zákl. přenesená",J1416,0)</f>
        <v>0</v>
      </c>
      <c r="BH1416" s="226">
        <f>IF(N1416="sníž. přenesená",J1416,0)</f>
        <v>0</v>
      </c>
      <c r="BI1416" s="226">
        <f>IF(N1416="nulová",J1416,0)</f>
        <v>0</v>
      </c>
      <c r="BJ1416" s="17" t="s">
        <v>85</v>
      </c>
      <c r="BK1416" s="226">
        <f>ROUND(I1416*H1416,2)</f>
        <v>0</v>
      </c>
      <c r="BL1416" s="17" t="s">
        <v>254</v>
      </c>
      <c r="BM1416" s="225" t="s">
        <v>2694</v>
      </c>
    </row>
    <row r="1417" s="14" customFormat="1">
      <c r="A1417" s="14"/>
      <c r="B1417" s="238"/>
      <c r="C1417" s="239"/>
      <c r="D1417" s="229" t="s">
        <v>167</v>
      </c>
      <c r="E1417" s="240" t="s">
        <v>1</v>
      </c>
      <c r="F1417" s="241" t="s">
        <v>2695</v>
      </c>
      <c r="G1417" s="239"/>
      <c r="H1417" s="242">
        <v>20</v>
      </c>
      <c r="I1417" s="243"/>
      <c r="J1417" s="239"/>
      <c r="K1417" s="239"/>
      <c r="L1417" s="244"/>
      <c r="M1417" s="245"/>
      <c r="N1417" s="246"/>
      <c r="O1417" s="246"/>
      <c r="P1417" s="246"/>
      <c r="Q1417" s="246"/>
      <c r="R1417" s="246"/>
      <c r="S1417" s="246"/>
      <c r="T1417" s="247"/>
      <c r="U1417" s="14"/>
      <c r="V1417" s="14"/>
      <c r="W1417" s="14"/>
      <c r="X1417" s="14"/>
      <c r="Y1417" s="14"/>
      <c r="Z1417" s="14"/>
      <c r="AA1417" s="14"/>
      <c r="AB1417" s="14"/>
      <c r="AC1417" s="14"/>
      <c r="AD1417" s="14"/>
      <c r="AE1417" s="14"/>
      <c r="AT1417" s="248" t="s">
        <v>167</v>
      </c>
      <c r="AU1417" s="248" t="s">
        <v>87</v>
      </c>
      <c r="AV1417" s="14" t="s">
        <v>87</v>
      </c>
      <c r="AW1417" s="14" t="s">
        <v>33</v>
      </c>
      <c r="AX1417" s="14" t="s">
        <v>85</v>
      </c>
      <c r="AY1417" s="248" t="s">
        <v>157</v>
      </c>
    </row>
    <row r="1418" s="2" customFormat="1" ht="21.75" customHeight="1">
      <c r="A1418" s="38"/>
      <c r="B1418" s="39"/>
      <c r="C1418" s="260" t="s">
        <v>2696</v>
      </c>
      <c r="D1418" s="260" t="s">
        <v>240</v>
      </c>
      <c r="E1418" s="261" t="s">
        <v>2697</v>
      </c>
      <c r="F1418" s="262" t="s">
        <v>2698</v>
      </c>
      <c r="G1418" s="263" t="s">
        <v>352</v>
      </c>
      <c r="H1418" s="264">
        <v>10</v>
      </c>
      <c r="I1418" s="265"/>
      <c r="J1418" s="266">
        <f>ROUND(I1418*H1418,2)</f>
        <v>0</v>
      </c>
      <c r="K1418" s="262" t="s">
        <v>164</v>
      </c>
      <c r="L1418" s="267"/>
      <c r="M1418" s="268" t="s">
        <v>1</v>
      </c>
      <c r="N1418" s="269" t="s">
        <v>43</v>
      </c>
      <c r="O1418" s="91"/>
      <c r="P1418" s="223">
        <f>O1418*H1418</f>
        <v>0</v>
      </c>
      <c r="Q1418" s="223">
        <v>0.00040000000000000002</v>
      </c>
      <c r="R1418" s="223">
        <f>Q1418*H1418</f>
        <v>0.0040000000000000001</v>
      </c>
      <c r="S1418" s="223">
        <v>0</v>
      </c>
      <c r="T1418" s="224">
        <f>S1418*H1418</f>
        <v>0</v>
      </c>
      <c r="U1418" s="38"/>
      <c r="V1418" s="38"/>
      <c r="W1418" s="38"/>
      <c r="X1418" s="38"/>
      <c r="Y1418" s="38"/>
      <c r="Z1418" s="38"/>
      <c r="AA1418" s="38"/>
      <c r="AB1418" s="38"/>
      <c r="AC1418" s="38"/>
      <c r="AD1418" s="38"/>
      <c r="AE1418" s="38"/>
      <c r="AR1418" s="225" t="s">
        <v>367</v>
      </c>
      <c r="AT1418" s="225" t="s">
        <v>240</v>
      </c>
      <c r="AU1418" s="225" t="s">
        <v>87</v>
      </c>
      <c r="AY1418" s="17" t="s">
        <v>157</v>
      </c>
      <c r="BE1418" s="226">
        <f>IF(N1418="základní",J1418,0)</f>
        <v>0</v>
      </c>
      <c r="BF1418" s="226">
        <f>IF(N1418="snížená",J1418,0)</f>
        <v>0</v>
      </c>
      <c r="BG1418" s="226">
        <f>IF(N1418="zákl. přenesená",J1418,0)</f>
        <v>0</v>
      </c>
      <c r="BH1418" s="226">
        <f>IF(N1418="sníž. přenesená",J1418,0)</f>
        <v>0</v>
      </c>
      <c r="BI1418" s="226">
        <f>IF(N1418="nulová",J1418,0)</f>
        <v>0</v>
      </c>
      <c r="BJ1418" s="17" t="s">
        <v>85</v>
      </c>
      <c r="BK1418" s="226">
        <f>ROUND(I1418*H1418,2)</f>
        <v>0</v>
      </c>
      <c r="BL1418" s="17" t="s">
        <v>254</v>
      </c>
      <c r="BM1418" s="225" t="s">
        <v>2699</v>
      </c>
    </row>
    <row r="1419" s="14" customFormat="1">
      <c r="A1419" s="14"/>
      <c r="B1419" s="238"/>
      <c r="C1419" s="239"/>
      <c r="D1419" s="229" t="s">
        <v>167</v>
      </c>
      <c r="E1419" s="240" t="s">
        <v>1</v>
      </c>
      <c r="F1419" s="241" t="s">
        <v>226</v>
      </c>
      <c r="G1419" s="239"/>
      <c r="H1419" s="242">
        <v>10</v>
      </c>
      <c r="I1419" s="243"/>
      <c r="J1419" s="239"/>
      <c r="K1419" s="239"/>
      <c r="L1419" s="244"/>
      <c r="M1419" s="245"/>
      <c r="N1419" s="246"/>
      <c r="O1419" s="246"/>
      <c r="P1419" s="246"/>
      <c r="Q1419" s="246"/>
      <c r="R1419" s="246"/>
      <c r="S1419" s="246"/>
      <c r="T1419" s="247"/>
      <c r="U1419" s="14"/>
      <c r="V1419" s="14"/>
      <c r="W1419" s="14"/>
      <c r="X1419" s="14"/>
      <c r="Y1419" s="14"/>
      <c r="Z1419" s="14"/>
      <c r="AA1419" s="14"/>
      <c r="AB1419" s="14"/>
      <c r="AC1419" s="14"/>
      <c r="AD1419" s="14"/>
      <c r="AE1419" s="14"/>
      <c r="AT1419" s="248" t="s">
        <v>167</v>
      </c>
      <c r="AU1419" s="248" t="s">
        <v>87</v>
      </c>
      <c r="AV1419" s="14" t="s">
        <v>87</v>
      </c>
      <c r="AW1419" s="14" t="s">
        <v>33</v>
      </c>
      <c r="AX1419" s="14" t="s">
        <v>85</v>
      </c>
      <c r="AY1419" s="248" t="s">
        <v>157</v>
      </c>
    </row>
    <row r="1420" s="2" customFormat="1" ht="21.75" customHeight="1">
      <c r="A1420" s="38"/>
      <c r="B1420" s="39"/>
      <c r="C1420" s="260" t="s">
        <v>2700</v>
      </c>
      <c r="D1420" s="260" t="s">
        <v>240</v>
      </c>
      <c r="E1420" s="261" t="s">
        <v>2701</v>
      </c>
      <c r="F1420" s="262" t="s">
        <v>2702</v>
      </c>
      <c r="G1420" s="263" t="s">
        <v>352</v>
      </c>
      <c r="H1420" s="264">
        <v>10</v>
      </c>
      <c r="I1420" s="265"/>
      <c r="J1420" s="266">
        <f>ROUND(I1420*H1420,2)</f>
        <v>0</v>
      </c>
      <c r="K1420" s="262" t="s">
        <v>164</v>
      </c>
      <c r="L1420" s="267"/>
      <c r="M1420" s="268" t="s">
        <v>1</v>
      </c>
      <c r="N1420" s="269" t="s">
        <v>43</v>
      </c>
      <c r="O1420" s="91"/>
      <c r="P1420" s="223">
        <f>O1420*H1420</f>
        <v>0</v>
      </c>
      <c r="Q1420" s="223">
        <v>0.00040000000000000002</v>
      </c>
      <c r="R1420" s="223">
        <f>Q1420*H1420</f>
        <v>0.0040000000000000001</v>
      </c>
      <c r="S1420" s="223">
        <v>0</v>
      </c>
      <c r="T1420" s="224">
        <f>S1420*H1420</f>
        <v>0</v>
      </c>
      <c r="U1420" s="38"/>
      <c r="V1420" s="38"/>
      <c r="W1420" s="38"/>
      <c r="X1420" s="38"/>
      <c r="Y1420" s="38"/>
      <c r="Z1420" s="38"/>
      <c r="AA1420" s="38"/>
      <c r="AB1420" s="38"/>
      <c r="AC1420" s="38"/>
      <c r="AD1420" s="38"/>
      <c r="AE1420" s="38"/>
      <c r="AR1420" s="225" t="s">
        <v>367</v>
      </c>
      <c r="AT1420" s="225" t="s">
        <v>240</v>
      </c>
      <c r="AU1420" s="225" t="s">
        <v>87</v>
      </c>
      <c r="AY1420" s="17" t="s">
        <v>157</v>
      </c>
      <c r="BE1420" s="226">
        <f>IF(N1420="základní",J1420,0)</f>
        <v>0</v>
      </c>
      <c r="BF1420" s="226">
        <f>IF(N1420="snížená",J1420,0)</f>
        <v>0</v>
      </c>
      <c r="BG1420" s="226">
        <f>IF(N1420="zákl. přenesená",J1420,0)</f>
        <v>0</v>
      </c>
      <c r="BH1420" s="226">
        <f>IF(N1420="sníž. přenesená",J1420,0)</f>
        <v>0</v>
      </c>
      <c r="BI1420" s="226">
        <f>IF(N1420="nulová",J1420,0)</f>
        <v>0</v>
      </c>
      <c r="BJ1420" s="17" t="s">
        <v>85</v>
      </c>
      <c r="BK1420" s="226">
        <f>ROUND(I1420*H1420,2)</f>
        <v>0</v>
      </c>
      <c r="BL1420" s="17" t="s">
        <v>254</v>
      </c>
      <c r="BM1420" s="225" t="s">
        <v>2703</v>
      </c>
    </row>
    <row r="1421" s="14" customFormat="1">
      <c r="A1421" s="14"/>
      <c r="B1421" s="238"/>
      <c r="C1421" s="239"/>
      <c r="D1421" s="229" t="s">
        <v>167</v>
      </c>
      <c r="E1421" s="240" t="s">
        <v>1</v>
      </c>
      <c r="F1421" s="241" t="s">
        <v>226</v>
      </c>
      <c r="G1421" s="239"/>
      <c r="H1421" s="242">
        <v>10</v>
      </c>
      <c r="I1421" s="243"/>
      <c r="J1421" s="239"/>
      <c r="K1421" s="239"/>
      <c r="L1421" s="244"/>
      <c r="M1421" s="245"/>
      <c r="N1421" s="246"/>
      <c r="O1421" s="246"/>
      <c r="P1421" s="246"/>
      <c r="Q1421" s="246"/>
      <c r="R1421" s="246"/>
      <c r="S1421" s="246"/>
      <c r="T1421" s="247"/>
      <c r="U1421" s="14"/>
      <c r="V1421" s="14"/>
      <c r="W1421" s="14"/>
      <c r="X1421" s="14"/>
      <c r="Y1421" s="14"/>
      <c r="Z1421" s="14"/>
      <c r="AA1421" s="14"/>
      <c r="AB1421" s="14"/>
      <c r="AC1421" s="14"/>
      <c r="AD1421" s="14"/>
      <c r="AE1421" s="14"/>
      <c r="AT1421" s="248" t="s">
        <v>167</v>
      </c>
      <c r="AU1421" s="248" t="s">
        <v>87</v>
      </c>
      <c r="AV1421" s="14" t="s">
        <v>87</v>
      </c>
      <c r="AW1421" s="14" t="s">
        <v>33</v>
      </c>
      <c r="AX1421" s="14" t="s">
        <v>85</v>
      </c>
      <c r="AY1421" s="248" t="s">
        <v>157</v>
      </c>
    </row>
    <row r="1422" s="2" customFormat="1" ht="33" customHeight="1">
      <c r="A1422" s="38"/>
      <c r="B1422" s="39"/>
      <c r="C1422" s="214" t="s">
        <v>2704</v>
      </c>
      <c r="D1422" s="214" t="s">
        <v>160</v>
      </c>
      <c r="E1422" s="215" t="s">
        <v>2705</v>
      </c>
      <c r="F1422" s="216" t="s">
        <v>2706</v>
      </c>
      <c r="G1422" s="217" t="s">
        <v>352</v>
      </c>
      <c r="H1422" s="218">
        <v>11</v>
      </c>
      <c r="I1422" s="219"/>
      <c r="J1422" s="220">
        <f>ROUND(I1422*H1422,2)</f>
        <v>0</v>
      </c>
      <c r="K1422" s="216" t="s">
        <v>164</v>
      </c>
      <c r="L1422" s="44"/>
      <c r="M1422" s="221" t="s">
        <v>1</v>
      </c>
      <c r="N1422" s="222" t="s">
        <v>43</v>
      </c>
      <c r="O1422" s="91"/>
      <c r="P1422" s="223">
        <f>O1422*H1422</f>
        <v>0</v>
      </c>
      <c r="Q1422" s="223">
        <v>0</v>
      </c>
      <c r="R1422" s="223">
        <f>Q1422*H1422</f>
        <v>0</v>
      </c>
      <c r="S1422" s="223">
        <v>0</v>
      </c>
      <c r="T1422" s="224">
        <f>S1422*H1422</f>
        <v>0</v>
      </c>
      <c r="U1422" s="38"/>
      <c r="V1422" s="38"/>
      <c r="W1422" s="38"/>
      <c r="X1422" s="38"/>
      <c r="Y1422" s="38"/>
      <c r="Z1422" s="38"/>
      <c r="AA1422" s="38"/>
      <c r="AB1422" s="38"/>
      <c r="AC1422" s="38"/>
      <c r="AD1422" s="38"/>
      <c r="AE1422" s="38"/>
      <c r="AR1422" s="225" t="s">
        <v>254</v>
      </c>
      <c r="AT1422" s="225" t="s">
        <v>160</v>
      </c>
      <c r="AU1422" s="225" t="s">
        <v>87</v>
      </c>
      <c r="AY1422" s="17" t="s">
        <v>157</v>
      </c>
      <c r="BE1422" s="226">
        <f>IF(N1422="základní",J1422,0)</f>
        <v>0</v>
      </c>
      <c r="BF1422" s="226">
        <f>IF(N1422="snížená",J1422,0)</f>
        <v>0</v>
      </c>
      <c r="BG1422" s="226">
        <f>IF(N1422="zákl. přenesená",J1422,0)</f>
        <v>0</v>
      </c>
      <c r="BH1422" s="226">
        <f>IF(N1422="sníž. přenesená",J1422,0)</f>
        <v>0</v>
      </c>
      <c r="BI1422" s="226">
        <f>IF(N1422="nulová",J1422,0)</f>
        <v>0</v>
      </c>
      <c r="BJ1422" s="17" t="s">
        <v>85</v>
      </c>
      <c r="BK1422" s="226">
        <f>ROUND(I1422*H1422,2)</f>
        <v>0</v>
      </c>
      <c r="BL1422" s="17" t="s">
        <v>254</v>
      </c>
      <c r="BM1422" s="225" t="s">
        <v>2707</v>
      </c>
    </row>
    <row r="1423" s="14" customFormat="1">
      <c r="A1423" s="14"/>
      <c r="B1423" s="238"/>
      <c r="C1423" s="239"/>
      <c r="D1423" s="229" t="s">
        <v>167</v>
      </c>
      <c r="E1423" s="240" t="s">
        <v>1</v>
      </c>
      <c r="F1423" s="241" t="s">
        <v>2708</v>
      </c>
      <c r="G1423" s="239"/>
      <c r="H1423" s="242">
        <v>11</v>
      </c>
      <c r="I1423" s="243"/>
      <c r="J1423" s="239"/>
      <c r="K1423" s="239"/>
      <c r="L1423" s="244"/>
      <c r="M1423" s="245"/>
      <c r="N1423" s="246"/>
      <c r="O1423" s="246"/>
      <c r="P1423" s="246"/>
      <c r="Q1423" s="246"/>
      <c r="R1423" s="246"/>
      <c r="S1423" s="246"/>
      <c r="T1423" s="247"/>
      <c r="U1423" s="14"/>
      <c r="V1423" s="14"/>
      <c r="W1423" s="14"/>
      <c r="X1423" s="14"/>
      <c r="Y1423" s="14"/>
      <c r="Z1423" s="14"/>
      <c r="AA1423" s="14"/>
      <c r="AB1423" s="14"/>
      <c r="AC1423" s="14"/>
      <c r="AD1423" s="14"/>
      <c r="AE1423" s="14"/>
      <c r="AT1423" s="248" t="s">
        <v>167</v>
      </c>
      <c r="AU1423" s="248" t="s">
        <v>87</v>
      </c>
      <c r="AV1423" s="14" t="s">
        <v>87</v>
      </c>
      <c r="AW1423" s="14" t="s">
        <v>33</v>
      </c>
      <c r="AX1423" s="14" t="s">
        <v>85</v>
      </c>
      <c r="AY1423" s="248" t="s">
        <v>157</v>
      </c>
    </row>
    <row r="1424" s="2" customFormat="1" ht="21.75" customHeight="1">
      <c r="A1424" s="38"/>
      <c r="B1424" s="39"/>
      <c r="C1424" s="260" t="s">
        <v>2709</v>
      </c>
      <c r="D1424" s="260" t="s">
        <v>240</v>
      </c>
      <c r="E1424" s="261" t="s">
        <v>2710</v>
      </c>
      <c r="F1424" s="262" t="s">
        <v>2711</v>
      </c>
      <c r="G1424" s="263" t="s">
        <v>352</v>
      </c>
      <c r="H1424" s="264">
        <v>7</v>
      </c>
      <c r="I1424" s="265"/>
      <c r="J1424" s="266">
        <f>ROUND(I1424*H1424,2)</f>
        <v>0</v>
      </c>
      <c r="K1424" s="262" t="s">
        <v>164</v>
      </c>
      <c r="L1424" s="267"/>
      <c r="M1424" s="268" t="s">
        <v>1</v>
      </c>
      <c r="N1424" s="269" t="s">
        <v>43</v>
      </c>
      <c r="O1424" s="91"/>
      <c r="P1424" s="223">
        <f>O1424*H1424</f>
        <v>0</v>
      </c>
      <c r="Q1424" s="223">
        <v>0.00059999999999999995</v>
      </c>
      <c r="R1424" s="223">
        <f>Q1424*H1424</f>
        <v>0.0041999999999999997</v>
      </c>
      <c r="S1424" s="223">
        <v>0</v>
      </c>
      <c r="T1424" s="224">
        <f>S1424*H1424</f>
        <v>0</v>
      </c>
      <c r="U1424" s="38"/>
      <c r="V1424" s="38"/>
      <c r="W1424" s="38"/>
      <c r="X1424" s="38"/>
      <c r="Y1424" s="38"/>
      <c r="Z1424" s="38"/>
      <c r="AA1424" s="38"/>
      <c r="AB1424" s="38"/>
      <c r="AC1424" s="38"/>
      <c r="AD1424" s="38"/>
      <c r="AE1424" s="38"/>
      <c r="AR1424" s="225" t="s">
        <v>367</v>
      </c>
      <c r="AT1424" s="225" t="s">
        <v>240</v>
      </c>
      <c r="AU1424" s="225" t="s">
        <v>87</v>
      </c>
      <c r="AY1424" s="17" t="s">
        <v>157</v>
      </c>
      <c r="BE1424" s="226">
        <f>IF(N1424="základní",J1424,0)</f>
        <v>0</v>
      </c>
      <c r="BF1424" s="226">
        <f>IF(N1424="snížená",J1424,0)</f>
        <v>0</v>
      </c>
      <c r="BG1424" s="226">
        <f>IF(N1424="zákl. přenesená",J1424,0)</f>
        <v>0</v>
      </c>
      <c r="BH1424" s="226">
        <f>IF(N1424="sníž. přenesená",J1424,0)</f>
        <v>0</v>
      </c>
      <c r="BI1424" s="226">
        <f>IF(N1424="nulová",J1424,0)</f>
        <v>0</v>
      </c>
      <c r="BJ1424" s="17" t="s">
        <v>85</v>
      </c>
      <c r="BK1424" s="226">
        <f>ROUND(I1424*H1424,2)</f>
        <v>0</v>
      </c>
      <c r="BL1424" s="17" t="s">
        <v>254</v>
      </c>
      <c r="BM1424" s="225" t="s">
        <v>2712</v>
      </c>
    </row>
    <row r="1425" s="14" customFormat="1">
      <c r="A1425" s="14"/>
      <c r="B1425" s="238"/>
      <c r="C1425" s="239"/>
      <c r="D1425" s="229" t="s">
        <v>167</v>
      </c>
      <c r="E1425" s="240" t="s">
        <v>1</v>
      </c>
      <c r="F1425" s="241" t="s">
        <v>213</v>
      </c>
      <c r="G1425" s="239"/>
      <c r="H1425" s="242">
        <v>7</v>
      </c>
      <c r="I1425" s="243"/>
      <c r="J1425" s="239"/>
      <c r="K1425" s="239"/>
      <c r="L1425" s="244"/>
      <c r="M1425" s="245"/>
      <c r="N1425" s="246"/>
      <c r="O1425" s="246"/>
      <c r="P1425" s="246"/>
      <c r="Q1425" s="246"/>
      <c r="R1425" s="246"/>
      <c r="S1425" s="246"/>
      <c r="T1425" s="247"/>
      <c r="U1425" s="14"/>
      <c r="V1425" s="14"/>
      <c r="W1425" s="14"/>
      <c r="X1425" s="14"/>
      <c r="Y1425" s="14"/>
      <c r="Z1425" s="14"/>
      <c r="AA1425" s="14"/>
      <c r="AB1425" s="14"/>
      <c r="AC1425" s="14"/>
      <c r="AD1425" s="14"/>
      <c r="AE1425" s="14"/>
      <c r="AT1425" s="248" t="s">
        <v>167</v>
      </c>
      <c r="AU1425" s="248" t="s">
        <v>87</v>
      </c>
      <c r="AV1425" s="14" t="s">
        <v>87</v>
      </c>
      <c r="AW1425" s="14" t="s">
        <v>33</v>
      </c>
      <c r="AX1425" s="14" t="s">
        <v>85</v>
      </c>
      <c r="AY1425" s="248" t="s">
        <v>157</v>
      </c>
    </row>
    <row r="1426" s="2" customFormat="1" ht="21.75" customHeight="1">
      <c r="A1426" s="38"/>
      <c r="B1426" s="39"/>
      <c r="C1426" s="260" t="s">
        <v>2713</v>
      </c>
      <c r="D1426" s="260" t="s">
        <v>240</v>
      </c>
      <c r="E1426" s="261" t="s">
        <v>2714</v>
      </c>
      <c r="F1426" s="262" t="s">
        <v>2715</v>
      </c>
      <c r="G1426" s="263" t="s">
        <v>352</v>
      </c>
      <c r="H1426" s="264">
        <v>4</v>
      </c>
      <c r="I1426" s="265"/>
      <c r="J1426" s="266">
        <f>ROUND(I1426*H1426,2)</f>
        <v>0</v>
      </c>
      <c r="K1426" s="262" t="s">
        <v>164</v>
      </c>
      <c r="L1426" s="267"/>
      <c r="M1426" s="268" t="s">
        <v>1</v>
      </c>
      <c r="N1426" s="269" t="s">
        <v>43</v>
      </c>
      <c r="O1426" s="91"/>
      <c r="P1426" s="223">
        <f>O1426*H1426</f>
        <v>0</v>
      </c>
      <c r="Q1426" s="223">
        <v>0.00050000000000000001</v>
      </c>
      <c r="R1426" s="223">
        <f>Q1426*H1426</f>
        <v>0.002</v>
      </c>
      <c r="S1426" s="223">
        <v>0</v>
      </c>
      <c r="T1426" s="224">
        <f>S1426*H1426</f>
        <v>0</v>
      </c>
      <c r="U1426" s="38"/>
      <c r="V1426" s="38"/>
      <c r="W1426" s="38"/>
      <c r="X1426" s="38"/>
      <c r="Y1426" s="38"/>
      <c r="Z1426" s="38"/>
      <c r="AA1426" s="38"/>
      <c r="AB1426" s="38"/>
      <c r="AC1426" s="38"/>
      <c r="AD1426" s="38"/>
      <c r="AE1426" s="38"/>
      <c r="AR1426" s="225" t="s">
        <v>367</v>
      </c>
      <c r="AT1426" s="225" t="s">
        <v>240</v>
      </c>
      <c r="AU1426" s="225" t="s">
        <v>87</v>
      </c>
      <c r="AY1426" s="17" t="s">
        <v>157</v>
      </c>
      <c r="BE1426" s="226">
        <f>IF(N1426="základní",J1426,0)</f>
        <v>0</v>
      </c>
      <c r="BF1426" s="226">
        <f>IF(N1426="snížená",J1426,0)</f>
        <v>0</v>
      </c>
      <c r="BG1426" s="226">
        <f>IF(N1426="zákl. přenesená",J1426,0)</f>
        <v>0</v>
      </c>
      <c r="BH1426" s="226">
        <f>IF(N1426="sníž. přenesená",J1426,0)</f>
        <v>0</v>
      </c>
      <c r="BI1426" s="226">
        <f>IF(N1426="nulová",J1426,0)</f>
        <v>0</v>
      </c>
      <c r="BJ1426" s="17" t="s">
        <v>85</v>
      </c>
      <c r="BK1426" s="226">
        <f>ROUND(I1426*H1426,2)</f>
        <v>0</v>
      </c>
      <c r="BL1426" s="17" t="s">
        <v>254</v>
      </c>
      <c r="BM1426" s="225" t="s">
        <v>2716</v>
      </c>
    </row>
    <row r="1427" s="14" customFormat="1">
      <c r="A1427" s="14"/>
      <c r="B1427" s="238"/>
      <c r="C1427" s="239"/>
      <c r="D1427" s="229" t="s">
        <v>167</v>
      </c>
      <c r="E1427" s="240" t="s">
        <v>1</v>
      </c>
      <c r="F1427" s="241" t="s">
        <v>165</v>
      </c>
      <c r="G1427" s="239"/>
      <c r="H1427" s="242">
        <v>4</v>
      </c>
      <c r="I1427" s="243"/>
      <c r="J1427" s="239"/>
      <c r="K1427" s="239"/>
      <c r="L1427" s="244"/>
      <c r="M1427" s="245"/>
      <c r="N1427" s="246"/>
      <c r="O1427" s="246"/>
      <c r="P1427" s="246"/>
      <c r="Q1427" s="246"/>
      <c r="R1427" s="246"/>
      <c r="S1427" s="246"/>
      <c r="T1427" s="247"/>
      <c r="U1427" s="14"/>
      <c r="V1427" s="14"/>
      <c r="W1427" s="14"/>
      <c r="X1427" s="14"/>
      <c r="Y1427" s="14"/>
      <c r="Z1427" s="14"/>
      <c r="AA1427" s="14"/>
      <c r="AB1427" s="14"/>
      <c r="AC1427" s="14"/>
      <c r="AD1427" s="14"/>
      <c r="AE1427" s="14"/>
      <c r="AT1427" s="248" t="s">
        <v>167</v>
      </c>
      <c r="AU1427" s="248" t="s">
        <v>87</v>
      </c>
      <c r="AV1427" s="14" t="s">
        <v>87</v>
      </c>
      <c r="AW1427" s="14" t="s">
        <v>33</v>
      </c>
      <c r="AX1427" s="14" t="s">
        <v>85</v>
      </c>
      <c r="AY1427" s="248" t="s">
        <v>157</v>
      </c>
    </row>
    <row r="1428" s="2" customFormat="1" ht="24.15" customHeight="1">
      <c r="A1428" s="38"/>
      <c r="B1428" s="39"/>
      <c r="C1428" s="214" t="s">
        <v>2717</v>
      </c>
      <c r="D1428" s="214" t="s">
        <v>160</v>
      </c>
      <c r="E1428" s="215" t="s">
        <v>2718</v>
      </c>
      <c r="F1428" s="216" t="s">
        <v>2719</v>
      </c>
      <c r="G1428" s="217" t="s">
        <v>352</v>
      </c>
      <c r="H1428" s="218">
        <v>7</v>
      </c>
      <c r="I1428" s="219"/>
      <c r="J1428" s="220">
        <f>ROUND(I1428*H1428,2)</f>
        <v>0</v>
      </c>
      <c r="K1428" s="216" t="s">
        <v>164</v>
      </c>
      <c r="L1428" s="44"/>
      <c r="M1428" s="221" t="s">
        <v>1</v>
      </c>
      <c r="N1428" s="222" t="s">
        <v>43</v>
      </c>
      <c r="O1428" s="91"/>
      <c r="P1428" s="223">
        <f>O1428*H1428</f>
        <v>0</v>
      </c>
      <c r="Q1428" s="223">
        <v>0</v>
      </c>
      <c r="R1428" s="223">
        <f>Q1428*H1428</f>
        <v>0</v>
      </c>
      <c r="S1428" s="223">
        <v>0</v>
      </c>
      <c r="T1428" s="224">
        <f>S1428*H1428</f>
        <v>0</v>
      </c>
      <c r="U1428" s="38"/>
      <c r="V1428" s="38"/>
      <c r="W1428" s="38"/>
      <c r="X1428" s="38"/>
      <c r="Y1428" s="38"/>
      <c r="Z1428" s="38"/>
      <c r="AA1428" s="38"/>
      <c r="AB1428" s="38"/>
      <c r="AC1428" s="38"/>
      <c r="AD1428" s="38"/>
      <c r="AE1428" s="38"/>
      <c r="AR1428" s="225" t="s">
        <v>254</v>
      </c>
      <c r="AT1428" s="225" t="s">
        <v>160</v>
      </c>
      <c r="AU1428" s="225" t="s">
        <v>87</v>
      </c>
      <c r="AY1428" s="17" t="s">
        <v>157</v>
      </c>
      <c r="BE1428" s="226">
        <f>IF(N1428="základní",J1428,0)</f>
        <v>0</v>
      </c>
      <c r="BF1428" s="226">
        <f>IF(N1428="snížená",J1428,0)</f>
        <v>0</v>
      </c>
      <c r="BG1428" s="226">
        <f>IF(N1428="zákl. přenesená",J1428,0)</f>
        <v>0</v>
      </c>
      <c r="BH1428" s="226">
        <f>IF(N1428="sníž. přenesená",J1428,0)</f>
        <v>0</v>
      </c>
      <c r="BI1428" s="226">
        <f>IF(N1428="nulová",J1428,0)</f>
        <v>0</v>
      </c>
      <c r="BJ1428" s="17" t="s">
        <v>85</v>
      </c>
      <c r="BK1428" s="226">
        <f>ROUND(I1428*H1428,2)</f>
        <v>0</v>
      </c>
      <c r="BL1428" s="17" t="s">
        <v>254</v>
      </c>
      <c r="BM1428" s="225" t="s">
        <v>2720</v>
      </c>
    </row>
    <row r="1429" s="2" customFormat="1" ht="16.5" customHeight="1">
      <c r="A1429" s="38"/>
      <c r="B1429" s="39"/>
      <c r="C1429" s="260" t="s">
        <v>2721</v>
      </c>
      <c r="D1429" s="260" t="s">
        <v>240</v>
      </c>
      <c r="E1429" s="261" t="s">
        <v>2722</v>
      </c>
      <c r="F1429" s="262" t="s">
        <v>2723</v>
      </c>
      <c r="G1429" s="263" t="s">
        <v>352</v>
      </c>
      <c r="H1429" s="264">
        <v>1</v>
      </c>
      <c r="I1429" s="265"/>
      <c r="J1429" s="266">
        <f>ROUND(I1429*H1429,2)</f>
        <v>0</v>
      </c>
      <c r="K1429" s="262" t="s">
        <v>164</v>
      </c>
      <c r="L1429" s="267"/>
      <c r="M1429" s="268" t="s">
        <v>1</v>
      </c>
      <c r="N1429" s="269" t="s">
        <v>43</v>
      </c>
      <c r="O1429" s="91"/>
      <c r="P1429" s="223">
        <f>O1429*H1429</f>
        <v>0</v>
      </c>
      <c r="Q1429" s="223">
        <v>0.0033999999999999998</v>
      </c>
      <c r="R1429" s="223">
        <f>Q1429*H1429</f>
        <v>0.0033999999999999998</v>
      </c>
      <c r="S1429" s="223">
        <v>0</v>
      </c>
      <c r="T1429" s="224">
        <f>S1429*H1429</f>
        <v>0</v>
      </c>
      <c r="U1429" s="38"/>
      <c r="V1429" s="38"/>
      <c r="W1429" s="38"/>
      <c r="X1429" s="38"/>
      <c r="Y1429" s="38"/>
      <c r="Z1429" s="38"/>
      <c r="AA1429" s="38"/>
      <c r="AB1429" s="38"/>
      <c r="AC1429" s="38"/>
      <c r="AD1429" s="38"/>
      <c r="AE1429" s="38"/>
      <c r="AR1429" s="225" t="s">
        <v>367</v>
      </c>
      <c r="AT1429" s="225" t="s">
        <v>240</v>
      </c>
      <c r="AU1429" s="225" t="s">
        <v>87</v>
      </c>
      <c r="AY1429" s="17" t="s">
        <v>157</v>
      </c>
      <c r="BE1429" s="226">
        <f>IF(N1429="základní",J1429,0)</f>
        <v>0</v>
      </c>
      <c r="BF1429" s="226">
        <f>IF(N1429="snížená",J1429,0)</f>
        <v>0</v>
      </c>
      <c r="BG1429" s="226">
        <f>IF(N1429="zákl. přenesená",J1429,0)</f>
        <v>0</v>
      </c>
      <c r="BH1429" s="226">
        <f>IF(N1429="sníž. přenesená",J1429,0)</f>
        <v>0</v>
      </c>
      <c r="BI1429" s="226">
        <f>IF(N1429="nulová",J1429,0)</f>
        <v>0</v>
      </c>
      <c r="BJ1429" s="17" t="s">
        <v>85</v>
      </c>
      <c r="BK1429" s="226">
        <f>ROUND(I1429*H1429,2)</f>
        <v>0</v>
      </c>
      <c r="BL1429" s="17" t="s">
        <v>254</v>
      </c>
      <c r="BM1429" s="225" t="s">
        <v>2724</v>
      </c>
    </row>
    <row r="1430" s="14" customFormat="1">
      <c r="A1430" s="14"/>
      <c r="B1430" s="238"/>
      <c r="C1430" s="239"/>
      <c r="D1430" s="229" t="s">
        <v>167</v>
      </c>
      <c r="E1430" s="240" t="s">
        <v>1</v>
      </c>
      <c r="F1430" s="241" t="s">
        <v>85</v>
      </c>
      <c r="G1430" s="239"/>
      <c r="H1430" s="242">
        <v>1</v>
      </c>
      <c r="I1430" s="243"/>
      <c r="J1430" s="239"/>
      <c r="K1430" s="239"/>
      <c r="L1430" s="244"/>
      <c r="M1430" s="245"/>
      <c r="N1430" s="246"/>
      <c r="O1430" s="246"/>
      <c r="P1430" s="246"/>
      <c r="Q1430" s="246"/>
      <c r="R1430" s="246"/>
      <c r="S1430" s="246"/>
      <c r="T1430" s="247"/>
      <c r="U1430" s="14"/>
      <c r="V1430" s="14"/>
      <c r="W1430" s="14"/>
      <c r="X1430" s="14"/>
      <c r="Y1430" s="14"/>
      <c r="Z1430" s="14"/>
      <c r="AA1430" s="14"/>
      <c r="AB1430" s="14"/>
      <c r="AC1430" s="14"/>
      <c r="AD1430" s="14"/>
      <c r="AE1430" s="14"/>
      <c r="AT1430" s="248" t="s">
        <v>167</v>
      </c>
      <c r="AU1430" s="248" t="s">
        <v>87</v>
      </c>
      <c r="AV1430" s="14" t="s">
        <v>87</v>
      </c>
      <c r="AW1430" s="14" t="s">
        <v>33</v>
      </c>
      <c r="AX1430" s="14" t="s">
        <v>78</v>
      </c>
      <c r="AY1430" s="248" t="s">
        <v>157</v>
      </c>
    </row>
    <row r="1431" s="15" customFormat="1">
      <c r="A1431" s="15"/>
      <c r="B1431" s="249"/>
      <c r="C1431" s="250"/>
      <c r="D1431" s="229" t="s">
        <v>167</v>
      </c>
      <c r="E1431" s="251" t="s">
        <v>1</v>
      </c>
      <c r="F1431" s="252" t="s">
        <v>171</v>
      </c>
      <c r="G1431" s="250"/>
      <c r="H1431" s="253">
        <v>1</v>
      </c>
      <c r="I1431" s="254"/>
      <c r="J1431" s="250"/>
      <c r="K1431" s="250"/>
      <c r="L1431" s="255"/>
      <c r="M1431" s="256"/>
      <c r="N1431" s="257"/>
      <c r="O1431" s="257"/>
      <c r="P1431" s="257"/>
      <c r="Q1431" s="257"/>
      <c r="R1431" s="257"/>
      <c r="S1431" s="257"/>
      <c r="T1431" s="258"/>
      <c r="U1431" s="15"/>
      <c r="V1431" s="15"/>
      <c r="W1431" s="15"/>
      <c r="X1431" s="15"/>
      <c r="Y1431" s="15"/>
      <c r="Z1431" s="15"/>
      <c r="AA1431" s="15"/>
      <c r="AB1431" s="15"/>
      <c r="AC1431" s="15"/>
      <c r="AD1431" s="15"/>
      <c r="AE1431" s="15"/>
      <c r="AT1431" s="259" t="s">
        <v>167</v>
      </c>
      <c r="AU1431" s="259" t="s">
        <v>87</v>
      </c>
      <c r="AV1431" s="15" t="s">
        <v>165</v>
      </c>
      <c r="AW1431" s="15" t="s">
        <v>33</v>
      </c>
      <c r="AX1431" s="15" t="s">
        <v>85</v>
      </c>
      <c r="AY1431" s="259" t="s">
        <v>157</v>
      </c>
    </row>
    <row r="1432" s="2" customFormat="1" ht="16.5" customHeight="1">
      <c r="A1432" s="38"/>
      <c r="B1432" s="39"/>
      <c r="C1432" s="260" t="s">
        <v>2725</v>
      </c>
      <c r="D1432" s="260" t="s">
        <v>240</v>
      </c>
      <c r="E1432" s="261" t="s">
        <v>2726</v>
      </c>
      <c r="F1432" s="262" t="s">
        <v>2727</v>
      </c>
      <c r="G1432" s="263" t="s">
        <v>352</v>
      </c>
      <c r="H1432" s="264">
        <v>1</v>
      </c>
      <c r="I1432" s="265"/>
      <c r="J1432" s="266">
        <f>ROUND(I1432*H1432,2)</f>
        <v>0</v>
      </c>
      <c r="K1432" s="262" t="s">
        <v>1</v>
      </c>
      <c r="L1432" s="267"/>
      <c r="M1432" s="268" t="s">
        <v>1</v>
      </c>
      <c r="N1432" s="269" t="s">
        <v>43</v>
      </c>
      <c r="O1432" s="91"/>
      <c r="P1432" s="223">
        <f>O1432*H1432</f>
        <v>0</v>
      </c>
      <c r="Q1432" s="223">
        <v>0.0025000000000000001</v>
      </c>
      <c r="R1432" s="223">
        <f>Q1432*H1432</f>
        <v>0.0025000000000000001</v>
      </c>
      <c r="S1432" s="223">
        <v>0</v>
      </c>
      <c r="T1432" s="224">
        <f>S1432*H1432</f>
        <v>0</v>
      </c>
      <c r="U1432" s="38"/>
      <c r="V1432" s="38"/>
      <c r="W1432" s="38"/>
      <c r="X1432" s="38"/>
      <c r="Y1432" s="38"/>
      <c r="Z1432" s="38"/>
      <c r="AA1432" s="38"/>
      <c r="AB1432" s="38"/>
      <c r="AC1432" s="38"/>
      <c r="AD1432" s="38"/>
      <c r="AE1432" s="38"/>
      <c r="AR1432" s="225" t="s">
        <v>367</v>
      </c>
      <c r="AT1432" s="225" t="s">
        <v>240</v>
      </c>
      <c r="AU1432" s="225" t="s">
        <v>87</v>
      </c>
      <c r="AY1432" s="17" t="s">
        <v>157</v>
      </c>
      <c r="BE1432" s="226">
        <f>IF(N1432="základní",J1432,0)</f>
        <v>0</v>
      </c>
      <c r="BF1432" s="226">
        <f>IF(N1432="snížená",J1432,0)</f>
        <v>0</v>
      </c>
      <c r="BG1432" s="226">
        <f>IF(N1432="zákl. přenesená",J1432,0)</f>
        <v>0</v>
      </c>
      <c r="BH1432" s="226">
        <f>IF(N1432="sníž. přenesená",J1432,0)</f>
        <v>0</v>
      </c>
      <c r="BI1432" s="226">
        <f>IF(N1432="nulová",J1432,0)</f>
        <v>0</v>
      </c>
      <c r="BJ1432" s="17" t="s">
        <v>85</v>
      </c>
      <c r="BK1432" s="226">
        <f>ROUND(I1432*H1432,2)</f>
        <v>0</v>
      </c>
      <c r="BL1432" s="17" t="s">
        <v>254</v>
      </c>
      <c r="BM1432" s="225" t="s">
        <v>2728</v>
      </c>
    </row>
    <row r="1433" s="14" customFormat="1">
      <c r="A1433" s="14"/>
      <c r="B1433" s="238"/>
      <c r="C1433" s="239"/>
      <c r="D1433" s="229" t="s">
        <v>167</v>
      </c>
      <c r="E1433" s="240" t="s">
        <v>1</v>
      </c>
      <c r="F1433" s="241" t="s">
        <v>85</v>
      </c>
      <c r="G1433" s="239"/>
      <c r="H1433" s="242">
        <v>1</v>
      </c>
      <c r="I1433" s="243"/>
      <c r="J1433" s="239"/>
      <c r="K1433" s="239"/>
      <c r="L1433" s="244"/>
      <c r="M1433" s="245"/>
      <c r="N1433" s="246"/>
      <c r="O1433" s="246"/>
      <c r="P1433" s="246"/>
      <c r="Q1433" s="246"/>
      <c r="R1433" s="246"/>
      <c r="S1433" s="246"/>
      <c r="T1433" s="247"/>
      <c r="U1433" s="14"/>
      <c r="V1433" s="14"/>
      <c r="W1433" s="14"/>
      <c r="X1433" s="14"/>
      <c r="Y1433" s="14"/>
      <c r="Z1433" s="14"/>
      <c r="AA1433" s="14"/>
      <c r="AB1433" s="14"/>
      <c r="AC1433" s="14"/>
      <c r="AD1433" s="14"/>
      <c r="AE1433" s="14"/>
      <c r="AT1433" s="248" t="s">
        <v>167</v>
      </c>
      <c r="AU1433" s="248" t="s">
        <v>87</v>
      </c>
      <c r="AV1433" s="14" t="s">
        <v>87</v>
      </c>
      <c r="AW1433" s="14" t="s">
        <v>33</v>
      </c>
      <c r="AX1433" s="14" t="s">
        <v>85</v>
      </c>
      <c r="AY1433" s="248" t="s">
        <v>157</v>
      </c>
    </row>
    <row r="1434" s="2" customFormat="1" ht="16.5" customHeight="1">
      <c r="A1434" s="38"/>
      <c r="B1434" s="39"/>
      <c r="C1434" s="260" t="s">
        <v>2729</v>
      </c>
      <c r="D1434" s="260" t="s">
        <v>240</v>
      </c>
      <c r="E1434" s="261" t="s">
        <v>2730</v>
      </c>
      <c r="F1434" s="262" t="s">
        <v>2731</v>
      </c>
      <c r="G1434" s="263" t="s">
        <v>352</v>
      </c>
      <c r="H1434" s="264">
        <v>1</v>
      </c>
      <c r="I1434" s="265"/>
      <c r="J1434" s="266">
        <f>ROUND(I1434*H1434,2)</f>
        <v>0</v>
      </c>
      <c r="K1434" s="262" t="s">
        <v>164</v>
      </c>
      <c r="L1434" s="267"/>
      <c r="M1434" s="268" t="s">
        <v>1</v>
      </c>
      <c r="N1434" s="269" t="s">
        <v>43</v>
      </c>
      <c r="O1434" s="91"/>
      <c r="P1434" s="223">
        <f>O1434*H1434</f>
        <v>0</v>
      </c>
      <c r="Q1434" s="223">
        <v>0.0028</v>
      </c>
      <c r="R1434" s="223">
        <f>Q1434*H1434</f>
        <v>0.0028</v>
      </c>
      <c r="S1434" s="223">
        <v>0</v>
      </c>
      <c r="T1434" s="224">
        <f>S1434*H1434</f>
        <v>0</v>
      </c>
      <c r="U1434" s="38"/>
      <c r="V1434" s="38"/>
      <c r="W1434" s="38"/>
      <c r="X1434" s="38"/>
      <c r="Y1434" s="38"/>
      <c r="Z1434" s="38"/>
      <c r="AA1434" s="38"/>
      <c r="AB1434" s="38"/>
      <c r="AC1434" s="38"/>
      <c r="AD1434" s="38"/>
      <c r="AE1434" s="38"/>
      <c r="AR1434" s="225" t="s">
        <v>367</v>
      </c>
      <c r="AT1434" s="225" t="s">
        <v>240</v>
      </c>
      <c r="AU1434" s="225" t="s">
        <v>87</v>
      </c>
      <c r="AY1434" s="17" t="s">
        <v>157</v>
      </c>
      <c r="BE1434" s="226">
        <f>IF(N1434="základní",J1434,0)</f>
        <v>0</v>
      </c>
      <c r="BF1434" s="226">
        <f>IF(N1434="snížená",J1434,0)</f>
        <v>0</v>
      </c>
      <c r="BG1434" s="226">
        <f>IF(N1434="zákl. přenesená",J1434,0)</f>
        <v>0</v>
      </c>
      <c r="BH1434" s="226">
        <f>IF(N1434="sníž. přenesená",J1434,0)</f>
        <v>0</v>
      </c>
      <c r="BI1434" s="226">
        <f>IF(N1434="nulová",J1434,0)</f>
        <v>0</v>
      </c>
      <c r="BJ1434" s="17" t="s">
        <v>85</v>
      </c>
      <c r="BK1434" s="226">
        <f>ROUND(I1434*H1434,2)</f>
        <v>0</v>
      </c>
      <c r="BL1434" s="17" t="s">
        <v>254</v>
      </c>
      <c r="BM1434" s="225" t="s">
        <v>2732</v>
      </c>
    </row>
    <row r="1435" s="2" customFormat="1" ht="16.5" customHeight="1">
      <c r="A1435" s="38"/>
      <c r="B1435" s="39"/>
      <c r="C1435" s="260" t="s">
        <v>2733</v>
      </c>
      <c r="D1435" s="260" t="s">
        <v>240</v>
      </c>
      <c r="E1435" s="261" t="s">
        <v>2734</v>
      </c>
      <c r="F1435" s="262" t="s">
        <v>2735</v>
      </c>
      <c r="G1435" s="263" t="s">
        <v>352</v>
      </c>
      <c r="H1435" s="264">
        <v>1</v>
      </c>
      <c r="I1435" s="265"/>
      <c r="J1435" s="266">
        <f>ROUND(I1435*H1435,2)</f>
        <v>0</v>
      </c>
      <c r="K1435" s="262" t="s">
        <v>164</v>
      </c>
      <c r="L1435" s="267"/>
      <c r="M1435" s="268" t="s">
        <v>1</v>
      </c>
      <c r="N1435" s="269" t="s">
        <v>43</v>
      </c>
      <c r="O1435" s="91"/>
      <c r="P1435" s="223">
        <f>O1435*H1435</f>
        <v>0</v>
      </c>
      <c r="Q1435" s="223">
        <v>0.0030999999999999999</v>
      </c>
      <c r="R1435" s="223">
        <f>Q1435*H1435</f>
        <v>0.0030999999999999999</v>
      </c>
      <c r="S1435" s="223">
        <v>0</v>
      </c>
      <c r="T1435" s="224">
        <f>S1435*H1435</f>
        <v>0</v>
      </c>
      <c r="U1435" s="38"/>
      <c r="V1435" s="38"/>
      <c r="W1435" s="38"/>
      <c r="X1435" s="38"/>
      <c r="Y1435" s="38"/>
      <c r="Z1435" s="38"/>
      <c r="AA1435" s="38"/>
      <c r="AB1435" s="38"/>
      <c r="AC1435" s="38"/>
      <c r="AD1435" s="38"/>
      <c r="AE1435" s="38"/>
      <c r="AR1435" s="225" t="s">
        <v>367</v>
      </c>
      <c r="AT1435" s="225" t="s">
        <v>240</v>
      </c>
      <c r="AU1435" s="225" t="s">
        <v>87</v>
      </c>
      <c r="AY1435" s="17" t="s">
        <v>157</v>
      </c>
      <c r="BE1435" s="226">
        <f>IF(N1435="základní",J1435,0)</f>
        <v>0</v>
      </c>
      <c r="BF1435" s="226">
        <f>IF(N1435="snížená",J1435,0)</f>
        <v>0</v>
      </c>
      <c r="BG1435" s="226">
        <f>IF(N1435="zákl. přenesená",J1435,0)</f>
        <v>0</v>
      </c>
      <c r="BH1435" s="226">
        <f>IF(N1435="sníž. přenesená",J1435,0)</f>
        <v>0</v>
      </c>
      <c r="BI1435" s="226">
        <f>IF(N1435="nulová",J1435,0)</f>
        <v>0</v>
      </c>
      <c r="BJ1435" s="17" t="s">
        <v>85</v>
      </c>
      <c r="BK1435" s="226">
        <f>ROUND(I1435*H1435,2)</f>
        <v>0</v>
      </c>
      <c r="BL1435" s="17" t="s">
        <v>254</v>
      </c>
      <c r="BM1435" s="225" t="s">
        <v>2736</v>
      </c>
    </row>
    <row r="1436" s="14" customFormat="1">
      <c r="A1436" s="14"/>
      <c r="B1436" s="238"/>
      <c r="C1436" s="239"/>
      <c r="D1436" s="229" t="s">
        <v>167</v>
      </c>
      <c r="E1436" s="240" t="s">
        <v>1</v>
      </c>
      <c r="F1436" s="241" t="s">
        <v>85</v>
      </c>
      <c r="G1436" s="239"/>
      <c r="H1436" s="242">
        <v>1</v>
      </c>
      <c r="I1436" s="243"/>
      <c r="J1436" s="239"/>
      <c r="K1436" s="239"/>
      <c r="L1436" s="244"/>
      <c r="M1436" s="245"/>
      <c r="N1436" s="246"/>
      <c r="O1436" s="246"/>
      <c r="P1436" s="246"/>
      <c r="Q1436" s="246"/>
      <c r="R1436" s="246"/>
      <c r="S1436" s="246"/>
      <c r="T1436" s="247"/>
      <c r="U1436" s="14"/>
      <c r="V1436" s="14"/>
      <c r="W1436" s="14"/>
      <c r="X1436" s="14"/>
      <c r="Y1436" s="14"/>
      <c r="Z1436" s="14"/>
      <c r="AA1436" s="14"/>
      <c r="AB1436" s="14"/>
      <c r="AC1436" s="14"/>
      <c r="AD1436" s="14"/>
      <c r="AE1436" s="14"/>
      <c r="AT1436" s="248" t="s">
        <v>167</v>
      </c>
      <c r="AU1436" s="248" t="s">
        <v>87</v>
      </c>
      <c r="AV1436" s="14" t="s">
        <v>87</v>
      </c>
      <c r="AW1436" s="14" t="s">
        <v>33</v>
      </c>
      <c r="AX1436" s="14" t="s">
        <v>78</v>
      </c>
      <c r="AY1436" s="248" t="s">
        <v>157</v>
      </c>
    </row>
    <row r="1437" s="15" customFormat="1">
      <c r="A1437" s="15"/>
      <c r="B1437" s="249"/>
      <c r="C1437" s="250"/>
      <c r="D1437" s="229" t="s">
        <v>167</v>
      </c>
      <c r="E1437" s="251" t="s">
        <v>1</v>
      </c>
      <c r="F1437" s="252" t="s">
        <v>171</v>
      </c>
      <c r="G1437" s="250"/>
      <c r="H1437" s="253">
        <v>1</v>
      </c>
      <c r="I1437" s="254"/>
      <c r="J1437" s="250"/>
      <c r="K1437" s="250"/>
      <c r="L1437" s="255"/>
      <c r="M1437" s="256"/>
      <c r="N1437" s="257"/>
      <c r="O1437" s="257"/>
      <c r="P1437" s="257"/>
      <c r="Q1437" s="257"/>
      <c r="R1437" s="257"/>
      <c r="S1437" s="257"/>
      <c r="T1437" s="258"/>
      <c r="U1437" s="15"/>
      <c r="V1437" s="15"/>
      <c r="W1437" s="15"/>
      <c r="X1437" s="15"/>
      <c r="Y1437" s="15"/>
      <c r="Z1437" s="15"/>
      <c r="AA1437" s="15"/>
      <c r="AB1437" s="15"/>
      <c r="AC1437" s="15"/>
      <c r="AD1437" s="15"/>
      <c r="AE1437" s="15"/>
      <c r="AT1437" s="259" t="s">
        <v>167</v>
      </c>
      <c r="AU1437" s="259" t="s">
        <v>87</v>
      </c>
      <c r="AV1437" s="15" t="s">
        <v>165</v>
      </c>
      <c r="AW1437" s="15" t="s">
        <v>33</v>
      </c>
      <c r="AX1437" s="15" t="s">
        <v>85</v>
      </c>
      <c r="AY1437" s="259" t="s">
        <v>157</v>
      </c>
    </row>
    <row r="1438" s="2" customFormat="1" ht="16.5" customHeight="1">
      <c r="A1438" s="38"/>
      <c r="B1438" s="39"/>
      <c r="C1438" s="260" t="s">
        <v>2737</v>
      </c>
      <c r="D1438" s="260" t="s">
        <v>240</v>
      </c>
      <c r="E1438" s="261" t="s">
        <v>2738</v>
      </c>
      <c r="F1438" s="262" t="s">
        <v>2739</v>
      </c>
      <c r="G1438" s="263" t="s">
        <v>352</v>
      </c>
      <c r="H1438" s="264">
        <v>2</v>
      </c>
      <c r="I1438" s="265"/>
      <c r="J1438" s="266">
        <f>ROUND(I1438*H1438,2)</f>
        <v>0</v>
      </c>
      <c r="K1438" s="262" t="s">
        <v>164</v>
      </c>
      <c r="L1438" s="267"/>
      <c r="M1438" s="268" t="s">
        <v>1</v>
      </c>
      <c r="N1438" s="269" t="s">
        <v>43</v>
      </c>
      <c r="O1438" s="91"/>
      <c r="P1438" s="223">
        <f>O1438*H1438</f>
        <v>0</v>
      </c>
      <c r="Q1438" s="223">
        <v>0.0038999999999999998</v>
      </c>
      <c r="R1438" s="223">
        <f>Q1438*H1438</f>
        <v>0.0077999999999999996</v>
      </c>
      <c r="S1438" s="223">
        <v>0</v>
      </c>
      <c r="T1438" s="224">
        <f>S1438*H1438</f>
        <v>0</v>
      </c>
      <c r="U1438" s="38"/>
      <c r="V1438" s="38"/>
      <c r="W1438" s="38"/>
      <c r="X1438" s="38"/>
      <c r="Y1438" s="38"/>
      <c r="Z1438" s="38"/>
      <c r="AA1438" s="38"/>
      <c r="AB1438" s="38"/>
      <c r="AC1438" s="38"/>
      <c r="AD1438" s="38"/>
      <c r="AE1438" s="38"/>
      <c r="AR1438" s="225" t="s">
        <v>367</v>
      </c>
      <c r="AT1438" s="225" t="s">
        <v>240</v>
      </c>
      <c r="AU1438" s="225" t="s">
        <v>87</v>
      </c>
      <c r="AY1438" s="17" t="s">
        <v>157</v>
      </c>
      <c r="BE1438" s="226">
        <f>IF(N1438="základní",J1438,0)</f>
        <v>0</v>
      </c>
      <c r="BF1438" s="226">
        <f>IF(N1438="snížená",J1438,0)</f>
        <v>0</v>
      </c>
      <c r="BG1438" s="226">
        <f>IF(N1438="zákl. přenesená",J1438,0)</f>
        <v>0</v>
      </c>
      <c r="BH1438" s="226">
        <f>IF(N1438="sníž. přenesená",J1438,0)</f>
        <v>0</v>
      </c>
      <c r="BI1438" s="226">
        <f>IF(N1438="nulová",J1438,0)</f>
        <v>0</v>
      </c>
      <c r="BJ1438" s="17" t="s">
        <v>85</v>
      </c>
      <c r="BK1438" s="226">
        <f>ROUND(I1438*H1438,2)</f>
        <v>0</v>
      </c>
      <c r="BL1438" s="17" t="s">
        <v>254</v>
      </c>
      <c r="BM1438" s="225" t="s">
        <v>2740</v>
      </c>
    </row>
    <row r="1439" s="14" customFormat="1">
      <c r="A1439" s="14"/>
      <c r="B1439" s="238"/>
      <c r="C1439" s="239"/>
      <c r="D1439" s="229" t="s">
        <v>167</v>
      </c>
      <c r="E1439" s="240" t="s">
        <v>1</v>
      </c>
      <c r="F1439" s="241" t="s">
        <v>1321</v>
      </c>
      <c r="G1439" s="239"/>
      <c r="H1439" s="242">
        <v>2</v>
      </c>
      <c r="I1439" s="243"/>
      <c r="J1439" s="239"/>
      <c r="K1439" s="239"/>
      <c r="L1439" s="244"/>
      <c r="M1439" s="245"/>
      <c r="N1439" s="246"/>
      <c r="O1439" s="246"/>
      <c r="P1439" s="246"/>
      <c r="Q1439" s="246"/>
      <c r="R1439" s="246"/>
      <c r="S1439" s="246"/>
      <c r="T1439" s="247"/>
      <c r="U1439" s="14"/>
      <c r="V1439" s="14"/>
      <c r="W1439" s="14"/>
      <c r="X1439" s="14"/>
      <c r="Y1439" s="14"/>
      <c r="Z1439" s="14"/>
      <c r="AA1439" s="14"/>
      <c r="AB1439" s="14"/>
      <c r="AC1439" s="14"/>
      <c r="AD1439" s="14"/>
      <c r="AE1439" s="14"/>
      <c r="AT1439" s="248" t="s">
        <v>167</v>
      </c>
      <c r="AU1439" s="248" t="s">
        <v>87</v>
      </c>
      <c r="AV1439" s="14" t="s">
        <v>87</v>
      </c>
      <c r="AW1439" s="14" t="s">
        <v>33</v>
      </c>
      <c r="AX1439" s="14" t="s">
        <v>78</v>
      </c>
      <c r="AY1439" s="248" t="s">
        <v>157</v>
      </c>
    </row>
    <row r="1440" s="15" customFormat="1">
      <c r="A1440" s="15"/>
      <c r="B1440" s="249"/>
      <c r="C1440" s="250"/>
      <c r="D1440" s="229" t="s">
        <v>167</v>
      </c>
      <c r="E1440" s="251" t="s">
        <v>1</v>
      </c>
      <c r="F1440" s="252" t="s">
        <v>171</v>
      </c>
      <c r="G1440" s="250"/>
      <c r="H1440" s="253">
        <v>2</v>
      </c>
      <c r="I1440" s="254"/>
      <c r="J1440" s="250"/>
      <c r="K1440" s="250"/>
      <c r="L1440" s="255"/>
      <c r="M1440" s="256"/>
      <c r="N1440" s="257"/>
      <c r="O1440" s="257"/>
      <c r="P1440" s="257"/>
      <c r="Q1440" s="257"/>
      <c r="R1440" s="257"/>
      <c r="S1440" s="257"/>
      <c r="T1440" s="258"/>
      <c r="U1440" s="15"/>
      <c r="V1440" s="15"/>
      <c r="W1440" s="15"/>
      <c r="X1440" s="15"/>
      <c r="Y1440" s="15"/>
      <c r="Z1440" s="15"/>
      <c r="AA1440" s="15"/>
      <c r="AB1440" s="15"/>
      <c r="AC1440" s="15"/>
      <c r="AD1440" s="15"/>
      <c r="AE1440" s="15"/>
      <c r="AT1440" s="259" t="s">
        <v>167</v>
      </c>
      <c r="AU1440" s="259" t="s">
        <v>87</v>
      </c>
      <c r="AV1440" s="15" t="s">
        <v>165</v>
      </c>
      <c r="AW1440" s="15" t="s">
        <v>33</v>
      </c>
      <c r="AX1440" s="15" t="s">
        <v>85</v>
      </c>
      <c r="AY1440" s="259" t="s">
        <v>157</v>
      </c>
    </row>
    <row r="1441" s="2" customFormat="1" ht="16.5" customHeight="1">
      <c r="A1441" s="38"/>
      <c r="B1441" s="39"/>
      <c r="C1441" s="260" t="s">
        <v>2741</v>
      </c>
      <c r="D1441" s="260" t="s">
        <v>240</v>
      </c>
      <c r="E1441" s="261" t="s">
        <v>2742</v>
      </c>
      <c r="F1441" s="262" t="s">
        <v>2727</v>
      </c>
      <c r="G1441" s="263" t="s">
        <v>352</v>
      </c>
      <c r="H1441" s="264">
        <v>1</v>
      </c>
      <c r="I1441" s="265"/>
      <c r="J1441" s="266">
        <f>ROUND(I1441*H1441,2)</f>
        <v>0</v>
      </c>
      <c r="K1441" s="262" t="s">
        <v>1</v>
      </c>
      <c r="L1441" s="267"/>
      <c r="M1441" s="268" t="s">
        <v>1</v>
      </c>
      <c r="N1441" s="269" t="s">
        <v>43</v>
      </c>
      <c r="O1441" s="91"/>
      <c r="P1441" s="223">
        <f>O1441*H1441</f>
        <v>0</v>
      </c>
      <c r="Q1441" s="223">
        <v>0.0025000000000000001</v>
      </c>
      <c r="R1441" s="223">
        <f>Q1441*H1441</f>
        <v>0.0025000000000000001</v>
      </c>
      <c r="S1441" s="223">
        <v>0</v>
      </c>
      <c r="T1441" s="224">
        <f>S1441*H1441</f>
        <v>0</v>
      </c>
      <c r="U1441" s="38"/>
      <c r="V1441" s="38"/>
      <c r="W1441" s="38"/>
      <c r="X1441" s="38"/>
      <c r="Y1441" s="38"/>
      <c r="Z1441" s="38"/>
      <c r="AA1441" s="38"/>
      <c r="AB1441" s="38"/>
      <c r="AC1441" s="38"/>
      <c r="AD1441" s="38"/>
      <c r="AE1441" s="38"/>
      <c r="AR1441" s="225" t="s">
        <v>367</v>
      </c>
      <c r="AT1441" s="225" t="s">
        <v>240</v>
      </c>
      <c r="AU1441" s="225" t="s">
        <v>87</v>
      </c>
      <c r="AY1441" s="17" t="s">
        <v>157</v>
      </c>
      <c r="BE1441" s="226">
        <f>IF(N1441="základní",J1441,0)</f>
        <v>0</v>
      </c>
      <c r="BF1441" s="226">
        <f>IF(N1441="snížená",J1441,0)</f>
        <v>0</v>
      </c>
      <c r="BG1441" s="226">
        <f>IF(N1441="zákl. přenesená",J1441,0)</f>
        <v>0</v>
      </c>
      <c r="BH1441" s="226">
        <f>IF(N1441="sníž. přenesená",J1441,0)</f>
        <v>0</v>
      </c>
      <c r="BI1441" s="226">
        <f>IF(N1441="nulová",J1441,0)</f>
        <v>0</v>
      </c>
      <c r="BJ1441" s="17" t="s">
        <v>85</v>
      </c>
      <c r="BK1441" s="226">
        <f>ROUND(I1441*H1441,2)</f>
        <v>0</v>
      </c>
      <c r="BL1441" s="17" t="s">
        <v>254</v>
      </c>
      <c r="BM1441" s="225" t="s">
        <v>2743</v>
      </c>
    </row>
    <row r="1442" s="2" customFormat="1" ht="24.15" customHeight="1">
      <c r="A1442" s="38"/>
      <c r="B1442" s="39"/>
      <c r="C1442" s="214" t="s">
        <v>2744</v>
      </c>
      <c r="D1442" s="214" t="s">
        <v>160</v>
      </c>
      <c r="E1442" s="215" t="s">
        <v>2745</v>
      </c>
      <c r="F1442" s="216" t="s">
        <v>2746</v>
      </c>
      <c r="G1442" s="217" t="s">
        <v>352</v>
      </c>
      <c r="H1442" s="218">
        <v>4</v>
      </c>
      <c r="I1442" s="219"/>
      <c r="J1442" s="220">
        <f>ROUND(I1442*H1442,2)</f>
        <v>0</v>
      </c>
      <c r="K1442" s="216" t="s">
        <v>164</v>
      </c>
      <c r="L1442" s="44"/>
      <c r="M1442" s="221" t="s">
        <v>1</v>
      </c>
      <c r="N1442" s="222" t="s">
        <v>43</v>
      </c>
      <c r="O1442" s="91"/>
      <c r="P1442" s="223">
        <f>O1442*H1442</f>
        <v>0</v>
      </c>
      <c r="Q1442" s="223">
        <v>0</v>
      </c>
      <c r="R1442" s="223">
        <f>Q1442*H1442</f>
        <v>0</v>
      </c>
      <c r="S1442" s="223">
        <v>0</v>
      </c>
      <c r="T1442" s="224">
        <f>S1442*H1442</f>
        <v>0</v>
      </c>
      <c r="U1442" s="38"/>
      <c r="V1442" s="38"/>
      <c r="W1442" s="38"/>
      <c r="X1442" s="38"/>
      <c r="Y1442" s="38"/>
      <c r="Z1442" s="38"/>
      <c r="AA1442" s="38"/>
      <c r="AB1442" s="38"/>
      <c r="AC1442" s="38"/>
      <c r="AD1442" s="38"/>
      <c r="AE1442" s="38"/>
      <c r="AR1442" s="225" t="s">
        <v>254</v>
      </c>
      <c r="AT1442" s="225" t="s">
        <v>160</v>
      </c>
      <c r="AU1442" s="225" t="s">
        <v>87</v>
      </c>
      <c r="AY1442" s="17" t="s">
        <v>157</v>
      </c>
      <c r="BE1442" s="226">
        <f>IF(N1442="základní",J1442,0)</f>
        <v>0</v>
      </c>
      <c r="BF1442" s="226">
        <f>IF(N1442="snížená",J1442,0)</f>
        <v>0</v>
      </c>
      <c r="BG1442" s="226">
        <f>IF(N1442="zákl. přenesená",J1442,0)</f>
        <v>0</v>
      </c>
      <c r="BH1442" s="226">
        <f>IF(N1442="sníž. přenesená",J1442,0)</f>
        <v>0</v>
      </c>
      <c r="BI1442" s="226">
        <f>IF(N1442="nulová",J1442,0)</f>
        <v>0</v>
      </c>
      <c r="BJ1442" s="17" t="s">
        <v>85</v>
      </c>
      <c r="BK1442" s="226">
        <f>ROUND(I1442*H1442,2)</f>
        <v>0</v>
      </c>
      <c r="BL1442" s="17" t="s">
        <v>254</v>
      </c>
      <c r="BM1442" s="225" t="s">
        <v>2747</v>
      </c>
    </row>
    <row r="1443" s="2" customFormat="1" ht="16.5" customHeight="1">
      <c r="A1443" s="38"/>
      <c r="B1443" s="39"/>
      <c r="C1443" s="260" t="s">
        <v>2748</v>
      </c>
      <c r="D1443" s="260" t="s">
        <v>240</v>
      </c>
      <c r="E1443" s="261" t="s">
        <v>2749</v>
      </c>
      <c r="F1443" s="262" t="s">
        <v>2750</v>
      </c>
      <c r="G1443" s="263" t="s">
        <v>352</v>
      </c>
      <c r="H1443" s="264">
        <v>4</v>
      </c>
      <c r="I1443" s="265"/>
      <c r="J1443" s="266">
        <f>ROUND(I1443*H1443,2)</f>
        <v>0</v>
      </c>
      <c r="K1443" s="262" t="s">
        <v>164</v>
      </c>
      <c r="L1443" s="267"/>
      <c r="M1443" s="268" t="s">
        <v>1</v>
      </c>
      <c r="N1443" s="269" t="s">
        <v>43</v>
      </c>
      <c r="O1443" s="91"/>
      <c r="P1443" s="223">
        <f>O1443*H1443</f>
        <v>0</v>
      </c>
      <c r="Q1443" s="223">
        <v>0.023</v>
      </c>
      <c r="R1443" s="223">
        <f>Q1443*H1443</f>
        <v>0.091999999999999998</v>
      </c>
      <c r="S1443" s="223">
        <v>0</v>
      </c>
      <c r="T1443" s="224">
        <f>S1443*H1443</f>
        <v>0</v>
      </c>
      <c r="U1443" s="38"/>
      <c r="V1443" s="38"/>
      <c r="W1443" s="38"/>
      <c r="X1443" s="38"/>
      <c r="Y1443" s="38"/>
      <c r="Z1443" s="38"/>
      <c r="AA1443" s="38"/>
      <c r="AB1443" s="38"/>
      <c r="AC1443" s="38"/>
      <c r="AD1443" s="38"/>
      <c r="AE1443" s="38"/>
      <c r="AR1443" s="225" t="s">
        <v>367</v>
      </c>
      <c r="AT1443" s="225" t="s">
        <v>240</v>
      </c>
      <c r="AU1443" s="225" t="s">
        <v>87</v>
      </c>
      <c r="AY1443" s="17" t="s">
        <v>157</v>
      </c>
      <c r="BE1443" s="226">
        <f>IF(N1443="základní",J1443,0)</f>
        <v>0</v>
      </c>
      <c r="BF1443" s="226">
        <f>IF(N1443="snížená",J1443,0)</f>
        <v>0</v>
      </c>
      <c r="BG1443" s="226">
        <f>IF(N1443="zákl. přenesená",J1443,0)</f>
        <v>0</v>
      </c>
      <c r="BH1443" s="226">
        <f>IF(N1443="sníž. přenesená",J1443,0)</f>
        <v>0</v>
      </c>
      <c r="BI1443" s="226">
        <f>IF(N1443="nulová",J1443,0)</f>
        <v>0</v>
      </c>
      <c r="BJ1443" s="17" t="s">
        <v>85</v>
      </c>
      <c r="BK1443" s="226">
        <f>ROUND(I1443*H1443,2)</f>
        <v>0</v>
      </c>
      <c r="BL1443" s="17" t="s">
        <v>254</v>
      </c>
      <c r="BM1443" s="225" t="s">
        <v>2751</v>
      </c>
    </row>
    <row r="1444" s="2" customFormat="1" ht="21.75" customHeight="1">
      <c r="A1444" s="38"/>
      <c r="B1444" s="39"/>
      <c r="C1444" s="214" t="s">
        <v>2752</v>
      </c>
      <c r="D1444" s="214" t="s">
        <v>160</v>
      </c>
      <c r="E1444" s="215" t="s">
        <v>2753</v>
      </c>
      <c r="F1444" s="216" t="s">
        <v>2754</v>
      </c>
      <c r="G1444" s="217" t="s">
        <v>174</v>
      </c>
      <c r="H1444" s="218">
        <v>113.77</v>
      </c>
      <c r="I1444" s="219"/>
      <c r="J1444" s="220">
        <f>ROUND(I1444*H1444,2)</f>
        <v>0</v>
      </c>
      <c r="K1444" s="216" t="s">
        <v>164</v>
      </c>
      <c r="L1444" s="44"/>
      <c r="M1444" s="221" t="s">
        <v>1</v>
      </c>
      <c r="N1444" s="222" t="s">
        <v>43</v>
      </c>
      <c r="O1444" s="91"/>
      <c r="P1444" s="223">
        <f>O1444*H1444</f>
        <v>0</v>
      </c>
      <c r="Q1444" s="223">
        <v>0</v>
      </c>
      <c r="R1444" s="223">
        <f>Q1444*H1444</f>
        <v>0</v>
      </c>
      <c r="S1444" s="223">
        <v>0</v>
      </c>
      <c r="T1444" s="224">
        <f>S1444*H1444</f>
        <v>0</v>
      </c>
      <c r="U1444" s="38"/>
      <c r="V1444" s="38"/>
      <c r="W1444" s="38"/>
      <c r="X1444" s="38"/>
      <c r="Y1444" s="38"/>
      <c r="Z1444" s="38"/>
      <c r="AA1444" s="38"/>
      <c r="AB1444" s="38"/>
      <c r="AC1444" s="38"/>
      <c r="AD1444" s="38"/>
      <c r="AE1444" s="38"/>
      <c r="AR1444" s="225" t="s">
        <v>254</v>
      </c>
      <c r="AT1444" s="225" t="s">
        <v>160</v>
      </c>
      <c r="AU1444" s="225" t="s">
        <v>87</v>
      </c>
      <c r="AY1444" s="17" t="s">
        <v>157</v>
      </c>
      <c r="BE1444" s="226">
        <f>IF(N1444="základní",J1444,0)</f>
        <v>0</v>
      </c>
      <c r="BF1444" s="226">
        <f>IF(N1444="snížená",J1444,0)</f>
        <v>0</v>
      </c>
      <c r="BG1444" s="226">
        <f>IF(N1444="zákl. přenesená",J1444,0)</f>
        <v>0</v>
      </c>
      <c r="BH1444" s="226">
        <f>IF(N1444="sníž. přenesená",J1444,0)</f>
        <v>0</v>
      </c>
      <c r="BI1444" s="226">
        <f>IF(N1444="nulová",J1444,0)</f>
        <v>0</v>
      </c>
      <c r="BJ1444" s="17" t="s">
        <v>85</v>
      </c>
      <c r="BK1444" s="226">
        <f>ROUND(I1444*H1444,2)</f>
        <v>0</v>
      </c>
      <c r="BL1444" s="17" t="s">
        <v>254</v>
      </c>
      <c r="BM1444" s="225" t="s">
        <v>2755</v>
      </c>
    </row>
    <row r="1445" s="14" customFormat="1">
      <c r="A1445" s="14"/>
      <c r="B1445" s="238"/>
      <c r="C1445" s="239"/>
      <c r="D1445" s="229" t="s">
        <v>167</v>
      </c>
      <c r="E1445" s="240" t="s">
        <v>1</v>
      </c>
      <c r="F1445" s="241" t="s">
        <v>2756</v>
      </c>
      <c r="G1445" s="239"/>
      <c r="H1445" s="242">
        <v>113.77</v>
      </c>
      <c r="I1445" s="243"/>
      <c r="J1445" s="239"/>
      <c r="K1445" s="239"/>
      <c r="L1445" s="244"/>
      <c r="M1445" s="245"/>
      <c r="N1445" s="246"/>
      <c r="O1445" s="246"/>
      <c r="P1445" s="246"/>
      <c r="Q1445" s="246"/>
      <c r="R1445" s="246"/>
      <c r="S1445" s="246"/>
      <c r="T1445" s="247"/>
      <c r="U1445" s="14"/>
      <c r="V1445" s="14"/>
      <c r="W1445" s="14"/>
      <c r="X1445" s="14"/>
      <c r="Y1445" s="14"/>
      <c r="Z1445" s="14"/>
      <c r="AA1445" s="14"/>
      <c r="AB1445" s="14"/>
      <c r="AC1445" s="14"/>
      <c r="AD1445" s="14"/>
      <c r="AE1445" s="14"/>
      <c r="AT1445" s="248" t="s">
        <v>167</v>
      </c>
      <c r="AU1445" s="248" t="s">
        <v>87</v>
      </c>
      <c r="AV1445" s="14" t="s">
        <v>87</v>
      </c>
      <c r="AW1445" s="14" t="s">
        <v>33</v>
      </c>
      <c r="AX1445" s="14" t="s">
        <v>85</v>
      </c>
      <c r="AY1445" s="248" t="s">
        <v>157</v>
      </c>
    </row>
    <row r="1446" s="2" customFormat="1" ht="16.5" customHeight="1">
      <c r="A1446" s="38"/>
      <c r="B1446" s="39"/>
      <c r="C1446" s="260" t="s">
        <v>2757</v>
      </c>
      <c r="D1446" s="260" t="s">
        <v>240</v>
      </c>
      <c r="E1446" s="261" t="s">
        <v>2758</v>
      </c>
      <c r="F1446" s="262" t="s">
        <v>2759</v>
      </c>
      <c r="G1446" s="263" t="s">
        <v>174</v>
      </c>
      <c r="H1446" s="264">
        <v>113.77</v>
      </c>
      <c r="I1446" s="265"/>
      <c r="J1446" s="266">
        <f>ROUND(I1446*H1446,2)</f>
        <v>0</v>
      </c>
      <c r="K1446" s="262" t="s">
        <v>1</v>
      </c>
      <c r="L1446" s="267"/>
      <c r="M1446" s="268" t="s">
        <v>1</v>
      </c>
      <c r="N1446" s="269" t="s">
        <v>43</v>
      </c>
      <c r="O1446" s="91"/>
      <c r="P1446" s="223">
        <f>O1446*H1446</f>
        <v>0</v>
      </c>
      <c r="Q1446" s="223">
        <v>0.0024599999999999999</v>
      </c>
      <c r="R1446" s="223">
        <f>Q1446*H1446</f>
        <v>0.27987419999999996</v>
      </c>
      <c r="S1446" s="223">
        <v>0</v>
      </c>
      <c r="T1446" s="224">
        <f>S1446*H1446</f>
        <v>0</v>
      </c>
      <c r="U1446" s="38"/>
      <c r="V1446" s="38"/>
      <c r="W1446" s="38"/>
      <c r="X1446" s="38"/>
      <c r="Y1446" s="38"/>
      <c r="Z1446" s="38"/>
      <c r="AA1446" s="38"/>
      <c r="AB1446" s="38"/>
      <c r="AC1446" s="38"/>
      <c r="AD1446" s="38"/>
      <c r="AE1446" s="38"/>
      <c r="AR1446" s="225" t="s">
        <v>367</v>
      </c>
      <c r="AT1446" s="225" t="s">
        <v>240</v>
      </c>
      <c r="AU1446" s="225" t="s">
        <v>87</v>
      </c>
      <c r="AY1446" s="17" t="s">
        <v>157</v>
      </c>
      <c r="BE1446" s="226">
        <f>IF(N1446="základní",J1446,0)</f>
        <v>0</v>
      </c>
      <c r="BF1446" s="226">
        <f>IF(N1446="snížená",J1446,0)</f>
        <v>0</v>
      </c>
      <c r="BG1446" s="226">
        <f>IF(N1446="zákl. přenesená",J1446,0)</f>
        <v>0</v>
      </c>
      <c r="BH1446" s="226">
        <f>IF(N1446="sníž. přenesená",J1446,0)</f>
        <v>0</v>
      </c>
      <c r="BI1446" s="226">
        <f>IF(N1446="nulová",J1446,0)</f>
        <v>0</v>
      </c>
      <c r="BJ1446" s="17" t="s">
        <v>85</v>
      </c>
      <c r="BK1446" s="226">
        <f>ROUND(I1446*H1446,2)</f>
        <v>0</v>
      </c>
      <c r="BL1446" s="17" t="s">
        <v>254</v>
      </c>
      <c r="BM1446" s="225" t="s">
        <v>2760</v>
      </c>
    </row>
    <row r="1447" s="2" customFormat="1" ht="24.15" customHeight="1">
      <c r="A1447" s="38"/>
      <c r="B1447" s="39"/>
      <c r="C1447" s="214" t="s">
        <v>2761</v>
      </c>
      <c r="D1447" s="214" t="s">
        <v>160</v>
      </c>
      <c r="E1447" s="215" t="s">
        <v>2762</v>
      </c>
      <c r="F1447" s="216" t="s">
        <v>2763</v>
      </c>
      <c r="G1447" s="217" t="s">
        <v>352</v>
      </c>
      <c r="H1447" s="218">
        <v>2</v>
      </c>
      <c r="I1447" s="219"/>
      <c r="J1447" s="220">
        <f>ROUND(I1447*H1447,2)</f>
        <v>0</v>
      </c>
      <c r="K1447" s="216" t="s">
        <v>164</v>
      </c>
      <c r="L1447" s="44"/>
      <c r="M1447" s="221" t="s">
        <v>1</v>
      </c>
      <c r="N1447" s="222" t="s">
        <v>43</v>
      </c>
      <c r="O1447" s="91"/>
      <c r="P1447" s="223">
        <f>O1447*H1447</f>
        <v>0</v>
      </c>
      <c r="Q1447" s="223">
        <v>0</v>
      </c>
      <c r="R1447" s="223">
        <f>Q1447*H1447</f>
        <v>0</v>
      </c>
      <c r="S1447" s="223">
        <v>0</v>
      </c>
      <c r="T1447" s="224">
        <f>S1447*H1447</f>
        <v>0</v>
      </c>
      <c r="U1447" s="38"/>
      <c r="V1447" s="38"/>
      <c r="W1447" s="38"/>
      <c r="X1447" s="38"/>
      <c r="Y1447" s="38"/>
      <c r="Z1447" s="38"/>
      <c r="AA1447" s="38"/>
      <c r="AB1447" s="38"/>
      <c r="AC1447" s="38"/>
      <c r="AD1447" s="38"/>
      <c r="AE1447" s="38"/>
      <c r="AR1447" s="225" t="s">
        <v>254</v>
      </c>
      <c r="AT1447" s="225" t="s">
        <v>160</v>
      </c>
      <c r="AU1447" s="225" t="s">
        <v>87</v>
      </c>
      <c r="AY1447" s="17" t="s">
        <v>157</v>
      </c>
      <c r="BE1447" s="226">
        <f>IF(N1447="základní",J1447,0)</f>
        <v>0</v>
      </c>
      <c r="BF1447" s="226">
        <f>IF(N1447="snížená",J1447,0)</f>
        <v>0</v>
      </c>
      <c r="BG1447" s="226">
        <f>IF(N1447="zákl. přenesená",J1447,0)</f>
        <v>0</v>
      </c>
      <c r="BH1447" s="226">
        <f>IF(N1447="sníž. přenesená",J1447,0)</f>
        <v>0</v>
      </c>
      <c r="BI1447" s="226">
        <f>IF(N1447="nulová",J1447,0)</f>
        <v>0</v>
      </c>
      <c r="BJ1447" s="17" t="s">
        <v>85</v>
      </c>
      <c r="BK1447" s="226">
        <f>ROUND(I1447*H1447,2)</f>
        <v>0</v>
      </c>
      <c r="BL1447" s="17" t="s">
        <v>254</v>
      </c>
      <c r="BM1447" s="225" t="s">
        <v>2764</v>
      </c>
    </row>
    <row r="1448" s="2" customFormat="1" ht="24.15" customHeight="1">
      <c r="A1448" s="38"/>
      <c r="B1448" s="39"/>
      <c r="C1448" s="260" t="s">
        <v>2765</v>
      </c>
      <c r="D1448" s="260" t="s">
        <v>240</v>
      </c>
      <c r="E1448" s="261" t="s">
        <v>2766</v>
      </c>
      <c r="F1448" s="262" t="s">
        <v>2767</v>
      </c>
      <c r="G1448" s="263" t="s">
        <v>352</v>
      </c>
      <c r="H1448" s="264">
        <v>2</v>
      </c>
      <c r="I1448" s="265"/>
      <c r="J1448" s="266">
        <f>ROUND(I1448*H1448,2)</f>
        <v>0</v>
      </c>
      <c r="K1448" s="262" t="s">
        <v>164</v>
      </c>
      <c r="L1448" s="267"/>
      <c r="M1448" s="268" t="s">
        <v>1</v>
      </c>
      <c r="N1448" s="269" t="s">
        <v>43</v>
      </c>
      <c r="O1448" s="91"/>
      <c r="P1448" s="223">
        <f>O1448*H1448</f>
        <v>0</v>
      </c>
      <c r="Q1448" s="223">
        <v>0.00080000000000000004</v>
      </c>
      <c r="R1448" s="223">
        <f>Q1448*H1448</f>
        <v>0.0016000000000000001</v>
      </c>
      <c r="S1448" s="223">
        <v>0</v>
      </c>
      <c r="T1448" s="224">
        <f>S1448*H1448</f>
        <v>0</v>
      </c>
      <c r="U1448" s="38"/>
      <c r="V1448" s="38"/>
      <c r="W1448" s="38"/>
      <c r="X1448" s="38"/>
      <c r="Y1448" s="38"/>
      <c r="Z1448" s="38"/>
      <c r="AA1448" s="38"/>
      <c r="AB1448" s="38"/>
      <c r="AC1448" s="38"/>
      <c r="AD1448" s="38"/>
      <c r="AE1448" s="38"/>
      <c r="AR1448" s="225" t="s">
        <v>367</v>
      </c>
      <c r="AT1448" s="225" t="s">
        <v>240</v>
      </c>
      <c r="AU1448" s="225" t="s">
        <v>87</v>
      </c>
      <c r="AY1448" s="17" t="s">
        <v>157</v>
      </c>
      <c r="BE1448" s="226">
        <f>IF(N1448="základní",J1448,0)</f>
        <v>0</v>
      </c>
      <c r="BF1448" s="226">
        <f>IF(N1448="snížená",J1448,0)</f>
        <v>0</v>
      </c>
      <c r="BG1448" s="226">
        <f>IF(N1448="zákl. přenesená",J1448,0)</f>
        <v>0</v>
      </c>
      <c r="BH1448" s="226">
        <f>IF(N1448="sníž. přenesená",J1448,0)</f>
        <v>0</v>
      </c>
      <c r="BI1448" s="226">
        <f>IF(N1448="nulová",J1448,0)</f>
        <v>0</v>
      </c>
      <c r="BJ1448" s="17" t="s">
        <v>85</v>
      </c>
      <c r="BK1448" s="226">
        <f>ROUND(I1448*H1448,2)</f>
        <v>0</v>
      </c>
      <c r="BL1448" s="17" t="s">
        <v>254</v>
      </c>
      <c r="BM1448" s="225" t="s">
        <v>2768</v>
      </c>
    </row>
    <row r="1449" s="2" customFormat="1" ht="33" customHeight="1">
      <c r="A1449" s="38"/>
      <c r="B1449" s="39"/>
      <c r="C1449" s="214" t="s">
        <v>2769</v>
      </c>
      <c r="D1449" s="214" t="s">
        <v>160</v>
      </c>
      <c r="E1449" s="215" t="s">
        <v>2770</v>
      </c>
      <c r="F1449" s="216" t="s">
        <v>2771</v>
      </c>
      <c r="G1449" s="217" t="s">
        <v>352</v>
      </c>
      <c r="H1449" s="218">
        <v>2</v>
      </c>
      <c r="I1449" s="219"/>
      <c r="J1449" s="220">
        <f>ROUND(I1449*H1449,2)</f>
        <v>0</v>
      </c>
      <c r="K1449" s="216" t="s">
        <v>164</v>
      </c>
      <c r="L1449" s="44"/>
      <c r="M1449" s="221" t="s">
        <v>1</v>
      </c>
      <c r="N1449" s="222" t="s">
        <v>43</v>
      </c>
      <c r="O1449" s="91"/>
      <c r="P1449" s="223">
        <f>O1449*H1449</f>
        <v>0</v>
      </c>
      <c r="Q1449" s="223">
        <v>0</v>
      </c>
      <c r="R1449" s="223">
        <f>Q1449*H1449</f>
        <v>0</v>
      </c>
      <c r="S1449" s="223">
        <v>0</v>
      </c>
      <c r="T1449" s="224">
        <f>S1449*H1449</f>
        <v>0</v>
      </c>
      <c r="U1449" s="38"/>
      <c r="V1449" s="38"/>
      <c r="W1449" s="38"/>
      <c r="X1449" s="38"/>
      <c r="Y1449" s="38"/>
      <c r="Z1449" s="38"/>
      <c r="AA1449" s="38"/>
      <c r="AB1449" s="38"/>
      <c r="AC1449" s="38"/>
      <c r="AD1449" s="38"/>
      <c r="AE1449" s="38"/>
      <c r="AR1449" s="225" t="s">
        <v>254</v>
      </c>
      <c r="AT1449" s="225" t="s">
        <v>160</v>
      </c>
      <c r="AU1449" s="225" t="s">
        <v>87</v>
      </c>
      <c r="AY1449" s="17" t="s">
        <v>157</v>
      </c>
      <c r="BE1449" s="226">
        <f>IF(N1449="základní",J1449,0)</f>
        <v>0</v>
      </c>
      <c r="BF1449" s="226">
        <f>IF(N1449="snížená",J1449,0)</f>
        <v>0</v>
      </c>
      <c r="BG1449" s="226">
        <f>IF(N1449="zákl. přenesená",J1449,0)</f>
        <v>0</v>
      </c>
      <c r="BH1449" s="226">
        <f>IF(N1449="sníž. přenesená",J1449,0)</f>
        <v>0</v>
      </c>
      <c r="BI1449" s="226">
        <f>IF(N1449="nulová",J1449,0)</f>
        <v>0</v>
      </c>
      <c r="BJ1449" s="17" t="s">
        <v>85</v>
      </c>
      <c r="BK1449" s="226">
        <f>ROUND(I1449*H1449,2)</f>
        <v>0</v>
      </c>
      <c r="BL1449" s="17" t="s">
        <v>254</v>
      </c>
      <c r="BM1449" s="225" t="s">
        <v>2772</v>
      </c>
    </row>
    <row r="1450" s="2" customFormat="1" ht="16.5" customHeight="1">
      <c r="A1450" s="38"/>
      <c r="B1450" s="39"/>
      <c r="C1450" s="260" t="s">
        <v>2773</v>
      </c>
      <c r="D1450" s="260" t="s">
        <v>240</v>
      </c>
      <c r="E1450" s="261" t="s">
        <v>2774</v>
      </c>
      <c r="F1450" s="262" t="s">
        <v>2775</v>
      </c>
      <c r="G1450" s="263" t="s">
        <v>352</v>
      </c>
      <c r="H1450" s="264">
        <v>2</v>
      </c>
      <c r="I1450" s="265"/>
      <c r="J1450" s="266">
        <f>ROUND(I1450*H1450,2)</f>
        <v>0</v>
      </c>
      <c r="K1450" s="262" t="s">
        <v>164</v>
      </c>
      <c r="L1450" s="267"/>
      <c r="M1450" s="268" t="s">
        <v>1</v>
      </c>
      <c r="N1450" s="269" t="s">
        <v>43</v>
      </c>
      <c r="O1450" s="91"/>
      <c r="P1450" s="223">
        <f>O1450*H1450</f>
        <v>0</v>
      </c>
      <c r="Q1450" s="223">
        <v>0.00059999999999999995</v>
      </c>
      <c r="R1450" s="223">
        <f>Q1450*H1450</f>
        <v>0.0011999999999999999</v>
      </c>
      <c r="S1450" s="223">
        <v>0</v>
      </c>
      <c r="T1450" s="224">
        <f>S1450*H1450</f>
        <v>0</v>
      </c>
      <c r="U1450" s="38"/>
      <c r="V1450" s="38"/>
      <c r="W1450" s="38"/>
      <c r="X1450" s="38"/>
      <c r="Y1450" s="38"/>
      <c r="Z1450" s="38"/>
      <c r="AA1450" s="38"/>
      <c r="AB1450" s="38"/>
      <c r="AC1450" s="38"/>
      <c r="AD1450" s="38"/>
      <c r="AE1450" s="38"/>
      <c r="AR1450" s="225" t="s">
        <v>367</v>
      </c>
      <c r="AT1450" s="225" t="s">
        <v>240</v>
      </c>
      <c r="AU1450" s="225" t="s">
        <v>87</v>
      </c>
      <c r="AY1450" s="17" t="s">
        <v>157</v>
      </c>
      <c r="BE1450" s="226">
        <f>IF(N1450="základní",J1450,0)</f>
        <v>0</v>
      </c>
      <c r="BF1450" s="226">
        <f>IF(N1450="snížená",J1450,0)</f>
        <v>0</v>
      </c>
      <c r="BG1450" s="226">
        <f>IF(N1450="zákl. přenesená",J1450,0)</f>
        <v>0</v>
      </c>
      <c r="BH1450" s="226">
        <f>IF(N1450="sníž. přenesená",J1450,0)</f>
        <v>0</v>
      </c>
      <c r="BI1450" s="226">
        <f>IF(N1450="nulová",J1450,0)</f>
        <v>0</v>
      </c>
      <c r="BJ1450" s="17" t="s">
        <v>85</v>
      </c>
      <c r="BK1450" s="226">
        <f>ROUND(I1450*H1450,2)</f>
        <v>0</v>
      </c>
      <c r="BL1450" s="17" t="s">
        <v>254</v>
      </c>
      <c r="BM1450" s="225" t="s">
        <v>2776</v>
      </c>
    </row>
    <row r="1451" s="2" customFormat="1" ht="37.8" customHeight="1">
      <c r="A1451" s="38"/>
      <c r="B1451" s="39"/>
      <c r="C1451" s="214" t="s">
        <v>2777</v>
      </c>
      <c r="D1451" s="214" t="s">
        <v>160</v>
      </c>
      <c r="E1451" s="215" t="s">
        <v>2778</v>
      </c>
      <c r="F1451" s="216" t="s">
        <v>2779</v>
      </c>
      <c r="G1451" s="217" t="s">
        <v>352</v>
      </c>
      <c r="H1451" s="218">
        <v>2</v>
      </c>
      <c r="I1451" s="219"/>
      <c r="J1451" s="220">
        <f>ROUND(I1451*H1451,2)</f>
        <v>0</v>
      </c>
      <c r="K1451" s="216" t="s">
        <v>164</v>
      </c>
      <c r="L1451" s="44"/>
      <c r="M1451" s="221" t="s">
        <v>1</v>
      </c>
      <c r="N1451" s="222" t="s">
        <v>43</v>
      </c>
      <c r="O1451" s="91"/>
      <c r="P1451" s="223">
        <f>O1451*H1451</f>
        <v>0</v>
      </c>
      <c r="Q1451" s="223">
        <v>0</v>
      </c>
      <c r="R1451" s="223">
        <f>Q1451*H1451</f>
        <v>0</v>
      </c>
      <c r="S1451" s="223">
        <v>0</v>
      </c>
      <c r="T1451" s="224">
        <f>S1451*H1451</f>
        <v>0</v>
      </c>
      <c r="U1451" s="38"/>
      <c r="V1451" s="38"/>
      <c r="W1451" s="38"/>
      <c r="X1451" s="38"/>
      <c r="Y1451" s="38"/>
      <c r="Z1451" s="38"/>
      <c r="AA1451" s="38"/>
      <c r="AB1451" s="38"/>
      <c r="AC1451" s="38"/>
      <c r="AD1451" s="38"/>
      <c r="AE1451" s="38"/>
      <c r="AR1451" s="225" t="s">
        <v>254</v>
      </c>
      <c r="AT1451" s="225" t="s">
        <v>160</v>
      </c>
      <c r="AU1451" s="225" t="s">
        <v>87</v>
      </c>
      <c r="AY1451" s="17" t="s">
        <v>157</v>
      </c>
      <c r="BE1451" s="226">
        <f>IF(N1451="základní",J1451,0)</f>
        <v>0</v>
      </c>
      <c r="BF1451" s="226">
        <f>IF(N1451="snížená",J1451,0)</f>
        <v>0</v>
      </c>
      <c r="BG1451" s="226">
        <f>IF(N1451="zákl. přenesená",J1451,0)</f>
        <v>0</v>
      </c>
      <c r="BH1451" s="226">
        <f>IF(N1451="sníž. přenesená",J1451,0)</f>
        <v>0</v>
      </c>
      <c r="BI1451" s="226">
        <f>IF(N1451="nulová",J1451,0)</f>
        <v>0</v>
      </c>
      <c r="BJ1451" s="17" t="s">
        <v>85</v>
      </c>
      <c r="BK1451" s="226">
        <f>ROUND(I1451*H1451,2)</f>
        <v>0</v>
      </c>
      <c r="BL1451" s="17" t="s">
        <v>254</v>
      </c>
      <c r="BM1451" s="225" t="s">
        <v>2780</v>
      </c>
    </row>
    <row r="1452" s="2" customFormat="1" ht="24.15" customHeight="1">
      <c r="A1452" s="38"/>
      <c r="B1452" s="39"/>
      <c r="C1452" s="260" t="s">
        <v>2781</v>
      </c>
      <c r="D1452" s="260" t="s">
        <v>240</v>
      </c>
      <c r="E1452" s="261" t="s">
        <v>2782</v>
      </c>
      <c r="F1452" s="262" t="s">
        <v>2783</v>
      </c>
      <c r="G1452" s="263" t="s">
        <v>352</v>
      </c>
      <c r="H1452" s="264">
        <v>2</v>
      </c>
      <c r="I1452" s="265"/>
      <c r="J1452" s="266">
        <f>ROUND(I1452*H1452,2)</f>
        <v>0</v>
      </c>
      <c r="K1452" s="262" t="s">
        <v>164</v>
      </c>
      <c r="L1452" s="267"/>
      <c r="M1452" s="268" t="s">
        <v>1</v>
      </c>
      <c r="N1452" s="269" t="s">
        <v>43</v>
      </c>
      <c r="O1452" s="91"/>
      <c r="P1452" s="223">
        <f>O1452*H1452</f>
        <v>0</v>
      </c>
      <c r="Q1452" s="223">
        <v>0.0033</v>
      </c>
      <c r="R1452" s="223">
        <f>Q1452*H1452</f>
        <v>0.0066</v>
      </c>
      <c r="S1452" s="223">
        <v>0</v>
      </c>
      <c r="T1452" s="224">
        <f>S1452*H1452</f>
        <v>0</v>
      </c>
      <c r="U1452" s="38"/>
      <c r="V1452" s="38"/>
      <c r="W1452" s="38"/>
      <c r="X1452" s="38"/>
      <c r="Y1452" s="38"/>
      <c r="Z1452" s="38"/>
      <c r="AA1452" s="38"/>
      <c r="AB1452" s="38"/>
      <c r="AC1452" s="38"/>
      <c r="AD1452" s="38"/>
      <c r="AE1452" s="38"/>
      <c r="AR1452" s="225" t="s">
        <v>367</v>
      </c>
      <c r="AT1452" s="225" t="s">
        <v>240</v>
      </c>
      <c r="AU1452" s="225" t="s">
        <v>87</v>
      </c>
      <c r="AY1452" s="17" t="s">
        <v>157</v>
      </c>
      <c r="BE1452" s="226">
        <f>IF(N1452="základní",J1452,0)</f>
        <v>0</v>
      </c>
      <c r="BF1452" s="226">
        <f>IF(N1452="snížená",J1452,0)</f>
        <v>0</v>
      </c>
      <c r="BG1452" s="226">
        <f>IF(N1452="zákl. přenesená",J1452,0)</f>
        <v>0</v>
      </c>
      <c r="BH1452" s="226">
        <f>IF(N1452="sníž. přenesená",J1452,0)</f>
        <v>0</v>
      </c>
      <c r="BI1452" s="226">
        <f>IF(N1452="nulová",J1452,0)</f>
        <v>0</v>
      </c>
      <c r="BJ1452" s="17" t="s">
        <v>85</v>
      </c>
      <c r="BK1452" s="226">
        <f>ROUND(I1452*H1452,2)</f>
        <v>0</v>
      </c>
      <c r="BL1452" s="17" t="s">
        <v>254</v>
      </c>
      <c r="BM1452" s="225" t="s">
        <v>2784</v>
      </c>
    </row>
    <row r="1453" s="2" customFormat="1" ht="37.8" customHeight="1">
      <c r="A1453" s="38"/>
      <c r="B1453" s="39"/>
      <c r="C1453" s="214" t="s">
        <v>2785</v>
      </c>
      <c r="D1453" s="214" t="s">
        <v>160</v>
      </c>
      <c r="E1453" s="215" t="s">
        <v>2786</v>
      </c>
      <c r="F1453" s="216" t="s">
        <v>2787</v>
      </c>
      <c r="G1453" s="217" t="s">
        <v>352</v>
      </c>
      <c r="H1453" s="218">
        <v>1</v>
      </c>
      <c r="I1453" s="219"/>
      <c r="J1453" s="220">
        <f>ROUND(I1453*H1453,2)</f>
        <v>0</v>
      </c>
      <c r="K1453" s="216" t="s">
        <v>164</v>
      </c>
      <c r="L1453" s="44"/>
      <c r="M1453" s="221" t="s">
        <v>1</v>
      </c>
      <c r="N1453" s="222" t="s">
        <v>43</v>
      </c>
      <c r="O1453" s="91"/>
      <c r="P1453" s="223">
        <f>O1453*H1453</f>
        <v>0</v>
      </c>
      <c r="Q1453" s="223">
        <v>0</v>
      </c>
      <c r="R1453" s="223">
        <f>Q1453*H1453</f>
        <v>0</v>
      </c>
      <c r="S1453" s="223">
        <v>0</v>
      </c>
      <c r="T1453" s="224">
        <f>S1453*H1453</f>
        <v>0</v>
      </c>
      <c r="U1453" s="38"/>
      <c r="V1453" s="38"/>
      <c r="W1453" s="38"/>
      <c r="X1453" s="38"/>
      <c r="Y1453" s="38"/>
      <c r="Z1453" s="38"/>
      <c r="AA1453" s="38"/>
      <c r="AB1453" s="38"/>
      <c r="AC1453" s="38"/>
      <c r="AD1453" s="38"/>
      <c r="AE1453" s="38"/>
      <c r="AR1453" s="225" t="s">
        <v>254</v>
      </c>
      <c r="AT1453" s="225" t="s">
        <v>160</v>
      </c>
      <c r="AU1453" s="225" t="s">
        <v>87</v>
      </c>
      <c r="AY1453" s="17" t="s">
        <v>157</v>
      </c>
      <c r="BE1453" s="226">
        <f>IF(N1453="základní",J1453,0)</f>
        <v>0</v>
      </c>
      <c r="BF1453" s="226">
        <f>IF(N1453="snížená",J1453,0)</f>
        <v>0</v>
      </c>
      <c r="BG1453" s="226">
        <f>IF(N1453="zákl. přenesená",J1453,0)</f>
        <v>0</v>
      </c>
      <c r="BH1453" s="226">
        <f>IF(N1453="sníž. přenesená",J1453,0)</f>
        <v>0</v>
      </c>
      <c r="BI1453" s="226">
        <f>IF(N1453="nulová",J1453,0)</f>
        <v>0</v>
      </c>
      <c r="BJ1453" s="17" t="s">
        <v>85</v>
      </c>
      <c r="BK1453" s="226">
        <f>ROUND(I1453*H1453,2)</f>
        <v>0</v>
      </c>
      <c r="BL1453" s="17" t="s">
        <v>254</v>
      </c>
      <c r="BM1453" s="225" t="s">
        <v>2788</v>
      </c>
    </row>
    <row r="1454" s="2" customFormat="1" ht="24.15" customHeight="1">
      <c r="A1454" s="38"/>
      <c r="B1454" s="39"/>
      <c r="C1454" s="260" t="s">
        <v>2789</v>
      </c>
      <c r="D1454" s="260" t="s">
        <v>240</v>
      </c>
      <c r="E1454" s="261" t="s">
        <v>2790</v>
      </c>
      <c r="F1454" s="262" t="s">
        <v>2791</v>
      </c>
      <c r="G1454" s="263" t="s">
        <v>352</v>
      </c>
      <c r="H1454" s="264">
        <v>1</v>
      </c>
      <c r="I1454" s="265"/>
      <c r="J1454" s="266">
        <f>ROUND(I1454*H1454,2)</f>
        <v>0</v>
      </c>
      <c r="K1454" s="262" t="s">
        <v>164</v>
      </c>
      <c r="L1454" s="267"/>
      <c r="M1454" s="268" t="s">
        <v>1</v>
      </c>
      <c r="N1454" s="269" t="s">
        <v>43</v>
      </c>
      <c r="O1454" s="91"/>
      <c r="P1454" s="223">
        <f>O1454*H1454</f>
        <v>0</v>
      </c>
      <c r="Q1454" s="223">
        <v>0.0138</v>
      </c>
      <c r="R1454" s="223">
        <f>Q1454*H1454</f>
        <v>0.0138</v>
      </c>
      <c r="S1454" s="223">
        <v>0</v>
      </c>
      <c r="T1454" s="224">
        <f>S1454*H1454</f>
        <v>0</v>
      </c>
      <c r="U1454" s="38"/>
      <c r="V1454" s="38"/>
      <c r="W1454" s="38"/>
      <c r="X1454" s="38"/>
      <c r="Y1454" s="38"/>
      <c r="Z1454" s="38"/>
      <c r="AA1454" s="38"/>
      <c r="AB1454" s="38"/>
      <c r="AC1454" s="38"/>
      <c r="AD1454" s="38"/>
      <c r="AE1454" s="38"/>
      <c r="AR1454" s="225" t="s">
        <v>367</v>
      </c>
      <c r="AT1454" s="225" t="s">
        <v>240</v>
      </c>
      <c r="AU1454" s="225" t="s">
        <v>87</v>
      </c>
      <c r="AY1454" s="17" t="s">
        <v>157</v>
      </c>
      <c r="BE1454" s="226">
        <f>IF(N1454="základní",J1454,0)</f>
        <v>0</v>
      </c>
      <c r="BF1454" s="226">
        <f>IF(N1454="snížená",J1454,0)</f>
        <v>0</v>
      </c>
      <c r="BG1454" s="226">
        <f>IF(N1454="zákl. přenesená",J1454,0)</f>
        <v>0</v>
      </c>
      <c r="BH1454" s="226">
        <f>IF(N1454="sníž. přenesená",J1454,0)</f>
        <v>0</v>
      </c>
      <c r="BI1454" s="226">
        <f>IF(N1454="nulová",J1454,0)</f>
        <v>0</v>
      </c>
      <c r="BJ1454" s="17" t="s">
        <v>85</v>
      </c>
      <c r="BK1454" s="226">
        <f>ROUND(I1454*H1454,2)</f>
        <v>0</v>
      </c>
      <c r="BL1454" s="17" t="s">
        <v>254</v>
      </c>
      <c r="BM1454" s="225" t="s">
        <v>2792</v>
      </c>
    </row>
    <row r="1455" s="2" customFormat="1" ht="33" customHeight="1">
      <c r="A1455" s="38"/>
      <c r="B1455" s="39"/>
      <c r="C1455" s="214" t="s">
        <v>2793</v>
      </c>
      <c r="D1455" s="214" t="s">
        <v>160</v>
      </c>
      <c r="E1455" s="215" t="s">
        <v>2794</v>
      </c>
      <c r="F1455" s="216" t="s">
        <v>2795</v>
      </c>
      <c r="G1455" s="217" t="s">
        <v>352</v>
      </c>
      <c r="H1455" s="218">
        <v>10</v>
      </c>
      <c r="I1455" s="219"/>
      <c r="J1455" s="220">
        <f>ROUND(I1455*H1455,2)</f>
        <v>0</v>
      </c>
      <c r="K1455" s="216" t="s">
        <v>164</v>
      </c>
      <c r="L1455" s="44"/>
      <c r="M1455" s="221" t="s">
        <v>1</v>
      </c>
      <c r="N1455" s="222" t="s">
        <v>43</v>
      </c>
      <c r="O1455" s="91"/>
      <c r="P1455" s="223">
        <f>O1455*H1455</f>
        <v>0</v>
      </c>
      <c r="Q1455" s="223">
        <v>0</v>
      </c>
      <c r="R1455" s="223">
        <f>Q1455*H1455</f>
        <v>0</v>
      </c>
      <c r="S1455" s="223">
        <v>0</v>
      </c>
      <c r="T1455" s="224">
        <f>S1455*H1455</f>
        <v>0</v>
      </c>
      <c r="U1455" s="38"/>
      <c r="V1455" s="38"/>
      <c r="W1455" s="38"/>
      <c r="X1455" s="38"/>
      <c r="Y1455" s="38"/>
      <c r="Z1455" s="38"/>
      <c r="AA1455" s="38"/>
      <c r="AB1455" s="38"/>
      <c r="AC1455" s="38"/>
      <c r="AD1455" s="38"/>
      <c r="AE1455" s="38"/>
      <c r="AR1455" s="225" t="s">
        <v>254</v>
      </c>
      <c r="AT1455" s="225" t="s">
        <v>160</v>
      </c>
      <c r="AU1455" s="225" t="s">
        <v>87</v>
      </c>
      <c r="AY1455" s="17" t="s">
        <v>157</v>
      </c>
      <c r="BE1455" s="226">
        <f>IF(N1455="základní",J1455,0)</f>
        <v>0</v>
      </c>
      <c r="BF1455" s="226">
        <f>IF(N1455="snížená",J1455,0)</f>
        <v>0</v>
      </c>
      <c r="BG1455" s="226">
        <f>IF(N1455="zákl. přenesená",J1455,0)</f>
        <v>0</v>
      </c>
      <c r="BH1455" s="226">
        <f>IF(N1455="sníž. přenesená",J1455,0)</f>
        <v>0</v>
      </c>
      <c r="BI1455" s="226">
        <f>IF(N1455="nulová",J1455,0)</f>
        <v>0</v>
      </c>
      <c r="BJ1455" s="17" t="s">
        <v>85</v>
      </c>
      <c r="BK1455" s="226">
        <f>ROUND(I1455*H1455,2)</f>
        <v>0</v>
      </c>
      <c r="BL1455" s="17" t="s">
        <v>254</v>
      </c>
      <c r="BM1455" s="225" t="s">
        <v>2796</v>
      </c>
    </row>
    <row r="1456" s="2" customFormat="1" ht="16.5" customHeight="1">
      <c r="A1456" s="38"/>
      <c r="B1456" s="39"/>
      <c r="C1456" s="260" t="s">
        <v>2797</v>
      </c>
      <c r="D1456" s="260" t="s">
        <v>240</v>
      </c>
      <c r="E1456" s="261" t="s">
        <v>2798</v>
      </c>
      <c r="F1456" s="262" t="s">
        <v>2799</v>
      </c>
      <c r="G1456" s="263" t="s">
        <v>352</v>
      </c>
      <c r="H1456" s="264">
        <v>3</v>
      </c>
      <c r="I1456" s="265"/>
      <c r="J1456" s="266">
        <f>ROUND(I1456*H1456,2)</f>
        <v>0</v>
      </c>
      <c r="K1456" s="262" t="s">
        <v>164</v>
      </c>
      <c r="L1456" s="267"/>
      <c r="M1456" s="268" t="s">
        <v>1</v>
      </c>
      <c r="N1456" s="269" t="s">
        <v>43</v>
      </c>
      <c r="O1456" s="91"/>
      <c r="P1456" s="223">
        <f>O1456*H1456</f>
        <v>0</v>
      </c>
      <c r="Q1456" s="223">
        <v>0.0011000000000000001</v>
      </c>
      <c r="R1456" s="223">
        <f>Q1456*H1456</f>
        <v>0.0033</v>
      </c>
      <c r="S1456" s="223">
        <v>0</v>
      </c>
      <c r="T1456" s="224">
        <f>S1456*H1456</f>
        <v>0</v>
      </c>
      <c r="U1456" s="38"/>
      <c r="V1456" s="38"/>
      <c r="W1456" s="38"/>
      <c r="X1456" s="38"/>
      <c r="Y1456" s="38"/>
      <c r="Z1456" s="38"/>
      <c r="AA1456" s="38"/>
      <c r="AB1456" s="38"/>
      <c r="AC1456" s="38"/>
      <c r="AD1456" s="38"/>
      <c r="AE1456" s="38"/>
      <c r="AR1456" s="225" t="s">
        <v>367</v>
      </c>
      <c r="AT1456" s="225" t="s">
        <v>240</v>
      </c>
      <c r="AU1456" s="225" t="s">
        <v>87</v>
      </c>
      <c r="AY1456" s="17" t="s">
        <v>157</v>
      </c>
      <c r="BE1456" s="226">
        <f>IF(N1456="základní",J1456,0)</f>
        <v>0</v>
      </c>
      <c r="BF1456" s="226">
        <f>IF(N1456="snížená",J1456,0)</f>
        <v>0</v>
      </c>
      <c r="BG1456" s="226">
        <f>IF(N1456="zákl. přenesená",J1456,0)</f>
        <v>0</v>
      </c>
      <c r="BH1456" s="226">
        <f>IF(N1456="sníž. přenesená",J1456,0)</f>
        <v>0</v>
      </c>
      <c r="BI1456" s="226">
        <f>IF(N1456="nulová",J1456,0)</f>
        <v>0</v>
      </c>
      <c r="BJ1456" s="17" t="s">
        <v>85</v>
      </c>
      <c r="BK1456" s="226">
        <f>ROUND(I1456*H1456,2)</f>
        <v>0</v>
      </c>
      <c r="BL1456" s="17" t="s">
        <v>254</v>
      </c>
      <c r="BM1456" s="225" t="s">
        <v>2800</v>
      </c>
    </row>
    <row r="1457" s="14" customFormat="1">
      <c r="A1457" s="14"/>
      <c r="B1457" s="238"/>
      <c r="C1457" s="239"/>
      <c r="D1457" s="229" t="s">
        <v>167</v>
      </c>
      <c r="E1457" s="240" t="s">
        <v>1</v>
      </c>
      <c r="F1457" s="241" t="s">
        <v>158</v>
      </c>
      <c r="G1457" s="239"/>
      <c r="H1457" s="242">
        <v>3</v>
      </c>
      <c r="I1457" s="243"/>
      <c r="J1457" s="239"/>
      <c r="K1457" s="239"/>
      <c r="L1457" s="244"/>
      <c r="M1457" s="245"/>
      <c r="N1457" s="246"/>
      <c r="O1457" s="246"/>
      <c r="P1457" s="246"/>
      <c r="Q1457" s="246"/>
      <c r="R1457" s="246"/>
      <c r="S1457" s="246"/>
      <c r="T1457" s="247"/>
      <c r="U1457" s="14"/>
      <c r="V1457" s="14"/>
      <c r="W1457" s="14"/>
      <c r="X1457" s="14"/>
      <c r="Y1457" s="14"/>
      <c r="Z1457" s="14"/>
      <c r="AA1457" s="14"/>
      <c r="AB1457" s="14"/>
      <c r="AC1457" s="14"/>
      <c r="AD1457" s="14"/>
      <c r="AE1457" s="14"/>
      <c r="AT1457" s="248" t="s">
        <v>167</v>
      </c>
      <c r="AU1457" s="248" t="s">
        <v>87</v>
      </c>
      <c r="AV1457" s="14" t="s">
        <v>87</v>
      </c>
      <c r="AW1457" s="14" t="s">
        <v>33</v>
      </c>
      <c r="AX1457" s="14" t="s">
        <v>78</v>
      </c>
      <c r="AY1457" s="248" t="s">
        <v>157</v>
      </c>
    </row>
    <row r="1458" s="15" customFormat="1">
      <c r="A1458" s="15"/>
      <c r="B1458" s="249"/>
      <c r="C1458" s="250"/>
      <c r="D1458" s="229" t="s">
        <v>167</v>
      </c>
      <c r="E1458" s="251" t="s">
        <v>1</v>
      </c>
      <c r="F1458" s="252" t="s">
        <v>171</v>
      </c>
      <c r="G1458" s="250"/>
      <c r="H1458" s="253">
        <v>3</v>
      </c>
      <c r="I1458" s="254"/>
      <c r="J1458" s="250"/>
      <c r="K1458" s="250"/>
      <c r="L1458" s="255"/>
      <c r="M1458" s="256"/>
      <c r="N1458" s="257"/>
      <c r="O1458" s="257"/>
      <c r="P1458" s="257"/>
      <c r="Q1458" s="257"/>
      <c r="R1458" s="257"/>
      <c r="S1458" s="257"/>
      <c r="T1458" s="258"/>
      <c r="U1458" s="15"/>
      <c r="V1458" s="15"/>
      <c r="W1458" s="15"/>
      <c r="X1458" s="15"/>
      <c r="Y1458" s="15"/>
      <c r="Z1458" s="15"/>
      <c r="AA1458" s="15"/>
      <c r="AB1458" s="15"/>
      <c r="AC1458" s="15"/>
      <c r="AD1458" s="15"/>
      <c r="AE1458" s="15"/>
      <c r="AT1458" s="259" t="s">
        <v>167</v>
      </c>
      <c r="AU1458" s="259" t="s">
        <v>87</v>
      </c>
      <c r="AV1458" s="15" t="s">
        <v>165</v>
      </c>
      <c r="AW1458" s="15" t="s">
        <v>33</v>
      </c>
      <c r="AX1458" s="15" t="s">
        <v>85</v>
      </c>
      <c r="AY1458" s="259" t="s">
        <v>157</v>
      </c>
    </row>
    <row r="1459" s="2" customFormat="1" ht="16.5" customHeight="1">
      <c r="A1459" s="38"/>
      <c r="B1459" s="39"/>
      <c r="C1459" s="260" t="s">
        <v>2801</v>
      </c>
      <c r="D1459" s="260" t="s">
        <v>240</v>
      </c>
      <c r="E1459" s="261" t="s">
        <v>2802</v>
      </c>
      <c r="F1459" s="262" t="s">
        <v>2803</v>
      </c>
      <c r="G1459" s="263" t="s">
        <v>352</v>
      </c>
      <c r="H1459" s="264">
        <v>7</v>
      </c>
      <c r="I1459" s="265"/>
      <c r="J1459" s="266">
        <f>ROUND(I1459*H1459,2)</f>
        <v>0</v>
      </c>
      <c r="K1459" s="262" t="s">
        <v>164</v>
      </c>
      <c r="L1459" s="267"/>
      <c r="M1459" s="268" t="s">
        <v>1</v>
      </c>
      <c r="N1459" s="269" t="s">
        <v>43</v>
      </c>
      <c r="O1459" s="91"/>
      <c r="P1459" s="223">
        <f>O1459*H1459</f>
        <v>0</v>
      </c>
      <c r="Q1459" s="223">
        <v>0.0015</v>
      </c>
      <c r="R1459" s="223">
        <f>Q1459*H1459</f>
        <v>0.010500000000000001</v>
      </c>
      <c r="S1459" s="223">
        <v>0</v>
      </c>
      <c r="T1459" s="224">
        <f>S1459*H1459</f>
        <v>0</v>
      </c>
      <c r="U1459" s="38"/>
      <c r="V1459" s="38"/>
      <c r="W1459" s="38"/>
      <c r="X1459" s="38"/>
      <c r="Y1459" s="38"/>
      <c r="Z1459" s="38"/>
      <c r="AA1459" s="38"/>
      <c r="AB1459" s="38"/>
      <c r="AC1459" s="38"/>
      <c r="AD1459" s="38"/>
      <c r="AE1459" s="38"/>
      <c r="AR1459" s="225" t="s">
        <v>367</v>
      </c>
      <c r="AT1459" s="225" t="s">
        <v>240</v>
      </c>
      <c r="AU1459" s="225" t="s">
        <v>87</v>
      </c>
      <c r="AY1459" s="17" t="s">
        <v>157</v>
      </c>
      <c r="BE1459" s="226">
        <f>IF(N1459="základní",J1459,0)</f>
        <v>0</v>
      </c>
      <c r="BF1459" s="226">
        <f>IF(N1459="snížená",J1459,0)</f>
        <v>0</v>
      </c>
      <c r="BG1459" s="226">
        <f>IF(N1459="zákl. přenesená",J1459,0)</f>
        <v>0</v>
      </c>
      <c r="BH1459" s="226">
        <f>IF(N1459="sníž. přenesená",J1459,0)</f>
        <v>0</v>
      </c>
      <c r="BI1459" s="226">
        <f>IF(N1459="nulová",J1459,0)</f>
        <v>0</v>
      </c>
      <c r="BJ1459" s="17" t="s">
        <v>85</v>
      </c>
      <c r="BK1459" s="226">
        <f>ROUND(I1459*H1459,2)</f>
        <v>0</v>
      </c>
      <c r="BL1459" s="17" t="s">
        <v>254</v>
      </c>
      <c r="BM1459" s="225" t="s">
        <v>2804</v>
      </c>
    </row>
    <row r="1460" s="14" customFormat="1">
      <c r="A1460" s="14"/>
      <c r="B1460" s="238"/>
      <c r="C1460" s="239"/>
      <c r="D1460" s="229" t="s">
        <v>167</v>
      </c>
      <c r="E1460" s="240" t="s">
        <v>1</v>
      </c>
      <c r="F1460" s="241" t="s">
        <v>2805</v>
      </c>
      <c r="G1460" s="239"/>
      <c r="H1460" s="242">
        <v>7</v>
      </c>
      <c r="I1460" s="243"/>
      <c r="J1460" s="239"/>
      <c r="K1460" s="239"/>
      <c r="L1460" s="244"/>
      <c r="M1460" s="245"/>
      <c r="N1460" s="246"/>
      <c r="O1460" s="246"/>
      <c r="P1460" s="246"/>
      <c r="Q1460" s="246"/>
      <c r="R1460" s="246"/>
      <c r="S1460" s="246"/>
      <c r="T1460" s="247"/>
      <c r="U1460" s="14"/>
      <c r="V1460" s="14"/>
      <c r="W1460" s="14"/>
      <c r="X1460" s="14"/>
      <c r="Y1460" s="14"/>
      <c r="Z1460" s="14"/>
      <c r="AA1460" s="14"/>
      <c r="AB1460" s="14"/>
      <c r="AC1460" s="14"/>
      <c r="AD1460" s="14"/>
      <c r="AE1460" s="14"/>
      <c r="AT1460" s="248" t="s">
        <v>167</v>
      </c>
      <c r="AU1460" s="248" t="s">
        <v>87</v>
      </c>
      <c r="AV1460" s="14" t="s">
        <v>87</v>
      </c>
      <c r="AW1460" s="14" t="s">
        <v>33</v>
      </c>
      <c r="AX1460" s="14" t="s">
        <v>78</v>
      </c>
      <c r="AY1460" s="248" t="s">
        <v>157</v>
      </c>
    </row>
    <row r="1461" s="15" customFormat="1">
      <c r="A1461" s="15"/>
      <c r="B1461" s="249"/>
      <c r="C1461" s="250"/>
      <c r="D1461" s="229" t="s">
        <v>167</v>
      </c>
      <c r="E1461" s="251" t="s">
        <v>1</v>
      </c>
      <c r="F1461" s="252" t="s">
        <v>171</v>
      </c>
      <c r="G1461" s="250"/>
      <c r="H1461" s="253">
        <v>7</v>
      </c>
      <c r="I1461" s="254"/>
      <c r="J1461" s="250"/>
      <c r="K1461" s="250"/>
      <c r="L1461" s="255"/>
      <c r="M1461" s="256"/>
      <c r="N1461" s="257"/>
      <c r="O1461" s="257"/>
      <c r="P1461" s="257"/>
      <c r="Q1461" s="257"/>
      <c r="R1461" s="257"/>
      <c r="S1461" s="257"/>
      <c r="T1461" s="258"/>
      <c r="U1461" s="15"/>
      <c r="V1461" s="15"/>
      <c r="W1461" s="15"/>
      <c r="X1461" s="15"/>
      <c r="Y1461" s="15"/>
      <c r="Z1461" s="15"/>
      <c r="AA1461" s="15"/>
      <c r="AB1461" s="15"/>
      <c r="AC1461" s="15"/>
      <c r="AD1461" s="15"/>
      <c r="AE1461" s="15"/>
      <c r="AT1461" s="259" t="s">
        <v>167</v>
      </c>
      <c r="AU1461" s="259" t="s">
        <v>87</v>
      </c>
      <c r="AV1461" s="15" t="s">
        <v>165</v>
      </c>
      <c r="AW1461" s="15" t="s">
        <v>33</v>
      </c>
      <c r="AX1461" s="15" t="s">
        <v>85</v>
      </c>
      <c r="AY1461" s="259" t="s">
        <v>157</v>
      </c>
    </row>
    <row r="1462" s="2" customFormat="1" ht="33" customHeight="1">
      <c r="A1462" s="38"/>
      <c r="B1462" s="39"/>
      <c r="C1462" s="214" t="s">
        <v>2806</v>
      </c>
      <c r="D1462" s="214" t="s">
        <v>160</v>
      </c>
      <c r="E1462" s="215" t="s">
        <v>2807</v>
      </c>
      <c r="F1462" s="216" t="s">
        <v>2808</v>
      </c>
      <c r="G1462" s="217" t="s">
        <v>352</v>
      </c>
      <c r="H1462" s="218">
        <v>6</v>
      </c>
      <c r="I1462" s="219"/>
      <c r="J1462" s="220">
        <f>ROUND(I1462*H1462,2)</f>
        <v>0</v>
      </c>
      <c r="K1462" s="216" t="s">
        <v>164</v>
      </c>
      <c r="L1462" s="44"/>
      <c r="M1462" s="221" t="s">
        <v>1</v>
      </c>
      <c r="N1462" s="222" t="s">
        <v>43</v>
      </c>
      <c r="O1462" s="91"/>
      <c r="P1462" s="223">
        <f>O1462*H1462</f>
        <v>0</v>
      </c>
      <c r="Q1462" s="223">
        <v>0</v>
      </c>
      <c r="R1462" s="223">
        <f>Q1462*H1462</f>
        <v>0</v>
      </c>
      <c r="S1462" s="223">
        <v>0</v>
      </c>
      <c r="T1462" s="224">
        <f>S1462*H1462</f>
        <v>0</v>
      </c>
      <c r="U1462" s="38"/>
      <c r="V1462" s="38"/>
      <c r="W1462" s="38"/>
      <c r="X1462" s="38"/>
      <c r="Y1462" s="38"/>
      <c r="Z1462" s="38"/>
      <c r="AA1462" s="38"/>
      <c r="AB1462" s="38"/>
      <c r="AC1462" s="38"/>
      <c r="AD1462" s="38"/>
      <c r="AE1462" s="38"/>
      <c r="AR1462" s="225" t="s">
        <v>254</v>
      </c>
      <c r="AT1462" s="225" t="s">
        <v>160</v>
      </c>
      <c r="AU1462" s="225" t="s">
        <v>87</v>
      </c>
      <c r="AY1462" s="17" t="s">
        <v>157</v>
      </c>
      <c r="BE1462" s="226">
        <f>IF(N1462="základní",J1462,0)</f>
        <v>0</v>
      </c>
      <c r="BF1462" s="226">
        <f>IF(N1462="snížená",J1462,0)</f>
        <v>0</v>
      </c>
      <c r="BG1462" s="226">
        <f>IF(N1462="zákl. přenesená",J1462,0)</f>
        <v>0</v>
      </c>
      <c r="BH1462" s="226">
        <f>IF(N1462="sníž. přenesená",J1462,0)</f>
        <v>0</v>
      </c>
      <c r="BI1462" s="226">
        <f>IF(N1462="nulová",J1462,0)</f>
        <v>0</v>
      </c>
      <c r="BJ1462" s="17" t="s">
        <v>85</v>
      </c>
      <c r="BK1462" s="226">
        <f>ROUND(I1462*H1462,2)</f>
        <v>0</v>
      </c>
      <c r="BL1462" s="17" t="s">
        <v>254</v>
      </c>
      <c r="BM1462" s="225" t="s">
        <v>2809</v>
      </c>
    </row>
    <row r="1463" s="2" customFormat="1" ht="16.5" customHeight="1">
      <c r="A1463" s="38"/>
      <c r="B1463" s="39"/>
      <c r="C1463" s="260" t="s">
        <v>2810</v>
      </c>
      <c r="D1463" s="260" t="s">
        <v>240</v>
      </c>
      <c r="E1463" s="261" t="s">
        <v>2811</v>
      </c>
      <c r="F1463" s="262" t="s">
        <v>2812</v>
      </c>
      <c r="G1463" s="263" t="s">
        <v>352</v>
      </c>
      <c r="H1463" s="264">
        <v>4</v>
      </c>
      <c r="I1463" s="265"/>
      <c r="J1463" s="266">
        <f>ROUND(I1463*H1463,2)</f>
        <v>0</v>
      </c>
      <c r="K1463" s="262" t="s">
        <v>164</v>
      </c>
      <c r="L1463" s="267"/>
      <c r="M1463" s="268" t="s">
        <v>1</v>
      </c>
      <c r="N1463" s="269" t="s">
        <v>43</v>
      </c>
      <c r="O1463" s="91"/>
      <c r="P1463" s="223">
        <f>O1463*H1463</f>
        <v>0</v>
      </c>
      <c r="Q1463" s="223">
        <v>0.00029999999999999997</v>
      </c>
      <c r="R1463" s="223">
        <f>Q1463*H1463</f>
        <v>0.0011999999999999999</v>
      </c>
      <c r="S1463" s="223">
        <v>0</v>
      </c>
      <c r="T1463" s="224">
        <f>S1463*H1463</f>
        <v>0</v>
      </c>
      <c r="U1463" s="38"/>
      <c r="V1463" s="38"/>
      <c r="W1463" s="38"/>
      <c r="X1463" s="38"/>
      <c r="Y1463" s="38"/>
      <c r="Z1463" s="38"/>
      <c r="AA1463" s="38"/>
      <c r="AB1463" s="38"/>
      <c r="AC1463" s="38"/>
      <c r="AD1463" s="38"/>
      <c r="AE1463" s="38"/>
      <c r="AR1463" s="225" t="s">
        <v>367</v>
      </c>
      <c r="AT1463" s="225" t="s">
        <v>240</v>
      </c>
      <c r="AU1463" s="225" t="s">
        <v>87</v>
      </c>
      <c r="AY1463" s="17" t="s">
        <v>157</v>
      </c>
      <c r="BE1463" s="226">
        <f>IF(N1463="základní",J1463,0)</f>
        <v>0</v>
      </c>
      <c r="BF1463" s="226">
        <f>IF(N1463="snížená",J1463,0)</f>
        <v>0</v>
      </c>
      <c r="BG1463" s="226">
        <f>IF(N1463="zákl. přenesená",J1463,0)</f>
        <v>0</v>
      </c>
      <c r="BH1463" s="226">
        <f>IF(N1463="sníž. přenesená",J1463,0)</f>
        <v>0</v>
      </c>
      <c r="BI1463" s="226">
        <f>IF(N1463="nulová",J1463,0)</f>
        <v>0</v>
      </c>
      <c r="BJ1463" s="17" t="s">
        <v>85</v>
      </c>
      <c r="BK1463" s="226">
        <f>ROUND(I1463*H1463,2)</f>
        <v>0</v>
      </c>
      <c r="BL1463" s="17" t="s">
        <v>254</v>
      </c>
      <c r="BM1463" s="225" t="s">
        <v>2813</v>
      </c>
    </row>
    <row r="1464" s="2" customFormat="1" ht="16.5" customHeight="1">
      <c r="A1464" s="38"/>
      <c r="B1464" s="39"/>
      <c r="C1464" s="260" t="s">
        <v>2814</v>
      </c>
      <c r="D1464" s="260" t="s">
        <v>240</v>
      </c>
      <c r="E1464" s="261" t="s">
        <v>2815</v>
      </c>
      <c r="F1464" s="262" t="s">
        <v>2816</v>
      </c>
      <c r="G1464" s="263" t="s">
        <v>352</v>
      </c>
      <c r="H1464" s="264">
        <v>2</v>
      </c>
      <c r="I1464" s="265"/>
      <c r="J1464" s="266">
        <f>ROUND(I1464*H1464,2)</f>
        <v>0</v>
      </c>
      <c r="K1464" s="262" t="s">
        <v>164</v>
      </c>
      <c r="L1464" s="267"/>
      <c r="M1464" s="268" t="s">
        <v>1</v>
      </c>
      <c r="N1464" s="269" t="s">
        <v>43</v>
      </c>
      <c r="O1464" s="91"/>
      <c r="P1464" s="223">
        <f>O1464*H1464</f>
        <v>0</v>
      </c>
      <c r="Q1464" s="223">
        <v>0.00040000000000000002</v>
      </c>
      <c r="R1464" s="223">
        <f>Q1464*H1464</f>
        <v>0.00080000000000000004</v>
      </c>
      <c r="S1464" s="223">
        <v>0</v>
      </c>
      <c r="T1464" s="224">
        <f>S1464*H1464</f>
        <v>0</v>
      </c>
      <c r="U1464" s="38"/>
      <c r="V1464" s="38"/>
      <c r="W1464" s="38"/>
      <c r="X1464" s="38"/>
      <c r="Y1464" s="38"/>
      <c r="Z1464" s="38"/>
      <c r="AA1464" s="38"/>
      <c r="AB1464" s="38"/>
      <c r="AC1464" s="38"/>
      <c r="AD1464" s="38"/>
      <c r="AE1464" s="38"/>
      <c r="AR1464" s="225" t="s">
        <v>367</v>
      </c>
      <c r="AT1464" s="225" t="s">
        <v>240</v>
      </c>
      <c r="AU1464" s="225" t="s">
        <v>87</v>
      </c>
      <c r="AY1464" s="17" t="s">
        <v>157</v>
      </c>
      <c r="BE1464" s="226">
        <f>IF(N1464="základní",J1464,0)</f>
        <v>0</v>
      </c>
      <c r="BF1464" s="226">
        <f>IF(N1464="snížená",J1464,0)</f>
        <v>0</v>
      </c>
      <c r="BG1464" s="226">
        <f>IF(N1464="zákl. přenesená",J1464,0)</f>
        <v>0</v>
      </c>
      <c r="BH1464" s="226">
        <f>IF(N1464="sníž. přenesená",J1464,0)</f>
        <v>0</v>
      </c>
      <c r="BI1464" s="226">
        <f>IF(N1464="nulová",J1464,0)</f>
        <v>0</v>
      </c>
      <c r="BJ1464" s="17" t="s">
        <v>85</v>
      </c>
      <c r="BK1464" s="226">
        <f>ROUND(I1464*H1464,2)</f>
        <v>0</v>
      </c>
      <c r="BL1464" s="17" t="s">
        <v>254</v>
      </c>
      <c r="BM1464" s="225" t="s">
        <v>2817</v>
      </c>
    </row>
    <row r="1465" s="2" customFormat="1" ht="33" customHeight="1">
      <c r="A1465" s="38"/>
      <c r="B1465" s="39"/>
      <c r="C1465" s="214" t="s">
        <v>2818</v>
      </c>
      <c r="D1465" s="214" t="s">
        <v>160</v>
      </c>
      <c r="E1465" s="215" t="s">
        <v>2819</v>
      </c>
      <c r="F1465" s="216" t="s">
        <v>2820</v>
      </c>
      <c r="G1465" s="217" t="s">
        <v>202</v>
      </c>
      <c r="H1465" s="218">
        <v>5.4000000000000004</v>
      </c>
      <c r="I1465" s="219"/>
      <c r="J1465" s="220">
        <f>ROUND(I1465*H1465,2)</f>
        <v>0</v>
      </c>
      <c r="K1465" s="216" t="s">
        <v>164</v>
      </c>
      <c r="L1465" s="44"/>
      <c r="M1465" s="221" t="s">
        <v>1</v>
      </c>
      <c r="N1465" s="222" t="s">
        <v>43</v>
      </c>
      <c r="O1465" s="91"/>
      <c r="P1465" s="223">
        <f>O1465*H1465</f>
        <v>0</v>
      </c>
      <c r="Q1465" s="223">
        <v>0.0083999999999999995</v>
      </c>
      <c r="R1465" s="223">
        <f>Q1465*H1465</f>
        <v>0.045359999999999998</v>
      </c>
      <c r="S1465" s="223">
        <v>0</v>
      </c>
      <c r="T1465" s="224">
        <f>S1465*H1465</f>
        <v>0</v>
      </c>
      <c r="U1465" s="38"/>
      <c r="V1465" s="38"/>
      <c r="W1465" s="38"/>
      <c r="X1465" s="38"/>
      <c r="Y1465" s="38"/>
      <c r="Z1465" s="38"/>
      <c r="AA1465" s="38"/>
      <c r="AB1465" s="38"/>
      <c r="AC1465" s="38"/>
      <c r="AD1465" s="38"/>
      <c r="AE1465" s="38"/>
      <c r="AR1465" s="225" t="s">
        <v>254</v>
      </c>
      <c r="AT1465" s="225" t="s">
        <v>160</v>
      </c>
      <c r="AU1465" s="225" t="s">
        <v>87</v>
      </c>
      <c r="AY1465" s="17" t="s">
        <v>157</v>
      </c>
      <c r="BE1465" s="226">
        <f>IF(N1465="základní",J1465,0)</f>
        <v>0</v>
      </c>
      <c r="BF1465" s="226">
        <f>IF(N1465="snížená",J1465,0)</f>
        <v>0</v>
      </c>
      <c r="BG1465" s="226">
        <f>IF(N1465="zákl. přenesená",J1465,0)</f>
        <v>0</v>
      </c>
      <c r="BH1465" s="226">
        <f>IF(N1465="sníž. přenesená",J1465,0)</f>
        <v>0</v>
      </c>
      <c r="BI1465" s="226">
        <f>IF(N1465="nulová",J1465,0)</f>
        <v>0</v>
      </c>
      <c r="BJ1465" s="17" t="s">
        <v>85</v>
      </c>
      <c r="BK1465" s="226">
        <f>ROUND(I1465*H1465,2)</f>
        <v>0</v>
      </c>
      <c r="BL1465" s="17" t="s">
        <v>254</v>
      </c>
      <c r="BM1465" s="225" t="s">
        <v>2821</v>
      </c>
    </row>
    <row r="1466" s="14" customFormat="1">
      <c r="A1466" s="14"/>
      <c r="B1466" s="238"/>
      <c r="C1466" s="239"/>
      <c r="D1466" s="229" t="s">
        <v>167</v>
      </c>
      <c r="E1466" s="240" t="s">
        <v>1</v>
      </c>
      <c r="F1466" s="241" t="s">
        <v>2822</v>
      </c>
      <c r="G1466" s="239"/>
      <c r="H1466" s="242">
        <v>5.4000000000000004</v>
      </c>
      <c r="I1466" s="243"/>
      <c r="J1466" s="239"/>
      <c r="K1466" s="239"/>
      <c r="L1466" s="244"/>
      <c r="M1466" s="245"/>
      <c r="N1466" s="246"/>
      <c r="O1466" s="246"/>
      <c r="P1466" s="246"/>
      <c r="Q1466" s="246"/>
      <c r="R1466" s="246"/>
      <c r="S1466" s="246"/>
      <c r="T1466" s="247"/>
      <c r="U1466" s="14"/>
      <c r="V1466" s="14"/>
      <c r="W1466" s="14"/>
      <c r="X1466" s="14"/>
      <c r="Y1466" s="14"/>
      <c r="Z1466" s="14"/>
      <c r="AA1466" s="14"/>
      <c r="AB1466" s="14"/>
      <c r="AC1466" s="14"/>
      <c r="AD1466" s="14"/>
      <c r="AE1466" s="14"/>
      <c r="AT1466" s="248" t="s">
        <v>167</v>
      </c>
      <c r="AU1466" s="248" t="s">
        <v>87</v>
      </c>
      <c r="AV1466" s="14" t="s">
        <v>87</v>
      </c>
      <c r="AW1466" s="14" t="s">
        <v>33</v>
      </c>
      <c r="AX1466" s="14" t="s">
        <v>85</v>
      </c>
      <c r="AY1466" s="248" t="s">
        <v>157</v>
      </c>
    </row>
    <row r="1467" s="2" customFormat="1" ht="33" customHeight="1">
      <c r="A1467" s="38"/>
      <c r="B1467" s="39"/>
      <c r="C1467" s="214" t="s">
        <v>2823</v>
      </c>
      <c r="D1467" s="214" t="s">
        <v>160</v>
      </c>
      <c r="E1467" s="215" t="s">
        <v>2824</v>
      </c>
      <c r="F1467" s="216" t="s">
        <v>2825</v>
      </c>
      <c r="G1467" s="217" t="s">
        <v>202</v>
      </c>
      <c r="H1467" s="218">
        <v>96.150000000000006</v>
      </c>
      <c r="I1467" s="219"/>
      <c r="J1467" s="220">
        <f>ROUND(I1467*H1467,2)</f>
        <v>0</v>
      </c>
      <c r="K1467" s="216" t="s">
        <v>164</v>
      </c>
      <c r="L1467" s="44"/>
      <c r="M1467" s="221" t="s">
        <v>1</v>
      </c>
      <c r="N1467" s="222" t="s">
        <v>43</v>
      </c>
      <c r="O1467" s="91"/>
      <c r="P1467" s="223">
        <f>O1467*H1467</f>
        <v>0</v>
      </c>
      <c r="Q1467" s="223">
        <v>0.01336</v>
      </c>
      <c r="R1467" s="223">
        <f>Q1467*H1467</f>
        <v>1.284564</v>
      </c>
      <c r="S1467" s="223">
        <v>0</v>
      </c>
      <c r="T1467" s="224">
        <f>S1467*H1467</f>
        <v>0</v>
      </c>
      <c r="U1467" s="38"/>
      <c r="V1467" s="38"/>
      <c r="W1467" s="38"/>
      <c r="X1467" s="38"/>
      <c r="Y1467" s="38"/>
      <c r="Z1467" s="38"/>
      <c r="AA1467" s="38"/>
      <c r="AB1467" s="38"/>
      <c r="AC1467" s="38"/>
      <c r="AD1467" s="38"/>
      <c r="AE1467" s="38"/>
      <c r="AR1467" s="225" t="s">
        <v>254</v>
      </c>
      <c r="AT1467" s="225" t="s">
        <v>160</v>
      </c>
      <c r="AU1467" s="225" t="s">
        <v>87</v>
      </c>
      <c r="AY1467" s="17" t="s">
        <v>157</v>
      </c>
      <c r="BE1467" s="226">
        <f>IF(N1467="základní",J1467,0)</f>
        <v>0</v>
      </c>
      <c r="BF1467" s="226">
        <f>IF(N1467="snížená",J1467,0)</f>
        <v>0</v>
      </c>
      <c r="BG1467" s="226">
        <f>IF(N1467="zákl. přenesená",J1467,0)</f>
        <v>0</v>
      </c>
      <c r="BH1467" s="226">
        <f>IF(N1467="sníž. přenesená",J1467,0)</f>
        <v>0</v>
      </c>
      <c r="BI1467" s="226">
        <f>IF(N1467="nulová",J1467,0)</f>
        <v>0</v>
      </c>
      <c r="BJ1467" s="17" t="s">
        <v>85</v>
      </c>
      <c r="BK1467" s="226">
        <f>ROUND(I1467*H1467,2)</f>
        <v>0</v>
      </c>
      <c r="BL1467" s="17" t="s">
        <v>254</v>
      </c>
      <c r="BM1467" s="225" t="s">
        <v>2826</v>
      </c>
    </row>
    <row r="1468" s="14" customFormat="1">
      <c r="A1468" s="14"/>
      <c r="B1468" s="238"/>
      <c r="C1468" s="239"/>
      <c r="D1468" s="229" t="s">
        <v>167</v>
      </c>
      <c r="E1468" s="240" t="s">
        <v>1</v>
      </c>
      <c r="F1468" s="241" t="s">
        <v>2827</v>
      </c>
      <c r="G1468" s="239"/>
      <c r="H1468" s="242">
        <v>2.1000000000000001</v>
      </c>
      <c r="I1468" s="243"/>
      <c r="J1468" s="239"/>
      <c r="K1468" s="239"/>
      <c r="L1468" s="244"/>
      <c r="M1468" s="245"/>
      <c r="N1468" s="246"/>
      <c r="O1468" s="246"/>
      <c r="P1468" s="246"/>
      <c r="Q1468" s="246"/>
      <c r="R1468" s="246"/>
      <c r="S1468" s="246"/>
      <c r="T1468" s="247"/>
      <c r="U1468" s="14"/>
      <c r="V1468" s="14"/>
      <c r="W1468" s="14"/>
      <c r="X1468" s="14"/>
      <c r="Y1468" s="14"/>
      <c r="Z1468" s="14"/>
      <c r="AA1468" s="14"/>
      <c r="AB1468" s="14"/>
      <c r="AC1468" s="14"/>
      <c r="AD1468" s="14"/>
      <c r="AE1468" s="14"/>
      <c r="AT1468" s="248" t="s">
        <v>167</v>
      </c>
      <c r="AU1468" s="248" t="s">
        <v>87</v>
      </c>
      <c r="AV1468" s="14" t="s">
        <v>87</v>
      </c>
      <c r="AW1468" s="14" t="s">
        <v>33</v>
      </c>
      <c r="AX1468" s="14" t="s">
        <v>78</v>
      </c>
      <c r="AY1468" s="248" t="s">
        <v>157</v>
      </c>
    </row>
    <row r="1469" s="14" customFormat="1">
      <c r="A1469" s="14"/>
      <c r="B1469" s="238"/>
      <c r="C1469" s="239"/>
      <c r="D1469" s="229" t="s">
        <v>167</v>
      </c>
      <c r="E1469" s="240" t="s">
        <v>1</v>
      </c>
      <c r="F1469" s="241" t="s">
        <v>2828</v>
      </c>
      <c r="G1469" s="239"/>
      <c r="H1469" s="242">
        <v>34.700000000000003</v>
      </c>
      <c r="I1469" s="243"/>
      <c r="J1469" s="239"/>
      <c r="K1469" s="239"/>
      <c r="L1469" s="244"/>
      <c r="M1469" s="245"/>
      <c r="N1469" s="246"/>
      <c r="O1469" s="246"/>
      <c r="P1469" s="246"/>
      <c r="Q1469" s="246"/>
      <c r="R1469" s="246"/>
      <c r="S1469" s="246"/>
      <c r="T1469" s="247"/>
      <c r="U1469" s="14"/>
      <c r="V1469" s="14"/>
      <c r="W1469" s="14"/>
      <c r="X1469" s="14"/>
      <c r="Y1469" s="14"/>
      <c r="Z1469" s="14"/>
      <c r="AA1469" s="14"/>
      <c r="AB1469" s="14"/>
      <c r="AC1469" s="14"/>
      <c r="AD1469" s="14"/>
      <c r="AE1469" s="14"/>
      <c r="AT1469" s="248" t="s">
        <v>167</v>
      </c>
      <c r="AU1469" s="248" t="s">
        <v>87</v>
      </c>
      <c r="AV1469" s="14" t="s">
        <v>87</v>
      </c>
      <c r="AW1469" s="14" t="s">
        <v>33</v>
      </c>
      <c r="AX1469" s="14" t="s">
        <v>78</v>
      </c>
      <c r="AY1469" s="248" t="s">
        <v>157</v>
      </c>
    </row>
    <row r="1470" s="14" customFormat="1">
      <c r="A1470" s="14"/>
      <c r="B1470" s="238"/>
      <c r="C1470" s="239"/>
      <c r="D1470" s="229" t="s">
        <v>167</v>
      </c>
      <c r="E1470" s="240" t="s">
        <v>1</v>
      </c>
      <c r="F1470" s="241" t="s">
        <v>2829</v>
      </c>
      <c r="G1470" s="239"/>
      <c r="H1470" s="242">
        <v>0.94999999999999996</v>
      </c>
      <c r="I1470" s="243"/>
      <c r="J1470" s="239"/>
      <c r="K1470" s="239"/>
      <c r="L1470" s="244"/>
      <c r="M1470" s="245"/>
      <c r="N1470" s="246"/>
      <c r="O1470" s="246"/>
      <c r="P1470" s="246"/>
      <c r="Q1470" s="246"/>
      <c r="R1470" s="246"/>
      <c r="S1470" s="246"/>
      <c r="T1470" s="247"/>
      <c r="U1470" s="14"/>
      <c r="V1470" s="14"/>
      <c r="W1470" s="14"/>
      <c r="X1470" s="14"/>
      <c r="Y1470" s="14"/>
      <c r="Z1470" s="14"/>
      <c r="AA1470" s="14"/>
      <c r="AB1470" s="14"/>
      <c r="AC1470" s="14"/>
      <c r="AD1470" s="14"/>
      <c r="AE1470" s="14"/>
      <c r="AT1470" s="248" t="s">
        <v>167</v>
      </c>
      <c r="AU1470" s="248" t="s">
        <v>87</v>
      </c>
      <c r="AV1470" s="14" t="s">
        <v>87</v>
      </c>
      <c r="AW1470" s="14" t="s">
        <v>33</v>
      </c>
      <c r="AX1470" s="14" t="s">
        <v>78</v>
      </c>
      <c r="AY1470" s="248" t="s">
        <v>157</v>
      </c>
    </row>
    <row r="1471" s="14" customFormat="1">
      <c r="A1471" s="14"/>
      <c r="B1471" s="238"/>
      <c r="C1471" s="239"/>
      <c r="D1471" s="229" t="s">
        <v>167</v>
      </c>
      <c r="E1471" s="240" t="s">
        <v>1</v>
      </c>
      <c r="F1471" s="241" t="s">
        <v>2830</v>
      </c>
      <c r="G1471" s="239"/>
      <c r="H1471" s="242">
        <v>0.59999999999999998</v>
      </c>
      <c r="I1471" s="243"/>
      <c r="J1471" s="239"/>
      <c r="K1471" s="239"/>
      <c r="L1471" s="244"/>
      <c r="M1471" s="245"/>
      <c r="N1471" s="246"/>
      <c r="O1471" s="246"/>
      <c r="P1471" s="246"/>
      <c r="Q1471" s="246"/>
      <c r="R1471" s="246"/>
      <c r="S1471" s="246"/>
      <c r="T1471" s="247"/>
      <c r="U1471" s="14"/>
      <c r="V1471" s="14"/>
      <c r="W1471" s="14"/>
      <c r="X1471" s="14"/>
      <c r="Y1471" s="14"/>
      <c r="Z1471" s="14"/>
      <c r="AA1471" s="14"/>
      <c r="AB1471" s="14"/>
      <c r="AC1471" s="14"/>
      <c r="AD1471" s="14"/>
      <c r="AE1471" s="14"/>
      <c r="AT1471" s="248" t="s">
        <v>167</v>
      </c>
      <c r="AU1471" s="248" t="s">
        <v>87</v>
      </c>
      <c r="AV1471" s="14" t="s">
        <v>87</v>
      </c>
      <c r="AW1471" s="14" t="s">
        <v>33</v>
      </c>
      <c r="AX1471" s="14" t="s">
        <v>78</v>
      </c>
      <c r="AY1471" s="248" t="s">
        <v>157</v>
      </c>
    </row>
    <row r="1472" s="14" customFormat="1">
      <c r="A1472" s="14"/>
      <c r="B1472" s="238"/>
      <c r="C1472" s="239"/>
      <c r="D1472" s="229" t="s">
        <v>167</v>
      </c>
      <c r="E1472" s="240" t="s">
        <v>1</v>
      </c>
      <c r="F1472" s="241" t="s">
        <v>2831</v>
      </c>
      <c r="G1472" s="239"/>
      <c r="H1472" s="242">
        <v>10.5</v>
      </c>
      <c r="I1472" s="243"/>
      <c r="J1472" s="239"/>
      <c r="K1472" s="239"/>
      <c r="L1472" s="244"/>
      <c r="M1472" s="245"/>
      <c r="N1472" s="246"/>
      <c r="O1472" s="246"/>
      <c r="P1472" s="246"/>
      <c r="Q1472" s="246"/>
      <c r="R1472" s="246"/>
      <c r="S1472" s="246"/>
      <c r="T1472" s="247"/>
      <c r="U1472" s="14"/>
      <c r="V1472" s="14"/>
      <c r="W1472" s="14"/>
      <c r="X1472" s="14"/>
      <c r="Y1472" s="14"/>
      <c r="Z1472" s="14"/>
      <c r="AA1472" s="14"/>
      <c r="AB1472" s="14"/>
      <c r="AC1472" s="14"/>
      <c r="AD1472" s="14"/>
      <c r="AE1472" s="14"/>
      <c r="AT1472" s="248" t="s">
        <v>167</v>
      </c>
      <c r="AU1472" s="248" t="s">
        <v>87</v>
      </c>
      <c r="AV1472" s="14" t="s">
        <v>87</v>
      </c>
      <c r="AW1472" s="14" t="s">
        <v>33</v>
      </c>
      <c r="AX1472" s="14" t="s">
        <v>78</v>
      </c>
      <c r="AY1472" s="248" t="s">
        <v>157</v>
      </c>
    </row>
    <row r="1473" s="14" customFormat="1">
      <c r="A1473" s="14"/>
      <c r="B1473" s="238"/>
      <c r="C1473" s="239"/>
      <c r="D1473" s="229" t="s">
        <v>167</v>
      </c>
      <c r="E1473" s="240" t="s">
        <v>1</v>
      </c>
      <c r="F1473" s="241" t="s">
        <v>2832</v>
      </c>
      <c r="G1473" s="239"/>
      <c r="H1473" s="242">
        <v>4.2999999999999998</v>
      </c>
      <c r="I1473" s="243"/>
      <c r="J1473" s="239"/>
      <c r="K1473" s="239"/>
      <c r="L1473" s="244"/>
      <c r="M1473" s="245"/>
      <c r="N1473" s="246"/>
      <c r="O1473" s="246"/>
      <c r="P1473" s="246"/>
      <c r="Q1473" s="246"/>
      <c r="R1473" s="246"/>
      <c r="S1473" s="246"/>
      <c r="T1473" s="247"/>
      <c r="U1473" s="14"/>
      <c r="V1473" s="14"/>
      <c r="W1473" s="14"/>
      <c r="X1473" s="14"/>
      <c r="Y1473" s="14"/>
      <c r="Z1473" s="14"/>
      <c r="AA1473" s="14"/>
      <c r="AB1473" s="14"/>
      <c r="AC1473" s="14"/>
      <c r="AD1473" s="14"/>
      <c r="AE1473" s="14"/>
      <c r="AT1473" s="248" t="s">
        <v>167</v>
      </c>
      <c r="AU1473" s="248" t="s">
        <v>87</v>
      </c>
      <c r="AV1473" s="14" t="s">
        <v>87</v>
      </c>
      <c r="AW1473" s="14" t="s">
        <v>33</v>
      </c>
      <c r="AX1473" s="14" t="s">
        <v>78</v>
      </c>
      <c r="AY1473" s="248" t="s">
        <v>157</v>
      </c>
    </row>
    <row r="1474" s="14" customFormat="1">
      <c r="A1474" s="14"/>
      <c r="B1474" s="238"/>
      <c r="C1474" s="239"/>
      <c r="D1474" s="229" t="s">
        <v>167</v>
      </c>
      <c r="E1474" s="240" t="s">
        <v>1</v>
      </c>
      <c r="F1474" s="241" t="s">
        <v>2833</v>
      </c>
      <c r="G1474" s="239"/>
      <c r="H1474" s="242">
        <v>40.5</v>
      </c>
      <c r="I1474" s="243"/>
      <c r="J1474" s="239"/>
      <c r="K1474" s="239"/>
      <c r="L1474" s="244"/>
      <c r="M1474" s="245"/>
      <c r="N1474" s="246"/>
      <c r="O1474" s="246"/>
      <c r="P1474" s="246"/>
      <c r="Q1474" s="246"/>
      <c r="R1474" s="246"/>
      <c r="S1474" s="246"/>
      <c r="T1474" s="247"/>
      <c r="U1474" s="14"/>
      <c r="V1474" s="14"/>
      <c r="W1474" s="14"/>
      <c r="X1474" s="14"/>
      <c r="Y1474" s="14"/>
      <c r="Z1474" s="14"/>
      <c r="AA1474" s="14"/>
      <c r="AB1474" s="14"/>
      <c r="AC1474" s="14"/>
      <c r="AD1474" s="14"/>
      <c r="AE1474" s="14"/>
      <c r="AT1474" s="248" t="s">
        <v>167</v>
      </c>
      <c r="AU1474" s="248" t="s">
        <v>87</v>
      </c>
      <c r="AV1474" s="14" t="s">
        <v>87</v>
      </c>
      <c r="AW1474" s="14" t="s">
        <v>33</v>
      </c>
      <c r="AX1474" s="14" t="s">
        <v>78</v>
      </c>
      <c r="AY1474" s="248" t="s">
        <v>157</v>
      </c>
    </row>
    <row r="1475" s="14" customFormat="1">
      <c r="A1475" s="14"/>
      <c r="B1475" s="238"/>
      <c r="C1475" s="239"/>
      <c r="D1475" s="229" t="s">
        <v>167</v>
      </c>
      <c r="E1475" s="240" t="s">
        <v>1</v>
      </c>
      <c r="F1475" s="241" t="s">
        <v>2834</v>
      </c>
      <c r="G1475" s="239"/>
      <c r="H1475" s="242">
        <v>2.5</v>
      </c>
      <c r="I1475" s="243"/>
      <c r="J1475" s="239"/>
      <c r="K1475" s="239"/>
      <c r="L1475" s="244"/>
      <c r="M1475" s="245"/>
      <c r="N1475" s="246"/>
      <c r="O1475" s="246"/>
      <c r="P1475" s="246"/>
      <c r="Q1475" s="246"/>
      <c r="R1475" s="246"/>
      <c r="S1475" s="246"/>
      <c r="T1475" s="247"/>
      <c r="U1475" s="14"/>
      <c r="V1475" s="14"/>
      <c r="W1475" s="14"/>
      <c r="X1475" s="14"/>
      <c r="Y1475" s="14"/>
      <c r="Z1475" s="14"/>
      <c r="AA1475" s="14"/>
      <c r="AB1475" s="14"/>
      <c r="AC1475" s="14"/>
      <c r="AD1475" s="14"/>
      <c r="AE1475" s="14"/>
      <c r="AT1475" s="248" t="s">
        <v>167</v>
      </c>
      <c r="AU1475" s="248" t="s">
        <v>87</v>
      </c>
      <c r="AV1475" s="14" t="s">
        <v>87</v>
      </c>
      <c r="AW1475" s="14" t="s">
        <v>33</v>
      </c>
      <c r="AX1475" s="14" t="s">
        <v>78</v>
      </c>
      <c r="AY1475" s="248" t="s">
        <v>157</v>
      </c>
    </row>
    <row r="1476" s="15" customFormat="1">
      <c r="A1476" s="15"/>
      <c r="B1476" s="249"/>
      <c r="C1476" s="250"/>
      <c r="D1476" s="229" t="s">
        <v>167</v>
      </c>
      <c r="E1476" s="251" t="s">
        <v>1</v>
      </c>
      <c r="F1476" s="252" t="s">
        <v>171</v>
      </c>
      <c r="G1476" s="250"/>
      <c r="H1476" s="253">
        <v>96.150000000000006</v>
      </c>
      <c r="I1476" s="254"/>
      <c r="J1476" s="250"/>
      <c r="K1476" s="250"/>
      <c r="L1476" s="255"/>
      <c r="M1476" s="256"/>
      <c r="N1476" s="257"/>
      <c r="O1476" s="257"/>
      <c r="P1476" s="257"/>
      <c r="Q1476" s="257"/>
      <c r="R1476" s="257"/>
      <c r="S1476" s="257"/>
      <c r="T1476" s="258"/>
      <c r="U1476" s="15"/>
      <c r="V1476" s="15"/>
      <c r="W1476" s="15"/>
      <c r="X1476" s="15"/>
      <c r="Y1476" s="15"/>
      <c r="Z1476" s="15"/>
      <c r="AA1476" s="15"/>
      <c r="AB1476" s="15"/>
      <c r="AC1476" s="15"/>
      <c r="AD1476" s="15"/>
      <c r="AE1476" s="15"/>
      <c r="AT1476" s="259" t="s">
        <v>167</v>
      </c>
      <c r="AU1476" s="259" t="s">
        <v>87</v>
      </c>
      <c r="AV1476" s="15" t="s">
        <v>165</v>
      </c>
      <c r="AW1476" s="15" t="s">
        <v>33</v>
      </c>
      <c r="AX1476" s="15" t="s">
        <v>85</v>
      </c>
      <c r="AY1476" s="259" t="s">
        <v>157</v>
      </c>
    </row>
    <row r="1477" s="2" customFormat="1" ht="33" customHeight="1">
      <c r="A1477" s="38"/>
      <c r="B1477" s="39"/>
      <c r="C1477" s="214" t="s">
        <v>2835</v>
      </c>
      <c r="D1477" s="214" t="s">
        <v>160</v>
      </c>
      <c r="E1477" s="215" t="s">
        <v>2836</v>
      </c>
      <c r="F1477" s="216" t="s">
        <v>2837</v>
      </c>
      <c r="G1477" s="217" t="s">
        <v>202</v>
      </c>
      <c r="H1477" s="218">
        <v>25.550000000000001</v>
      </c>
      <c r="I1477" s="219"/>
      <c r="J1477" s="220">
        <f>ROUND(I1477*H1477,2)</f>
        <v>0</v>
      </c>
      <c r="K1477" s="216" t="s">
        <v>164</v>
      </c>
      <c r="L1477" s="44"/>
      <c r="M1477" s="221" t="s">
        <v>1</v>
      </c>
      <c r="N1477" s="222" t="s">
        <v>43</v>
      </c>
      <c r="O1477" s="91"/>
      <c r="P1477" s="223">
        <f>O1477*H1477</f>
        <v>0</v>
      </c>
      <c r="Q1477" s="223">
        <v>0.018419999999999999</v>
      </c>
      <c r="R1477" s="223">
        <f>Q1477*H1477</f>
        <v>0.47063099999999997</v>
      </c>
      <c r="S1477" s="223">
        <v>0</v>
      </c>
      <c r="T1477" s="224">
        <f>S1477*H1477</f>
        <v>0</v>
      </c>
      <c r="U1477" s="38"/>
      <c r="V1477" s="38"/>
      <c r="W1477" s="38"/>
      <c r="X1477" s="38"/>
      <c r="Y1477" s="38"/>
      <c r="Z1477" s="38"/>
      <c r="AA1477" s="38"/>
      <c r="AB1477" s="38"/>
      <c r="AC1477" s="38"/>
      <c r="AD1477" s="38"/>
      <c r="AE1477" s="38"/>
      <c r="AR1477" s="225" t="s">
        <v>254</v>
      </c>
      <c r="AT1477" s="225" t="s">
        <v>160</v>
      </c>
      <c r="AU1477" s="225" t="s">
        <v>87</v>
      </c>
      <c r="AY1477" s="17" t="s">
        <v>157</v>
      </c>
      <c r="BE1477" s="226">
        <f>IF(N1477="základní",J1477,0)</f>
        <v>0</v>
      </c>
      <c r="BF1477" s="226">
        <f>IF(N1477="snížená",J1477,0)</f>
        <v>0</v>
      </c>
      <c r="BG1477" s="226">
        <f>IF(N1477="zákl. přenesená",J1477,0)</f>
        <v>0</v>
      </c>
      <c r="BH1477" s="226">
        <f>IF(N1477="sníž. přenesená",J1477,0)</f>
        <v>0</v>
      </c>
      <c r="BI1477" s="226">
        <f>IF(N1477="nulová",J1477,0)</f>
        <v>0</v>
      </c>
      <c r="BJ1477" s="17" t="s">
        <v>85</v>
      </c>
      <c r="BK1477" s="226">
        <f>ROUND(I1477*H1477,2)</f>
        <v>0</v>
      </c>
      <c r="BL1477" s="17" t="s">
        <v>254</v>
      </c>
      <c r="BM1477" s="225" t="s">
        <v>2838</v>
      </c>
    </row>
    <row r="1478" s="14" customFormat="1">
      <c r="A1478" s="14"/>
      <c r="B1478" s="238"/>
      <c r="C1478" s="239"/>
      <c r="D1478" s="229" t="s">
        <v>167</v>
      </c>
      <c r="E1478" s="240" t="s">
        <v>1</v>
      </c>
      <c r="F1478" s="241" t="s">
        <v>2839</v>
      </c>
      <c r="G1478" s="239"/>
      <c r="H1478" s="242">
        <v>13.5</v>
      </c>
      <c r="I1478" s="243"/>
      <c r="J1478" s="239"/>
      <c r="K1478" s="239"/>
      <c r="L1478" s="244"/>
      <c r="M1478" s="245"/>
      <c r="N1478" s="246"/>
      <c r="O1478" s="246"/>
      <c r="P1478" s="246"/>
      <c r="Q1478" s="246"/>
      <c r="R1478" s="246"/>
      <c r="S1478" s="246"/>
      <c r="T1478" s="247"/>
      <c r="U1478" s="14"/>
      <c r="V1478" s="14"/>
      <c r="W1478" s="14"/>
      <c r="X1478" s="14"/>
      <c r="Y1478" s="14"/>
      <c r="Z1478" s="14"/>
      <c r="AA1478" s="14"/>
      <c r="AB1478" s="14"/>
      <c r="AC1478" s="14"/>
      <c r="AD1478" s="14"/>
      <c r="AE1478" s="14"/>
      <c r="AT1478" s="248" t="s">
        <v>167</v>
      </c>
      <c r="AU1478" s="248" t="s">
        <v>87</v>
      </c>
      <c r="AV1478" s="14" t="s">
        <v>87</v>
      </c>
      <c r="AW1478" s="14" t="s">
        <v>33</v>
      </c>
      <c r="AX1478" s="14" t="s">
        <v>78</v>
      </c>
      <c r="AY1478" s="248" t="s">
        <v>157</v>
      </c>
    </row>
    <row r="1479" s="14" customFormat="1">
      <c r="A1479" s="14"/>
      <c r="B1479" s="238"/>
      <c r="C1479" s="239"/>
      <c r="D1479" s="229" t="s">
        <v>167</v>
      </c>
      <c r="E1479" s="240" t="s">
        <v>1</v>
      </c>
      <c r="F1479" s="241" t="s">
        <v>2840</v>
      </c>
      <c r="G1479" s="239"/>
      <c r="H1479" s="242">
        <v>3.2999999999999998</v>
      </c>
      <c r="I1479" s="243"/>
      <c r="J1479" s="239"/>
      <c r="K1479" s="239"/>
      <c r="L1479" s="244"/>
      <c r="M1479" s="245"/>
      <c r="N1479" s="246"/>
      <c r="O1479" s="246"/>
      <c r="P1479" s="246"/>
      <c r="Q1479" s="246"/>
      <c r="R1479" s="246"/>
      <c r="S1479" s="246"/>
      <c r="T1479" s="247"/>
      <c r="U1479" s="14"/>
      <c r="V1479" s="14"/>
      <c r="W1479" s="14"/>
      <c r="X1479" s="14"/>
      <c r="Y1479" s="14"/>
      <c r="Z1479" s="14"/>
      <c r="AA1479" s="14"/>
      <c r="AB1479" s="14"/>
      <c r="AC1479" s="14"/>
      <c r="AD1479" s="14"/>
      <c r="AE1479" s="14"/>
      <c r="AT1479" s="248" t="s">
        <v>167</v>
      </c>
      <c r="AU1479" s="248" t="s">
        <v>87</v>
      </c>
      <c r="AV1479" s="14" t="s">
        <v>87</v>
      </c>
      <c r="AW1479" s="14" t="s">
        <v>33</v>
      </c>
      <c r="AX1479" s="14" t="s">
        <v>78</v>
      </c>
      <c r="AY1479" s="248" t="s">
        <v>157</v>
      </c>
    </row>
    <row r="1480" s="14" customFormat="1">
      <c r="A1480" s="14"/>
      <c r="B1480" s="238"/>
      <c r="C1480" s="239"/>
      <c r="D1480" s="229" t="s">
        <v>167</v>
      </c>
      <c r="E1480" s="240" t="s">
        <v>1</v>
      </c>
      <c r="F1480" s="241" t="s">
        <v>2841</v>
      </c>
      <c r="G1480" s="239"/>
      <c r="H1480" s="242">
        <v>3.7999999999999998</v>
      </c>
      <c r="I1480" s="243"/>
      <c r="J1480" s="239"/>
      <c r="K1480" s="239"/>
      <c r="L1480" s="244"/>
      <c r="M1480" s="245"/>
      <c r="N1480" s="246"/>
      <c r="O1480" s="246"/>
      <c r="P1480" s="246"/>
      <c r="Q1480" s="246"/>
      <c r="R1480" s="246"/>
      <c r="S1480" s="246"/>
      <c r="T1480" s="247"/>
      <c r="U1480" s="14"/>
      <c r="V1480" s="14"/>
      <c r="W1480" s="14"/>
      <c r="X1480" s="14"/>
      <c r="Y1480" s="14"/>
      <c r="Z1480" s="14"/>
      <c r="AA1480" s="14"/>
      <c r="AB1480" s="14"/>
      <c r="AC1480" s="14"/>
      <c r="AD1480" s="14"/>
      <c r="AE1480" s="14"/>
      <c r="AT1480" s="248" t="s">
        <v>167</v>
      </c>
      <c r="AU1480" s="248" t="s">
        <v>87</v>
      </c>
      <c r="AV1480" s="14" t="s">
        <v>87</v>
      </c>
      <c r="AW1480" s="14" t="s">
        <v>33</v>
      </c>
      <c r="AX1480" s="14" t="s">
        <v>78</v>
      </c>
      <c r="AY1480" s="248" t="s">
        <v>157</v>
      </c>
    </row>
    <row r="1481" s="14" customFormat="1">
      <c r="A1481" s="14"/>
      <c r="B1481" s="238"/>
      <c r="C1481" s="239"/>
      <c r="D1481" s="229" t="s">
        <v>167</v>
      </c>
      <c r="E1481" s="240" t="s">
        <v>1</v>
      </c>
      <c r="F1481" s="241" t="s">
        <v>2842</v>
      </c>
      <c r="G1481" s="239"/>
      <c r="H1481" s="242">
        <v>4.9500000000000002</v>
      </c>
      <c r="I1481" s="243"/>
      <c r="J1481" s="239"/>
      <c r="K1481" s="239"/>
      <c r="L1481" s="244"/>
      <c r="M1481" s="245"/>
      <c r="N1481" s="246"/>
      <c r="O1481" s="246"/>
      <c r="P1481" s="246"/>
      <c r="Q1481" s="246"/>
      <c r="R1481" s="246"/>
      <c r="S1481" s="246"/>
      <c r="T1481" s="247"/>
      <c r="U1481" s="14"/>
      <c r="V1481" s="14"/>
      <c r="W1481" s="14"/>
      <c r="X1481" s="14"/>
      <c r="Y1481" s="14"/>
      <c r="Z1481" s="14"/>
      <c r="AA1481" s="14"/>
      <c r="AB1481" s="14"/>
      <c r="AC1481" s="14"/>
      <c r="AD1481" s="14"/>
      <c r="AE1481" s="14"/>
      <c r="AT1481" s="248" t="s">
        <v>167</v>
      </c>
      <c r="AU1481" s="248" t="s">
        <v>87</v>
      </c>
      <c r="AV1481" s="14" t="s">
        <v>87</v>
      </c>
      <c r="AW1481" s="14" t="s">
        <v>33</v>
      </c>
      <c r="AX1481" s="14" t="s">
        <v>78</v>
      </c>
      <c r="AY1481" s="248" t="s">
        <v>157</v>
      </c>
    </row>
    <row r="1482" s="15" customFormat="1">
      <c r="A1482" s="15"/>
      <c r="B1482" s="249"/>
      <c r="C1482" s="250"/>
      <c r="D1482" s="229" t="s">
        <v>167</v>
      </c>
      <c r="E1482" s="251" t="s">
        <v>1</v>
      </c>
      <c r="F1482" s="252" t="s">
        <v>171</v>
      </c>
      <c r="G1482" s="250"/>
      <c r="H1482" s="253">
        <v>25.550000000000001</v>
      </c>
      <c r="I1482" s="254"/>
      <c r="J1482" s="250"/>
      <c r="K1482" s="250"/>
      <c r="L1482" s="255"/>
      <c r="M1482" s="256"/>
      <c r="N1482" s="257"/>
      <c r="O1482" s="257"/>
      <c r="P1482" s="257"/>
      <c r="Q1482" s="257"/>
      <c r="R1482" s="257"/>
      <c r="S1482" s="257"/>
      <c r="T1482" s="258"/>
      <c r="U1482" s="15"/>
      <c r="V1482" s="15"/>
      <c r="W1482" s="15"/>
      <c r="X1482" s="15"/>
      <c r="Y1482" s="15"/>
      <c r="Z1482" s="15"/>
      <c r="AA1482" s="15"/>
      <c r="AB1482" s="15"/>
      <c r="AC1482" s="15"/>
      <c r="AD1482" s="15"/>
      <c r="AE1482" s="15"/>
      <c r="AT1482" s="259" t="s">
        <v>167</v>
      </c>
      <c r="AU1482" s="259" t="s">
        <v>87</v>
      </c>
      <c r="AV1482" s="15" t="s">
        <v>165</v>
      </c>
      <c r="AW1482" s="15" t="s">
        <v>33</v>
      </c>
      <c r="AX1482" s="15" t="s">
        <v>85</v>
      </c>
      <c r="AY1482" s="259" t="s">
        <v>157</v>
      </c>
    </row>
    <row r="1483" s="2" customFormat="1" ht="33" customHeight="1">
      <c r="A1483" s="38"/>
      <c r="B1483" s="39"/>
      <c r="C1483" s="214" t="s">
        <v>2843</v>
      </c>
      <c r="D1483" s="214" t="s">
        <v>160</v>
      </c>
      <c r="E1483" s="215" t="s">
        <v>2844</v>
      </c>
      <c r="F1483" s="216" t="s">
        <v>2845</v>
      </c>
      <c r="G1483" s="217" t="s">
        <v>202</v>
      </c>
      <c r="H1483" s="218">
        <v>13.4</v>
      </c>
      <c r="I1483" s="219"/>
      <c r="J1483" s="220">
        <f>ROUND(I1483*H1483,2)</f>
        <v>0</v>
      </c>
      <c r="K1483" s="216" t="s">
        <v>164</v>
      </c>
      <c r="L1483" s="44"/>
      <c r="M1483" s="221" t="s">
        <v>1</v>
      </c>
      <c r="N1483" s="222" t="s">
        <v>43</v>
      </c>
      <c r="O1483" s="91"/>
      <c r="P1483" s="223">
        <f>O1483*H1483</f>
        <v>0</v>
      </c>
      <c r="Q1483" s="223">
        <v>0.026689999999999998</v>
      </c>
      <c r="R1483" s="223">
        <f>Q1483*H1483</f>
        <v>0.35764599999999996</v>
      </c>
      <c r="S1483" s="223">
        <v>0</v>
      </c>
      <c r="T1483" s="224">
        <f>S1483*H1483</f>
        <v>0</v>
      </c>
      <c r="U1483" s="38"/>
      <c r="V1483" s="38"/>
      <c r="W1483" s="38"/>
      <c r="X1483" s="38"/>
      <c r="Y1483" s="38"/>
      <c r="Z1483" s="38"/>
      <c r="AA1483" s="38"/>
      <c r="AB1483" s="38"/>
      <c r="AC1483" s="38"/>
      <c r="AD1483" s="38"/>
      <c r="AE1483" s="38"/>
      <c r="AR1483" s="225" t="s">
        <v>254</v>
      </c>
      <c r="AT1483" s="225" t="s">
        <v>160</v>
      </c>
      <c r="AU1483" s="225" t="s">
        <v>87</v>
      </c>
      <c r="AY1483" s="17" t="s">
        <v>157</v>
      </c>
      <c r="BE1483" s="226">
        <f>IF(N1483="základní",J1483,0)</f>
        <v>0</v>
      </c>
      <c r="BF1483" s="226">
        <f>IF(N1483="snížená",J1483,0)</f>
        <v>0</v>
      </c>
      <c r="BG1483" s="226">
        <f>IF(N1483="zákl. přenesená",J1483,0)</f>
        <v>0</v>
      </c>
      <c r="BH1483" s="226">
        <f>IF(N1483="sníž. přenesená",J1483,0)</f>
        <v>0</v>
      </c>
      <c r="BI1483" s="226">
        <f>IF(N1483="nulová",J1483,0)</f>
        <v>0</v>
      </c>
      <c r="BJ1483" s="17" t="s">
        <v>85</v>
      </c>
      <c r="BK1483" s="226">
        <f>ROUND(I1483*H1483,2)</f>
        <v>0</v>
      </c>
      <c r="BL1483" s="17" t="s">
        <v>254</v>
      </c>
      <c r="BM1483" s="225" t="s">
        <v>2846</v>
      </c>
    </row>
    <row r="1484" s="14" customFormat="1">
      <c r="A1484" s="14"/>
      <c r="B1484" s="238"/>
      <c r="C1484" s="239"/>
      <c r="D1484" s="229" t="s">
        <v>167</v>
      </c>
      <c r="E1484" s="240" t="s">
        <v>1</v>
      </c>
      <c r="F1484" s="241" t="s">
        <v>2847</v>
      </c>
      <c r="G1484" s="239"/>
      <c r="H1484" s="242">
        <v>4</v>
      </c>
      <c r="I1484" s="243"/>
      <c r="J1484" s="239"/>
      <c r="K1484" s="239"/>
      <c r="L1484" s="244"/>
      <c r="M1484" s="245"/>
      <c r="N1484" s="246"/>
      <c r="O1484" s="246"/>
      <c r="P1484" s="246"/>
      <c r="Q1484" s="246"/>
      <c r="R1484" s="246"/>
      <c r="S1484" s="246"/>
      <c r="T1484" s="247"/>
      <c r="U1484" s="14"/>
      <c r="V1484" s="14"/>
      <c r="W1484" s="14"/>
      <c r="X1484" s="14"/>
      <c r="Y1484" s="14"/>
      <c r="Z1484" s="14"/>
      <c r="AA1484" s="14"/>
      <c r="AB1484" s="14"/>
      <c r="AC1484" s="14"/>
      <c r="AD1484" s="14"/>
      <c r="AE1484" s="14"/>
      <c r="AT1484" s="248" t="s">
        <v>167</v>
      </c>
      <c r="AU1484" s="248" t="s">
        <v>87</v>
      </c>
      <c r="AV1484" s="14" t="s">
        <v>87</v>
      </c>
      <c r="AW1484" s="14" t="s">
        <v>33</v>
      </c>
      <c r="AX1484" s="14" t="s">
        <v>78</v>
      </c>
      <c r="AY1484" s="248" t="s">
        <v>157</v>
      </c>
    </row>
    <row r="1485" s="14" customFormat="1">
      <c r="A1485" s="14"/>
      <c r="B1485" s="238"/>
      <c r="C1485" s="239"/>
      <c r="D1485" s="229" t="s">
        <v>167</v>
      </c>
      <c r="E1485" s="240" t="s">
        <v>1</v>
      </c>
      <c r="F1485" s="241" t="s">
        <v>2848</v>
      </c>
      <c r="G1485" s="239"/>
      <c r="H1485" s="242">
        <v>6.4000000000000004</v>
      </c>
      <c r="I1485" s="243"/>
      <c r="J1485" s="239"/>
      <c r="K1485" s="239"/>
      <c r="L1485" s="244"/>
      <c r="M1485" s="245"/>
      <c r="N1485" s="246"/>
      <c r="O1485" s="246"/>
      <c r="P1485" s="246"/>
      <c r="Q1485" s="246"/>
      <c r="R1485" s="246"/>
      <c r="S1485" s="246"/>
      <c r="T1485" s="247"/>
      <c r="U1485" s="14"/>
      <c r="V1485" s="14"/>
      <c r="W1485" s="14"/>
      <c r="X1485" s="14"/>
      <c r="Y1485" s="14"/>
      <c r="Z1485" s="14"/>
      <c r="AA1485" s="14"/>
      <c r="AB1485" s="14"/>
      <c r="AC1485" s="14"/>
      <c r="AD1485" s="14"/>
      <c r="AE1485" s="14"/>
      <c r="AT1485" s="248" t="s">
        <v>167</v>
      </c>
      <c r="AU1485" s="248" t="s">
        <v>87</v>
      </c>
      <c r="AV1485" s="14" t="s">
        <v>87</v>
      </c>
      <c r="AW1485" s="14" t="s">
        <v>33</v>
      </c>
      <c r="AX1485" s="14" t="s">
        <v>78</v>
      </c>
      <c r="AY1485" s="248" t="s">
        <v>157</v>
      </c>
    </row>
    <row r="1486" s="14" customFormat="1">
      <c r="A1486" s="14"/>
      <c r="B1486" s="238"/>
      <c r="C1486" s="239"/>
      <c r="D1486" s="229" t="s">
        <v>167</v>
      </c>
      <c r="E1486" s="240" t="s">
        <v>1</v>
      </c>
      <c r="F1486" s="241" t="s">
        <v>2849</v>
      </c>
      <c r="G1486" s="239"/>
      <c r="H1486" s="242">
        <v>3</v>
      </c>
      <c r="I1486" s="243"/>
      <c r="J1486" s="239"/>
      <c r="K1486" s="239"/>
      <c r="L1486" s="244"/>
      <c r="M1486" s="245"/>
      <c r="N1486" s="246"/>
      <c r="O1486" s="246"/>
      <c r="P1486" s="246"/>
      <c r="Q1486" s="246"/>
      <c r="R1486" s="246"/>
      <c r="S1486" s="246"/>
      <c r="T1486" s="247"/>
      <c r="U1486" s="14"/>
      <c r="V1486" s="14"/>
      <c r="W1486" s="14"/>
      <c r="X1486" s="14"/>
      <c r="Y1486" s="14"/>
      <c r="Z1486" s="14"/>
      <c r="AA1486" s="14"/>
      <c r="AB1486" s="14"/>
      <c r="AC1486" s="14"/>
      <c r="AD1486" s="14"/>
      <c r="AE1486" s="14"/>
      <c r="AT1486" s="248" t="s">
        <v>167</v>
      </c>
      <c r="AU1486" s="248" t="s">
        <v>87</v>
      </c>
      <c r="AV1486" s="14" t="s">
        <v>87</v>
      </c>
      <c r="AW1486" s="14" t="s">
        <v>33</v>
      </c>
      <c r="AX1486" s="14" t="s">
        <v>78</v>
      </c>
      <c r="AY1486" s="248" t="s">
        <v>157</v>
      </c>
    </row>
    <row r="1487" s="15" customFormat="1">
      <c r="A1487" s="15"/>
      <c r="B1487" s="249"/>
      <c r="C1487" s="250"/>
      <c r="D1487" s="229" t="s">
        <v>167</v>
      </c>
      <c r="E1487" s="251" t="s">
        <v>1</v>
      </c>
      <c r="F1487" s="252" t="s">
        <v>171</v>
      </c>
      <c r="G1487" s="250"/>
      <c r="H1487" s="253">
        <v>13.4</v>
      </c>
      <c r="I1487" s="254"/>
      <c r="J1487" s="250"/>
      <c r="K1487" s="250"/>
      <c r="L1487" s="255"/>
      <c r="M1487" s="256"/>
      <c r="N1487" s="257"/>
      <c r="O1487" s="257"/>
      <c r="P1487" s="257"/>
      <c r="Q1487" s="257"/>
      <c r="R1487" s="257"/>
      <c r="S1487" s="257"/>
      <c r="T1487" s="258"/>
      <c r="U1487" s="15"/>
      <c r="V1487" s="15"/>
      <c r="W1487" s="15"/>
      <c r="X1487" s="15"/>
      <c r="Y1487" s="15"/>
      <c r="Z1487" s="15"/>
      <c r="AA1487" s="15"/>
      <c r="AB1487" s="15"/>
      <c r="AC1487" s="15"/>
      <c r="AD1487" s="15"/>
      <c r="AE1487" s="15"/>
      <c r="AT1487" s="259" t="s">
        <v>167</v>
      </c>
      <c r="AU1487" s="259" t="s">
        <v>87</v>
      </c>
      <c r="AV1487" s="15" t="s">
        <v>165</v>
      </c>
      <c r="AW1487" s="15" t="s">
        <v>33</v>
      </c>
      <c r="AX1487" s="15" t="s">
        <v>85</v>
      </c>
      <c r="AY1487" s="259" t="s">
        <v>157</v>
      </c>
    </row>
    <row r="1488" s="2" customFormat="1" ht="33" customHeight="1">
      <c r="A1488" s="38"/>
      <c r="B1488" s="39"/>
      <c r="C1488" s="214" t="s">
        <v>2850</v>
      </c>
      <c r="D1488" s="214" t="s">
        <v>160</v>
      </c>
      <c r="E1488" s="215" t="s">
        <v>2851</v>
      </c>
      <c r="F1488" s="216" t="s">
        <v>2852</v>
      </c>
      <c r="G1488" s="217" t="s">
        <v>202</v>
      </c>
      <c r="H1488" s="218">
        <v>7</v>
      </c>
      <c r="I1488" s="219"/>
      <c r="J1488" s="220">
        <f>ROUND(I1488*H1488,2)</f>
        <v>0</v>
      </c>
      <c r="K1488" s="216" t="s">
        <v>164</v>
      </c>
      <c r="L1488" s="44"/>
      <c r="M1488" s="221" t="s">
        <v>1</v>
      </c>
      <c r="N1488" s="222" t="s">
        <v>43</v>
      </c>
      <c r="O1488" s="91"/>
      <c r="P1488" s="223">
        <f>O1488*H1488</f>
        <v>0</v>
      </c>
      <c r="Q1488" s="223">
        <v>0.044339999999999997</v>
      </c>
      <c r="R1488" s="223">
        <f>Q1488*H1488</f>
        <v>0.31037999999999999</v>
      </c>
      <c r="S1488" s="223">
        <v>0</v>
      </c>
      <c r="T1488" s="224">
        <f>S1488*H1488</f>
        <v>0</v>
      </c>
      <c r="U1488" s="38"/>
      <c r="V1488" s="38"/>
      <c r="W1488" s="38"/>
      <c r="X1488" s="38"/>
      <c r="Y1488" s="38"/>
      <c r="Z1488" s="38"/>
      <c r="AA1488" s="38"/>
      <c r="AB1488" s="38"/>
      <c r="AC1488" s="38"/>
      <c r="AD1488" s="38"/>
      <c r="AE1488" s="38"/>
      <c r="AR1488" s="225" t="s">
        <v>254</v>
      </c>
      <c r="AT1488" s="225" t="s">
        <v>160</v>
      </c>
      <c r="AU1488" s="225" t="s">
        <v>87</v>
      </c>
      <c r="AY1488" s="17" t="s">
        <v>157</v>
      </c>
      <c r="BE1488" s="226">
        <f>IF(N1488="základní",J1488,0)</f>
        <v>0</v>
      </c>
      <c r="BF1488" s="226">
        <f>IF(N1488="snížená",J1488,0)</f>
        <v>0</v>
      </c>
      <c r="BG1488" s="226">
        <f>IF(N1488="zákl. přenesená",J1488,0)</f>
        <v>0</v>
      </c>
      <c r="BH1488" s="226">
        <f>IF(N1488="sníž. přenesená",J1488,0)</f>
        <v>0</v>
      </c>
      <c r="BI1488" s="226">
        <f>IF(N1488="nulová",J1488,0)</f>
        <v>0</v>
      </c>
      <c r="BJ1488" s="17" t="s">
        <v>85</v>
      </c>
      <c r="BK1488" s="226">
        <f>ROUND(I1488*H1488,2)</f>
        <v>0</v>
      </c>
      <c r="BL1488" s="17" t="s">
        <v>254</v>
      </c>
      <c r="BM1488" s="225" t="s">
        <v>2853</v>
      </c>
    </row>
    <row r="1489" s="14" customFormat="1">
      <c r="A1489" s="14"/>
      <c r="B1489" s="238"/>
      <c r="C1489" s="239"/>
      <c r="D1489" s="229" t="s">
        <v>167</v>
      </c>
      <c r="E1489" s="240" t="s">
        <v>1</v>
      </c>
      <c r="F1489" s="241" t="s">
        <v>2854</v>
      </c>
      <c r="G1489" s="239"/>
      <c r="H1489" s="242">
        <v>7</v>
      </c>
      <c r="I1489" s="243"/>
      <c r="J1489" s="239"/>
      <c r="K1489" s="239"/>
      <c r="L1489" s="244"/>
      <c r="M1489" s="245"/>
      <c r="N1489" s="246"/>
      <c r="O1489" s="246"/>
      <c r="P1489" s="246"/>
      <c r="Q1489" s="246"/>
      <c r="R1489" s="246"/>
      <c r="S1489" s="246"/>
      <c r="T1489" s="247"/>
      <c r="U1489" s="14"/>
      <c r="V1489" s="14"/>
      <c r="W1489" s="14"/>
      <c r="X1489" s="14"/>
      <c r="Y1489" s="14"/>
      <c r="Z1489" s="14"/>
      <c r="AA1489" s="14"/>
      <c r="AB1489" s="14"/>
      <c r="AC1489" s="14"/>
      <c r="AD1489" s="14"/>
      <c r="AE1489" s="14"/>
      <c r="AT1489" s="248" t="s">
        <v>167</v>
      </c>
      <c r="AU1489" s="248" t="s">
        <v>87</v>
      </c>
      <c r="AV1489" s="14" t="s">
        <v>87</v>
      </c>
      <c r="AW1489" s="14" t="s">
        <v>33</v>
      </c>
      <c r="AX1489" s="14" t="s">
        <v>85</v>
      </c>
      <c r="AY1489" s="248" t="s">
        <v>157</v>
      </c>
    </row>
    <row r="1490" s="2" customFormat="1" ht="37.8" customHeight="1">
      <c r="A1490" s="38"/>
      <c r="B1490" s="39"/>
      <c r="C1490" s="214" t="s">
        <v>2855</v>
      </c>
      <c r="D1490" s="214" t="s">
        <v>160</v>
      </c>
      <c r="E1490" s="215" t="s">
        <v>2856</v>
      </c>
      <c r="F1490" s="216" t="s">
        <v>2857</v>
      </c>
      <c r="G1490" s="217" t="s">
        <v>202</v>
      </c>
      <c r="H1490" s="218">
        <v>31.399999999999999</v>
      </c>
      <c r="I1490" s="219"/>
      <c r="J1490" s="220">
        <f>ROUND(I1490*H1490,2)</f>
        <v>0</v>
      </c>
      <c r="K1490" s="216" t="s">
        <v>164</v>
      </c>
      <c r="L1490" s="44"/>
      <c r="M1490" s="221" t="s">
        <v>1</v>
      </c>
      <c r="N1490" s="222" t="s">
        <v>43</v>
      </c>
      <c r="O1490" s="91"/>
      <c r="P1490" s="223">
        <f>O1490*H1490</f>
        <v>0</v>
      </c>
      <c r="Q1490" s="223">
        <v>0.0016800000000000001</v>
      </c>
      <c r="R1490" s="223">
        <f>Q1490*H1490</f>
        <v>0.052752</v>
      </c>
      <c r="S1490" s="223">
        <v>0</v>
      </c>
      <c r="T1490" s="224">
        <f>S1490*H1490</f>
        <v>0</v>
      </c>
      <c r="U1490" s="38"/>
      <c r="V1490" s="38"/>
      <c r="W1490" s="38"/>
      <c r="X1490" s="38"/>
      <c r="Y1490" s="38"/>
      <c r="Z1490" s="38"/>
      <c r="AA1490" s="38"/>
      <c r="AB1490" s="38"/>
      <c r="AC1490" s="38"/>
      <c r="AD1490" s="38"/>
      <c r="AE1490" s="38"/>
      <c r="AR1490" s="225" t="s">
        <v>254</v>
      </c>
      <c r="AT1490" s="225" t="s">
        <v>160</v>
      </c>
      <c r="AU1490" s="225" t="s">
        <v>87</v>
      </c>
      <c r="AY1490" s="17" t="s">
        <v>157</v>
      </c>
      <c r="BE1490" s="226">
        <f>IF(N1490="základní",J1490,0)</f>
        <v>0</v>
      </c>
      <c r="BF1490" s="226">
        <f>IF(N1490="snížená",J1490,0)</f>
        <v>0</v>
      </c>
      <c r="BG1490" s="226">
        <f>IF(N1490="zákl. přenesená",J1490,0)</f>
        <v>0</v>
      </c>
      <c r="BH1490" s="226">
        <f>IF(N1490="sníž. přenesená",J1490,0)</f>
        <v>0</v>
      </c>
      <c r="BI1490" s="226">
        <f>IF(N1490="nulová",J1490,0)</f>
        <v>0</v>
      </c>
      <c r="BJ1490" s="17" t="s">
        <v>85</v>
      </c>
      <c r="BK1490" s="226">
        <f>ROUND(I1490*H1490,2)</f>
        <v>0</v>
      </c>
      <c r="BL1490" s="17" t="s">
        <v>254</v>
      </c>
      <c r="BM1490" s="225" t="s">
        <v>2858</v>
      </c>
    </row>
    <row r="1491" s="14" customFormat="1">
      <c r="A1491" s="14"/>
      <c r="B1491" s="238"/>
      <c r="C1491" s="239"/>
      <c r="D1491" s="229" t="s">
        <v>167</v>
      </c>
      <c r="E1491" s="240" t="s">
        <v>1</v>
      </c>
      <c r="F1491" s="241" t="s">
        <v>2859</v>
      </c>
      <c r="G1491" s="239"/>
      <c r="H1491" s="242">
        <v>11</v>
      </c>
      <c r="I1491" s="243"/>
      <c r="J1491" s="239"/>
      <c r="K1491" s="239"/>
      <c r="L1491" s="244"/>
      <c r="M1491" s="245"/>
      <c r="N1491" s="246"/>
      <c r="O1491" s="246"/>
      <c r="P1491" s="246"/>
      <c r="Q1491" s="246"/>
      <c r="R1491" s="246"/>
      <c r="S1491" s="246"/>
      <c r="T1491" s="247"/>
      <c r="U1491" s="14"/>
      <c r="V1491" s="14"/>
      <c r="W1491" s="14"/>
      <c r="X1491" s="14"/>
      <c r="Y1491" s="14"/>
      <c r="Z1491" s="14"/>
      <c r="AA1491" s="14"/>
      <c r="AB1491" s="14"/>
      <c r="AC1491" s="14"/>
      <c r="AD1491" s="14"/>
      <c r="AE1491" s="14"/>
      <c r="AT1491" s="248" t="s">
        <v>167</v>
      </c>
      <c r="AU1491" s="248" t="s">
        <v>87</v>
      </c>
      <c r="AV1491" s="14" t="s">
        <v>87</v>
      </c>
      <c r="AW1491" s="14" t="s">
        <v>33</v>
      </c>
      <c r="AX1491" s="14" t="s">
        <v>78</v>
      </c>
      <c r="AY1491" s="248" t="s">
        <v>157</v>
      </c>
    </row>
    <row r="1492" s="14" customFormat="1">
      <c r="A1492" s="14"/>
      <c r="B1492" s="238"/>
      <c r="C1492" s="239"/>
      <c r="D1492" s="229" t="s">
        <v>167</v>
      </c>
      <c r="E1492" s="240" t="s">
        <v>1</v>
      </c>
      <c r="F1492" s="241" t="s">
        <v>2860</v>
      </c>
      <c r="G1492" s="239"/>
      <c r="H1492" s="242">
        <v>20.399999999999999</v>
      </c>
      <c r="I1492" s="243"/>
      <c r="J1492" s="239"/>
      <c r="K1492" s="239"/>
      <c r="L1492" s="244"/>
      <c r="M1492" s="245"/>
      <c r="N1492" s="246"/>
      <c r="O1492" s="246"/>
      <c r="P1492" s="246"/>
      <c r="Q1492" s="246"/>
      <c r="R1492" s="246"/>
      <c r="S1492" s="246"/>
      <c r="T1492" s="247"/>
      <c r="U1492" s="14"/>
      <c r="V1492" s="14"/>
      <c r="W1492" s="14"/>
      <c r="X1492" s="14"/>
      <c r="Y1492" s="14"/>
      <c r="Z1492" s="14"/>
      <c r="AA1492" s="14"/>
      <c r="AB1492" s="14"/>
      <c r="AC1492" s="14"/>
      <c r="AD1492" s="14"/>
      <c r="AE1492" s="14"/>
      <c r="AT1492" s="248" t="s">
        <v>167</v>
      </c>
      <c r="AU1492" s="248" t="s">
        <v>87</v>
      </c>
      <c r="AV1492" s="14" t="s">
        <v>87</v>
      </c>
      <c r="AW1492" s="14" t="s">
        <v>33</v>
      </c>
      <c r="AX1492" s="14" t="s">
        <v>78</v>
      </c>
      <c r="AY1492" s="248" t="s">
        <v>157</v>
      </c>
    </row>
    <row r="1493" s="15" customFormat="1">
      <c r="A1493" s="15"/>
      <c r="B1493" s="249"/>
      <c r="C1493" s="250"/>
      <c r="D1493" s="229" t="s">
        <v>167</v>
      </c>
      <c r="E1493" s="251" t="s">
        <v>1</v>
      </c>
      <c r="F1493" s="252" t="s">
        <v>171</v>
      </c>
      <c r="G1493" s="250"/>
      <c r="H1493" s="253">
        <v>31.399999999999999</v>
      </c>
      <c r="I1493" s="254"/>
      <c r="J1493" s="250"/>
      <c r="K1493" s="250"/>
      <c r="L1493" s="255"/>
      <c r="M1493" s="256"/>
      <c r="N1493" s="257"/>
      <c r="O1493" s="257"/>
      <c r="P1493" s="257"/>
      <c r="Q1493" s="257"/>
      <c r="R1493" s="257"/>
      <c r="S1493" s="257"/>
      <c r="T1493" s="258"/>
      <c r="U1493" s="15"/>
      <c r="V1493" s="15"/>
      <c r="W1493" s="15"/>
      <c r="X1493" s="15"/>
      <c r="Y1493" s="15"/>
      <c r="Z1493" s="15"/>
      <c r="AA1493" s="15"/>
      <c r="AB1493" s="15"/>
      <c r="AC1493" s="15"/>
      <c r="AD1493" s="15"/>
      <c r="AE1493" s="15"/>
      <c r="AT1493" s="259" t="s">
        <v>167</v>
      </c>
      <c r="AU1493" s="259" t="s">
        <v>87</v>
      </c>
      <c r="AV1493" s="15" t="s">
        <v>165</v>
      </c>
      <c r="AW1493" s="15" t="s">
        <v>33</v>
      </c>
      <c r="AX1493" s="15" t="s">
        <v>85</v>
      </c>
      <c r="AY1493" s="259" t="s">
        <v>157</v>
      </c>
    </row>
    <row r="1494" s="2" customFormat="1" ht="37.8" customHeight="1">
      <c r="A1494" s="38"/>
      <c r="B1494" s="39"/>
      <c r="C1494" s="214" t="s">
        <v>2861</v>
      </c>
      <c r="D1494" s="214" t="s">
        <v>160</v>
      </c>
      <c r="E1494" s="215" t="s">
        <v>2862</v>
      </c>
      <c r="F1494" s="216" t="s">
        <v>2863</v>
      </c>
      <c r="G1494" s="217" t="s">
        <v>202</v>
      </c>
      <c r="H1494" s="218">
        <v>94.230000000000004</v>
      </c>
      <c r="I1494" s="219"/>
      <c r="J1494" s="220">
        <f>ROUND(I1494*H1494,2)</f>
        <v>0</v>
      </c>
      <c r="K1494" s="216" t="s">
        <v>164</v>
      </c>
      <c r="L1494" s="44"/>
      <c r="M1494" s="221" t="s">
        <v>1</v>
      </c>
      <c r="N1494" s="222" t="s">
        <v>43</v>
      </c>
      <c r="O1494" s="91"/>
      <c r="P1494" s="223">
        <f>O1494*H1494</f>
        <v>0</v>
      </c>
      <c r="Q1494" s="223">
        <v>0.0034499999999999999</v>
      </c>
      <c r="R1494" s="223">
        <f>Q1494*H1494</f>
        <v>0.32509350000000004</v>
      </c>
      <c r="S1494" s="223">
        <v>0</v>
      </c>
      <c r="T1494" s="224">
        <f>S1494*H1494</f>
        <v>0</v>
      </c>
      <c r="U1494" s="38"/>
      <c r="V1494" s="38"/>
      <c r="W1494" s="38"/>
      <c r="X1494" s="38"/>
      <c r="Y1494" s="38"/>
      <c r="Z1494" s="38"/>
      <c r="AA1494" s="38"/>
      <c r="AB1494" s="38"/>
      <c r="AC1494" s="38"/>
      <c r="AD1494" s="38"/>
      <c r="AE1494" s="38"/>
      <c r="AR1494" s="225" t="s">
        <v>254</v>
      </c>
      <c r="AT1494" s="225" t="s">
        <v>160</v>
      </c>
      <c r="AU1494" s="225" t="s">
        <v>87</v>
      </c>
      <c r="AY1494" s="17" t="s">
        <v>157</v>
      </c>
      <c r="BE1494" s="226">
        <f>IF(N1494="základní",J1494,0)</f>
        <v>0</v>
      </c>
      <c r="BF1494" s="226">
        <f>IF(N1494="snížená",J1494,0)</f>
        <v>0</v>
      </c>
      <c r="BG1494" s="226">
        <f>IF(N1494="zákl. přenesená",J1494,0)</f>
        <v>0</v>
      </c>
      <c r="BH1494" s="226">
        <f>IF(N1494="sníž. přenesená",J1494,0)</f>
        <v>0</v>
      </c>
      <c r="BI1494" s="226">
        <f>IF(N1494="nulová",J1494,0)</f>
        <v>0</v>
      </c>
      <c r="BJ1494" s="17" t="s">
        <v>85</v>
      </c>
      <c r="BK1494" s="226">
        <f>ROUND(I1494*H1494,2)</f>
        <v>0</v>
      </c>
      <c r="BL1494" s="17" t="s">
        <v>254</v>
      </c>
      <c r="BM1494" s="225" t="s">
        <v>2864</v>
      </c>
    </row>
    <row r="1495" s="14" customFormat="1">
      <c r="A1495" s="14"/>
      <c r="B1495" s="238"/>
      <c r="C1495" s="239"/>
      <c r="D1495" s="229" t="s">
        <v>167</v>
      </c>
      <c r="E1495" s="240" t="s">
        <v>1</v>
      </c>
      <c r="F1495" s="241" t="s">
        <v>2865</v>
      </c>
      <c r="G1495" s="239"/>
      <c r="H1495" s="242">
        <v>26.199999999999999</v>
      </c>
      <c r="I1495" s="243"/>
      <c r="J1495" s="239"/>
      <c r="K1495" s="239"/>
      <c r="L1495" s="244"/>
      <c r="M1495" s="245"/>
      <c r="N1495" s="246"/>
      <c r="O1495" s="246"/>
      <c r="P1495" s="246"/>
      <c r="Q1495" s="246"/>
      <c r="R1495" s="246"/>
      <c r="S1495" s="246"/>
      <c r="T1495" s="247"/>
      <c r="U1495" s="14"/>
      <c r="V1495" s="14"/>
      <c r="W1495" s="14"/>
      <c r="X1495" s="14"/>
      <c r="Y1495" s="14"/>
      <c r="Z1495" s="14"/>
      <c r="AA1495" s="14"/>
      <c r="AB1495" s="14"/>
      <c r="AC1495" s="14"/>
      <c r="AD1495" s="14"/>
      <c r="AE1495" s="14"/>
      <c r="AT1495" s="248" t="s">
        <v>167</v>
      </c>
      <c r="AU1495" s="248" t="s">
        <v>87</v>
      </c>
      <c r="AV1495" s="14" t="s">
        <v>87</v>
      </c>
      <c r="AW1495" s="14" t="s">
        <v>33</v>
      </c>
      <c r="AX1495" s="14" t="s">
        <v>78</v>
      </c>
      <c r="AY1495" s="248" t="s">
        <v>157</v>
      </c>
    </row>
    <row r="1496" s="14" customFormat="1">
      <c r="A1496" s="14"/>
      <c r="B1496" s="238"/>
      <c r="C1496" s="239"/>
      <c r="D1496" s="229" t="s">
        <v>167</v>
      </c>
      <c r="E1496" s="240" t="s">
        <v>1</v>
      </c>
      <c r="F1496" s="241" t="s">
        <v>2866</v>
      </c>
      <c r="G1496" s="239"/>
      <c r="H1496" s="242">
        <v>44.75</v>
      </c>
      <c r="I1496" s="243"/>
      <c r="J1496" s="239"/>
      <c r="K1496" s="239"/>
      <c r="L1496" s="244"/>
      <c r="M1496" s="245"/>
      <c r="N1496" s="246"/>
      <c r="O1496" s="246"/>
      <c r="P1496" s="246"/>
      <c r="Q1496" s="246"/>
      <c r="R1496" s="246"/>
      <c r="S1496" s="246"/>
      <c r="T1496" s="247"/>
      <c r="U1496" s="14"/>
      <c r="V1496" s="14"/>
      <c r="W1496" s="14"/>
      <c r="X1496" s="14"/>
      <c r="Y1496" s="14"/>
      <c r="Z1496" s="14"/>
      <c r="AA1496" s="14"/>
      <c r="AB1496" s="14"/>
      <c r="AC1496" s="14"/>
      <c r="AD1496" s="14"/>
      <c r="AE1496" s="14"/>
      <c r="AT1496" s="248" t="s">
        <v>167</v>
      </c>
      <c r="AU1496" s="248" t="s">
        <v>87</v>
      </c>
      <c r="AV1496" s="14" t="s">
        <v>87</v>
      </c>
      <c r="AW1496" s="14" t="s">
        <v>33</v>
      </c>
      <c r="AX1496" s="14" t="s">
        <v>78</v>
      </c>
      <c r="AY1496" s="248" t="s">
        <v>157</v>
      </c>
    </row>
    <row r="1497" s="14" customFormat="1">
      <c r="A1497" s="14"/>
      <c r="B1497" s="238"/>
      <c r="C1497" s="239"/>
      <c r="D1497" s="229" t="s">
        <v>167</v>
      </c>
      <c r="E1497" s="240" t="s">
        <v>1</v>
      </c>
      <c r="F1497" s="241" t="s">
        <v>2867</v>
      </c>
      <c r="G1497" s="239"/>
      <c r="H1497" s="242">
        <v>23.280000000000001</v>
      </c>
      <c r="I1497" s="243"/>
      <c r="J1497" s="239"/>
      <c r="K1497" s="239"/>
      <c r="L1497" s="244"/>
      <c r="M1497" s="245"/>
      <c r="N1497" s="246"/>
      <c r="O1497" s="246"/>
      <c r="P1497" s="246"/>
      <c r="Q1497" s="246"/>
      <c r="R1497" s="246"/>
      <c r="S1497" s="246"/>
      <c r="T1497" s="247"/>
      <c r="U1497" s="14"/>
      <c r="V1497" s="14"/>
      <c r="W1497" s="14"/>
      <c r="X1497" s="14"/>
      <c r="Y1497" s="14"/>
      <c r="Z1497" s="14"/>
      <c r="AA1497" s="14"/>
      <c r="AB1497" s="14"/>
      <c r="AC1497" s="14"/>
      <c r="AD1497" s="14"/>
      <c r="AE1497" s="14"/>
      <c r="AT1497" s="248" t="s">
        <v>167</v>
      </c>
      <c r="AU1497" s="248" t="s">
        <v>87</v>
      </c>
      <c r="AV1497" s="14" t="s">
        <v>87</v>
      </c>
      <c r="AW1497" s="14" t="s">
        <v>33</v>
      </c>
      <c r="AX1497" s="14" t="s">
        <v>78</v>
      </c>
      <c r="AY1497" s="248" t="s">
        <v>157</v>
      </c>
    </row>
    <row r="1498" s="15" customFormat="1">
      <c r="A1498" s="15"/>
      <c r="B1498" s="249"/>
      <c r="C1498" s="250"/>
      <c r="D1498" s="229" t="s">
        <v>167</v>
      </c>
      <c r="E1498" s="251" t="s">
        <v>1</v>
      </c>
      <c r="F1498" s="252" t="s">
        <v>171</v>
      </c>
      <c r="G1498" s="250"/>
      <c r="H1498" s="253">
        <v>94.230000000000004</v>
      </c>
      <c r="I1498" s="254"/>
      <c r="J1498" s="250"/>
      <c r="K1498" s="250"/>
      <c r="L1498" s="255"/>
      <c r="M1498" s="256"/>
      <c r="N1498" s="257"/>
      <c r="O1498" s="257"/>
      <c r="P1498" s="257"/>
      <c r="Q1498" s="257"/>
      <c r="R1498" s="257"/>
      <c r="S1498" s="257"/>
      <c r="T1498" s="258"/>
      <c r="U1498" s="15"/>
      <c r="V1498" s="15"/>
      <c r="W1498" s="15"/>
      <c r="X1498" s="15"/>
      <c r="Y1498" s="15"/>
      <c r="Z1498" s="15"/>
      <c r="AA1498" s="15"/>
      <c r="AB1498" s="15"/>
      <c r="AC1498" s="15"/>
      <c r="AD1498" s="15"/>
      <c r="AE1498" s="15"/>
      <c r="AT1498" s="259" t="s">
        <v>167</v>
      </c>
      <c r="AU1498" s="259" t="s">
        <v>87</v>
      </c>
      <c r="AV1498" s="15" t="s">
        <v>165</v>
      </c>
      <c r="AW1498" s="15" t="s">
        <v>33</v>
      </c>
      <c r="AX1498" s="15" t="s">
        <v>85</v>
      </c>
      <c r="AY1498" s="259" t="s">
        <v>157</v>
      </c>
    </row>
    <row r="1499" s="2" customFormat="1" ht="33" customHeight="1">
      <c r="A1499" s="38"/>
      <c r="B1499" s="39"/>
      <c r="C1499" s="214" t="s">
        <v>2868</v>
      </c>
      <c r="D1499" s="214" t="s">
        <v>160</v>
      </c>
      <c r="E1499" s="215" t="s">
        <v>2869</v>
      </c>
      <c r="F1499" s="216" t="s">
        <v>2870</v>
      </c>
      <c r="G1499" s="217" t="s">
        <v>202</v>
      </c>
      <c r="H1499" s="218">
        <v>10.720000000000001</v>
      </c>
      <c r="I1499" s="219"/>
      <c r="J1499" s="220">
        <f>ROUND(I1499*H1499,2)</f>
        <v>0</v>
      </c>
      <c r="K1499" s="216" t="s">
        <v>164</v>
      </c>
      <c r="L1499" s="44"/>
      <c r="M1499" s="221" t="s">
        <v>1</v>
      </c>
      <c r="N1499" s="222" t="s">
        <v>43</v>
      </c>
      <c r="O1499" s="91"/>
      <c r="P1499" s="223">
        <f>O1499*H1499</f>
        <v>0</v>
      </c>
      <c r="Q1499" s="223">
        <v>0</v>
      </c>
      <c r="R1499" s="223">
        <f>Q1499*H1499</f>
        <v>0</v>
      </c>
      <c r="S1499" s="223">
        <v>0.00381</v>
      </c>
      <c r="T1499" s="224">
        <f>S1499*H1499</f>
        <v>0.040843200000000003</v>
      </c>
      <c r="U1499" s="38"/>
      <c r="V1499" s="38"/>
      <c r="W1499" s="38"/>
      <c r="X1499" s="38"/>
      <c r="Y1499" s="38"/>
      <c r="Z1499" s="38"/>
      <c r="AA1499" s="38"/>
      <c r="AB1499" s="38"/>
      <c r="AC1499" s="38"/>
      <c r="AD1499" s="38"/>
      <c r="AE1499" s="38"/>
      <c r="AR1499" s="225" t="s">
        <v>254</v>
      </c>
      <c r="AT1499" s="225" t="s">
        <v>160</v>
      </c>
      <c r="AU1499" s="225" t="s">
        <v>87</v>
      </c>
      <c r="AY1499" s="17" t="s">
        <v>157</v>
      </c>
      <c r="BE1499" s="226">
        <f>IF(N1499="základní",J1499,0)</f>
        <v>0</v>
      </c>
      <c r="BF1499" s="226">
        <f>IF(N1499="snížená",J1499,0)</f>
        <v>0</v>
      </c>
      <c r="BG1499" s="226">
        <f>IF(N1499="zákl. přenesená",J1499,0)</f>
        <v>0</v>
      </c>
      <c r="BH1499" s="226">
        <f>IF(N1499="sníž. přenesená",J1499,0)</f>
        <v>0</v>
      </c>
      <c r="BI1499" s="226">
        <f>IF(N1499="nulová",J1499,0)</f>
        <v>0</v>
      </c>
      <c r="BJ1499" s="17" t="s">
        <v>85</v>
      </c>
      <c r="BK1499" s="226">
        <f>ROUND(I1499*H1499,2)</f>
        <v>0</v>
      </c>
      <c r="BL1499" s="17" t="s">
        <v>254</v>
      </c>
      <c r="BM1499" s="225" t="s">
        <v>2871</v>
      </c>
    </row>
    <row r="1500" s="14" customFormat="1">
      <c r="A1500" s="14"/>
      <c r="B1500" s="238"/>
      <c r="C1500" s="239"/>
      <c r="D1500" s="229" t="s">
        <v>167</v>
      </c>
      <c r="E1500" s="240" t="s">
        <v>1</v>
      </c>
      <c r="F1500" s="241" t="s">
        <v>2872</v>
      </c>
      <c r="G1500" s="239"/>
      <c r="H1500" s="242">
        <v>10.720000000000001</v>
      </c>
      <c r="I1500" s="243"/>
      <c r="J1500" s="239"/>
      <c r="K1500" s="239"/>
      <c r="L1500" s="244"/>
      <c r="M1500" s="245"/>
      <c r="N1500" s="246"/>
      <c r="O1500" s="246"/>
      <c r="P1500" s="246"/>
      <c r="Q1500" s="246"/>
      <c r="R1500" s="246"/>
      <c r="S1500" s="246"/>
      <c r="T1500" s="247"/>
      <c r="U1500" s="14"/>
      <c r="V1500" s="14"/>
      <c r="W1500" s="14"/>
      <c r="X1500" s="14"/>
      <c r="Y1500" s="14"/>
      <c r="Z1500" s="14"/>
      <c r="AA1500" s="14"/>
      <c r="AB1500" s="14"/>
      <c r="AC1500" s="14"/>
      <c r="AD1500" s="14"/>
      <c r="AE1500" s="14"/>
      <c r="AT1500" s="248" t="s">
        <v>167</v>
      </c>
      <c r="AU1500" s="248" t="s">
        <v>87</v>
      </c>
      <c r="AV1500" s="14" t="s">
        <v>87</v>
      </c>
      <c r="AW1500" s="14" t="s">
        <v>33</v>
      </c>
      <c r="AX1500" s="14" t="s">
        <v>85</v>
      </c>
      <c r="AY1500" s="248" t="s">
        <v>157</v>
      </c>
    </row>
    <row r="1501" s="2" customFormat="1" ht="37.8" customHeight="1">
      <c r="A1501" s="38"/>
      <c r="B1501" s="39"/>
      <c r="C1501" s="214" t="s">
        <v>2873</v>
      </c>
      <c r="D1501" s="214" t="s">
        <v>160</v>
      </c>
      <c r="E1501" s="215" t="s">
        <v>2874</v>
      </c>
      <c r="F1501" s="216" t="s">
        <v>2875</v>
      </c>
      <c r="G1501" s="217" t="s">
        <v>202</v>
      </c>
      <c r="H1501" s="218">
        <v>34.079999999999998</v>
      </c>
      <c r="I1501" s="219"/>
      <c r="J1501" s="220">
        <f>ROUND(I1501*H1501,2)</f>
        <v>0</v>
      </c>
      <c r="K1501" s="216" t="s">
        <v>164</v>
      </c>
      <c r="L1501" s="44"/>
      <c r="M1501" s="221" t="s">
        <v>1</v>
      </c>
      <c r="N1501" s="222" t="s">
        <v>43</v>
      </c>
      <c r="O1501" s="91"/>
      <c r="P1501" s="223">
        <f>O1501*H1501</f>
        <v>0</v>
      </c>
      <c r="Q1501" s="223">
        <v>0</v>
      </c>
      <c r="R1501" s="223">
        <f>Q1501*H1501</f>
        <v>0</v>
      </c>
      <c r="S1501" s="223">
        <v>0.0082100000000000003</v>
      </c>
      <c r="T1501" s="224">
        <f>S1501*H1501</f>
        <v>0.27979680000000001</v>
      </c>
      <c r="U1501" s="38"/>
      <c r="V1501" s="38"/>
      <c r="W1501" s="38"/>
      <c r="X1501" s="38"/>
      <c r="Y1501" s="38"/>
      <c r="Z1501" s="38"/>
      <c r="AA1501" s="38"/>
      <c r="AB1501" s="38"/>
      <c r="AC1501" s="38"/>
      <c r="AD1501" s="38"/>
      <c r="AE1501" s="38"/>
      <c r="AR1501" s="225" t="s">
        <v>254</v>
      </c>
      <c r="AT1501" s="225" t="s">
        <v>160</v>
      </c>
      <c r="AU1501" s="225" t="s">
        <v>87</v>
      </c>
      <c r="AY1501" s="17" t="s">
        <v>157</v>
      </c>
      <c r="BE1501" s="226">
        <f>IF(N1501="základní",J1501,0)</f>
        <v>0</v>
      </c>
      <c r="BF1501" s="226">
        <f>IF(N1501="snížená",J1501,0)</f>
        <v>0</v>
      </c>
      <c r="BG1501" s="226">
        <f>IF(N1501="zákl. přenesená",J1501,0)</f>
        <v>0</v>
      </c>
      <c r="BH1501" s="226">
        <f>IF(N1501="sníž. přenesená",J1501,0)</f>
        <v>0</v>
      </c>
      <c r="BI1501" s="226">
        <f>IF(N1501="nulová",J1501,0)</f>
        <v>0</v>
      </c>
      <c r="BJ1501" s="17" t="s">
        <v>85</v>
      </c>
      <c r="BK1501" s="226">
        <f>ROUND(I1501*H1501,2)</f>
        <v>0</v>
      </c>
      <c r="BL1501" s="17" t="s">
        <v>254</v>
      </c>
      <c r="BM1501" s="225" t="s">
        <v>2876</v>
      </c>
    </row>
    <row r="1502" s="14" customFormat="1">
      <c r="A1502" s="14"/>
      <c r="B1502" s="238"/>
      <c r="C1502" s="239"/>
      <c r="D1502" s="229" t="s">
        <v>167</v>
      </c>
      <c r="E1502" s="240" t="s">
        <v>1</v>
      </c>
      <c r="F1502" s="241" t="s">
        <v>2877</v>
      </c>
      <c r="G1502" s="239"/>
      <c r="H1502" s="242">
        <v>1.5</v>
      </c>
      <c r="I1502" s="243"/>
      <c r="J1502" s="239"/>
      <c r="K1502" s="239"/>
      <c r="L1502" s="244"/>
      <c r="M1502" s="245"/>
      <c r="N1502" s="246"/>
      <c r="O1502" s="246"/>
      <c r="P1502" s="246"/>
      <c r="Q1502" s="246"/>
      <c r="R1502" s="246"/>
      <c r="S1502" s="246"/>
      <c r="T1502" s="247"/>
      <c r="U1502" s="14"/>
      <c r="V1502" s="14"/>
      <c r="W1502" s="14"/>
      <c r="X1502" s="14"/>
      <c r="Y1502" s="14"/>
      <c r="Z1502" s="14"/>
      <c r="AA1502" s="14"/>
      <c r="AB1502" s="14"/>
      <c r="AC1502" s="14"/>
      <c r="AD1502" s="14"/>
      <c r="AE1502" s="14"/>
      <c r="AT1502" s="248" t="s">
        <v>167</v>
      </c>
      <c r="AU1502" s="248" t="s">
        <v>87</v>
      </c>
      <c r="AV1502" s="14" t="s">
        <v>87</v>
      </c>
      <c r="AW1502" s="14" t="s">
        <v>33</v>
      </c>
      <c r="AX1502" s="14" t="s">
        <v>78</v>
      </c>
      <c r="AY1502" s="248" t="s">
        <v>157</v>
      </c>
    </row>
    <row r="1503" s="14" customFormat="1">
      <c r="A1503" s="14"/>
      <c r="B1503" s="238"/>
      <c r="C1503" s="239"/>
      <c r="D1503" s="229" t="s">
        <v>167</v>
      </c>
      <c r="E1503" s="240" t="s">
        <v>1</v>
      </c>
      <c r="F1503" s="241" t="s">
        <v>2878</v>
      </c>
      <c r="G1503" s="239"/>
      <c r="H1503" s="242">
        <v>10.76</v>
      </c>
      <c r="I1503" s="243"/>
      <c r="J1503" s="239"/>
      <c r="K1503" s="239"/>
      <c r="L1503" s="244"/>
      <c r="M1503" s="245"/>
      <c r="N1503" s="246"/>
      <c r="O1503" s="246"/>
      <c r="P1503" s="246"/>
      <c r="Q1503" s="246"/>
      <c r="R1503" s="246"/>
      <c r="S1503" s="246"/>
      <c r="T1503" s="247"/>
      <c r="U1503" s="14"/>
      <c r="V1503" s="14"/>
      <c r="W1503" s="14"/>
      <c r="X1503" s="14"/>
      <c r="Y1503" s="14"/>
      <c r="Z1503" s="14"/>
      <c r="AA1503" s="14"/>
      <c r="AB1503" s="14"/>
      <c r="AC1503" s="14"/>
      <c r="AD1503" s="14"/>
      <c r="AE1503" s="14"/>
      <c r="AT1503" s="248" t="s">
        <v>167</v>
      </c>
      <c r="AU1503" s="248" t="s">
        <v>87</v>
      </c>
      <c r="AV1503" s="14" t="s">
        <v>87</v>
      </c>
      <c r="AW1503" s="14" t="s">
        <v>33</v>
      </c>
      <c r="AX1503" s="14" t="s">
        <v>78</v>
      </c>
      <c r="AY1503" s="248" t="s">
        <v>157</v>
      </c>
    </row>
    <row r="1504" s="14" customFormat="1">
      <c r="A1504" s="14"/>
      <c r="B1504" s="238"/>
      <c r="C1504" s="239"/>
      <c r="D1504" s="229" t="s">
        <v>167</v>
      </c>
      <c r="E1504" s="240" t="s">
        <v>1</v>
      </c>
      <c r="F1504" s="241" t="s">
        <v>2879</v>
      </c>
      <c r="G1504" s="239"/>
      <c r="H1504" s="242">
        <v>2.9100000000000001</v>
      </c>
      <c r="I1504" s="243"/>
      <c r="J1504" s="239"/>
      <c r="K1504" s="239"/>
      <c r="L1504" s="244"/>
      <c r="M1504" s="245"/>
      <c r="N1504" s="246"/>
      <c r="O1504" s="246"/>
      <c r="P1504" s="246"/>
      <c r="Q1504" s="246"/>
      <c r="R1504" s="246"/>
      <c r="S1504" s="246"/>
      <c r="T1504" s="247"/>
      <c r="U1504" s="14"/>
      <c r="V1504" s="14"/>
      <c r="W1504" s="14"/>
      <c r="X1504" s="14"/>
      <c r="Y1504" s="14"/>
      <c r="Z1504" s="14"/>
      <c r="AA1504" s="14"/>
      <c r="AB1504" s="14"/>
      <c r="AC1504" s="14"/>
      <c r="AD1504" s="14"/>
      <c r="AE1504" s="14"/>
      <c r="AT1504" s="248" t="s">
        <v>167</v>
      </c>
      <c r="AU1504" s="248" t="s">
        <v>87</v>
      </c>
      <c r="AV1504" s="14" t="s">
        <v>87</v>
      </c>
      <c r="AW1504" s="14" t="s">
        <v>33</v>
      </c>
      <c r="AX1504" s="14" t="s">
        <v>78</v>
      </c>
      <c r="AY1504" s="248" t="s">
        <v>157</v>
      </c>
    </row>
    <row r="1505" s="14" customFormat="1">
      <c r="A1505" s="14"/>
      <c r="B1505" s="238"/>
      <c r="C1505" s="239"/>
      <c r="D1505" s="229" t="s">
        <v>167</v>
      </c>
      <c r="E1505" s="240" t="s">
        <v>1</v>
      </c>
      <c r="F1505" s="241" t="s">
        <v>2880</v>
      </c>
      <c r="G1505" s="239"/>
      <c r="H1505" s="242">
        <v>7.8200000000000003</v>
      </c>
      <c r="I1505" s="243"/>
      <c r="J1505" s="239"/>
      <c r="K1505" s="239"/>
      <c r="L1505" s="244"/>
      <c r="M1505" s="245"/>
      <c r="N1505" s="246"/>
      <c r="O1505" s="246"/>
      <c r="P1505" s="246"/>
      <c r="Q1505" s="246"/>
      <c r="R1505" s="246"/>
      <c r="S1505" s="246"/>
      <c r="T1505" s="247"/>
      <c r="U1505" s="14"/>
      <c r="V1505" s="14"/>
      <c r="W1505" s="14"/>
      <c r="X1505" s="14"/>
      <c r="Y1505" s="14"/>
      <c r="Z1505" s="14"/>
      <c r="AA1505" s="14"/>
      <c r="AB1505" s="14"/>
      <c r="AC1505" s="14"/>
      <c r="AD1505" s="14"/>
      <c r="AE1505" s="14"/>
      <c r="AT1505" s="248" t="s">
        <v>167</v>
      </c>
      <c r="AU1505" s="248" t="s">
        <v>87</v>
      </c>
      <c r="AV1505" s="14" t="s">
        <v>87</v>
      </c>
      <c r="AW1505" s="14" t="s">
        <v>33</v>
      </c>
      <c r="AX1505" s="14" t="s">
        <v>78</v>
      </c>
      <c r="AY1505" s="248" t="s">
        <v>157</v>
      </c>
    </row>
    <row r="1506" s="14" customFormat="1">
      <c r="A1506" s="14"/>
      <c r="B1506" s="238"/>
      <c r="C1506" s="239"/>
      <c r="D1506" s="229" t="s">
        <v>167</v>
      </c>
      <c r="E1506" s="240" t="s">
        <v>1</v>
      </c>
      <c r="F1506" s="241" t="s">
        <v>2881</v>
      </c>
      <c r="G1506" s="239"/>
      <c r="H1506" s="242">
        <v>1.94</v>
      </c>
      <c r="I1506" s="243"/>
      <c r="J1506" s="239"/>
      <c r="K1506" s="239"/>
      <c r="L1506" s="244"/>
      <c r="M1506" s="245"/>
      <c r="N1506" s="246"/>
      <c r="O1506" s="246"/>
      <c r="P1506" s="246"/>
      <c r="Q1506" s="246"/>
      <c r="R1506" s="246"/>
      <c r="S1506" s="246"/>
      <c r="T1506" s="247"/>
      <c r="U1506" s="14"/>
      <c r="V1506" s="14"/>
      <c r="W1506" s="14"/>
      <c r="X1506" s="14"/>
      <c r="Y1506" s="14"/>
      <c r="Z1506" s="14"/>
      <c r="AA1506" s="14"/>
      <c r="AB1506" s="14"/>
      <c r="AC1506" s="14"/>
      <c r="AD1506" s="14"/>
      <c r="AE1506" s="14"/>
      <c r="AT1506" s="248" t="s">
        <v>167</v>
      </c>
      <c r="AU1506" s="248" t="s">
        <v>87</v>
      </c>
      <c r="AV1506" s="14" t="s">
        <v>87</v>
      </c>
      <c r="AW1506" s="14" t="s">
        <v>33</v>
      </c>
      <c r="AX1506" s="14" t="s">
        <v>78</v>
      </c>
      <c r="AY1506" s="248" t="s">
        <v>157</v>
      </c>
    </row>
    <row r="1507" s="14" customFormat="1">
      <c r="A1507" s="14"/>
      <c r="B1507" s="238"/>
      <c r="C1507" s="239"/>
      <c r="D1507" s="229" t="s">
        <v>167</v>
      </c>
      <c r="E1507" s="240" t="s">
        <v>1</v>
      </c>
      <c r="F1507" s="241" t="s">
        <v>2882</v>
      </c>
      <c r="G1507" s="239"/>
      <c r="H1507" s="242">
        <v>9.1500000000000004</v>
      </c>
      <c r="I1507" s="243"/>
      <c r="J1507" s="239"/>
      <c r="K1507" s="239"/>
      <c r="L1507" s="244"/>
      <c r="M1507" s="245"/>
      <c r="N1507" s="246"/>
      <c r="O1507" s="246"/>
      <c r="P1507" s="246"/>
      <c r="Q1507" s="246"/>
      <c r="R1507" s="246"/>
      <c r="S1507" s="246"/>
      <c r="T1507" s="247"/>
      <c r="U1507" s="14"/>
      <c r="V1507" s="14"/>
      <c r="W1507" s="14"/>
      <c r="X1507" s="14"/>
      <c r="Y1507" s="14"/>
      <c r="Z1507" s="14"/>
      <c r="AA1507" s="14"/>
      <c r="AB1507" s="14"/>
      <c r="AC1507" s="14"/>
      <c r="AD1507" s="14"/>
      <c r="AE1507" s="14"/>
      <c r="AT1507" s="248" t="s">
        <v>167</v>
      </c>
      <c r="AU1507" s="248" t="s">
        <v>87</v>
      </c>
      <c r="AV1507" s="14" t="s">
        <v>87</v>
      </c>
      <c r="AW1507" s="14" t="s">
        <v>33</v>
      </c>
      <c r="AX1507" s="14" t="s">
        <v>78</v>
      </c>
      <c r="AY1507" s="248" t="s">
        <v>157</v>
      </c>
    </row>
    <row r="1508" s="15" customFormat="1">
      <c r="A1508" s="15"/>
      <c r="B1508" s="249"/>
      <c r="C1508" s="250"/>
      <c r="D1508" s="229" t="s">
        <v>167</v>
      </c>
      <c r="E1508" s="251" t="s">
        <v>1</v>
      </c>
      <c r="F1508" s="252" t="s">
        <v>171</v>
      </c>
      <c r="G1508" s="250"/>
      <c r="H1508" s="253">
        <v>34.080000000000005</v>
      </c>
      <c r="I1508" s="254"/>
      <c r="J1508" s="250"/>
      <c r="K1508" s="250"/>
      <c r="L1508" s="255"/>
      <c r="M1508" s="256"/>
      <c r="N1508" s="257"/>
      <c r="O1508" s="257"/>
      <c r="P1508" s="257"/>
      <c r="Q1508" s="257"/>
      <c r="R1508" s="257"/>
      <c r="S1508" s="257"/>
      <c r="T1508" s="258"/>
      <c r="U1508" s="15"/>
      <c r="V1508" s="15"/>
      <c r="W1508" s="15"/>
      <c r="X1508" s="15"/>
      <c r="Y1508" s="15"/>
      <c r="Z1508" s="15"/>
      <c r="AA1508" s="15"/>
      <c r="AB1508" s="15"/>
      <c r="AC1508" s="15"/>
      <c r="AD1508" s="15"/>
      <c r="AE1508" s="15"/>
      <c r="AT1508" s="259" t="s">
        <v>167</v>
      </c>
      <c r="AU1508" s="259" t="s">
        <v>87</v>
      </c>
      <c r="AV1508" s="15" t="s">
        <v>165</v>
      </c>
      <c r="AW1508" s="15" t="s">
        <v>33</v>
      </c>
      <c r="AX1508" s="15" t="s">
        <v>85</v>
      </c>
      <c r="AY1508" s="259" t="s">
        <v>157</v>
      </c>
    </row>
    <row r="1509" s="2" customFormat="1" ht="37.8" customHeight="1">
      <c r="A1509" s="38"/>
      <c r="B1509" s="39"/>
      <c r="C1509" s="214" t="s">
        <v>2883</v>
      </c>
      <c r="D1509" s="214" t="s">
        <v>160</v>
      </c>
      <c r="E1509" s="215" t="s">
        <v>2884</v>
      </c>
      <c r="F1509" s="216" t="s">
        <v>2885</v>
      </c>
      <c r="G1509" s="217" t="s">
        <v>202</v>
      </c>
      <c r="H1509" s="218">
        <v>55.549999999999997</v>
      </c>
      <c r="I1509" s="219"/>
      <c r="J1509" s="220">
        <f>ROUND(I1509*H1509,2)</f>
        <v>0</v>
      </c>
      <c r="K1509" s="216" t="s">
        <v>164</v>
      </c>
      <c r="L1509" s="44"/>
      <c r="M1509" s="221" t="s">
        <v>1</v>
      </c>
      <c r="N1509" s="222" t="s">
        <v>43</v>
      </c>
      <c r="O1509" s="91"/>
      <c r="P1509" s="223">
        <f>O1509*H1509</f>
        <v>0</v>
      </c>
      <c r="Q1509" s="223">
        <v>0</v>
      </c>
      <c r="R1509" s="223">
        <f>Q1509*H1509</f>
        <v>0</v>
      </c>
      <c r="S1509" s="223">
        <v>0.019099999999999999</v>
      </c>
      <c r="T1509" s="224">
        <f>S1509*H1509</f>
        <v>1.061005</v>
      </c>
      <c r="U1509" s="38"/>
      <c r="V1509" s="38"/>
      <c r="W1509" s="38"/>
      <c r="X1509" s="38"/>
      <c r="Y1509" s="38"/>
      <c r="Z1509" s="38"/>
      <c r="AA1509" s="38"/>
      <c r="AB1509" s="38"/>
      <c r="AC1509" s="38"/>
      <c r="AD1509" s="38"/>
      <c r="AE1509" s="38"/>
      <c r="AR1509" s="225" t="s">
        <v>254</v>
      </c>
      <c r="AT1509" s="225" t="s">
        <v>160</v>
      </c>
      <c r="AU1509" s="225" t="s">
        <v>87</v>
      </c>
      <c r="AY1509" s="17" t="s">
        <v>157</v>
      </c>
      <c r="BE1509" s="226">
        <f>IF(N1509="základní",J1509,0)</f>
        <v>0</v>
      </c>
      <c r="BF1509" s="226">
        <f>IF(N1509="snížená",J1509,0)</f>
        <v>0</v>
      </c>
      <c r="BG1509" s="226">
        <f>IF(N1509="zákl. přenesená",J1509,0)</f>
        <v>0</v>
      </c>
      <c r="BH1509" s="226">
        <f>IF(N1509="sníž. přenesená",J1509,0)</f>
        <v>0</v>
      </c>
      <c r="BI1509" s="226">
        <f>IF(N1509="nulová",J1509,0)</f>
        <v>0</v>
      </c>
      <c r="BJ1509" s="17" t="s">
        <v>85</v>
      </c>
      <c r="BK1509" s="226">
        <f>ROUND(I1509*H1509,2)</f>
        <v>0</v>
      </c>
      <c r="BL1509" s="17" t="s">
        <v>254</v>
      </c>
      <c r="BM1509" s="225" t="s">
        <v>2886</v>
      </c>
    </row>
    <row r="1510" s="14" customFormat="1">
      <c r="A1510" s="14"/>
      <c r="B1510" s="238"/>
      <c r="C1510" s="239"/>
      <c r="D1510" s="229" t="s">
        <v>167</v>
      </c>
      <c r="E1510" s="240" t="s">
        <v>1</v>
      </c>
      <c r="F1510" s="241" t="s">
        <v>2887</v>
      </c>
      <c r="G1510" s="239"/>
      <c r="H1510" s="242">
        <v>17.960000000000001</v>
      </c>
      <c r="I1510" s="243"/>
      <c r="J1510" s="239"/>
      <c r="K1510" s="239"/>
      <c r="L1510" s="244"/>
      <c r="M1510" s="245"/>
      <c r="N1510" s="246"/>
      <c r="O1510" s="246"/>
      <c r="P1510" s="246"/>
      <c r="Q1510" s="246"/>
      <c r="R1510" s="246"/>
      <c r="S1510" s="246"/>
      <c r="T1510" s="247"/>
      <c r="U1510" s="14"/>
      <c r="V1510" s="14"/>
      <c r="W1510" s="14"/>
      <c r="X1510" s="14"/>
      <c r="Y1510" s="14"/>
      <c r="Z1510" s="14"/>
      <c r="AA1510" s="14"/>
      <c r="AB1510" s="14"/>
      <c r="AC1510" s="14"/>
      <c r="AD1510" s="14"/>
      <c r="AE1510" s="14"/>
      <c r="AT1510" s="248" t="s">
        <v>167</v>
      </c>
      <c r="AU1510" s="248" t="s">
        <v>87</v>
      </c>
      <c r="AV1510" s="14" t="s">
        <v>87</v>
      </c>
      <c r="AW1510" s="14" t="s">
        <v>33</v>
      </c>
      <c r="AX1510" s="14" t="s">
        <v>78</v>
      </c>
      <c r="AY1510" s="248" t="s">
        <v>157</v>
      </c>
    </row>
    <row r="1511" s="14" customFormat="1">
      <c r="A1511" s="14"/>
      <c r="B1511" s="238"/>
      <c r="C1511" s="239"/>
      <c r="D1511" s="229" t="s">
        <v>167</v>
      </c>
      <c r="E1511" s="240" t="s">
        <v>1</v>
      </c>
      <c r="F1511" s="241" t="s">
        <v>2888</v>
      </c>
      <c r="G1511" s="239"/>
      <c r="H1511" s="242">
        <v>1.97</v>
      </c>
      <c r="I1511" s="243"/>
      <c r="J1511" s="239"/>
      <c r="K1511" s="239"/>
      <c r="L1511" s="244"/>
      <c r="M1511" s="245"/>
      <c r="N1511" s="246"/>
      <c r="O1511" s="246"/>
      <c r="P1511" s="246"/>
      <c r="Q1511" s="246"/>
      <c r="R1511" s="246"/>
      <c r="S1511" s="246"/>
      <c r="T1511" s="247"/>
      <c r="U1511" s="14"/>
      <c r="V1511" s="14"/>
      <c r="W1511" s="14"/>
      <c r="X1511" s="14"/>
      <c r="Y1511" s="14"/>
      <c r="Z1511" s="14"/>
      <c r="AA1511" s="14"/>
      <c r="AB1511" s="14"/>
      <c r="AC1511" s="14"/>
      <c r="AD1511" s="14"/>
      <c r="AE1511" s="14"/>
      <c r="AT1511" s="248" t="s">
        <v>167</v>
      </c>
      <c r="AU1511" s="248" t="s">
        <v>87</v>
      </c>
      <c r="AV1511" s="14" t="s">
        <v>87</v>
      </c>
      <c r="AW1511" s="14" t="s">
        <v>33</v>
      </c>
      <c r="AX1511" s="14" t="s">
        <v>78</v>
      </c>
      <c r="AY1511" s="248" t="s">
        <v>157</v>
      </c>
    </row>
    <row r="1512" s="14" customFormat="1">
      <c r="A1512" s="14"/>
      <c r="B1512" s="238"/>
      <c r="C1512" s="239"/>
      <c r="D1512" s="229" t="s">
        <v>167</v>
      </c>
      <c r="E1512" s="240" t="s">
        <v>1</v>
      </c>
      <c r="F1512" s="241" t="s">
        <v>2889</v>
      </c>
      <c r="G1512" s="239"/>
      <c r="H1512" s="242">
        <v>3.9399999999999999</v>
      </c>
      <c r="I1512" s="243"/>
      <c r="J1512" s="239"/>
      <c r="K1512" s="239"/>
      <c r="L1512" s="244"/>
      <c r="M1512" s="245"/>
      <c r="N1512" s="246"/>
      <c r="O1512" s="246"/>
      <c r="P1512" s="246"/>
      <c r="Q1512" s="246"/>
      <c r="R1512" s="246"/>
      <c r="S1512" s="246"/>
      <c r="T1512" s="247"/>
      <c r="U1512" s="14"/>
      <c r="V1512" s="14"/>
      <c r="W1512" s="14"/>
      <c r="X1512" s="14"/>
      <c r="Y1512" s="14"/>
      <c r="Z1512" s="14"/>
      <c r="AA1512" s="14"/>
      <c r="AB1512" s="14"/>
      <c r="AC1512" s="14"/>
      <c r="AD1512" s="14"/>
      <c r="AE1512" s="14"/>
      <c r="AT1512" s="248" t="s">
        <v>167</v>
      </c>
      <c r="AU1512" s="248" t="s">
        <v>87</v>
      </c>
      <c r="AV1512" s="14" t="s">
        <v>87</v>
      </c>
      <c r="AW1512" s="14" t="s">
        <v>33</v>
      </c>
      <c r="AX1512" s="14" t="s">
        <v>78</v>
      </c>
      <c r="AY1512" s="248" t="s">
        <v>157</v>
      </c>
    </row>
    <row r="1513" s="14" customFormat="1">
      <c r="A1513" s="14"/>
      <c r="B1513" s="238"/>
      <c r="C1513" s="239"/>
      <c r="D1513" s="229" t="s">
        <v>167</v>
      </c>
      <c r="E1513" s="240" t="s">
        <v>1</v>
      </c>
      <c r="F1513" s="241" t="s">
        <v>2890</v>
      </c>
      <c r="G1513" s="239"/>
      <c r="H1513" s="242">
        <v>5.3399999999999999</v>
      </c>
      <c r="I1513" s="243"/>
      <c r="J1513" s="239"/>
      <c r="K1513" s="239"/>
      <c r="L1513" s="244"/>
      <c r="M1513" s="245"/>
      <c r="N1513" s="246"/>
      <c r="O1513" s="246"/>
      <c r="P1513" s="246"/>
      <c r="Q1513" s="246"/>
      <c r="R1513" s="246"/>
      <c r="S1513" s="246"/>
      <c r="T1513" s="247"/>
      <c r="U1513" s="14"/>
      <c r="V1513" s="14"/>
      <c r="W1513" s="14"/>
      <c r="X1513" s="14"/>
      <c r="Y1513" s="14"/>
      <c r="Z1513" s="14"/>
      <c r="AA1513" s="14"/>
      <c r="AB1513" s="14"/>
      <c r="AC1513" s="14"/>
      <c r="AD1513" s="14"/>
      <c r="AE1513" s="14"/>
      <c r="AT1513" s="248" t="s">
        <v>167</v>
      </c>
      <c r="AU1513" s="248" t="s">
        <v>87</v>
      </c>
      <c r="AV1513" s="14" t="s">
        <v>87</v>
      </c>
      <c r="AW1513" s="14" t="s">
        <v>33</v>
      </c>
      <c r="AX1513" s="14" t="s">
        <v>78</v>
      </c>
      <c r="AY1513" s="248" t="s">
        <v>157</v>
      </c>
    </row>
    <row r="1514" s="14" customFormat="1">
      <c r="A1514" s="14"/>
      <c r="B1514" s="238"/>
      <c r="C1514" s="239"/>
      <c r="D1514" s="229" t="s">
        <v>167</v>
      </c>
      <c r="E1514" s="240" t="s">
        <v>1</v>
      </c>
      <c r="F1514" s="241" t="s">
        <v>2891</v>
      </c>
      <c r="G1514" s="239"/>
      <c r="H1514" s="242">
        <v>13.19</v>
      </c>
      <c r="I1514" s="243"/>
      <c r="J1514" s="239"/>
      <c r="K1514" s="239"/>
      <c r="L1514" s="244"/>
      <c r="M1514" s="245"/>
      <c r="N1514" s="246"/>
      <c r="O1514" s="246"/>
      <c r="P1514" s="246"/>
      <c r="Q1514" s="246"/>
      <c r="R1514" s="246"/>
      <c r="S1514" s="246"/>
      <c r="T1514" s="247"/>
      <c r="U1514" s="14"/>
      <c r="V1514" s="14"/>
      <c r="W1514" s="14"/>
      <c r="X1514" s="14"/>
      <c r="Y1514" s="14"/>
      <c r="Z1514" s="14"/>
      <c r="AA1514" s="14"/>
      <c r="AB1514" s="14"/>
      <c r="AC1514" s="14"/>
      <c r="AD1514" s="14"/>
      <c r="AE1514" s="14"/>
      <c r="AT1514" s="248" t="s">
        <v>167</v>
      </c>
      <c r="AU1514" s="248" t="s">
        <v>87</v>
      </c>
      <c r="AV1514" s="14" t="s">
        <v>87</v>
      </c>
      <c r="AW1514" s="14" t="s">
        <v>33</v>
      </c>
      <c r="AX1514" s="14" t="s">
        <v>78</v>
      </c>
      <c r="AY1514" s="248" t="s">
        <v>157</v>
      </c>
    </row>
    <row r="1515" s="14" customFormat="1">
      <c r="A1515" s="14"/>
      <c r="B1515" s="238"/>
      <c r="C1515" s="239"/>
      <c r="D1515" s="229" t="s">
        <v>167</v>
      </c>
      <c r="E1515" s="240" t="s">
        <v>1</v>
      </c>
      <c r="F1515" s="241" t="s">
        <v>2892</v>
      </c>
      <c r="G1515" s="239"/>
      <c r="H1515" s="242">
        <v>4.3399999999999999</v>
      </c>
      <c r="I1515" s="243"/>
      <c r="J1515" s="239"/>
      <c r="K1515" s="239"/>
      <c r="L1515" s="244"/>
      <c r="M1515" s="245"/>
      <c r="N1515" s="246"/>
      <c r="O1515" s="246"/>
      <c r="P1515" s="246"/>
      <c r="Q1515" s="246"/>
      <c r="R1515" s="246"/>
      <c r="S1515" s="246"/>
      <c r="T1515" s="247"/>
      <c r="U1515" s="14"/>
      <c r="V1515" s="14"/>
      <c r="W1515" s="14"/>
      <c r="X1515" s="14"/>
      <c r="Y1515" s="14"/>
      <c r="Z1515" s="14"/>
      <c r="AA1515" s="14"/>
      <c r="AB1515" s="14"/>
      <c r="AC1515" s="14"/>
      <c r="AD1515" s="14"/>
      <c r="AE1515" s="14"/>
      <c r="AT1515" s="248" t="s">
        <v>167</v>
      </c>
      <c r="AU1515" s="248" t="s">
        <v>87</v>
      </c>
      <c r="AV1515" s="14" t="s">
        <v>87</v>
      </c>
      <c r="AW1515" s="14" t="s">
        <v>33</v>
      </c>
      <c r="AX1515" s="14" t="s">
        <v>78</v>
      </c>
      <c r="AY1515" s="248" t="s">
        <v>157</v>
      </c>
    </row>
    <row r="1516" s="14" customFormat="1">
      <c r="A1516" s="14"/>
      <c r="B1516" s="238"/>
      <c r="C1516" s="239"/>
      <c r="D1516" s="229" t="s">
        <v>167</v>
      </c>
      <c r="E1516" s="240" t="s">
        <v>1</v>
      </c>
      <c r="F1516" s="241" t="s">
        <v>2893</v>
      </c>
      <c r="G1516" s="239"/>
      <c r="H1516" s="242">
        <v>0.69999999999999996</v>
      </c>
      <c r="I1516" s="243"/>
      <c r="J1516" s="239"/>
      <c r="K1516" s="239"/>
      <c r="L1516" s="244"/>
      <c r="M1516" s="245"/>
      <c r="N1516" s="246"/>
      <c r="O1516" s="246"/>
      <c r="P1516" s="246"/>
      <c r="Q1516" s="246"/>
      <c r="R1516" s="246"/>
      <c r="S1516" s="246"/>
      <c r="T1516" s="247"/>
      <c r="U1516" s="14"/>
      <c r="V1516" s="14"/>
      <c r="W1516" s="14"/>
      <c r="X1516" s="14"/>
      <c r="Y1516" s="14"/>
      <c r="Z1516" s="14"/>
      <c r="AA1516" s="14"/>
      <c r="AB1516" s="14"/>
      <c r="AC1516" s="14"/>
      <c r="AD1516" s="14"/>
      <c r="AE1516" s="14"/>
      <c r="AT1516" s="248" t="s">
        <v>167</v>
      </c>
      <c r="AU1516" s="248" t="s">
        <v>87</v>
      </c>
      <c r="AV1516" s="14" t="s">
        <v>87</v>
      </c>
      <c r="AW1516" s="14" t="s">
        <v>33</v>
      </c>
      <c r="AX1516" s="14" t="s">
        <v>78</v>
      </c>
      <c r="AY1516" s="248" t="s">
        <v>157</v>
      </c>
    </row>
    <row r="1517" s="14" customFormat="1">
      <c r="A1517" s="14"/>
      <c r="B1517" s="238"/>
      <c r="C1517" s="239"/>
      <c r="D1517" s="229" t="s">
        <v>167</v>
      </c>
      <c r="E1517" s="240" t="s">
        <v>1</v>
      </c>
      <c r="F1517" s="241" t="s">
        <v>2894</v>
      </c>
      <c r="G1517" s="239"/>
      <c r="H1517" s="242">
        <v>5.6100000000000003</v>
      </c>
      <c r="I1517" s="243"/>
      <c r="J1517" s="239"/>
      <c r="K1517" s="239"/>
      <c r="L1517" s="244"/>
      <c r="M1517" s="245"/>
      <c r="N1517" s="246"/>
      <c r="O1517" s="246"/>
      <c r="P1517" s="246"/>
      <c r="Q1517" s="246"/>
      <c r="R1517" s="246"/>
      <c r="S1517" s="246"/>
      <c r="T1517" s="247"/>
      <c r="U1517" s="14"/>
      <c r="V1517" s="14"/>
      <c r="W1517" s="14"/>
      <c r="X1517" s="14"/>
      <c r="Y1517" s="14"/>
      <c r="Z1517" s="14"/>
      <c r="AA1517" s="14"/>
      <c r="AB1517" s="14"/>
      <c r="AC1517" s="14"/>
      <c r="AD1517" s="14"/>
      <c r="AE1517" s="14"/>
      <c r="AT1517" s="248" t="s">
        <v>167</v>
      </c>
      <c r="AU1517" s="248" t="s">
        <v>87</v>
      </c>
      <c r="AV1517" s="14" t="s">
        <v>87</v>
      </c>
      <c r="AW1517" s="14" t="s">
        <v>33</v>
      </c>
      <c r="AX1517" s="14" t="s">
        <v>78</v>
      </c>
      <c r="AY1517" s="248" t="s">
        <v>157</v>
      </c>
    </row>
    <row r="1518" s="14" customFormat="1">
      <c r="A1518" s="14"/>
      <c r="B1518" s="238"/>
      <c r="C1518" s="239"/>
      <c r="D1518" s="229" t="s">
        <v>167</v>
      </c>
      <c r="E1518" s="240" t="s">
        <v>1</v>
      </c>
      <c r="F1518" s="241" t="s">
        <v>2895</v>
      </c>
      <c r="G1518" s="239"/>
      <c r="H1518" s="242">
        <v>1</v>
      </c>
      <c r="I1518" s="243"/>
      <c r="J1518" s="239"/>
      <c r="K1518" s="239"/>
      <c r="L1518" s="244"/>
      <c r="M1518" s="245"/>
      <c r="N1518" s="246"/>
      <c r="O1518" s="246"/>
      <c r="P1518" s="246"/>
      <c r="Q1518" s="246"/>
      <c r="R1518" s="246"/>
      <c r="S1518" s="246"/>
      <c r="T1518" s="247"/>
      <c r="U1518" s="14"/>
      <c r="V1518" s="14"/>
      <c r="W1518" s="14"/>
      <c r="X1518" s="14"/>
      <c r="Y1518" s="14"/>
      <c r="Z1518" s="14"/>
      <c r="AA1518" s="14"/>
      <c r="AB1518" s="14"/>
      <c r="AC1518" s="14"/>
      <c r="AD1518" s="14"/>
      <c r="AE1518" s="14"/>
      <c r="AT1518" s="248" t="s">
        <v>167</v>
      </c>
      <c r="AU1518" s="248" t="s">
        <v>87</v>
      </c>
      <c r="AV1518" s="14" t="s">
        <v>87</v>
      </c>
      <c r="AW1518" s="14" t="s">
        <v>33</v>
      </c>
      <c r="AX1518" s="14" t="s">
        <v>78</v>
      </c>
      <c r="AY1518" s="248" t="s">
        <v>157</v>
      </c>
    </row>
    <row r="1519" s="14" customFormat="1">
      <c r="A1519" s="14"/>
      <c r="B1519" s="238"/>
      <c r="C1519" s="239"/>
      <c r="D1519" s="229" t="s">
        <v>167</v>
      </c>
      <c r="E1519" s="240" t="s">
        <v>1</v>
      </c>
      <c r="F1519" s="241" t="s">
        <v>2896</v>
      </c>
      <c r="G1519" s="239"/>
      <c r="H1519" s="242">
        <v>1.5</v>
      </c>
      <c r="I1519" s="243"/>
      <c r="J1519" s="239"/>
      <c r="K1519" s="239"/>
      <c r="L1519" s="244"/>
      <c r="M1519" s="245"/>
      <c r="N1519" s="246"/>
      <c r="O1519" s="246"/>
      <c r="P1519" s="246"/>
      <c r="Q1519" s="246"/>
      <c r="R1519" s="246"/>
      <c r="S1519" s="246"/>
      <c r="T1519" s="247"/>
      <c r="U1519" s="14"/>
      <c r="V1519" s="14"/>
      <c r="W1519" s="14"/>
      <c r="X1519" s="14"/>
      <c r="Y1519" s="14"/>
      <c r="Z1519" s="14"/>
      <c r="AA1519" s="14"/>
      <c r="AB1519" s="14"/>
      <c r="AC1519" s="14"/>
      <c r="AD1519" s="14"/>
      <c r="AE1519" s="14"/>
      <c r="AT1519" s="248" t="s">
        <v>167</v>
      </c>
      <c r="AU1519" s="248" t="s">
        <v>87</v>
      </c>
      <c r="AV1519" s="14" t="s">
        <v>87</v>
      </c>
      <c r="AW1519" s="14" t="s">
        <v>33</v>
      </c>
      <c r="AX1519" s="14" t="s">
        <v>78</v>
      </c>
      <c r="AY1519" s="248" t="s">
        <v>157</v>
      </c>
    </row>
    <row r="1520" s="15" customFormat="1">
      <c r="A1520" s="15"/>
      <c r="B1520" s="249"/>
      <c r="C1520" s="250"/>
      <c r="D1520" s="229" t="s">
        <v>167</v>
      </c>
      <c r="E1520" s="251" t="s">
        <v>1</v>
      </c>
      <c r="F1520" s="252" t="s">
        <v>171</v>
      </c>
      <c r="G1520" s="250"/>
      <c r="H1520" s="253">
        <v>55.549999999999997</v>
      </c>
      <c r="I1520" s="254"/>
      <c r="J1520" s="250"/>
      <c r="K1520" s="250"/>
      <c r="L1520" s="255"/>
      <c r="M1520" s="256"/>
      <c r="N1520" s="257"/>
      <c r="O1520" s="257"/>
      <c r="P1520" s="257"/>
      <c r="Q1520" s="257"/>
      <c r="R1520" s="257"/>
      <c r="S1520" s="257"/>
      <c r="T1520" s="258"/>
      <c r="U1520" s="15"/>
      <c r="V1520" s="15"/>
      <c r="W1520" s="15"/>
      <c r="X1520" s="15"/>
      <c r="Y1520" s="15"/>
      <c r="Z1520" s="15"/>
      <c r="AA1520" s="15"/>
      <c r="AB1520" s="15"/>
      <c r="AC1520" s="15"/>
      <c r="AD1520" s="15"/>
      <c r="AE1520" s="15"/>
      <c r="AT1520" s="259" t="s">
        <v>167</v>
      </c>
      <c r="AU1520" s="259" t="s">
        <v>87</v>
      </c>
      <c r="AV1520" s="15" t="s">
        <v>165</v>
      </c>
      <c r="AW1520" s="15" t="s">
        <v>33</v>
      </c>
      <c r="AX1520" s="15" t="s">
        <v>85</v>
      </c>
      <c r="AY1520" s="259" t="s">
        <v>157</v>
      </c>
    </row>
    <row r="1521" s="2" customFormat="1" ht="37.8" customHeight="1">
      <c r="A1521" s="38"/>
      <c r="B1521" s="39"/>
      <c r="C1521" s="214" t="s">
        <v>2897</v>
      </c>
      <c r="D1521" s="214" t="s">
        <v>160</v>
      </c>
      <c r="E1521" s="215" t="s">
        <v>2898</v>
      </c>
      <c r="F1521" s="216" t="s">
        <v>2899</v>
      </c>
      <c r="G1521" s="217" t="s">
        <v>202</v>
      </c>
      <c r="H1521" s="218">
        <v>8.8800000000000008</v>
      </c>
      <c r="I1521" s="219"/>
      <c r="J1521" s="220">
        <f>ROUND(I1521*H1521,2)</f>
        <v>0</v>
      </c>
      <c r="K1521" s="216" t="s">
        <v>164</v>
      </c>
      <c r="L1521" s="44"/>
      <c r="M1521" s="221" t="s">
        <v>1</v>
      </c>
      <c r="N1521" s="222" t="s">
        <v>43</v>
      </c>
      <c r="O1521" s="91"/>
      <c r="P1521" s="223">
        <f>O1521*H1521</f>
        <v>0</v>
      </c>
      <c r="Q1521" s="223">
        <v>0</v>
      </c>
      <c r="R1521" s="223">
        <f>Q1521*H1521</f>
        <v>0</v>
      </c>
      <c r="S1521" s="223">
        <v>0.046730000000000001</v>
      </c>
      <c r="T1521" s="224">
        <f>S1521*H1521</f>
        <v>0.41496240000000006</v>
      </c>
      <c r="U1521" s="38"/>
      <c r="V1521" s="38"/>
      <c r="W1521" s="38"/>
      <c r="X1521" s="38"/>
      <c r="Y1521" s="38"/>
      <c r="Z1521" s="38"/>
      <c r="AA1521" s="38"/>
      <c r="AB1521" s="38"/>
      <c r="AC1521" s="38"/>
      <c r="AD1521" s="38"/>
      <c r="AE1521" s="38"/>
      <c r="AR1521" s="225" t="s">
        <v>254</v>
      </c>
      <c r="AT1521" s="225" t="s">
        <v>160</v>
      </c>
      <c r="AU1521" s="225" t="s">
        <v>87</v>
      </c>
      <c r="AY1521" s="17" t="s">
        <v>157</v>
      </c>
      <c r="BE1521" s="226">
        <f>IF(N1521="základní",J1521,0)</f>
        <v>0</v>
      </c>
      <c r="BF1521" s="226">
        <f>IF(N1521="snížená",J1521,0)</f>
        <v>0</v>
      </c>
      <c r="BG1521" s="226">
        <f>IF(N1521="zákl. přenesená",J1521,0)</f>
        <v>0</v>
      </c>
      <c r="BH1521" s="226">
        <f>IF(N1521="sníž. přenesená",J1521,0)</f>
        <v>0</v>
      </c>
      <c r="BI1521" s="226">
        <f>IF(N1521="nulová",J1521,0)</f>
        <v>0</v>
      </c>
      <c r="BJ1521" s="17" t="s">
        <v>85</v>
      </c>
      <c r="BK1521" s="226">
        <f>ROUND(I1521*H1521,2)</f>
        <v>0</v>
      </c>
      <c r="BL1521" s="17" t="s">
        <v>254</v>
      </c>
      <c r="BM1521" s="225" t="s">
        <v>2900</v>
      </c>
    </row>
    <row r="1522" s="14" customFormat="1">
      <c r="A1522" s="14"/>
      <c r="B1522" s="238"/>
      <c r="C1522" s="239"/>
      <c r="D1522" s="229" t="s">
        <v>167</v>
      </c>
      <c r="E1522" s="240" t="s">
        <v>1</v>
      </c>
      <c r="F1522" s="241" t="s">
        <v>2901</v>
      </c>
      <c r="G1522" s="239"/>
      <c r="H1522" s="242">
        <v>2.4700000000000002</v>
      </c>
      <c r="I1522" s="243"/>
      <c r="J1522" s="239"/>
      <c r="K1522" s="239"/>
      <c r="L1522" s="244"/>
      <c r="M1522" s="245"/>
      <c r="N1522" s="246"/>
      <c r="O1522" s="246"/>
      <c r="P1522" s="246"/>
      <c r="Q1522" s="246"/>
      <c r="R1522" s="246"/>
      <c r="S1522" s="246"/>
      <c r="T1522" s="247"/>
      <c r="U1522" s="14"/>
      <c r="V1522" s="14"/>
      <c r="W1522" s="14"/>
      <c r="X1522" s="14"/>
      <c r="Y1522" s="14"/>
      <c r="Z1522" s="14"/>
      <c r="AA1522" s="14"/>
      <c r="AB1522" s="14"/>
      <c r="AC1522" s="14"/>
      <c r="AD1522" s="14"/>
      <c r="AE1522" s="14"/>
      <c r="AT1522" s="248" t="s">
        <v>167</v>
      </c>
      <c r="AU1522" s="248" t="s">
        <v>87</v>
      </c>
      <c r="AV1522" s="14" t="s">
        <v>87</v>
      </c>
      <c r="AW1522" s="14" t="s">
        <v>33</v>
      </c>
      <c r="AX1522" s="14" t="s">
        <v>78</v>
      </c>
      <c r="AY1522" s="248" t="s">
        <v>157</v>
      </c>
    </row>
    <row r="1523" s="14" customFormat="1">
      <c r="A1523" s="14"/>
      <c r="B1523" s="238"/>
      <c r="C1523" s="239"/>
      <c r="D1523" s="229" t="s">
        <v>167</v>
      </c>
      <c r="E1523" s="240" t="s">
        <v>1</v>
      </c>
      <c r="F1523" s="241" t="s">
        <v>2902</v>
      </c>
      <c r="G1523" s="239"/>
      <c r="H1523" s="242">
        <v>6.4100000000000001</v>
      </c>
      <c r="I1523" s="243"/>
      <c r="J1523" s="239"/>
      <c r="K1523" s="239"/>
      <c r="L1523" s="244"/>
      <c r="M1523" s="245"/>
      <c r="N1523" s="246"/>
      <c r="O1523" s="246"/>
      <c r="P1523" s="246"/>
      <c r="Q1523" s="246"/>
      <c r="R1523" s="246"/>
      <c r="S1523" s="246"/>
      <c r="T1523" s="247"/>
      <c r="U1523" s="14"/>
      <c r="V1523" s="14"/>
      <c r="W1523" s="14"/>
      <c r="X1523" s="14"/>
      <c r="Y1523" s="14"/>
      <c r="Z1523" s="14"/>
      <c r="AA1523" s="14"/>
      <c r="AB1523" s="14"/>
      <c r="AC1523" s="14"/>
      <c r="AD1523" s="14"/>
      <c r="AE1523" s="14"/>
      <c r="AT1523" s="248" t="s">
        <v>167</v>
      </c>
      <c r="AU1523" s="248" t="s">
        <v>87</v>
      </c>
      <c r="AV1523" s="14" t="s">
        <v>87</v>
      </c>
      <c r="AW1523" s="14" t="s">
        <v>33</v>
      </c>
      <c r="AX1523" s="14" t="s">
        <v>78</v>
      </c>
      <c r="AY1523" s="248" t="s">
        <v>157</v>
      </c>
    </row>
    <row r="1524" s="15" customFormat="1">
      <c r="A1524" s="15"/>
      <c r="B1524" s="249"/>
      <c r="C1524" s="250"/>
      <c r="D1524" s="229" t="s">
        <v>167</v>
      </c>
      <c r="E1524" s="251" t="s">
        <v>1</v>
      </c>
      <c r="F1524" s="252" t="s">
        <v>171</v>
      </c>
      <c r="G1524" s="250"/>
      <c r="H1524" s="253">
        <v>8.8800000000000008</v>
      </c>
      <c r="I1524" s="254"/>
      <c r="J1524" s="250"/>
      <c r="K1524" s="250"/>
      <c r="L1524" s="255"/>
      <c r="M1524" s="256"/>
      <c r="N1524" s="257"/>
      <c r="O1524" s="257"/>
      <c r="P1524" s="257"/>
      <c r="Q1524" s="257"/>
      <c r="R1524" s="257"/>
      <c r="S1524" s="257"/>
      <c r="T1524" s="258"/>
      <c r="U1524" s="15"/>
      <c r="V1524" s="15"/>
      <c r="W1524" s="15"/>
      <c r="X1524" s="15"/>
      <c r="Y1524" s="15"/>
      <c r="Z1524" s="15"/>
      <c r="AA1524" s="15"/>
      <c r="AB1524" s="15"/>
      <c r="AC1524" s="15"/>
      <c r="AD1524" s="15"/>
      <c r="AE1524" s="15"/>
      <c r="AT1524" s="259" t="s">
        <v>167</v>
      </c>
      <c r="AU1524" s="259" t="s">
        <v>87</v>
      </c>
      <c r="AV1524" s="15" t="s">
        <v>165</v>
      </c>
      <c r="AW1524" s="15" t="s">
        <v>33</v>
      </c>
      <c r="AX1524" s="15" t="s">
        <v>85</v>
      </c>
      <c r="AY1524" s="259" t="s">
        <v>157</v>
      </c>
    </row>
    <row r="1525" s="2" customFormat="1" ht="37.8" customHeight="1">
      <c r="A1525" s="38"/>
      <c r="B1525" s="39"/>
      <c r="C1525" s="214" t="s">
        <v>2903</v>
      </c>
      <c r="D1525" s="214" t="s">
        <v>160</v>
      </c>
      <c r="E1525" s="215" t="s">
        <v>2904</v>
      </c>
      <c r="F1525" s="216" t="s">
        <v>2905</v>
      </c>
      <c r="G1525" s="217" t="s">
        <v>202</v>
      </c>
      <c r="H1525" s="218">
        <v>10.470000000000001</v>
      </c>
      <c r="I1525" s="219"/>
      <c r="J1525" s="220">
        <f>ROUND(I1525*H1525,2)</f>
        <v>0</v>
      </c>
      <c r="K1525" s="216" t="s">
        <v>164</v>
      </c>
      <c r="L1525" s="44"/>
      <c r="M1525" s="221" t="s">
        <v>1</v>
      </c>
      <c r="N1525" s="222" t="s">
        <v>43</v>
      </c>
      <c r="O1525" s="91"/>
      <c r="P1525" s="223">
        <f>O1525*H1525</f>
        <v>0</v>
      </c>
      <c r="Q1525" s="223">
        <v>0</v>
      </c>
      <c r="R1525" s="223">
        <f>Q1525*H1525</f>
        <v>0</v>
      </c>
      <c r="S1525" s="223">
        <v>0.0013799999999999999</v>
      </c>
      <c r="T1525" s="224">
        <f>S1525*H1525</f>
        <v>0.014448600000000001</v>
      </c>
      <c r="U1525" s="38"/>
      <c r="V1525" s="38"/>
      <c r="W1525" s="38"/>
      <c r="X1525" s="38"/>
      <c r="Y1525" s="38"/>
      <c r="Z1525" s="38"/>
      <c r="AA1525" s="38"/>
      <c r="AB1525" s="38"/>
      <c r="AC1525" s="38"/>
      <c r="AD1525" s="38"/>
      <c r="AE1525" s="38"/>
      <c r="AR1525" s="225" t="s">
        <v>254</v>
      </c>
      <c r="AT1525" s="225" t="s">
        <v>160</v>
      </c>
      <c r="AU1525" s="225" t="s">
        <v>87</v>
      </c>
      <c r="AY1525" s="17" t="s">
        <v>157</v>
      </c>
      <c r="BE1525" s="226">
        <f>IF(N1525="základní",J1525,0)</f>
        <v>0</v>
      </c>
      <c r="BF1525" s="226">
        <f>IF(N1525="snížená",J1525,0)</f>
        <v>0</v>
      </c>
      <c r="BG1525" s="226">
        <f>IF(N1525="zákl. přenesená",J1525,0)</f>
        <v>0</v>
      </c>
      <c r="BH1525" s="226">
        <f>IF(N1525="sníž. přenesená",J1525,0)</f>
        <v>0</v>
      </c>
      <c r="BI1525" s="226">
        <f>IF(N1525="nulová",J1525,0)</f>
        <v>0</v>
      </c>
      <c r="BJ1525" s="17" t="s">
        <v>85</v>
      </c>
      <c r="BK1525" s="226">
        <f>ROUND(I1525*H1525,2)</f>
        <v>0</v>
      </c>
      <c r="BL1525" s="17" t="s">
        <v>254</v>
      </c>
      <c r="BM1525" s="225" t="s">
        <v>2906</v>
      </c>
    </row>
    <row r="1526" s="14" customFormat="1">
      <c r="A1526" s="14"/>
      <c r="B1526" s="238"/>
      <c r="C1526" s="239"/>
      <c r="D1526" s="229" t="s">
        <v>167</v>
      </c>
      <c r="E1526" s="240" t="s">
        <v>1</v>
      </c>
      <c r="F1526" s="241" t="s">
        <v>2907</v>
      </c>
      <c r="G1526" s="239"/>
      <c r="H1526" s="242">
        <v>10.470000000000001</v>
      </c>
      <c r="I1526" s="243"/>
      <c r="J1526" s="239"/>
      <c r="K1526" s="239"/>
      <c r="L1526" s="244"/>
      <c r="M1526" s="245"/>
      <c r="N1526" s="246"/>
      <c r="O1526" s="246"/>
      <c r="P1526" s="246"/>
      <c r="Q1526" s="246"/>
      <c r="R1526" s="246"/>
      <c r="S1526" s="246"/>
      <c r="T1526" s="247"/>
      <c r="U1526" s="14"/>
      <c r="V1526" s="14"/>
      <c r="W1526" s="14"/>
      <c r="X1526" s="14"/>
      <c r="Y1526" s="14"/>
      <c r="Z1526" s="14"/>
      <c r="AA1526" s="14"/>
      <c r="AB1526" s="14"/>
      <c r="AC1526" s="14"/>
      <c r="AD1526" s="14"/>
      <c r="AE1526" s="14"/>
      <c r="AT1526" s="248" t="s">
        <v>167</v>
      </c>
      <c r="AU1526" s="248" t="s">
        <v>87</v>
      </c>
      <c r="AV1526" s="14" t="s">
        <v>87</v>
      </c>
      <c r="AW1526" s="14" t="s">
        <v>33</v>
      </c>
      <c r="AX1526" s="14" t="s">
        <v>85</v>
      </c>
      <c r="AY1526" s="248" t="s">
        <v>157</v>
      </c>
    </row>
    <row r="1527" s="2" customFormat="1" ht="33" customHeight="1">
      <c r="A1527" s="38"/>
      <c r="B1527" s="39"/>
      <c r="C1527" s="214" t="s">
        <v>2908</v>
      </c>
      <c r="D1527" s="214" t="s">
        <v>160</v>
      </c>
      <c r="E1527" s="215" t="s">
        <v>2909</v>
      </c>
      <c r="F1527" s="216" t="s">
        <v>2910</v>
      </c>
      <c r="G1527" s="217" t="s">
        <v>352</v>
      </c>
      <c r="H1527" s="218">
        <v>1</v>
      </c>
      <c r="I1527" s="219"/>
      <c r="J1527" s="220">
        <f>ROUND(I1527*H1527,2)</f>
        <v>0</v>
      </c>
      <c r="K1527" s="216" t="s">
        <v>164</v>
      </c>
      <c r="L1527" s="44"/>
      <c r="M1527" s="221" t="s">
        <v>1</v>
      </c>
      <c r="N1527" s="222" t="s">
        <v>43</v>
      </c>
      <c r="O1527" s="91"/>
      <c r="P1527" s="223">
        <f>O1527*H1527</f>
        <v>0</v>
      </c>
      <c r="Q1527" s="223">
        <v>0</v>
      </c>
      <c r="R1527" s="223">
        <f>Q1527*H1527</f>
        <v>0</v>
      </c>
      <c r="S1527" s="223">
        <v>0.000328</v>
      </c>
      <c r="T1527" s="224">
        <f>S1527*H1527</f>
        <v>0.000328</v>
      </c>
      <c r="U1527" s="38"/>
      <c r="V1527" s="38"/>
      <c r="W1527" s="38"/>
      <c r="X1527" s="38"/>
      <c r="Y1527" s="38"/>
      <c r="Z1527" s="38"/>
      <c r="AA1527" s="38"/>
      <c r="AB1527" s="38"/>
      <c r="AC1527" s="38"/>
      <c r="AD1527" s="38"/>
      <c r="AE1527" s="38"/>
      <c r="AR1527" s="225" t="s">
        <v>254</v>
      </c>
      <c r="AT1527" s="225" t="s">
        <v>160</v>
      </c>
      <c r="AU1527" s="225" t="s">
        <v>87</v>
      </c>
      <c r="AY1527" s="17" t="s">
        <v>157</v>
      </c>
      <c r="BE1527" s="226">
        <f>IF(N1527="základní",J1527,0)</f>
        <v>0</v>
      </c>
      <c r="BF1527" s="226">
        <f>IF(N1527="snížená",J1527,0)</f>
        <v>0</v>
      </c>
      <c r="BG1527" s="226">
        <f>IF(N1527="zákl. přenesená",J1527,0)</f>
        <v>0</v>
      </c>
      <c r="BH1527" s="226">
        <f>IF(N1527="sníž. přenesená",J1527,0)</f>
        <v>0</v>
      </c>
      <c r="BI1527" s="226">
        <f>IF(N1527="nulová",J1527,0)</f>
        <v>0</v>
      </c>
      <c r="BJ1527" s="17" t="s">
        <v>85</v>
      </c>
      <c r="BK1527" s="226">
        <f>ROUND(I1527*H1527,2)</f>
        <v>0</v>
      </c>
      <c r="BL1527" s="17" t="s">
        <v>254</v>
      </c>
      <c r="BM1527" s="225" t="s">
        <v>2911</v>
      </c>
    </row>
    <row r="1528" s="2" customFormat="1" ht="37.8" customHeight="1">
      <c r="A1528" s="38"/>
      <c r="B1528" s="39"/>
      <c r="C1528" s="214" t="s">
        <v>2912</v>
      </c>
      <c r="D1528" s="214" t="s">
        <v>160</v>
      </c>
      <c r="E1528" s="215" t="s">
        <v>2913</v>
      </c>
      <c r="F1528" s="216" t="s">
        <v>2914</v>
      </c>
      <c r="G1528" s="217" t="s">
        <v>352</v>
      </c>
      <c r="H1528" s="218">
        <v>1</v>
      </c>
      <c r="I1528" s="219"/>
      <c r="J1528" s="220">
        <f>ROUND(I1528*H1528,2)</f>
        <v>0</v>
      </c>
      <c r="K1528" s="216" t="s">
        <v>164</v>
      </c>
      <c r="L1528" s="44"/>
      <c r="M1528" s="221" t="s">
        <v>1</v>
      </c>
      <c r="N1528" s="222" t="s">
        <v>43</v>
      </c>
      <c r="O1528" s="91"/>
      <c r="P1528" s="223">
        <f>O1528*H1528</f>
        <v>0</v>
      </c>
      <c r="Q1528" s="223">
        <v>0</v>
      </c>
      <c r="R1528" s="223">
        <f>Q1528*H1528</f>
        <v>0</v>
      </c>
      <c r="S1528" s="223">
        <v>0.0034399999999999999</v>
      </c>
      <c r="T1528" s="224">
        <f>S1528*H1528</f>
        <v>0.0034399999999999999</v>
      </c>
      <c r="U1528" s="38"/>
      <c r="V1528" s="38"/>
      <c r="W1528" s="38"/>
      <c r="X1528" s="38"/>
      <c r="Y1528" s="38"/>
      <c r="Z1528" s="38"/>
      <c r="AA1528" s="38"/>
      <c r="AB1528" s="38"/>
      <c r="AC1528" s="38"/>
      <c r="AD1528" s="38"/>
      <c r="AE1528" s="38"/>
      <c r="AR1528" s="225" t="s">
        <v>254</v>
      </c>
      <c r="AT1528" s="225" t="s">
        <v>160</v>
      </c>
      <c r="AU1528" s="225" t="s">
        <v>87</v>
      </c>
      <c r="AY1528" s="17" t="s">
        <v>157</v>
      </c>
      <c r="BE1528" s="226">
        <f>IF(N1528="základní",J1528,0)</f>
        <v>0</v>
      </c>
      <c r="BF1528" s="226">
        <f>IF(N1528="snížená",J1528,0)</f>
        <v>0</v>
      </c>
      <c r="BG1528" s="226">
        <f>IF(N1528="zákl. přenesená",J1528,0)</f>
        <v>0</v>
      </c>
      <c r="BH1528" s="226">
        <f>IF(N1528="sníž. přenesená",J1528,0)</f>
        <v>0</v>
      </c>
      <c r="BI1528" s="226">
        <f>IF(N1528="nulová",J1528,0)</f>
        <v>0</v>
      </c>
      <c r="BJ1528" s="17" t="s">
        <v>85</v>
      </c>
      <c r="BK1528" s="226">
        <f>ROUND(I1528*H1528,2)</f>
        <v>0</v>
      </c>
      <c r="BL1528" s="17" t="s">
        <v>254</v>
      </c>
      <c r="BM1528" s="225" t="s">
        <v>2915</v>
      </c>
    </row>
    <row r="1529" s="2" customFormat="1" ht="37.8" customHeight="1">
      <c r="A1529" s="38"/>
      <c r="B1529" s="39"/>
      <c r="C1529" s="214" t="s">
        <v>2916</v>
      </c>
      <c r="D1529" s="214" t="s">
        <v>160</v>
      </c>
      <c r="E1529" s="215" t="s">
        <v>2917</v>
      </c>
      <c r="F1529" s="216" t="s">
        <v>2918</v>
      </c>
      <c r="G1529" s="217" t="s">
        <v>352</v>
      </c>
      <c r="H1529" s="218">
        <v>13</v>
      </c>
      <c r="I1529" s="219"/>
      <c r="J1529" s="220">
        <f>ROUND(I1529*H1529,2)</f>
        <v>0</v>
      </c>
      <c r="K1529" s="216" t="s">
        <v>164</v>
      </c>
      <c r="L1529" s="44"/>
      <c r="M1529" s="221" t="s">
        <v>1</v>
      </c>
      <c r="N1529" s="222" t="s">
        <v>43</v>
      </c>
      <c r="O1529" s="91"/>
      <c r="P1529" s="223">
        <f>O1529*H1529</f>
        <v>0</v>
      </c>
      <c r="Q1529" s="223">
        <v>0</v>
      </c>
      <c r="R1529" s="223">
        <f>Q1529*H1529</f>
        <v>0</v>
      </c>
      <c r="S1529" s="223">
        <v>0.0051999999999999998</v>
      </c>
      <c r="T1529" s="224">
        <f>S1529*H1529</f>
        <v>0.067599999999999993</v>
      </c>
      <c r="U1529" s="38"/>
      <c r="V1529" s="38"/>
      <c r="W1529" s="38"/>
      <c r="X1529" s="38"/>
      <c r="Y1529" s="38"/>
      <c r="Z1529" s="38"/>
      <c r="AA1529" s="38"/>
      <c r="AB1529" s="38"/>
      <c r="AC1529" s="38"/>
      <c r="AD1529" s="38"/>
      <c r="AE1529" s="38"/>
      <c r="AR1529" s="225" t="s">
        <v>254</v>
      </c>
      <c r="AT1529" s="225" t="s">
        <v>160</v>
      </c>
      <c r="AU1529" s="225" t="s">
        <v>87</v>
      </c>
      <c r="AY1529" s="17" t="s">
        <v>157</v>
      </c>
      <c r="BE1529" s="226">
        <f>IF(N1529="základní",J1529,0)</f>
        <v>0</v>
      </c>
      <c r="BF1529" s="226">
        <f>IF(N1529="snížená",J1529,0)</f>
        <v>0</v>
      </c>
      <c r="BG1529" s="226">
        <f>IF(N1529="zákl. přenesená",J1529,0)</f>
        <v>0</v>
      </c>
      <c r="BH1529" s="226">
        <f>IF(N1529="sníž. přenesená",J1529,0)</f>
        <v>0</v>
      </c>
      <c r="BI1529" s="226">
        <f>IF(N1529="nulová",J1529,0)</f>
        <v>0</v>
      </c>
      <c r="BJ1529" s="17" t="s">
        <v>85</v>
      </c>
      <c r="BK1529" s="226">
        <f>ROUND(I1529*H1529,2)</f>
        <v>0</v>
      </c>
      <c r="BL1529" s="17" t="s">
        <v>254</v>
      </c>
      <c r="BM1529" s="225" t="s">
        <v>2919</v>
      </c>
    </row>
    <row r="1530" s="14" customFormat="1">
      <c r="A1530" s="14"/>
      <c r="B1530" s="238"/>
      <c r="C1530" s="239"/>
      <c r="D1530" s="229" t="s">
        <v>167</v>
      </c>
      <c r="E1530" s="240" t="s">
        <v>1</v>
      </c>
      <c r="F1530" s="241" t="s">
        <v>2920</v>
      </c>
      <c r="G1530" s="239"/>
      <c r="H1530" s="242">
        <v>13</v>
      </c>
      <c r="I1530" s="243"/>
      <c r="J1530" s="239"/>
      <c r="K1530" s="239"/>
      <c r="L1530" s="244"/>
      <c r="M1530" s="245"/>
      <c r="N1530" s="246"/>
      <c r="O1530" s="246"/>
      <c r="P1530" s="246"/>
      <c r="Q1530" s="246"/>
      <c r="R1530" s="246"/>
      <c r="S1530" s="246"/>
      <c r="T1530" s="247"/>
      <c r="U1530" s="14"/>
      <c r="V1530" s="14"/>
      <c r="W1530" s="14"/>
      <c r="X1530" s="14"/>
      <c r="Y1530" s="14"/>
      <c r="Z1530" s="14"/>
      <c r="AA1530" s="14"/>
      <c r="AB1530" s="14"/>
      <c r="AC1530" s="14"/>
      <c r="AD1530" s="14"/>
      <c r="AE1530" s="14"/>
      <c r="AT1530" s="248" t="s">
        <v>167</v>
      </c>
      <c r="AU1530" s="248" t="s">
        <v>87</v>
      </c>
      <c r="AV1530" s="14" t="s">
        <v>87</v>
      </c>
      <c r="AW1530" s="14" t="s">
        <v>33</v>
      </c>
      <c r="AX1530" s="14" t="s">
        <v>85</v>
      </c>
      <c r="AY1530" s="248" t="s">
        <v>157</v>
      </c>
    </row>
    <row r="1531" s="2" customFormat="1" ht="49.05" customHeight="1">
      <c r="A1531" s="38"/>
      <c r="B1531" s="39"/>
      <c r="C1531" s="214" t="s">
        <v>2921</v>
      </c>
      <c r="D1531" s="214" t="s">
        <v>160</v>
      </c>
      <c r="E1531" s="215" t="s">
        <v>2922</v>
      </c>
      <c r="F1531" s="216" t="s">
        <v>2923</v>
      </c>
      <c r="G1531" s="217" t="s">
        <v>352</v>
      </c>
      <c r="H1531" s="218">
        <v>7</v>
      </c>
      <c r="I1531" s="219"/>
      <c r="J1531" s="220">
        <f>ROUND(I1531*H1531,2)</f>
        <v>0</v>
      </c>
      <c r="K1531" s="216" t="s">
        <v>164</v>
      </c>
      <c r="L1531" s="44"/>
      <c r="M1531" s="221" t="s">
        <v>1</v>
      </c>
      <c r="N1531" s="222" t="s">
        <v>43</v>
      </c>
      <c r="O1531" s="91"/>
      <c r="P1531" s="223">
        <f>O1531*H1531</f>
        <v>0</v>
      </c>
      <c r="Q1531" s="223">
        <v>0</v>
      </c>
      <c r="R1531" s="223">
        <f>Q1531*H1531</f>
        <v>0</v>
      </c>
      <c r="S1531" s="223">
        <v>0.0043</v>
      </c>
      <c r="T1531" s="224">
        <f>S1531*H1531</f>
        <v>0.030100000000000002</v>
      </c>
      <c r="U1531" s="38"/>
      <c r="V1531" s="38"/>
      <c r="W1531" s="38"/>
      <c r="X1531" s="38"/>
      <c r="Y1531" s="38"/>
      <c r="Z1531" s="38"/>
      <c r="AA1531" s="38"/>
      <c r="AB1531" s="38"/>
      <c r="AC1531" s="38"/>
      <c r="AD1531" s="38"/>
      <c r="AE1531" s="38"/>
      <c r="AR1531" s="225" t="s">
        <v>254</v>
      </c>
      <c r="AT1531" s="225" t="s">
        <v>160</v>
      </c>
      <c r="AU1531" s="225" t="s">
        <v>87</v>
      </c>
      <c r="AY1531" s="17" t="s">
        <v>157</v>
      </c>
      <c r="BE1531" s="226">
        <f>IF(N1531="základní",J1531,0)</f>
        <v>0</v>
      </c>
      <c r="BF1531" s="226">
        <f>IF(N1531="snížená",J1531,0)</f>
        <v>0</v>
      </c>
      <c r="BG1531" s="226">
        <f>IF(N1531="zákl. přenesená",J1531,0)</f>
        <v>0</v>
      </c>
      <c r="BH1531" s="226">
        <f>IF(N1531="sníž. přenesená",J1531,0)</f>
        <v>0</v>
      </c>
      <c r="BI1531" s="226">
        <f>IF(N1531="nulová",J1531,0)</f>
        <v>0</v>
      </c>
      <c r="BJ1531" s="17" t="s">
        <v>85</v>
      </c>
      <c r="BK1531" s="226">
        <f>ROUND(I1531*H1531,2)</f>
        <v>0</v>
      </c>
      <c r="BL1531" s="17" t="s">
        <v>254</v>
      </c>
      <c r="BM1531" s="225" t="s">
        <v>2924</v>
      </c>
    </row>
    <row r="1532" s="14" customFormat="1">
      <c r="A1532" s="14"/>
      <c r="B1532" s="238"/>
      <c r="C1532" s="239"/>
      <c r="D1532" s="229" t="s">
        <v>167</v>
      </c>
      <c r="E1532" s="240" t="s">
        <v>1</v>
      </c>
      <c r="F1532" s="241" t="s">
        <v>2925</v>
      </c>
      <c r="G1532" s="239"/>
      <c r="H1532" s="242">
        <v>7</v>
      </c>
      <c r="I1532" s="243"/>
      <c r="J1532" s="239"/>
      <c r="K1532" s="239"/>
      <c r="L1532" s="244"/>
      <c r="M1532" s="245"/>
      <c r="N1532" s="246"/>
      <c r="O1532" s="246"/>
      <c r="P1532" s="246"/>
      <c r="Q1532" s="246"/>
      <c r="R1532" s="246"/>
      <c r="S1532" s="246"/>
      <c r="T1532" s="247"/>
      <c r="U1532" s="14"/>
      <c r="V1532" s="14"/>
      <c r="W1532" s="14"/>
      <c r="X1532" s="14"/>
      <c r="Y1532" s="14"/>
      <c r="Z1532" s="14"/>
      <c r="AA1532" s="14"/>
      <c r="AB1532" s="14"/>
      <c r="AC1532" s="14"/>
      <c r="AD1532" s="14"/>
      <c r="AE1532" s="14"/>
      <c r="AT1532" s="248" t="s">
        <v>167</v>
      </c>
      <c r="AU1532" s="248" t="s">
        <v>87</v>
      </c>
      <c r="AV1532" s="14" t="s">
        <v>87</v>
      </c>
      <c r="AW1532" s="14" t="s">
        <v>33</v>
      </c>
      <c r="AX1532" s="14" t="s">
        <v>85</v>
      </c>
      <c r="AY1532" s="248" t="s">
        <v>157</v>
      </c>
    </row>
    <row r="1533" s="2" customFormat="1" ht="49.05" customHeight="1">
      <c r="A1533" s="38"/>
      <c r="B1533" s="39"/>
      <c r="C1533" s="214" t="s">
        <v>2926</v>
      </c>
      <c r="D1533" s="214" t="s">
        <v>160</v>
      </c>
      <c r="E1533" s="215" t="s">
        <v>2927</v>
      </c>
      <c r="F1533" s="216" t="s">
        <v>2928</v>
      </c>
      <c r="G1533" s="217" t="s">
        <v>352</v>
      </c>
      <c r="H1533" s="218">
        <v>4</v>
      </c>
      <c r="I1533" s="219"/>
      <c r="J1533" s="220">
        <f>ROUND(I1533*H1533,2)</f>
        <v>0</v>
      </c>
      <c r="K1533" s="216" t="s">
        <v>164</v>
      </c>
      <c r="L1533" s="44"/>
      <c r="M1533" s="221" t="s">
        <v>1</v>
      </c>
      <c r="N1533" s="222" t="s">
        <v>43</v>
      </c>
      <c r="O1533" s="91"/>
      <c r="P1533" s="223">
        <f>O1533*H1533</f>
        <v>0</v>
      </c>
      <c r="Q1533" s="223">
        <v>0</v>
      </c>
      <c r="R1533" s="223">
        <f>Q1533*H1533</f>
        <v>0</v>
      </c>
      <c r="S1533" s="223">
        <v>0.0064999999999999997</v>
      </c>
      <c r="T1533" s="224">
        <f>S1533*H1533</f>
        <v>0.025999999999999999</v>
      </c>
      <c r="U1533" s="38"/>
      <c r="V1533" s="38"/>
      <c r="W1533" s="38"/>
      <c r="X1533" s="38"/>
      <c r="Y1533" s="38"/>
      <c r="Z1533" s="38"/>
      <c r="AA1533" s="38"/>
      <c r="AB1533" s="38"/>
      <c r="AC1533" s="38"/>
      <c r="AD1533" s="38"/>
      <c r="AE1533" s="38"/>
      <c r="AR1533" s="225" t="s">
        <v>254</v>
      </c>
      <c r="AT1533" s="225" t="s">
        <v>160</v>
      </c>
      <c r="AU1533" s="225" t="s">
        <v>87</v>
      </c>
      <c r="AY1533" s="17" t="s">
        <v>157</v>
      </c>
      <c r="BE1533" s="226">
        <f>IF(N1533="základní",J1533,0)</f>
        <v>0</v>
      </c>
      <c r="BF1533" s="226">
        <f>IF(N1533="snížená",J1533,0)</f>
        <v>0</v>
      </c>
      <c r="BG1533" s="226">
        <f>IF(N1533="zákl. přenesená",J1533,0)</f>
        <v>0</v>
      </c>
      <c r="BH1533" s="226">
        <f>IF(N1533="sníž. přenesená",J1533,0)</f>
        <v>0</v>
      </c>
      <c r="BI1533" s="226">
        <f>IF(N1533="nulová",J1533,0)</f>
        <v>0</v>
      </c>
      <c r="BJ1533" s="17" t="s">
        <v>85</v>
      </c>
      <c r="BK1533" s="226">
        <f>ROUND(I1533*H1533,2)</f>
        <v>0</v>
      </c>
      <c r="BL1533" s="17" t="s">
        <v>254</v>
      </c>
      <c r="BM1533" s="225" t="s">
        <v>2929</v>
      </c>
    </row>
    <row r="1534" s="14" customFormat="1">
      <c r="A1534" s="14"/>
      <c r="B1534" s="238"/>
      <c r="C1534" s="239"/>
      <c r="D1534" s="229" t="s">
        <v>167</v>
      </c>
      <c r="E1534" s="240" t="s">
        <v>1</v>
      </c>
      <c r="F1534" s="241" t="s">
        <v>165</v>
      </c>
      <c r="G1534" s="239"/>
      <c r="H1534" s="242">
        <v>4</v>
      </c>
      <c r="I1534" s="243"/>
      <c r="J1534" s="239"/>
      <c r="K1534" s="239"/>
      <c r="L1534" s="244"/>
      <c r="M1534" s="245"/>
      <c r="N1534" s="246"/>
      <c r="O1534" s="246"/>
      <c r="P1534" s="246"/>
      <c r="Q1534" s="246"/>
      <c r="R1534" s="246"/>
      <c r="S1534" s="246"/>
      <c r="T1534" s="247"/>
      <c r="U1534" s="14"/>
      <c r="V1534" s="14"/>
      <c r="W1534" s="14"/>
      <c r="X1534" s="14"/>
      <c r="Y1534" s="14"/>
      <c r="Z1534" s="14"/>
      <c r="AA1534" s="14"/>
      <c r="AB1534" s="14"/>
      <c r="AC1534" s="14"/>
      <c r="AD1534" s="14"/>
      <c r="AE1534" s="14"/>
      <c r="AT1534" s="248" t="s">
        <v>167</v>
      </c>
      <c r="AU1534" s="248" t="s">
        <v>87</v>
      </c>
      <c r="AV1534" s="14" t="s">
        <v>87</v>
      </c>
      <c r="AW1534" s="14" t="s">
        <v>33</v>
      </c>
      <c r="AX1534" s="14" t="s">
        <v>85</v>
      </c>
      <c r="AY1534" s="248" t="s">
        <v>157</v>
      </c>
    </row>
    <row r="1535" s="2" customFormat="1" ht="49.05" customHeight="1">
      <c r="A1535" s="38"/>
      <c r="B1535" s="39"/>
      <c r="C1535" s="214" t="s">
        <v>2930</v>
      </c>
      <c r="D1535" s="214" t="s">
        <v>160</v>
      </c>
      <c r="E1535" s="215" t="s">
        <v>2931</v>
      </c>
      <c r="F1535" s="216" t="s">
        <v>2932</v>
      </c>
      <c r="G1535" s="217" t="s">
        <v>352</v>
      </c>
      <c r="H1535" s="218">
        <v>1</v>
      </c>
      <c r="I1535" s="219"/>
      <c r="J1535" s="220">
        <f>ROUND(I1535*H1535,2)</f>
        <v>0</v>
      </c>
      <c r="K1535" s="216" t="s">
        <v>164</v>
      </c>
      <c r="L1535" s="44"/>
      <c r="M1535" s="221" t="s">
        <v>1</v>
      </c>
      <c r="N1535" s="222" t="s">
        <v>43</v>
      </c>
      <c r="O1535" s="91"/>
      <c r="P1535" s="223">
        <f>O1535*H1535</f>
        <v>0</v>
      </c>
      <c r="Q1535" s="223">
        <v>0</v>
      </c>
      <c r="R1535" s="223">
        <f>Q1535*H1535</f>
        <v>0</v>
      </c>
      <c r="S1535" s="223">
        <v>0.0071999999999999998</v>
      </c>
      <c r="T1535" s="224">
        <f>S1535*H1535</f>
        <v>0.0071999999999999998</v>
      </c>
      <c r="U1535" s="38"/>
      <c r="V1535" s="38"/>
      <c r="W1535" s="38"/>
      <c r="X1535" s="38"/>
      <c r="Y1535" s="38"/>
      <c r="Z1535" s="38"/>
      <c r="AA1535" s="38"/>
      <c r="AB1535" s="38"/>
      <c r="AC1535" s="38"/>
      <c r="AD1535" s="38"/>
      <c r="AE1535" s="38"/>
      <c r="AR1535" s="225" t="s">
        <v>254</v>
      </c>
      <c r="AT1535" s="225" t="s">
        <v>160</v>
      </c>
      <c r="AU1535" s="225" t="s">
        <v>87</v>
      </c>
      <c r="AY1535" s="17" t="s">
        <v>157</v>
      </c>
      <c r="BE1535" s="226">
        <f>IF(N1535="základní",J1535,0)</f>
        <v>0</v>
      </c>
      <c r="BF1535" s="226">
        <f>IF(N1535="snížená",J1535,0)</f>
        <v>0</v>
      </c>
      <c r="BG1535" s="226">
        <f>IF(N1535="zákl. přenesená",J1535,0)</f>
        <v>0</v>
      </c>
      <c r="BH1535" s="226">
        <f>IF(N1535="sníž. přenesená",J1535,0)</f>
        <v>0</v>
      </c>
      <c r="BI1535" s="226">
        <f>IF(N1535="nulová",J1535,0)</f>
        <v>0</v>
      </c>
      <c r="BJ1535" s="17" t="s">
        <v>85</v>
      </c>
      <c r="BK1535" s="226">
        <f>ROUND(I1535*H1535,2)</f>
        <v>0</v>
      </c>
      <c r="BL1535" s="17" t="s">
        <v>254</v>
      </c>
      <c r="BM1535" s="225" t="s">
        <v>2933</v>
      </c>
    </row>
    <row r="1536" s="14" customFormat="1">
      <c r="A1536" s="14"/>
      <c r="B1536" s="238"/>
      <c r="C1536" s="239"/>
      <c r="D1536" s="229" t="s">
        <v>167</v>
      </c>
      <c r="E1536" s="240" t="s">
        <v>1</v>
      </c>
      <c r="F1536" s="241" t="s">
        <v>85</v>
      </c>
      <c r="G1536" s="239"/>
      <c r="H1536" s="242">
        <v>1</v>
      </c>
      <c r="I1536" s="243"/>
      <c r="J1536" s="239"/>
      <c r="K1536" s="239"/>
      <c r="L1536" s="244"/>
      <c r="M1536" s="245"/>
      <c r="N1536" s="246"/>
      <c r="O1536" s="246"/>
      <c r="P1536" s="246"/>
      <c r="Q1536" s="246"/>
      <c r="R1536" s="246"/>
      <c r="S1536" s="246"/>
      <c r="T1536" s="247"/>
      <c r="U1536" s="14"/>
      <c r="V1536" s="14"/>
      <c r="W1536" s="14"/>
      <c r="X1536" s="14"/>
      <c r="Y1536" s="14"/>
      <c r="Z1536" s="14"/>
      <c r="AA1536" s="14"/>
      <c r="AB1536" s="14"/>
      <c r="AC1536" s="14"/>
      <c r="AD1536" s="14"/>
      <c r="AE1536" s="14"/>
      <c r="AT1536" s="248" t="s">
        <v>167</v>
      </c>
      <c r="AU1536" s="248" t="s">
        <v>87</v>
      </c>
      <c r="AV1536" s="14" t="s">
        <v>87</v>
      </c>
      <c r="AW1536" s="14" t="s">
        <v>33</v>
      </c>
      <c r="AX1536" s="14" t="s">
        <v>85</v>
      </c>
      <c r="AY1536" s="248" t="s">
        <v>157</v>
      </c>
    </row>
    <row r="1537" s="2" customFormat="1" ht="44.25" customHeight="1">
      <c r="A1537" s="38"/>
      <c r="B1537" s="39"/>
      <c r="C1537" s="214" t="s">
        <v>2934</v>
      </c>
      <c r="D1537" s="214" t="s">
        <v>160</v>
      </c>
      <c r="E1537" s="215" t="s">
        <v>2935</v>
      </c>
      <c r="F1537" s="216" t="s">
        <v>2936</v>
      </c>
      <c r="G1537" s="217" t="s">
        <v>352</v>
      </c>
      <c r="H1537" s="218">
        <v>1</v>
      </c>
      <c r="I1537" s="219"/>
      <c r="J1537" s="220">
        <f>ROUND(I1537*H1537,2)</f>
        <v>0</v>
      </c>
      <c r="K1537" s="216" t="s">
        <v>164</v>
      </c>
      <c r="L1537" s="44"/>
      <c r="M1537" s="221" t="s">
        <v>1</v>
      </c>
      <c r="N1537" s="222" t="s">
        <v>43</v>
      </c>
      <c r="O1537" s="91"/>
      <c r="P1537" s="223">
        <f>O1537*H1537</f>
        <v>0</v>
      </c>
      <c r="Q1537" s="223">
        <v>0</v>
      </c>
      <c r="R1537" s="223">
        <f>Q1537*H1537</f>
        <v>0</v>
      </c>
      <c r="S1537" s="223">
        <v>0.00040999999999999999</v>
      </c>
      <c r="T1537" s="224">
        <f>S1537*H1537</f>
        <v>0.00040999999999999999</v>
      </c>
      <c r="U1537" s="38"/>
      <c r="V1537" s="38"/>
      <c r="W1537" s="38"/>
      <c r="X1537" s="38"/>
      <c r="Y1537" s="38"/>
      <c r="Z1537" s="38"/>
      <c r="AA1537" s="38"/>
      <c r="AB1537" s="38"/>
      <c r="AC1537" s="38"/>
      <c r="AD1537" s="38"/>
      <c r="AE1537" s="38"/>
      <c r="AR1537" s="225" t="s">
        <v>254</v>
      </c>
      <c r="AT1537" s="225" t="s">
        <v>160</v>
      </c>
      <c r="AU1537" s="225" t="s">
        <v>87</v>
      </c>
      <c r="AY1537" s="17" t="s">
        <v>157</v>
      </c>
      <c r="BE1537" s="226">
        <f>IF(N1537="základní",J1537,0)</f>
        <v>0</v>
      </c>
      <c r="BF1537" s="226">
        <f>IF(N1537="snížená",J1537,0)</f>
        <v>0</v>
      </c>
      <c r="BG1537" s="226">
        <f>IF(N1537="zákl. přenesená",J1537,0)</f>
        <v>0</v>
      </c>
      <c r="BH1537" s="226">
        <f>IF(N1537="sníž. přenesená",J1537,0)</f>
        <v>0</v>
      </c>
      <c r="BI1537" s="226">
        <f>IF(N1537="nulová",J1537,0)</f>
        <v>0</v>
      </c>
      <c r="BJ1537" s="17" t="s">
        <v>85</v>
      </c>
      <c r="BK1537" s="226">
        <f>ROUND(I1537*H1537,2)</f>
        <v>0</v>
      </c>
      <c r="BL1537" s="17" t="s">
        <v>254</v>
      </c>
      <c r="BM1537" s="225" t="s">
        <v>2937</v>
      </c>
    </row>
    <row r="1538" s="2" customFormat="1" ht="37.8" customHeight="1">
      <c r="A1538" s="38"/>
      <c r="B1538" s="39"/>
      <c r="C1538" s="214" t="s">
        <v>2938</v>
      </c>
      <c r="D1538" s="214" t="s">
        <v>160</v>
      </c>
      <c r="E1538" s="215" t="s">
        <v>2939</v>
      </c>
      <c r="F1538" s="216" t="s">
        <v>2940</v>
      </c>
      <c r="G1538" s="217" t="s">
        <v>352</v>
      </c>
      <c r="H1538" s="218">
        <v>2</v>
      </c>
      <c r="I1538" s="219"/>
      <c r="J1538" s="220">
        <f>ROUND(I1538*H1538,2)</f>
        <v>0</v>
      </c>
      <c r="K1538" s="216" t="s">
        <v>164</v>
      </c>
      <c r="L1538" s="44"/>
      <c r="M1538" s="221" t="s">
        <v>1</v>
      </c>
      <c r="N1538" s="222" t="s">
        <v>43</v>
      </c>
      <c r="O1538" s="91"/>
      <c r="P1538" s="223">
        <f>O1538*H1538</f>
        <v>0</v>
      </c>
      <c r="Q1538" s="223">
        <v>0</v>
      </c>
      <c r="R1538" s="223">
        <f>Q1538*H1538</f>
        <v>0</v>
      </c>
      <c r="S1538" s="223">
        <v>0.00040999999999999999</v>
      </c>
      <c r="T1538" s="224">
        <f>S1538*H1538</f>
        <v>0.00081999999999999998</v>
      </c>
      <c r="U1538" s="38"/>
      <c r="V1538" s="38"/>
      <c r="W1538" s="38"/>
      <c r="X1538" s="38"/>
      <c r="Y1538" s="38"/>
      <c r="Z1538" s="38"/>
      <c r="AA1538" s="38"/>
      <c r="AB1538" s="38"/>
      <c r="AC1538" s="38"/>
      <c r="AD1538" s="38"/>
      <c r="AE1538" s="38"/>
      <c r="AR1538" s="225" t="s">
        <v>254</v>
      </c>
      <c r="AT1538" s="225" t="s">
        <v>160</v>
      </c>
      <c r="AU1538" s="225" t="s">
        <v>87</v>
      </c>
      <c r="AY1538" s="17" t="s">
        <v>157</v>
      </c>
      <c r="BE1538" s="226">
        <f>IF(N1538="základní",J1538,0)</f>
        <v>0</v>
      </c>
      <c r="BF1538" s="226">
        <f>IF(N1538="snížená",J1538,0)</f>
        <v>0</v>
      </c>
      <c r="BG1538" s="226">
        <f>IF(N1538="zákl. přenesená",J1538,0)</f>
        <v>0</v>
      </c>
      <c r="BH1538" s="226">
        <f>IF(N1538="sníž. přenesená",J1538,0)</f>
        <v>0</v>
      </c>
      <c r="BI1538" s="226">
        <f>IF(N1538="nulová",J1538,0)</f>
        <v>0</v>
      </c>
      <c r="BJ1538" s="17" t="s">
        <v>85</v>
      </c>
      <c r="BK1538" s="226">
        <f>ROUND(I1538*H1538,2)</f>
        <v>0</v>
      </c>
      <c r="BL1538" s="17" t="s">
        <v>254</v>
      </c>
      <c r="BM1538" s="225" t="s">
        <v>2941</v>
      </c>
    </row>
    <row r="1539" s="2" customFormat="1" ht="44.25" customHeight="1">
      <c r="A1539" s="38"/>
      <c r="B1539" s="39"/>
      <c r="C1539" s="214" t="s">
        <v>2942</v>
      </c>
      <c r="D1539" s="214" t="s">
        <v>160</v>
      </c>
      <c r="E1539" s="215" t="s">
        <v>2943</v>
      </c>
      <c r="F1539" s="216" t="s">
        <v>2944</v>
      </c>
      <c r="G1539" s="217" t="s">
        <v>352</v>
      </c>
      <c r="H1539" s="218">
        <v>3</v>
      </c>
      <c r="I1539" s="219"/>
      <c r="J1539" s="220">
        <f>ROUND(I1539*H1539,2)</f>
        <v>0</v>
      </c>
      <c r="K1539" s="216" t="s">
        <v>164</v>
      </c>
      <c r="L1539" s="44"/>
      <c r="M1539" s="221" t="s">
        <v>1</v>
      </c>
      <c r="N1539" s="222" t="s">
        <v>43</v>
      </c>
      <c r="O1539" s="91"/>
      <c r="P1539" s="223">
        <f>O1539*H1539</f>
        <v>0</v>
      </c>
      <c r="Q1539" s="223">
        <v>0</v>
      </c>
      <c r="R1539" s="223">
        <f>Q1539*H1539</f>
        <v>0</v>
      </c>
      <c r="S1539" s="223">
        <v>0.0043</v>
      </c>
      <c r="T1539" s="224">
        <f>S1539*H1539</f>
        <v>0.0129</v>
      </c>
      <c r="U1539" s="38"/>
      <c r="V1539" s="38"/>
      <c r="W1539" s="38"/>
      <c r="X1539" s="38"/>
      <c r="Y1539" s="38"/>
      <c r="Z1539" s="38"/>
      <c r="AA1539" s="38"/>
      <c r="AB1539" s="38"/>
      <c r="AC1539" s="38"/>
      <c r="AD1539" s="38"/>
      <c r="AE1539" s="38"/>
      <c r="AR1539" s="225" t="s">
        <v>254</v>
      </c>
      <c r="AT1539" s="225" t="s">
        <v>160</v>
      </c>
      <c r="AU1539" s="225" t="s">
        <v>87</v>
      </c>
      <c r="AY1539" s="17" t="s">
        <v>157</v>
      </c>
      <c r="BE1539" s="226">
        <f>IF(N1539="základní",J1539,0)</f>
        <v>0</v>
      </c>
      <c r="BF1539" s="226">
        <f>IF(N1539="snížená",J1539,0)</f>
        <v>0</v>
      </c>
      <c r="BG1539" s="226">
        <f>IF(N1539="zákl. přenesená",J1539,0)</f>
        <v>0</v>
      </c>
      <c r="BH1539" s="226">
        <f>IF(N1539="sníž. přenesená",J1539,0)</f>
        <v>0</v>
      </c>
      <c r="BI1539" s="226">
        <f>IF(N1539="nulová",J1539,0)</f>
        <v>0</v>
      </c>
      <c r="BJ1539" s="17" t="s">
        <v>85</v>
      </c>
      <c r="BK1539" s="226">
        <f>ROUND(I1539*H1539,2)</f>
        <v>0</v>
      </c>
      <c r="BL1539" s="17" t="s">
        <v>254</v>
      </c>
      <c r="BM1539" s="225" t="s">
        <v>2945</v>
      </c>
    </row>
    <row r="1540" s="2" customFormat="1" ht="44.25" customHeight="1">
      <c r="A1540" s="38"/>
      <c r="B1540" s="39"/>
      <c r="C1540" s="214" t="s">
        <v>2946</v>
      </c>
      <c r="D1540" s="214" t="s">
        <v>160</v>
      </c>
      <c r="E1540" s="215" t="s">
        <v>2947</v>
      </c>
      <c r="F1540" s="216" t="s">
        <v>2948</v>
      </c>
      <c r="G1540" s="217" t="s">
        <v>352</v>
      </c>
      <c r="H1540" s="218">
        <v>15</v>
      </c>
      <c r="I1540" s="219"/>
      <c r="J1540" s="220">
        <f>ROUND(I1540*H1540,2)</f>
        <v>0</v>
      </c>
      <c r="K1540" s="216" t="s">
        <v>164</v>
      </c>
      <c r="L1540" s="44"/>
      <c r="M1540" s="221" t="s">
        <v>1</v>
      </c>
      <c r="N1540" s="222" t="s">
        <v>43</v>
      </c>
      <c r="O1540" s="91"/>
      <c r="P1540" s="223">
        <f>O1540*H1540</f>
        <v>0</v>
      </c>
      <c r="Q1540" s="223">
        <v>0</v>
      </c>
      <c r="R1540" s="223">
        <f>Q1540*H1540</f>
        <v>0</v>
      </c>
      <c r="S1540" s="223">
        <v>0.0064999999999999997</v>
      </c>
      <c r="T1540" s="224">
        <f>S1540*H1540</f>
        <v>0.097499999999999989</v>
      </c>
      <c r="U1540" s="38"/>
      <c r="V1540" s="38"/>
      <c r="W1540" s="38"/>
      <c r="X1540" s="38"/>
      <c r="Y1540" s="38"/>
      <c r="Z1540" s="38"/>
      <c r="AA1540" s="38"/>
      <c r="AB1540" s="38"/>
      <c r="AC1540" s="38"/>
      <c r="AD1540" s="38"/>
      <c r="AE1540" s="38"/>
      <c r="AR1540" s="225" t="s">
        <v>254</v>
      </c>
      <c r="AT1540" s="225" t="s">
        <v>160</v>
      </c>
      <c r="AU1540" s="225" t="s">
        <v>87</v>
      </c>
      <c r="AY1540" s="17" t="s">
        <v>157</v>
      </c>
      <c r="BE1540" s="226">
        <f>IF(N1540="základní",J1540,0)</f>
        <v>0</v>
      </c>
      <c r="BF1540" s="226">
        <f>IF(N1540="snížená",J1540,0)</f>
        <v>0</v>
      </c>
      <c r="BG1540" s="226">
        <f>IF(N1540="zákl. přenesená",J1540,0)</f>
        <v>0</v>
      </c>
      <c r="BH1540" s="226">
        <f>IF(N1540="sníž. přenesená",J1540,0)</f>
        <v>0</v>
      </c>
      <c r="BI1540" s="226">
        <f>IF(N1540="nulová",J1540,0)</f>
        <v>0</v>
      </c>
      <c r="BJ1540" s="17" t="s">
        <v>85</v>
      </c>
      <c r="BK1540" s="226">
        <f>ROUND(I1540*H1540,2)</f>
        <v>0</v>
      </c>
      <c r="BL1540" s="17" t="s">
        <v>254</v>
      </c>
      <c r="BM1540" s="225" t="s">
        <v>2949</v>
      </c>
    </row>
    <row r="1541" s="14" customFormat="1">
      <c r="A1541" s="14"/>
      <c r="B1541" s="238"/>
      <c r="C1541" s="239"/>
      <c r="D1541" s="229" t="s">
        <v>167</v>
      </c>
      <c r="E1541" s="240" t="s">
        <v>1</v>
      </c>
      <c r="F1541" s="241" t="s">
        <v>2950</v>
      </c>
      <c r="G1541" s="239"/>
      <c r="H1541" s="242">
        <v>15</v>
      </c>
      <c r="I1541" s="243"/>
      <c r="J1541" s="239"/>
      <c r="K1541" s="239"/>
      <c r="L1541" s="244"/>
      <c r="M1541" s="245"/>
      <c r="N1541" s="246"/>
      <c r="O1541" s="246"/>
      <c r="P1541" s="246"/>
      <c r="Q1541" s="246"/>
      <c r="R1541" s="246"/>
      <c r="S1541" s="246"/>
      <c r="T1541" s="247"/>
      <c r="U1541" s="14"/>
      <c r="V1541" s="14"/>
      <c r="W1541" s="14"/>
      <c r="X1541" s="14"/>
      <c r="Y1541" s="14"/>
      <c r="Z1541" s="14"/>
      <c r="AA1541" s="14"/>
      <c r="AB1541" s="14"/>
      <c r="AC1541" s="14"/>
      <c r="AD1541" s="14"/>
      <c r="AE1541" s="14"/>
      <c r="AT1541" s="248" t="s">
        <v>167</v>
      </c>
      <c r="AU1541" s="248" t="s">
        <v>87</v>
      </c>
      <c r="AV1541" s="14" t="s">
        <v>87</v>
      </c>
      <c r="AW1541" s="14" t="s">
        <v>33</v>
      </c>
      <c r="AX1541" s="14" t="s">
        <v>85</v>
      </c>
      <c r="AY1541" s="248" t="s">
        <v>157</v>
      </c>
    </row>
    <row r="1542" s="2" customFormat="1" ht="44.25" customHeight="1">
      <c r="A1542" s="38"/>
      <c r="B1542" s="39"/>
      <c r="C1542" s="214" t="s">
        <v>2951</v>
      </c>
      <c r="D1542" s="214" t="s">
        <v>160</v>
      </c>
      <c r="E1542" s="215" t="s">
        <v>2952</v>
      </c>
      <c r="F1542" s="216" t="s">
        <v>2953</v>
      </c>
      <c r="G1542" s="217" t="s">
        <v>352</v>
      </c>
      <c r="H1542" s="218">
        <v>2</v>
      </c>
      <c r="I1542" s="219"/>
      <c r="J1542" s="220">
        <f>ROUND(I1542*H1542,2)</f>
        <v>0</v>
      </c>
      <c r="K1542" s="216" t="s">
        <v>164</v>
      </c>
      <c r="L1542" s="44"/>
      <c r="M1542" s="221" t="s">
        <v>1</v>
      </c>
      <c r="N1542" s="222" t="s">
        <v>43</v>
      </c>
      <c r="O1542" s="91"/>
      <c r="P1542" s="223">
        <f>O1542*H1542</f>
        <v>0</v>
      </c>
      <c r="Q1542" s="223">
        <v>0</v>
      </c>
      <c r="R1542" s="223">
        <f>Q1542*H1542</f>
        <v>0</v>
      </c>
      <c r="S1542" s="223">
        <v>0.0071999999999999998</v>
      </c>
      <c r="T1542" s="224">
        <f>S1542*H1542</f>
        <v>0.0144</v>
      </c>
      <c r="U1542" s="38"/>
      <c r="V1542" s="38"/>
      <c r="W1542" s="38"/>
      <c r="X1542" s="38"/>
      <c r="Y1542" s="38"/>
      <c r="Z1542" s="38"/>
      <c r="AA1542" s="38"/>
      <c r="AB1542" s="38"/>
      <c r="AC1542" s="38"/>
      <c r="AD1542" s="38"/>
      <c r="AE1542" s="38"/>
      <c r="AR1542" s="225" t="s">
        <v>254</v>
      </c>
      <c r="AT1542" s="225" t="s">
        <v>160</v>
      </c>
      <c r="AU1542" s="225" t="s">
        <v>87</v>
      </c>
      <c r="AY1542" s="17" t="s">
        <v>157</v>
      </c>
      <c r="BE1542" s="226">
        <f>IF(N1542="základní",J1542,0)</f>
        <v>0</v>
      </c>
      <c r="BF1542" s="226">
        <f>IF(N1542="snížená",J1542,0)</f>
        <v>0</v>
      </c>
      <c r="BG1542" s="226">
        <f>IF(N1542="zákl. přenesená",J1542,0)</f>
        <v>0</v>
      </c>
      <c r="BH1542" s="226">
        <f>IF(N1542="sníž. přenesená",J1542,0)</f>
        <v>0</v>
      </c>
      <c r="BI1542" s="226">
        <f>IF(N1542="nulová",J1542,0)</f>
        <v>0</v>
      </c>
      <c r="BJ1542" s="17" t="s">
        <v>85</v>
      </c>
      <c r="BK1542" s="226">
        <f>ROUND(I1542*H1542,2)</f>
        <v>0</v>
      </c>
      <c r="BL1542" s="17" t="s">
        <v>254</v>
      </c>
      <c r="BM1542" s="225" t="s">
        <v>2954</v>
      </c>
    </row>
    <row r="1543" s="2" customFormat="1" ht="37.8" customHeight="1">
      <c r="A1543" s="38"/>
      <c r="B1543" s="39"/>
      <c r="C1543" s="214" t="s">
        <v>2955</v>
      </c>
      <c r="D1543" s="214" t="s">
        <v>160</v>
      </c>
      <c r="E1543" s="215" t="s">
        <v>2956</v>
      </c>
      <c r="F1543" s="216" t="s">
        <v>2957</v>
      </c>
      <c r="G1543" s="217" t="s">
        <v>352</v>
      </c>
      <c r="H1543" s="218">
        <v>7</v>
      </c>
      <c r="I1543" s="219"/>
      <c r="J1543" s="220">
        <f>ROUND(I1543*H1543,2)</f>
        <v>0</v>
      </c>
      <c r="K1543" s="216" t="s">
        <v>164</v>
      </c>
      <c r="L1543" s="44"/>
      <c r="M1543" s="221" t="s">
        <v>1</v>
      </c>
      <c r="N1543" s="222" t="s">
        <v>43</v>
      </c>
      <c r="O1543" s="91"/>
      <c r="P1543" s="223">
        <f>O1543*H1543</f>
        <v>0</v>
      </c>
      <c r="Q1543" s="223">
        <v>0</v>
      </c>
      <c r="R1543" s="223">
        <f>Q1543*H1543</f>
        <v>0</v>
      </c>
      <c r="S1543" s="223">
        <v>0.017299999999999999</v>
      </c>
      <c r="T1543" s="224">
        <f>S1543*H1543</f>
        <v>0.1211</v>
      </c>
      <c r="U1543" s="38"/>
      <c r="V1543" s="38"/>
      <c r="W1543" s="38"/>
      <c r="X1543" s="38"/>
      <c r="Y1543" s="38"/>
      <c r="Z1543" s="38"/>
      <c r="AA1543" s="38"/>
      <c r="AB1543" s="38"/>
      <c r="AC1543" s="38"/>
      <c r="AD1543" s="38"/>
      <c r="AE1543" s="38"/>
      <c r="AR1543" s="225" t="s">
        <v>254</v>
      </c>
      <c r="AT1543" s="225" t="s">
        <v>160</v>
      </c>
      <c r="AU1543" s="225" t="s">
        <v>87</v>
      </c>
      <c r="AY1543" s="17" t="s">
        <v>157</v>
      </c>
      <c r="BE1543" s="226">
        <f>IF(N1543="základní",J1543,0)</f>
        <v>0</v>
      </c>
      <c r="BF1543" s="226">
        <f>IF(N1543="snížená",J1543,0)</f>
        <v>0</v>
      </c>
      <c r="BG1543" s="226">
        <f>IF(N1543="zákl. přenesená",J1543,0)</f>
        <v>0</v>
      </c>
      <c r="BH1543" s="226">
        <f>IF(N1543="sníž. přenesená",J1543,0)</f>
        <v>0</v>
      </c>
      <c r="BI1543" s="226">
        <f>IF(N1543="nulová",J1543,0)</f>
        <v>0</v>
      </c>
      <c r="BJ1543" s="17" t="s">
        <v>85</v>
      </c>
      <c r="BK1543" s="226">
        <f>ROUND(I1543*H1543,2)</f>
        <v>0</v>
      </c>
      <c r="BL1543" s="17" t="s">
        <v>254</v>
      </c>
      <c r="BM1543" s="225" t="s">
        <v>2958</v>
      </c>
    </row>
    <row r="1544" s="2" customFormat="1" ht="37.8" customHeight="1">
      <c r="A1544" s="38"/>
      <c r="B1544" s="39"/>
      <c r="C1544" s="214" t="s">
        <v>2959</v>
      </c>
      <c r="D1544" s="214" t="s">
        <v>160</v>
      </c>
      <c r="E1544" s="215" t="s">
        <v>2960</v>
      </c>
      <c r="F1544" s="216" t="s">
        <v>2961</v>
      </c>
      <c r="G1544" s="217" t="s">
        <v>352</v>
      </c>
      <c r="H1544" s="218">
        <v>18</v>
      </c>
      <c r="I1544" s="219"/>
      <c r="J1544" s="220">
        <f>ROUND(I1544*H1544,2)</f>
        <v>0</v>
      </c>
      <c r="K1544" s="216" t="s">
        <v>164</v>
      </c>
      <c r="L1544" s="44"/>
      <c r="M1544" s="221" t="s">
        <v>1</v>
      </c>
      <c r="N1544" s="222" t="s">
        <v>43</v>
      </c>
      <c r="O1544" s="91"/>
      <c r="P1544" s="223">
        <f>O1544*H1544</f>
        <v>0</v>
      </c>
      <c r="Q1544" s="223">
        <v>0</v>
      </c>
      <c r="R1544" s="223">
        <f>Q1544*H1544</f>
        <v>0</v>
      </c>
      <c r="S1544" s="223">
        <v>0.00089999999999999998</v>
      </c>
      <c r="T1544" s="224">
        <f>S1544*H1544</f>
        <v>0.016199999999999999</v>
      </c>
      <c r="U1544" s="38"/>
      <c r="V1544" s="38"/>
      <c r="W1544" s="38"/>
      <c r="X1544" s="38"/>
      <c r="Y1544" s="38"/>
      <c r="Z1544" s="38"/>
      <c r="AA1544" s="38"/>
      <c r="AB1544" s="38"/>
      <c r="AC1544" s="38"/>
      <c r="AD1544" s="38"/>
      <c r="AE1544" s="38"/>
      <c r="AR1544" s="225" t="s">
        <v>254</v>
      </c>
      <c r="AT1544" s="225" t="s">
        <v>160</v>
      </c>
      <c r="AU1544" s="225" t="s">
        <v>87</v>
      </c>
      <c r="AY1544" s="17" t="s">
        <v>157</v>
      </c>
      <c r="BE1544" s="226">
        <f>IF(N1544="základní",J1544,0)</f>
        <v>0</v>
      </c>
      <c r="BF1544" s="226">
        <f>IF(N1544="snížená",J1544,0)</f>
        <v>0</v>
      </c>
      <c r="BG1544" s="226">
        <f>IF(N1544="zákl. přenesená",J1544,0)</f>
        <v>0</v>
      </c>
      <c r="BH1544" s="226">
        <f>IF(N1544="sníž. přenesená",J1544,0)</f>
        <v>0</v>
      </c>
      <c r="BI1544" s="226">
        <f>IF(N1544="nulová",J1544,0)</f>
        <v>0</v>
      </c>
      <c r="BJ1544" s="17" t="s">
        <v>85</v>
      </c>
      <c r="BK1544" s="226">
        <f>ROUND(I1544*H1544,2)</f>
        <v>0</v>
      </c>
      <c r="BL1544" s="17" t="s">
        <v>254</v>
      </c>
      <c r="BM1544" s="225" t="s">
        <v>2962</v>
      </c>
    </row>
    <row r="1545" s="2" customFormat="1" ht="44.25" customHeight="1">
      <c r="A1545" s="38"/>
      <c r="B1545" s="39"/>
      <c r="C1545" s="214" t="s">
        <v>2963</v>
      </c>
      <c r="D1545" s="214" t="s">
        <v>160</v>
      </c>
      <c r="E1545" s="215" t="s">
        <v>2964</v>
      </c>
      <c r="F1545" s="216" t="s">
        <v>2965</v>
      </c>
      <c r="G1545" s="217" t="s">
        <v>352</v>
      </c>
      <c r="H1545" s="218">
        <v>20</v>
      </c>
      <c r="I1545" s="219"/>
      <c r="J1545" s="220">
        <f>ROUND(I1545*H1545,2)</f>
        <v>0</v>
      </c>
      <c r="K1545" s="216" t="s">
        <v>164</v>
      </c>
      <c r="L1545" s="44"/>
      <c r="M1545" s="221" t="s">
        <v>1</v>
      </c>
      <c r="N1545" s="222" t="s">
        <v>43</v>
      </c>
      <c r="O1545" s="91"/>
      <c r="P1545" s="223">
        <f>O1545*H1545</f>
        <v>0</v>
      </c>
      <c r="Q1545" s="223">
        <v>0</v>
      </c>
      <c r="R1545" s="223">
        <f>Q1545*H1545</f>
        <v>0</v>
      </c>
      <c r="S1545" s="223">
        <v>0.00089999999999999998</v>
      </c>
      <c r="T1545" s="224">
        <f>S1545*H1545</f>
        <v>0.017999999999999999</v>
      </c>
      <c r="U1545" s="38"/>
      <c r="V1545" s="38"/>
      <c r="W1545" s="38"/>
      <c r="X1545" s="38"/>
      <c r="Y1545" s="38"/>
      <c r="Z1545" s="38"/>
      <c r="AA1545" s="38"/>
      <c r="AB1545" s="38"/>
      <c r="AC1545" s="38"/>
      <c r="AD1545" s="38"/>
      <c r="AE1545" s="38"/>
      <c r="AR1545" s="225" t="s">
        <v>254</v>
      </c>
      <c r="AT1545" s="225" t="s">
        <v>160</v>
      </c>
      <c r="AU1545" s="225" t="s">
        <v>87</v>
      </c>
      <c r="AY1545" s="17" t="s">
        <v>157</v>
      </c>
      <c r="BE1545" s="226">
        <f>IF(N1545="základní",J1545,0)</f>
        <v>0</v>
      </c>
      <c r="BF1545" s="226">
        <f>IF(N1545="snížená",J1545,0)</f>
        <v>0</v>
      </c>
      <c r="BG1545" s="226">
        <f>IF(N1545="zákl. přenesená",J1545,0)</f>
        <v>0</v>
      </c>
      <c r="BH1545" s="226">
        <f>IF(N1545="sníž. přenesená",J1545,0)</f>
        <v>0</v>
      </c>
      <c r="BI1545" s="226">
        <f>IF(N1545="nulová",J1545,0)</f>
        <v>0</v>
      </c>
      <c r="BJ1545" s="17" t="s">
        <v>85</v>
      </c>
      <c r="BK1545" s="226">
        <f>ROUND(I1545*H1545,2)</f>
        <v>0</v>
      </c>
      <c r="BL1545" s="17" t="s">
        <v>254</v>
      </c>
      <c r="BM1545" s="225" t="s">
        <v>2966</v>
      </c>
    </row>
    <row r="1546" s="2" customFormat="1" ht="44.25" customHeight="1">
      <c r="A1546" s="38"/>
      <c r="B1546" s="39"/>
      <c r="C1546" s="214" t="s">
        <v>2967</v>
      </c>
      <c r="D1546" s="214" t="s">
        <v>160</v>
      </c>
      <c r="E1546" s="215" t="s">
        <v>2968</v>
      </c>
      <c r="F1546" s="216" t="s">
        <v>2969</v>
      </c>
      <c r="G1546" s="217" t="s">
        <v>352</v>
      </c>
      <c r="H1546" s="218">
        <v>22</v>
      </c>
      <c r="I1546" s="219"/>
      <c r="J1546" s="220">
        <f>ROUND(I1546*H1546,2)</f>
        <v>0</v>
      </c>
      <c r="K1546" s="216" t="s">
        <v>164</v>
      </c>
      <c r="L1546" s="44"/>
      <c r="M1546" s="221" t="s">
        <v>1</v>
      </c>
      <c r="N1546" s="222" t="s">
        <v>43</v>
      </c>
      <c r="O1546" s="91"/>
      <c r="P1546" s="223">
        <f>O1546*H1546</f>
        <v>0</v>
      </c>
      <c r="Q1546" s="223">
        <v>0</v>
      </c>
      <c r="R1546" s="223">
        <f>Q1546*H1546</f>
        <v>0</v>
      </c>
      <c r="S1546" s="223">
        <v>0.0117</v>
      </c>
      <c r="T1546" s="224">
        <f>S1546*H1546</f>
        <v>0.25740000000000002</v>
      </c>
      <c r="U1546" s="38"/>
      <c r="V1546" s="38"/>
      <c r="W1546" s="38"/>
      <c r="X1546" s="38"/>
      <c r="Y1546" s="38"/>
      <c r="Z1546" s="38"/>
      <c r="AA1546" s="38"/>
      <c r="AB1546" s="38"/>
      <c r="AC1546" s="38"/>
      <c r="AD1546" s="38"/>
      <c r="AE1546" s="38"/>
      <c r="AR1546" s="225" t="s">
        <v>254</v>
      </c>
      <c r="AT1546" s="225" t="s">
        <v>160</v>
      </c>
      <c r="AU1546" s="225" t="s">
        <v>87</v>
      </c>
      <c r="AY1546" s="17" t="s">
        <v>157</v>
      </c>
      <c r="BE1546" s="226">
        <f>IF(N1546="základní",J1546,0)</f>
        <v>0</v>
      </c>
      <c r="BF1546" s="226">
        <f>IF(N1546="snížená",J1546,0)</f>
        <v>0</v>
      </c>
      <c r="BG1546" s="226">
        <f>IF(N1546="zákl. přenesená",J1546,0)</f>
        <v>0</v>
      </c>
      <c r="BH1546" s="226">
        <f>IF(N1546="sníž. přenesená",J1546,0)</f>
        <v>0</v>
      </c>
      <c r="BI1546" s="226">
        <f>IF(N1546="nulová",J1546,0)</f>
        <v>0</v>
      </c>
      <c r="BJ1546" s="17" t="s">
        <v>85</v>
      </c>
      <c r="BK1546" s="226">
        <f>ROUND(I1546*H1546,2)</f>
        <v>0</v>
      </c>
      <c r="BL1546" s="17" t="s">
        <v>254</v>
      </c>
      <c r="BM1546" s="225" t="s">
        <v>2970</v>
      </c>
    </row>
    <row r="1547" s="14" customFormat="1">
      <c r="A1547" s="14"/>
      <c r="B1547" s="238"/>
      <c r="C1547" s="239"/>
      <c r="D1547" s="229" t="s">
        <v>167</v>
      </c>
      <c r="E1547" s="240" t="s">
        <v>1</v>
      </c>
      <c r="F1547" s="241" t="s">
        <v>280</v>
      </c>
      <c r="G1547" s="239"/>
      <c r="H1547" s="242">
        <v>22</v>
      </c>
      <c r="I1547" s="243"/>
      <c r="J1547" s="239"/>
      <c r="K1547" s="239"/>
      <c r="L1547" s="244"/>
      <c r="M1547" s="245"/>
      <c r="N1547" s="246"/>
      <c r="O1547" s="246"/>
      <c r="P1547" s="246"/>
      <c r="Q1547" s="246"/>
      <c r="R1547" s="246"/>
      <c r="S1547" s="246"/>
      <c r="T1547" s="247"/>
      <c r="U1547" s="14"/>
      <c r="V1547" s="14"/>
      <c r="W1547" s="14"/>
      <c r="X1547" s="14"/>
      <c r="Y1547" s="14"/>
      <c r="Z1547" s="14"/>
      <c r="AA1547" s="14"/>
      <c r="AB1547" s="14"/>
      <c r="AC1547" s="14"/>
      <c r="AD1547" s="14"/>
      <c r="AE1547" s="14"/>
      <c r="AT1547" s="248" t="s">
        <v>167</v>
      </c>
      <c r="AU1547" s="248" t="s">
        <v>87</v>
      </c>
      <c r="AV1547" s="14" t="s">
        <v>87</v>
      </c>
      <c r="AW1547" s="14" t="s">
        <v>33</v>
      </c>
      <c r="AX1547" s="14" t="s">
        <v>85</v>
      </c>
      <c r="AY1547" s="248" t="s">
        <v>157</v>
      </c>
    </row>
    <row r="1548" s="2" customFormat="1" ht="44.25" customHeight="1">
      <c r="A1548" s="38"/>
      <c r="B1548" s="39"/>
      <c r="C1548" s="214" t="s">
        <v>2971</v>
      </c>
      <c r="D1548" s="214" t="s">
        <v>160</v>
      </c>
      <c r="E1548" s="215" t="s">
        <v>2972</v>
      </c>
      <c r="F1548" s="216" t="s">
        <v>2973</v>
      </c>
      <c r="G1548" s="217" t="s">
        <v>352</v>
      </c>
      <c r="H1548" s="218">
        <v>4</v>
      </c>
      <c r="I1548" s="219"/>
      <c r="J1548" s="220">
        <f>ROUND(I1548*H1548,2)</f>
        <v>0</v>
      </c>
      <c r="K1548" s="216" t="s">
        <v>164</v>
      </c>
      <c r="L1548" s="44"/>
      <c r="M1548" s="221" t="s">
        <v>1</v>
      </c>
      <c r="N1548" s="222" t="s">
        <v>43</v>
      </c>
      <c r="O1548" s="91"/>
      <c r="P1548" s="223">
        <f>O1548*H1548</f>
        <v>0</v>
      </c>
      <c r="Q1548" s="223">
        <v>0</v>
      </c>
      <c r="R1548" s="223">
        <f>Q1548*H1548</f>
        <v>0</v>
      </c>
      <c r="S1548" s="223">
        <v>0.017299999999999999</v>
      </c>
      <c r="T1548" s="224">
        <f>S1548*H1548</f>
        <v>0.069199999999999998</v>
      </c>
      <c r="U1548" s="38"/>
      <c r="V1548" s="38"/>
      <c r="W1548" s="38"/>
      <c r="X1548" s="38"/>
      <c r="Y1548" s="38"/>
      <c r="Z1548" s="38"/>
      <c r="AA1548" s="38"/>
      <c r="AB1548" s="38"/>
      <c r="AC1548" s="38"/>
      <c r="AD1548" s="38"/>
      <c r="AE1548" s="38"/>
      <c r="AR1548" s="225" t="s">
        <v>254</v>
      </c>
      <c r="AT1548" s="225" t="s">
        <v>160</v>
      </c>
      <c r="AU1548" s="225" t="s">
        <v>87</v>
      </c>
      <c r="AY1548" s="17" t="s">
        <v>157</v>
      </c>
      <c r="BE1548" s="226">
        <f>IF(N1548="základní",J1548,0)</f>
        <v>0</v>
      </c>
      <c r="BF1548" s="226">
        <f>IF(N1548="snížená",J1548,0)</f>
        <v>0</v>
      </c>
      <c r="BG1548" s="226">
        <f>IF(N1548="zákl. přenesená",J1548,0)</f>
        <v>0</v>
      </c>
      <c r="BH1548" s="226">
        <f>IF(N1548="sníž. přenesená",J1548,0)</f>
        <v>0</v>
      </c>
      <c r="BI1548" s="226">
        <f>IF(N1548="nulová",J1548,0)</f>
        <v>0</v>
      </c>
      <c r="BJ1548" s="17" t="s">
        <v>85</v>
      </c>
      <c r="BK1548" s="226">
        <f>ROUND(I1548*H1548,2)</f>
        <v>0</v>
      </c>
      <c r="BL1548" s="17" t="s">
        <v>254</v>
      </c>
      <c r="BM1548" s="225" t="s">
        <v>2974</v>
      </c>
    </row>
    <row r="1549" s="2" customFormat="1" ht="37.8" customHeight="1">
      <c r="A1549" s="38"/>
      <c r="B1549" s="39"/>
      <c r="C1549" s="214" t="s">
        <v>2975</v>
      </c>
      <c r="D1549" s="214" t="s">
        <v>160</v>
      </c>
      <c r="E1549" s="215" t="s">
        <v>2976</v>
      </c>
      <c r="F1549" s="216" t="s">
        <v>2977</v>
      </c>
      <c r="G1549" s="217" t="s">
        <v>352</v>
      </c>
      <c r="H1549" s="218">
        <v>1</v>
      </c>
      <c r="I1549" s="219"/>
      <c r="J1549" s="220">
        <f>ROUND(I1549*H1549,2)</f>
        <v>0</v>
      </c>
      <c r="K1549" s="216" t="s">
        <v>164</v>
      </c>
      <c r="L1549" s="44"/>
      <c r="M1549" s="221" t="s">
        <v>1</v>
      </c>
      <c r="N1549" s="222" t="s">
        <v>43</v>
      </c>
      <c r="O1549" s="91"/>
      <c r="P1549" s="223">
        <f>O1549*H1549</f>
        <v>0</v>
      </c>
      <c r="Q1549" s="223">
        <v>0</v>
      </c>
      <c r="R1549" s="223">
        <f>Q1549*H1549</f>
        <v>0</v>
      </c>
      <c r="S1549" s="223">
        <v>0.00089999999999999998</v>
      </c>
      <c r="T1549" s="224">
        <f>S1549*H1549</f>
        <v>0.00089999999999999998</v>
      </c>
      <c r="U1549" s="38"/>
      <c r="V1549" s="38"/>
      <c r="W1549" s="38"/>
      <c r="X1549" s="38"/>
      <c r="Y1549" s="38"/>
      <c r="Z1549" s="38"/>
      <c r="AA1549" s="38"/>
      <c r="AB1549" s="38"/>
      <c r="AC1549" s="38"/>
      <c r="AD1549" s="38"/>
      <c r="AE1549" s="38"/>
      <c r="AR1549" s="225" t="s">
        <v>254</v>
      </c>
      <c r="AT1549" s="225" t="s">
        <v>160</v>
      </c>
      <c r="AU1549" s="225" t="s">
        <v>87</v>
      </c>
      <c r="AY1549" s="17" t="s">
        <v>157</v>
      </c>
      <c r="BE1549" s="226">
        <f>IF(N1549="základní",J1549,0)</f>
        <v>0</v>
      </c>
      <c r="BF1549" s="226">
        <f>IF(N1549="snížená",J1549,0)</f>
        <v>0</v>
      </c>
      <c r="BG1549" s="226">
        <f>IF(N1549="zákl. přenesená",J1549,0)</f>
        <v>0</v>
      </c>
      <c r="BH1549" s="226">
        <f>IF(N1549="sníž. přenesená",J1549,0)</f>
        <v>0</v>
      </c>
      <c r="BI1549" s="226">
        <f>IF(N1549="nulová",J1549,0)</f>
        <v>0</v>
      </c>
      <c r="BJ1549" s="17" t="s">
        <v>85</v>
      </c>
      <c r="BK1549" s="226">
        <f>ROUND(I1549*H1549,2)</f>
        <v>0</v>
      </c>
      <c r="BL1549" s="17" t="s">
        <v>254</v>
      </c>
      <c r="BM1549" s="225" t="s">
        <v>2978</v>
      </c>
    </row>
    <row r="1550" s="2" customFormat="1" ht="37.8" customHeight="1">
      <c r="A1550" s="38"/>
      <c r="B1550" s="39"/>
      <c r="C1550" s="214" t="s">
        <v>2979</v>
      </c>
      <c r="D1550" s="214" t="s">
        <v>160</v>
      </c>
      <c r="E1550" s="215" t="s">
        <v>2980</v>
      </c>
      <c r="F1550" s="216" t="s">
        <v>2981</v>
      </c>
      <c r="G1550" s="217" t="s">
        <v>352</v>
      </c>
      <c r="H1550" s="218">
        <v>1</v>
      </c>
      <c r="I1550" s="219"/>
      <c r="J1550" s="220">
        <f>ROUND(I1550*H1550,2)</f>
        <v>0</v>
      </c>
      <c r="K1550" s="216" t="s">
        <v>164</v>
      </c>
      <c r="L1550" s="44"/>
      <c r="M1550" s="221" t="s">
        <v>1</v>
      </c>
      <c r="N1550" s="222" t="s">
        <v>43</v>
      </c>
      <c r="O1550" s="91"/>
      <c r="P1550" s="223">
        <f>O1550*H1550</f>
        <v>0</v>
      </c>
      <c r="Q1550" s="223">
        <v>0</v>
      </c>
      <c r="R1550" s="223">
        <f>Q1550*H1550</f>
        <v>0</v>
      </c>
      <c r="S1550" s="223">
        <v>0</v>
      </c>
      <c r="T1550" s="224">
        <f>S1550*H1550</f>
        <v>0</v>
      </c>
      <c r="U1550" s="38"/>
      <c r="V1550" s="38"/>
      <c r="W1550" s="38"/>
      <c r="X1550" s="38"/>
      <c r="Y1550" s="38"/>
      <c r="Z1550" s="38"/>
      <c r="AA1550" s="38"/>
      <c r="AB1550" s="38"/>
      <c r="AC1550" s="38"/>
      <c r="AD1550" s="38"/>
      <c r="AE1550" s="38"/>
      <c r="AR1550" s="225" t="s">
        <v>254</v>
      </c>
      <c r="AT1550" s="225" t="s">
        <v>160</v>
      </c>
      <c r="AU1550" s="225" t="s">
        <v>87</v>
      </c>
      <c r="AY1550" s="17" t="s">
        <v>157</v>
      </c>
      <c r="BE1550" s="226">
        <f>IF(N1550="základní",J1550,0)</f>
        <v>0</v>
      </c>
      <c r="BF1550" s="226">
        <f>IF(N1550="snížená",J1550,0)</f>
        <v>0</v>
      </c>
      <c r="BG1550" s="226">
        <f>IF(N1550="zákl. přenesená",J1550,0)</f>
        <v>0</v>
      </c>
      <c r="BH1550" s="226">
        <f>IF(N1550="sníž. přenesená",J1550,0)</f>
        <v>0</v>
      </c>
      <c r="BI1550" s="226">
        <f>IF(N1550="nulová",J1550,0)</f>
        <v>0</v>
      </c>
      <c r="BJ1550" s="17" t="s">
        <v>85</v>
      </c>
      <c r="BK1550" s="226">
        <f>ROUND(I1550*H1550,2)</f>
        <v>0</v>
      </c>
      <c r="BL1550" s="17" t="s">
        <v>254</v>
      </c>
      <c r="BM1550" s="225" t="s">
        <v>2982</v>
      </c>
    </row>
    <row r="1551" s="2" customFormat="1" ht="37.8" customHeight="1">
      <c r="A1551" s="38"/>
      <c r="B1551" s="39"/>
      <c r="C1551" s="214" t="s">
        <v>2983</v>
      </c>
      <c r="D1551" s="214" t="s">
        <v>160</v>
      </c>
      <c r="E1551" s="215" t="s">
        <v>2984</v>
      </c>
      <c r="F1551" s="216" t="s">
        <v>2985</v>
      </c>
      <c r="G1551" s="217" t="s">
        <v>352</v>
      </c>
      <c r="H1551" s="218">
        <v>2</v>
      </c>
      <c r="I1551" s="219"/>
      <c r="J1551" s="220">
        <f>ROUND(I1551*H1551,2)</f>
        <v>0</v>
      </c>
      <c r="K1551" s="216" t="s">
        <v>164</v>
      </c>
      <c r="L1551" s="44"/>
      <c r="M1551" s="221" t="s">
        <v>1</v>
      </c>
      <c r="N1551" s="222" t="s">
        <v>43</v>
      </c>
      <c r="O1551" s="91"/>
      <c r="P1551" s="223">
        <f>O1551*H1551</f>
        <v>0</v>
      </c>
      <c r="Q1551" s="223">
        <v>0</v>
      </c>
      <c r="R1551" s="223">
        <f>Q1551*H1551</f>
        <v>0</v>
      </c>
      <c r="S1551" s="223">
        <v>0</v>
      </c>
      <c r="T1551" s="224">
        <f>S1551*H1551</f>
        <v>0</v>
      </c>
      <c r="U1551" s="38"/>
      <c r="V1551" s="38"/>
      <c r="W1551" s="38"/>
      <c r="X1551" s="38"/>
      <c r="Y1551" s="38"/>
      <c r="Z1551" s="38"/>
      <c r="AA1551" s="38"/>
      <c r="AB1551" s="38"/>
      <c r="AC1551" s="38"/>
      <c r="AD1551" s="38"/>
      <c r="AE1551" s="38"/>
      <c r="AR1551" s="225" t="s">
        <v>254</v>
      </c>
      <c r="AT1551" s="225" t="s">
        <v>160</v>
      </c>
      <c r="AU1551" s="225" t="s">
        <v>87</v>
      </c>
      <c r="AY1551" s="17" t="s">
        <v>157</v>
      </c>
      <c r="BE1551" s="226">
        <f>IF(N1551="základní",J1551,0)</f>
        <v>0</v>
      </c>
      <c r="BF1551" s="226">
        <f>IF(N1551="snížená",J1551,0)</f>
        <v>0</v>
      </c>
      <c r="BG1551" s="226">
        <f>IF(N1551="zákl. přenesená",J1551,0)</f>
        <v>0</v>
      </c>
      <c r="BH1551" s="226">
        <f>IF(N1551="sníž. přenesená",J1551,0)</f>
        <v>0</v>
      </c>
      <c r="BI1551" s="226">
        <f>IF(N1551="nulová",J1551,0)</f>
        <v>0</v>
      </c>
      <c r="BJ1551" s="17" t="s">
        <v>85</v>
      </c>
      <c r="BK1551" s="226">
        <f>ROUND(I1551*H1551,2)</f>
        <v>0</v>
      </c>
      <c r="BL1551" s="17" t="s">
        <v>254</v>
      </c>
      <c r="BM1551" s="225" t="s">
        <v>2986</v>
      </c>
    </row>
    <row r="1552" s="2" customFormat="1" ht="24.15" customHeight="1">
      <c r="A1552" s="38"/>
      <c r="B1552" s="39"/>
      <c r="C1552" s="260" t="s">
        <v>2987</v>
      </c>
      <c r="D1552" s="260" t="s">
        <v>240</v>
      </c>
      <c r="E1552" s="261" t="s">
        <v>2988</v>
      </c>
      <c r="F1552" s="262" t="s">
        <v>2989</v>
      </c>
      <c r="G1552" s="263" t="s">
        <v>352</v>
      </c>
      <c r="H1552" s="264">
        <v>2</v>
      </c>
      <c r="I1552" s="265"/>
      <c r="J1552" s="266">
        <f>ROUND(I1552*H1552,2)</f>
        <v>0</v>
      </c>
      <c r="K1552" s="262" t="s">
        <v>1</v>
      </c>
      <c r="L1552" s="267"/>
      <c r="M1552" s="268" t="s">
        <v>1</v>
      </c>
      <c r="N1552" s="269" t="s">
        <v>43</v>
      </c>
      <c r="O1552" s="91"/>
      <c r="P1552" s="223">
        <f>O1552*H1552</f>
        <v>0</v>
      </c>
      <c r="Q1552" s="223">
        <v>0.0014</v>
      </c>
      <c r="R1552" s="223">
        <f>Q1552*H1552</f>
        <v>0.0028</v>
      </c>
      <c r="S1552" s="223">
        <v>0</v>
      </c>
      <c r="T1552" s="224">
        <f>S1552*H1552</f>
        <v>0</v>
      </c>
      <c r="U1552" s="38"/>
      <c r="V1552" s="38"/>
      <c r="W1552" s="38"/>
      <c r="X1552" s="38"/>
      <c r="Y1552" s="38"/>
      <c r="Z1552" s="38"/>
      <c r="AA1552" s="38"/>
      <c r="AB1552" s="38"/>
      <c r="AC1552" s="38"/>
      <c r="AD1552" s="38"/>
      <c r="AE1552" s="38"/>
      <c r="AR1552" s="225" t="s">
        <v>367</v>
      </c>
      <c r="AT1552" s="225" t="s">
        <v>240</v>
      </c>
      <c r="AU1552" s="225" t="s">
        <v>87</v>
      </c>
      <c r="AY1552" s="17" t="s">
        <v>157</v>
      </c>
      <c r="BE1552" s="226">
        <f>IF(N1552="základní",J1552,0)</f>
        <v>0</v>
      </c>
      <c r="BF1552" s="226">
        <f>IF(N1552="snížená",J1552,0)</f>
        <v>0</v>
      </c>
      <c r="BG1552" s="226">
        <f>IF(N1552="zákl. přenesená",J1552,0)</f>
        <v>0</v>
      </c>
      <c r="BH1552" s="226">
        <f>IF(N1552="sníž. přenesená",J1552,0)</f>
        <v>0</v>
      </c>
      <c r="BI1552" s="226">
        <f>IF(N1552="nulová",J1552,0)</f>
        <v>0</v>
      </c>
      <c r="BJ1552" s="17" t="s">
        <v>85</v>
      </c>
      <c r="BK1552" s="226">
        <f>ROUND(I1552*H1552,2)</f>
        <v>0</v>
      </c>
      <c r="BL1552" s="17" t="s">
        <v>254</v>
      </c>
      <c r="BM1552" s="225" t="s">
        <v>2990</v>
      </c>
    </row>
    <row r="1553" s="2" customFormat="1" ht="33" customHeight="1">
      <c r="A1553" s="38"/>
      <c r="B1553" s="39"/>
      <c r="C1553" s="214" t="s">
        <v>2991</v>
      </c>
      <c r="D1553" s="214" t="s">
        <v>160</v>
      </c>
      <c r="E1553" s="215" t="s">
        <v>2992</v>
      </c>
      <c r="F1553" s="216" t="s">
        <v>2993</v>
      </c>
      <c r="G1553" s="217" t="s">
        <v>202</v>
      </c>
      <c r="H1553" s="218">
        <v>119.7</v>
      </c>
      <c r="I1553" s="219"/>
      <c r="J1553" s="220">
        <f>ROUND(I1553*H1553,2)</f>
        <v>0</v>
      </c>
      <c r="K1553" s="216" t="s">
        <v>164</v>
      </c>
      <c r="L1553" s="44"/>
      <c r="M1553" s="221" t="s">
        <v>1</v>
      </c>
      <c r="N1553" s="222" t="s">
        <v>43</v>
      </c>
      <c r="O1553" s="91"/>
      <c r="P1553" s="223">
        <f>O1553*H1553</f>
        <v>0</v>
      </c>
      <c r="Q1553" s="223">
        <v>0</v>
      </c>
      <c r="R1553" s="223">
        <f>Q1553*H1553</f>
        <v>0</v>
      </c>
      <c r="S1553" s="223">
        <v>0.00025000000000000001</v>
      </c>
      <c r="T1553" s="224">
        <f>S1553*H1553</f>
        <v>0.029925</v>
      </c>
      <c r="U1553" s="38"/>
      <c r="V1553" s="38"/>
      <c r="W1553" s="38"/>
      <c r="X1553" s="38"/>
      <c r="Y1553" s="38"/>
      <c r="Z1553" s="38"/>
      <c r="AA1553" s="38"/>
      <c r="AB1553" s="38"/>
      <c r="AC1553" s="38"/>
      <c r="AD1553" s="38"/>
      <c r="AE1553" s="38"/>
      <c r="AR1553" s="225" t="s">
        <v>254</v>
      </c>
      <c r="AT1553" s="225" t="s">
        <v>160</v>
      </c>
      <c r="AU1553" s="225" t="s">
        <v>87</v>
      </c>
      <c r="AY1553" s="17" t="s">
        <v>157</v>
      </c>
      <c r="BE1553" s="226">
        <f>IF(N1553="základní",J1553,0)</f>
        <v>0</v>
      </c>
      <c r="BF1553" s="226">
        <f>IF(N1553="snížená",J1553,0)</f>
        <v>0</v>
      </c>
      <c r="BG1553" s="226">
        <f>IF(N1553="zákl. přenesená",J1553,0)</f>
        <v>0</v>
      </c>
      <c r="BH1553" s="226">
        <f>IF(N1553="sníž. přenesená",J1553,0)</f>
        <v>0</v>
      </c>
      <c r="BI1553" s="226">
        <f>IF(N1553="nulová",J1553,0)</f>
        <v>0</v>
      </c>
      <c r="BJ1553" s="17" t="s">
        <v>85</v>
      </c>
      <c r="BK1553" s="226">
        <f>ROUND(I1553*H1553,2)</f>
        <v>0</v>
      </c>
      <c r="BL1553" s="17" t="s">
        <v>254</v>
      </c>
      <c r="BM1553" s="225" t="s">
        <v>2994</v>
      </c>
    </row>
    <row r="1554" s="14" customFormat="1">
      <c r="A1554" s="14"/>
      <c r="B1554" s="238"/>
      <c r="C1554" s="239"/>
      <c r="D1554" s="229" t="s">
        <v>167</v>
      </c>
      <c r="E1554" s="240" t="s">
        <v>1</v>
      </c>
      <c r="F1554" s="241" t="s">
        <v>2995</v>
      </c>
      <c r="G1554" s="239"/>
      <c r="H1554" s="242">
        <v>119.7</v>
      </c>
      <c r="I1554" s="243"/>
      <c r="J1554" s="239"/>
      <c r="K1554" s="239"/>
      <c r="L1554" s="244"/>
      <c r="M1554" s="245"/>
      <c r="N1554" s="246"/>
      <c r="O1554" s="246"/>
      <c r="P1554" s="246"/>
      <c r="Q1554" s="246"/>
      <c r="R1554" s="246"/>
      <c r="S1554" s="246"/>
      <c r="T1554" s="247"/>
      <c r="U1554" s="14"/>
      <c r="V1554" s="14"/>
      <c r="W1554" s="14"/>
      <c r="X1554" s="14"/>
      <c r="Y1554" s="14"/>
      <c r="Z1554" s="14"/>
      <c r="AA1554" s="14"/>
      <c r="AB1554" s="14"/>
      <c r="AC1554" s="14"/>
      <c r="AD1554" s="14"/>
      <c r="AE1554" s="14"/>
      <c r="AT1554" s="248" t="s">
        <v>167</v>
      </c>
      <c r="AU1554" s="248" t="s">
        <v>87</v>
      </c>
      <c r="AV1554" s="14" t="s">
        <v>87</v>
      </c>
      <c r="AW1554" s="14" t="s">
        <v>33</v>
      </c>
      <c r="AX1554" s="14" t="s">
        <v>85</v>
      </c>
      <c r="AY1554" s="248" t="s">
        <v>157</v>
      </c>
    </row>
    <row r="1555" s="2" customFormat="1" ht="37.8" customHeight="1">
      <c r="A1555" s="38"/>
      <c r="B1555" s="39"/>
      <c r="C1555" s="214" t="s">
        <v>2996</v>
      </c>
      <c r="D1555" s="214" t="s">
        <v>160</v>
      </c>
      <c r="E1555" s="215" t="s">
        <v>2997</v>
      </c>
      <c r="F1555" s="216" t="s">
        <v>2998</v>
      </c>
      <c r="G1555" s="217" t="s">
        <v>352</v>
      </c>
      <c r="H1555" s="218">
        <v>1</v>
      </c>
      <c r="I1555" s="219"/>
      <c r="J1555" s="220">
        <f>ROUND(I1555*H1555,2)</f>
        <v>0</v>
      </c>
      <c r="K1555" s="216" t="s">
        <v>164</v>
      </c>
      <c r="L1555" s="44"/>
      <c r="M1555" s="221" t="s">
        <v>1</v>
      </c>
      <c r="N1555" s="222" t="s">
        <v>43</v>
      </c>
      <c r="O1555" s="91"/>
      <c r="P1555" s="223">
        <f>O1555*H1555</f>
        <v>0</v>
      </c>
      <c r="Q1555" s="223">
        <v>0.00139</v>
      </c>
      <c r="R1555" s="223">
        <f>Q1555*H1555</f>
        <v>0.00139</v>
      </c>
      <c r="S1555" s="223">
        <v>0</v>
      </c>
      <c r="T1555" s="224">
        <f>S1555*H1555</f>
        <v>0</v>
      </c>
      <c r="U1555" s="38"/>
      <c r="V1555" s="38"/>
      <c r="W1555" s="38"/>
      <c r="X1555" s="38"/>
      <c r="Y1555" s="38"/>
      <c r="Z1555" s="38"/>
      <c r="AA1555" s="38"/>
      <c r="AB1555" s="38"/>
      <c r="AC1555" s="38"/>
      <c r="AD1555" s="38"/>
      <c r="AE1555" s="38"/>
      <c r="AR1555" s="225" t="s">
        <v>254</v>
      </c>
      <c r="AT1555" s="225" t="s">
        <v>160</v>
      </c>
      <c r="AU1555" s="225" t="s">
        <v>87</v>
      </c>
      <c r="AY1555" s="17" t="s">
        <v>157</v>
      </c>
      <c r="BE1555" s="226">
        <f>IF(N1555="základní",J1555,0)</f>
        <v>0</v>
      </c>
      <c r="BF1555" s="226">
        <f>IF(N1555="snížená",J1555,0)</f>
        <v>0</v>
      </c>
      <c r="BG1555" s="226">
        <f>IF(N1555="zákl. přenesená",J1555,0)</f>
        <v>0</v>
      </c>
      <c r="BH1555" s="226">
        <f>IF(N1555="sníž. přenesená",J1555,0)</f>
        <v>0</v>
      </c>
      <c r="BI1555" s="226">
        <f>IF(N1555="nulová",J1555,0)</f>
        <v>0</v>
      </c>
      <c r="BJ1555" s="17" t="s">
        <v>85</v>
      </c>
      <c r="BK1555" s="226">
        <f>ROUND(I1555*H1555,2)</f>
        <v>0</v>
      </c>
      <c r="BL1555" s="17" t="s">
        <v>254</v>
      </c>
      <c r="BM1555" s="225" t="s">
        <v>2999</v>
      </c>
    </row>
    <row r="1556" s="2" customFormat="1" ht="37.8" customHeight="1">
      <c r="A1556" s="38"/>
      <c r="B1556" s="39"/>
      <c r="C1556" s="214" t="s">
        <v>3000</v>
      </c>
      <c r="D1556" s="214" t="s">
        <v>160</v>
      </c>
      <c r="E1556" s="215" t="s">
        <v>3001</v>
      </c>
      <c r="F1556" s="216" t="s">
        <v>3002</v>
      </c>
      <c r="G1556" s="217" t="s">
        <v>352</v>
      </c>
      <c r="H1556" s="218">
        <v>5</v>
      </c>
      <c r="I1556" s="219"/>
      <c r="J1556" s="220">
        <f>ROUND(I1556*H1556,2)</f>
        <v>0</v>
      </c>
      <c r="K1556" s="216" t="s">
        <v>164</v>
      </c>
      <c r="L1556" s="44"/>
      <c r="M1556" s="221" t="s">
        <v>1</v>
      </c>
      <c r="N1556" s="222" t="s">
        <v>43</v>
      </c>
      <c r="O1556" s="91"/>
      <c r="P1556" s="223">
        <f>O1556*H1556</f>
        <v>0</v>
      </c>
      <c r="Q1556" s="223">
        <v>0.0011900000000000001</v>
      </c>
      <c r="R1556" s="223">
        <f>Q1556*H1556</f>
        <v>0.0059500000000000004</v>
      </c>
      <c r="S1556" s="223">
        <v>0</v>
      </c>
      <c r="T1556" s="224">
        <f>S1556*H1556</f>
        <v>0</v>
      </c>
      <c r="U1556" s="38"/>
      <c r="V1556" s="38"/>
      <c r="W1556" s="38"/>
      <c r="X1556" s="38"/>
      <c r="Y1556" s="38"/>
      <c r="Z1556" s="38"/>
      <c r="AA1556" s="38"/>
      <c r="AB1556" s="38"/>
      <c r="AC1556" s="38"/>
      <c r="AD1556" s="38"/>
      <c r="AE1556" s="38"/>
      <c r="AR1556" s="225" t="s">
        <v>254</v>
      </c>
      <c r="AT1556" s="225" t="s">
        <v>160</v>
      </c>
      <c r="AU1556" s="225" t="s">
        <v>87</v>
      </c>
      <c r="AY1556" s="17" t="s">
        <v>157</v>
      </c>
      <c r="BE1556" s="226">
        <f>IF(N1556="základní",J1556,0)</f>
        <v>0</v>
      </c>
      <c r="BF1556" s="226">
        <f>IF(N1556="snížená",J1556,0)</f>
        <v>0</v>
      </c>
      <c r="BG1556" s="226">
        <f>IF(N1556="zákl. přenesená",J1556,0)</f>
        <v>0</v>
      </c>
      <c r="BH1556" s="226">
        <f>IF(N1556="sníž. přenesená",J1556,0)</f>
        <v>0</v>
      </c>
      <c r="BI1556" s="226">
        <f>IF(N1556="nulová",J1556,0)</f>
        <v>0</v>
      </c>
      <c r="BJ1556" s="17" t="s">
        <v>85</v>
      </c>
      <c r="BK1556" s="226">
        <f>ROUND(I1556*H1556,2)</f>
        <v>0</v>
      </c>
      <c r="BL1556" s="17" t="s">
        <v>254</v>
      </c>
      <c r="BM1556" s="225" t="s">
        <v>3003</v>
      </c>
    </row>
    <row r="1557" s="2" customFormat="1" ht="37.8" customHeight="1">
      <c r="A1557" s="38"/>
      <c r="B1557" s="39"/>
      <c r="C1557" s="214" t="s">
        <v>3004</v>
      </c>
      <c r="D1557" s="214" t="s">
        <v>160</v>
      </c>
      <c r="E1557" s="215" t="s">
        <v>3005</v>
      </c>
      <c r="F1557" s="216" t="s">
        <v>3006</v>
      </c>
      <c r="G1557" s="217" t="s">
        <v>352</v>
      </c>
      <c r="H1557" s="218">
        <v>1</v>
      </c>
      <c r="I1557" s="219"/>
      <c r="J1557" s="220">
        <f>ROUND(I1557*H1557,2)</f>
        <v>0</v>
      </c>
      <c r="K1557" s="216" t="s">
        <v>164</v>
      </c>
      <c r="L1557" s="44"/>
      <c r="M1557" s="221" t="s">
        <v>1</v>
      </c>
      <c r="N1557" s="222" t="s">
        <v>43</v>
      </c>
      <c r="O1557" s="91"/>
      <c r="P1557" s="223">
        <f>O1557*H1557</f>
        <v>0</v>
      </c>
      <c r="Q1557" s="223">
        <v>0</v>
      </c>
      <c r="R1557" s="223">
        <f>Q1557*H1557</f>
        <v>0</v>
      </c>
      <c r="S1557" s="223">
        <v>0</v>
      </c>
      <c r="T1557" s="224">
        <f>S1557*H1557</f>
        <v>0</v>
      </c>
      <c r="U1557" s="38"/>
      <c r="V1557" s="38"/>
      <c r="W1557" s="38"/>
      <c r="X1557" s="38"/>
      <c r="Y1557" s="38"/>
      <c r="Z1557" s="38"/>
      <c r="AA1557" s="38"/>
      <c r="AB1557" s="38"/>
      <c r="AC1557" s="38"/>
      <c r="AD1557" s="38"/>
      <c r="AE1557" s="38"/>
      <c r="AR1557" s="225" t="s">
        <v>165</v>
      </c>
      <c r="AT1557" s="225" t="s">
        <v>160</v>
      </c>
      <c r="AU1557" s="225" t="s">
        <v>87</v>
      </c>
      <c r="AY1557" s="17" t="s">
        <v>157</v>
      </c>
      <c r="BE1557" s="226">
        <f>IF(N1557="základní",J1557,0)</f>
        <v>0</v>
      </c>
      <c r="BF1557" s="226">
        <f>IF(N1557="snížená",J1557,0)</f>
        <v>0</v>
      </c>
      <c r="BG1557" s="226">
        <f>IF(N1557="zákl. přenesená",J1557,0)</f>
        <v>0</v>
      </c>
      <c r="BH1557" s="226">
        <f>IF(N1557="sníž. přenesená",J1557,0)</f>
        <v>0</v>
      </c>
      <c r="BI1557" s="226">
        <f>IF(N1557="nulová",J1557,0)</f>
        <v>0</v>
      </c>
      <c r="BJ1557" s="17" t="s">
        <v>85</v>
      </c>
      <c r="BK1557" s="226">
        <f>ROUND(I1557*H1557,2)</f>
        <v>0</v>
      </c>
      <c r="BL1557" s="17" t="s">
        <v>165</v>
      </c>
      <c r="BM1557" s="225" t="s">
        <v>3007</v>
      </c>
    </row>
    <row r="1558" s="2" customFormat="1" ht="37.8" customHeight="1">
      <c r="A1558" s="38"/>
      <c r="B1558" s="39"/>
      <c r="C1558" s="260" t="s">
        <v>3008</v>
      </c>
      <c r="D1558" s="260" t="s">
        <v>240</v>
      </c>
      <c r="E1558" s="261" t="s">
        <v>3009</v>
      </c>
      <c r="F1558" s="262" t="s">
        <v>3010</v>
      </c>
      <c r="G1558" s="263" t="s">
        <v>352</v>
      </c>
      <c r="H1558" s="264">
        <v>1</v>
      </c>
      <c r="I1558" s="265"/>
      <c r="J1558" s="266">
        <f>ROUND(I1558*H1558,2)</f>
        <v>0</v>
      </c>
      <c r="K1558" s="262" t="s">
        <v>164</v>
      </c>
      <c r="L1558" s="267"/>
      <c r="M1558" s="268" t="s">
        <v>1</v>
      </c>
      <c r="N1558" s="269" t="s">
        <v>43</v>
      </c>
      <c r="O1558" s="91"/>
      <c r="P1558" s="223">
        <f>O1558*H1558</f>
        <v>0</v>
      </c>
      <c r="Q1558" s="223">
        <v>0.39000000000000001</v>
      </c>
      <c r="R1558" s="223">
        <f>Q1558*H1558</f>
        <v>0.39000000000000001</v>
      </c>
      <c r="S1558" s="223">
        <v>0</v>
      </c>
      <c r="T1558" s="224">
        <f>S1558*H1558</f>
        <v>0</v>
      </c>
      <c r="U1558" s="38"/>
      <c r="V1558" s="38"/>
      <c r="W1558" s="38"/>
      <c r="X1558" s="38"/>
      <c r="Y1558" s="38"/>
      <c r="Z1558" s="38"/>
      <c r="AA1558" s="38"/>
      <c r="AB1558" s="38"/>
      <c r="AC1558" s="38"/>
      <c r="AD1558" s="38"/>
      <c r="AE1558" s="38"/>
      <c r="AR1558" s="225" t="s">
        <v>218</v>
      </c>
      <c r="AT1558" s="225" t="s">
        <v>240</v>
      </c>
      <c r="AU1558" s="225" t="s">
        <v>87</v>
      </c>
      <c r="AY1558" s="17" t="s">
        <v>157</v>
      </c>
      <c r="BE1558" s="226">
        <f>IF(N1558="základní",J1558,0)</f>
        <v>0</v>
      </c>
      <c r="BF1558" s="226">
        <f>IF(N1558="snížená",J1558,0)</f>
        <v>0</v>
      </c>
      <c r="BG1558" s="226">
        <f>IF(N1558="zákl. přenesená",J1558,0)</f>
        <v>0</v>
      </c>
      <c r="BH1558" s="226">
        <f>IF(N1558="sníž. přenesená",J1558,0)</f>
        <v>0</v>
      </c>
      <c r="BI1558" s="226">
        <f>IF(N1558="nulová",J1558,0)</f>
        <v>0</v>
      </c>
      <c r="BJ1558" s="17" t="s">
        <v>85</v>
      </c>
      <c r="BK1558" s="226">
        <f>ROUND(I1558*H1558,2)</f>
        <v>0</v>
      </c>
      <c r="BL1558" s="17" t="s">
        <v>165</v>
      </c>
      <c r="BM1558" s="225" t="s">
        <v>3011</v>
      </c>
    </row>
    <row r="1559" s="2" customFormat="1" ht="37.8" customHeight="1">
      <c r="A1559" s="38"/>
      <c r="B1559" s="39"/>
      <c r="C1559" s="214" t="s">
        <v>3012</v>
      </c>
      <c r="D1559" s="214" t="s">
        <v>160</v>
      </c>
      <c r="E1559" s="215" t="s">
        <v>3013</v>
      </c>
      <c r="F1559" s="216" t="s">
        <v>3014</v>
      </c>
      <c r="G1559" s="217" t="s">
        <v>352</v>
      </c>
      <c r="H1559" s="218">
        <v>1</v>
      </c>
      <c r="I1559" s="219"/>
      <c r="J1559" s="220">
        <f>ROUND(I1559*H1559,2)</f>
        <v>0</v>
      </c>
      <c r="K1559" s="216" t="s">
        <v>164</v>
      </c>
      <c r="L1559" s="44"/>
      <c r="M1559" s="221" t="s">
        <v>1</v>
      </c>
      <c r="N1559" s="222" t="s">
        <v>43</v>
      </c>
      <c r="O1559" s="91"/>
      <c r="P1559" s="223">
        <f>O1559*H1559</f>
        <v>0</v>
      </c>
      <c r="Q1559" s="223">
        <v>0</v>
      </c>
      <c r="R1559" s="223">
        <f>Q1559*H1559</f>
        <v>0</v>
      </c>
      <c r="S1559" s="223">
        <v>0</v>
      </c>
      <c r="T1559" s="224">
        <f>S1559*H1559</f>
        <v>0</v>
      </c>
      <c r="U1559" s="38"/>
      <c r="V1559" s="38"/>
      <c r="W1559" s="38"/>
      <c r="X1559" s="38"/>
      <c r="Y1559" s="38"/>
      <c r="Z1559" s="38"/>
      <c r="AA1559" s="38"/>
      <c r="AB1559" s="38"/>
      <c r="AC1559" s="38"/>
      <c r="AD1559" s="38"/>
      <c r="AE1559" s="38"/>
      <c r="AR1559" s="225" t="s">
        <v>254</v>
      </c>
      <c r="AT1559" s="225" t="s">
        <v>160</v>
      </c>
      <c r="AU1559" s="225" t="s">
        <v>87</v>
      </c>
      <c r="AY1559" s="17" t="s">
        <v>157</v>
      </c>
      <c r="BE1559" s="226">
        <f>IF(N1559="základní",J1559,0)</f>
        <v>0</v>
      </c>
      <c r="BF1559" s="226">
        <f>IF(N1559="snížená",J1559,0)</f>
        <v>0</v>
      </c>
      <c r="BG1559" s="226">
        <f>IF(N1559="zákl. přenesená",J1559,0)</f>
        <v>0</v>
      </c>
      <c r="BH1559" s="226">
        <f>IF(N1559="sníž. přenesená",J1559,0)</f>
        <v>0</v>
      </c>
      <c r="BI1559" s="226">
        <f>IF(N1559="nulová",J1559,0)</f>
        <v>0</v>
      </c>
      <c r="BJ1559" s="17" t="s">
        <v>85</v>
      </c>
      <c r="BK1559" s="226">
        <f>ROUND(I1559*H1559,2)</f>
        <v>0</v>
      </c>
      <c r="BL1559" s="17" t="s">
        <v>254</v>
      </c>
      <c r="BM1559" s="225" t="s">
        <v>3015</v>
      </c>
    </row>
    <row r="1560" s="2" customFormat="1" ht="24.15" customHeight="1">
      <c r="A1560" s="38"/>
      <c r="B1560" s="39"/>
      <c r="C1560" s="260" t="s">
        <v>3016</v>
      </c>
      <c r="D1560" s="260" t="s">
        <v>240</v>
      </c>
      <c r="E1560" s="261" t="s">
        <v>3017</v>
      </c>
      <c r="F1560" s="262" t="s">
        <v>3018</v>
      </c>
      <c r="G1560" s="263" t="s">
        <v>352</v>
      </c>
      <c r="H1560" s="264">
        <v>1</v>
      </c>
      <c r="I1560" s="265"/>
      <c r="J1560" s="266">
        <f>ROUND(I1560*H1560,2)</f>
        <v>0</v>
      </c>
      <c r="K1560" s="262" t="s">
        <v>164</v>
      </c>
      <c r="L1560" s="267"/>
      <c r="M1560" s="268" t="s">
        <v>1</v>
      </c>
      <c r="N1560" s="269" t="s">
        <v>43</v>
      </c>
      <c r="O1560" s="91"/>
      <c r="P1560" s="223">
        <f>O1560*H1560</f>
        <v>0</v>
      </c>
      <c r="Q1560" s="223">
        <v>1.155</v>
      </c>
      <c r="R1560" s="223">
        <f>Q1560*H1560</f>
        <v>1.155</v>
      </c>
      <c r="S1560" s="223">
        <v>0</v>
      </c>
      <c r="T1560" s="224">
        <f>S1560*H1560</f>
        <v>0</v>
      </c>
      <c r="U1560" s="38"/>
      <c r="V1560" s="38"/>
      <c r="W1560" s="38"/>
      <c r="X1560" s="38"/>
      <c r="Y1560" s="38"/>
      <c r="Z1560" s="38"/>
      <c r="AA1560" s="38"/>
      <c r="AB1560" s="38"/>
      <c r="AC1560" s="38"/>
      <c r="AD1560" s="38"/>
      <c r="AE1560" s="38"/>
      <c r="AR1560" s="225" t="s">
        <v>367</v>
      </c>
      <c r="AT1560" s="225" t="s">
        <v>240</v>
      </c>
      <c r="AU1560" s="225" t="s">
        <v>87</v>
      </c>
      <c r="AY1560" s="17" t="s">
        <v>157</v>
      </c>
      <c r="BE1560" s="226">
        <f>IF(N1560="základní",J1560,0)</f>
        <v>0</v>
      </c>
      <c r="BF1560" s="226">
        <f>IF(N1560="snížená",J1560,0)</f>
        <v>0</v>
      </c>
      <c r="BG1560" s="226">
        <f>IF(N1560="zákl. přenesená",J1560,0)</f>
        <v>0</v>
      </c>
      <c r="BH1560" s="226">
        <f>IF(N1560="sníž. přenesená",J1560,0)</f>
        <v>0</v>
      </c>
      <c r="BI1560" s="226">
        <f>IF(N1560="nulová",J1560,0)</f>
        <v>0</v>
      </c>
      <c r="BJ1560" s="17" t="s">
        <v>85</v>
      </c>
      <c r="BK1560" s="226">
        <f>ROUND(I1560*H1560,2)</f>
        <v>0</v>
      </c>
      <c r="BL1560" s="17" t="s">
        <v>254</v>
      </c>
      <c r="BM1560" s="225" t="s">
        <v>3019</v>
      </c>
    </row>
    <row r="1561" s="2" customFormat="1" ht="37.8" customHeight="1">
      <c r="A1561" s="38"/>
      <c r="B1561" s="39"/>
      <c r="C1561" s="214" t="s">
        <v>3020</v>
      </c>
      <c r="D1561" s="214" t="s">
        <v>160</v>
      </c>
      <c r="E1561" s="215" t="s">
        <v>3021</v>
      </c>
      <c r="F1561" s="216" t="s">
        <v>3022</v>
      </c>
      <c r="G1561" s="217" t="s">
        <v>352</v>
      </c>
      <c r="H1561" s="218">
        <v>1</v>
      </c>
      <c r="I1561" s="219"/>
      <c r="J1561" s="220">
        <f>ROUND(I1561*H1561,2)</f>
        <v>0</v>
      </c>
      <c r="K1561" s="216" t="s">
        <v>164</v>
      </c>
      <c r="L1561" s="44"/>
      <c r="M1561" s="221" t="s">
        <v>1</v>
      </c>
      <c r="N1561" s="222" t="s">
        <v>43</v>
      </c>
      <c r="O1561" s="91"/>
      <c r="P1561" s="223">
        <f>O1561*H1561</f>
        <v>0</v>
      </c>
      <c r="Q1561" s="223">
        <v>0</v>
      </c>
      <c r="R1561" s="223">
        <f>Q1561*H1561</f>
        <v>0</v>
      </c>
      <c r="S1561" s="223">
        <v>0.47999999999999998</v>
      </c>
      <c r="T1561" s="224">
        <f>S1561*H1561</f>
        <v>0.47999999999999998</v>
      </c>
      <c r="U1561" s="38"/>
      <c r="V1561" s="38"/>
      <c r="W1561" s="38"/>
      <c r="X1561" s="38"/>
      <c r="Y1561" s="38"/>
      <c r="Z1561" s="38"/>
      <c r="AA1561" s="38"/>
      <c r="AB1561" s="38"/>
      <c r="AC1561" s="38"/>
      <c r="AD1561" s="38"/>
      <c r="AE1561" s="38"/>
      <c r="AR1561" s="225" t="s">
        <v>254</v>
      </c>
      <c r="AT1561" s="225" t="s">
        <v>160</v>
      </c>
      <c r="AU1561" s="225" t="s">
        <v>87</v>
      </c>
      <c r="AY1561" s="17" t="s">
        <v>157</v>
      </c>
      <c r="BE1561" s="226">
        <f>IF(N1561="základní",J1561,0)</f>
        <v>0</v>
      </c>
      <c r="BF1561" s="226">
        <f>IF(N1561="snížená",J1561,0)</f>
        <v>0</v>
      </c>
      <c r="BG1561" s="226">
        <f>IF(N1561="zákl. přenesená",J1561,0)</f>
        <v>0</v>
      </c>
      <c r="BH1561" s="226">
        <f>IF(N1561="sníž. přenesená",J1561,0)</f>
        <v>0</v>
      </c>
      <c r="BI1561" s="226">
        <f>IF(N1561="nulová",J1561,0)</f>
        <v>0</v>
      </c>
      <c r="BJ1561" s="17" t="s">
        <v>85</v>
      </c>
      <c r="BK1561" s="226">
        <f>ROUND(I1561*H1561,2)</f>
        <v>0</v>
      </c>
      <c r="BL1561" s="17" t="s">
        <v>254</v>
      </c>
      <c r="BM1561" s="225" t="s">
        <v>3023</v>
      </c>
    </row>
    <row r="1562" s="14" customFormat="1">
      <c r="A1562" s="14"/>
      <c r="B1562" s="238"/>
      <c r="C1562" s="239"/>
      <c r="D1562" s="229" t="s">
        <v>167</v>
      </c>
      <c r="E1562" s="240" t="s">
        <v>1</v>
      </c>
      <c r="F1562" s="241" t="s">
        <v>3024</v>
      </c>
      <c r="G1562" s="239"/>
      <c r="H1562" s="242">
        <v>1</v>
      </c>
      <c r="I1562" s="243"/>
      <c r="J1562" s="239"/>
      <c r="K1562" s="239"/>
      <c r="L1562" s="244"/>
      <c r="M1562" s="245"/>
      <c r="N1562" s="246"/>
      <c r="O1562" s="246"/>
      <c r="P1562" s="246"/>
      <c r="Q1562" s="246"/>
      <c r="R1562" s="246"/>
      <c r="S1562" s="246"/>
      <c r="T1562" s="247"/>
      <c r="U1562" s="14"/>
      <c r="V1562" s="14"/>
      <c r="W1562" s="14"/>
      <c r="X1562" s="14"/>
      <c r="Y1562" s="14"/>
      <c r="Z1562" s="14"/>
      <c r="AA1562" s="14"/>
      <c r="AB1562" s="14"/>
      <c r="AC1562" s="14"/>
      <c r="AD1562" s="14"/>
      <c r="AE1562" s="14"/>
      <c r="AT1562" s="248" t="s">
        <v>167</v>
      </c>
      <c r="AU1562" s="248" t="s">
        <v>87</v>
      </c>
      <c r="AV1562" s="14" t="s">
        <v>87</v>
      </c>
      <c r="AW1562" s="14" t="s">
        <v>33</v>
      </c>
      <c r="AX1562" s="14" t="s">
        <v>78</v>
      </c>
      <c r="AY1562" s="248" t="s">
        <v>157</v>
      </c>
    </row>
    <row r="1563" s="15" customFormat="1">
      <c r="A1563" s="15"/>
      <c r="B1563" s="249"/>
      <c r="C1563" s="250"/>
      <c r="D1563" s="229" t="s">
        <v>167</v>
      </c>
      <c r="E1563" s="251" t="s">
        <v>1</v>
      </c>
      <c r="F1563" s="252" t="s">
        <v>171</v>
      </c>
      <c r="G1563" s="250"/>
      <c r="H1563" s="253">
        <v>1</v>
      </c>
      <c r="I1563" s="254"/>
      <c r="J1563" s="250"/>
      <c r="K1563" s="250"/>
      <c r="L1563" s="255"/>
      <c r="M1563" s="256"/>
      <c r="N1563" s="257"/>
      <c r="O1563" s="257"/>
      <c r="P1563" s="257"/>
      <c r="Q1563" s="257"/>
      <c r="R1563" s="257"/>
      <c r="S1563" s="257"/>
      <c r="T1563" s="258"/>
      <c r="U1563" s="15"/>
      <c r="V1563" s="15"/>
      <c r="W1563" s="15"/>
      <c r="X1563" s="15"/>
      <c r="Y1563" s="15"/>
      <c r="Z1563" s="15"/>
      <c r="AA1563" s="15"/>
      <c r="AB1563" s="15"/>
      <c r="AC1563" s="15"/>
      <c r="AD1563" s="15"/>
      <c r="AE1563" s="15"/>
      <c r="AT1563" s="259" t="s">
        <v>167</v>
      </c>
      <c r="AU1563" s="259" t="s">
        <v>87</v>
      </c>
      <c r="AV1563" s="15" t="s">
        <v>165</v>
      </c>
      <c r="AW1563" s="15" t="s">
        <v>33</v>
      </c>
      <c r="AX1563" s="15" t="s">
        <v>85</v>
      </c>
      <c r="AY1563" s="259" t="s">
        <v>157</v>
      </c>
    </row>
    <row r="1564" s="2" customFormat="1" ht="37.8" customHeight="1">
      <c r="A1564" s="38"/>
      <c r="B1564" s="39"/>
      <c r="C1564" s="214" t="s">
        <v>3025</v>
      </c>
      <c r="D1564" s="214" t="s">
        <v>160</v>
      </c>
      <c r="E1564" s="215" t="s">
        <v>3026</v>
      </c>
      <c r="F1564" s="216" t="s">
        <v>3027</v>
      </c>
      <c r="G1564" s="217" t="s">
        <v>352</v>
      </c>
      <c r="H1564" s="218">
        <v>1</v>
      </c>
      <c r="I1564" s="219"/>
      <c r="J1564" s="220">
        <f>ROUND(I1564*H1564,2)</f>
        <v>0</v>
      </c>
      <c r="K1564" s="216" t="s">
        <v>164</v>
      </c>
      <c r="L1564" s="44"/>
      <c r="M1564" s="221" t="s">
        <v>1</v>
      </c>
      <c r="N1564" s="222" t="s">
        <v>43</v>
      </c>
      <c r="O1564" s="91"/>
      <c r="P1564" s="223">
        <f>O1564*H1564</f>
        <v>0</v>
      </c>
      <c r="Q1564" s="223">
        <v>0</v>
      </c>
      <c r="R1564" s="223">
        <f>Q1564*H1564</f>
        <v>0</v>
      </c>
      <c r="S1564" s="223">
        <v>0.45600000000000002</v>
      </c>
      <c r="T1564" s="224">
        <f>S1564*H1564</f>
        <v>0.45600000000000002</v>
      </c>
      <c r="U1564" s="38"/>
      <c r="V1564" s="38"/>
      <c r="W1564" s="38"/>
      <c r="X1564" s="38"/>
      <c r="Y1564" s="38"/>
      <c r="Z1564" s="38"/>
      <c r="AA1564" s="38"/>
      <c r="AB1564" s="38"/>
      <c r="AC1564" s="38"/>
      <c r="AD1564" s="38"/>
      <c r="AE1564" s="38"/>
      <c r="AR1564" s="225" t="s">
        <v>254</v>
      </c>
      <c r="AT1564" s="225" t="s">
        <v>160</v>
      </c>
      <c r="AU1564" s="225" t="s">
        <v>87</v>
      </c>
      <c r="AY1564" s="17" t="s">
        <v>157</v>
      </c>
      <c r="BE1564" s="226">
        <f>IF(N1564="základní",J1564,0)</f>
        <v>0</v>
      </c>
      <c r="BF1564" s="226">
        <f>IF(N1564="snížená",J1564,0)</f>
        <v>0</v>
      </c>
      <c r="BG1564" s="226">
        <f>IF(N1564="zákl. přenesená",J1564,0)</f>
        <v>0</v>
      </c>
      <c r="BH1564" s="226">
        <f>IF(N1564="sníž. přenesená",J1564,0)</f>
        <v>0</v>
      </c>
      <c r="BI1564" s="226">
        <f>IF(N1564="nulová",J1564,0)</f>
        <v>0</v>
      </c>
      <c r="BJ1564" s="17" t="s">
        <v>85</v>
      </c>
      <c r="BK1564" s="226">
        <f>ROUND(I1564*H1564,2)</f>
        <v>0</v>
      </c>
      <c r="BL1564" s="17" t="s">
        <v>254</v>
      </c>
      <c r="BM1564" s="225" t="s">
        <v>3028</v>
      </c>
    </row>
    <row r="1565" s="13" customFormat="1">
      <c r="A1565" s="13"/>
      <c r="B1565" s="227"/>
      <c r="C1565" s="228"/>
      <c r="D1565" s="229" t="s">
        <v>167</v>
      </c>
      <c r="E1565" s="230" t="s">
        <v>1</v>
      </c>
      <c r="F1565" s="231" t="s">
        <v>168</v>
      </c>
      <c r="G1565" s="228"/>
      <c r="H1565" s="230" t="s">
        <v>1</v>
      </c>
      <c r="I1565" s="232"/>
      <c r="J1565" s="228"/>
      <c r="K1565" s="228"/>
      <c r="L1565" s="233"/>
      <c r="M1565" s="234"/>
      <c r="N1565" s="235"/>
      <c r="O1565" s="235"/>
      <c r="P1565" s="235"/>
      <c r="Q1565" s="235"/>
      <c r="R1565" s="235"/>
      <c r="S1565" s="235"/>
      <c r="T1565" s="236"/>
      <c r="U1565" s="13"/>
      <c r="V1565" s="13"/>
      <c r="W1565" s="13"/>
      <c r="X1565" s="13"/>
      <c r="Y1565" s="13"/>
      <c r="Z1565" s="13"/>
      <c r="AA1565" s="13"/>
      <c r="AB1565" s="13"/>
      <c r="AC1565" s="13"/>
      <c r="AD1565" s="13"/>
      <c r="AE1565" s="13"/>
      <c r="AT1565" s="237" t="s">
        <v>167</v>
      </c>
      <c r="AU1565" s="237" t="s">
        <v>87</v>
      </c>
      <c r="AV1565" s="13" t="s">
        <v>85</v>
      </c>
      <c r="AW1565" s="13" t="s">
        <v>33</v>
      </c>
      <c r="AX1565" s="13" t="s">
        <v>78</v>
      </c>
      <c r="AY1565" s="237" t="s">
        <v>157</v>
      </c>
    </row>
    <row r="1566" s="14" customFormat="1">
      <c r="A1566" s="14"/>
      <c r="B1566" s="238"/>
      <c r="C1566" s="239"/>
      <c r="D1566" s="229" t="s">
        <v>167</v>
      </c>
      <c r="E1566" s="240" t="s">
        <v>1</v>
      </c>
      <c r="F1566" s="241" t="s">
        <v>85</v>
      </c>
      <c r="G1566" s="239"/>
      <c r="H1566" s="242">
        <v>1</v>
      </c>
      <c r="I1566" s="243"/>
      <c r="J1566" s="239"/>
      <c r="K1566" s="239"/>
      <c r="L1566" s="244"/>
      <c r="M1566" s="245"/>
      <c r="N1566" s="246"/>
      <c r="O1566" s="246"/>
      <c r="P1566" s="246"/>
      <c r="Q1566" s="246"/>
      <c r="R1566" s="246"/>
      <c r="S1566" s="246"/>
      <c r="T1566" s="247"/>
      <c r="U1566" s="14"/>
      <c r="V1566" s="14"/>
      <c r="W1566" s="14"/>
      <c r="X1566" s="14"/>
      <c r="Y1566" s="14"/>
      <c r="Z1566" s="14"/>
      <c r="AA1566" s="14"/>
      <c r="AB1566" s="14"/>
      <c r="AC1566" s="14"/>
      <c r="AD1566" s="14"/>
      <c r="AE1566" s="14"/>
      <c r="AT1566" s="248" t="s">
        <v>167</v>
      </c>
      <c r="AU1566" s="248" t="s">
        <v>87</v>
      </c>
      <c r="AV1566" s="14" t="s">
        <v>87</v>
      </c>
      <c r="AW1566" s="14" t="s">
        <v>33</v>
      </c>
      <c r="AX1566" s="14" t="s">
        <v>78</v>
      </c>
      <c r="AY1566" s="248" t="s">
        <v>157</v>
      </c>
    </row>
    <row r="1567" s="15" customFormat="1">
      <c r="A1567" s="15"/>
      <c r="B1567" s="249"/>
      <c r="C1567" s="250"/>
      <c r="D1567" s="229" t="s">
        <v>167</v>
      </c>
      <c r="E1567" s="251" t="s">
        <v>1</v>
      </c>
      <c r="F1567" s="252" t="s">
        <v>171</v>
      </c>
      <c r="G1567" s="250"/>
      <c r="H1567" s="253">
        <v>1</v>
      </c>
      <c r="I1567" s="254"/>
      <c r="J1567" s="250"/>
      <c r="K1567" s="250"/>
      <c r="L1567" s="255"/>
      <c r="M1567" s="256"/>
      <c r="N1567" s="257"/>
      <c r="O1567" s="257"/>
      <c r="P1567" s="257"/>
      <c r="Q1567" s="257"/>
      <c r="R1567" s="257"/>
      <c r="S1567" s="257"/>
      <c r="T1567" s="258"/>
      <c r="U1567" s="15"/>
      <c r="V1567" s="15"/>
      <c r="W1567" s="15"/>
      <c r="X1567" s="15"/>
      <c r="Y1567" s="15"/>
      <c r="Z1567" s="15"/>
      <c r="AA1567" s="15"/>
      <c r="AB1567" s="15"/>
      <c r="AC1567" s="15"/>
      <c r="AD1567" s="15"/>
      <c r="AE1567" s="15"/>
      <c r="AT1567" s="259" t="s">
        <v>167</v>
      </c>
      <c r="AU1567" s="259" t="s">
        <v>87</v>
      </c>
      <c r="AV1567" s="15" t="s">
        <v>165</v>
      </c>
      <c r="AW1567" s="15" t="s">
        <v>33</v>
      </c>
      <c r="AX1567" s="15" t="s">
        <v>85</v>
      </c>
      <c r="AY1567" s="259" t="s">
        <v>157</v>
      </c>
    </row>
    <row r="1568" s="2" customFormat="1" ht="24.15" customHeight="1">
      <c r="A1568" s="38"/>
      <c r="B1568" s="39"/>
      <c r="C1568" s="214" t="s">
        <v>3029</v>
      </c>
      <c r="D1568" s="214" t="s">
        <v>160</v>
      </c>
      <c r="E1568" s="215" t="s">
        <v>3030</v>
      </c>
      <c r="F1568" s="216" t="s">
        <v>3031</v>
      </c>
      <c r="G1568" s="217" t="s">
        <v>174</v>
      </c>
      <c r="H1568" s="218">
        <v>47.340000000000003</v>
      </c>
      <c r="I1568" s="219"/>
      <c r="J1568" s="220">
        <f>ROUND(I1568*H1568,2)</f>
        <v>0</v>
      </c>
      <c r="K1568" s="216" t="s">
        <v>164</v>
      </c>
      <c r="L1568" s="44"/>
      <c r="M1568" s="221" t="s">
        <v>1</v>
      </c>
      <c r="N1568" s="222" t="s">
        <v>43</v>
      </c>
      <c r="O1568" s="91"/>
      <c r="P1568" s="223">
        <f>O1568*H1568</f>
        <v>0</v>
      </c>
      <c r="Q1568" s="223">
        <v>0</v>
      </c>
      <c r="R1568" s="223">
        <f>Q1568*H1568</f>
        <v>0</v>
      </c>
      <c r="S1568" s="223">
        <v>0</v>
      </c>
      <c r="T1568" s="224">
        <f>S1568*H1568</f>
        <v>0</v>
      </c>
      <c r="U1568" s="38"/>
      <c r="V1568" s="38"/>
      <c r="W1568" s="38"/>
      <c r="X1568" s="38"/>
      <c r="Y1568" s="38"/>
      <c r="Z1568" s="38"/>
      <c r="AA1568" s="38"/>
      <c r="AB1568" s="38"/>
      <c r="AC1568" s="38"/>
      <c r="AD1568" s="38"/>
      <c r="AE1568" s="38"/>
      <c r="AR1568" s="225" t="s">
        <v>254</v>
      </c>
      <c r="AT1568" s="225" t="s">
        <v>160</v>
      </c>
      <c r="AU1568" s="225" t="s">
        <v>87</v>
      </c>
      <c r="AY1568" s="17" t="s">
        <v>157</v>
      </c>
      <c r="BE1568" s="226">
        <f>IF(N1568="základní",J1568,0)</f>
        <v>0</v>
      </c>
      <c r="BF1568" s="226">
        <f>IF(N1568="snížená",J1568,0)</f>
        <v>0</v>
      </c>
      <c r="BG1568" s="226">
        <f>IF(N1568="zákl. přenesená",J1568,0)</f>
        <v>0</v>
      </c>
      <c r="BH1568" s="226">
        <f>IF(N1568="sníž. přenesená",J1568,0)</f>
        <v>0</v>
      </c>
      <c r="BI1568" s="226">
        <f>IF(N1568="nulová",J1568,0)</f>
        <v>0</v>
      </c>
      <c r="BJ1568" s="17" t="s">
        <v>85</v>
      </c>
      <c r="BK1568" s="226">
        <f>ROUND(I1568*H1568,2)</f>
        <v>0</v>
      </c>
      <c r="BL1568" s="17" t="s">
        <v>254</v>
      </c>
      <c r="BM1568" s="225" t="s">
        <v>3032</v>
      </c>
    </row>
    <row r="1569" s="14" customFormat="1">
      <c r="A1569" s="14"/>
      <c r="B1569" s="238"/>
      <c r="C1569" s="239"/>
      <c r="D1569" s="229" t="s">
        <v>167</v>
      </c>
      <c r="E1569" s="240" t="s">
        <v>1</v>
      </c>
      <c r="F1569" s="241" t="s">
        <v>3033</v>
      </c>
      <c r="G1569" s="239"/>
      <c r="H1569" s="242">
        <v>5.7999999999999998</v>
      </c>
      <c r="I1569" s="243"/>
      <c r="J1569" s="239"/>
      <c r="K1569" s="239"/>
      <c r="L1569" s="244"/>
      <c r="M1569" s="245"/>
      <c r="N1569" s="246"/>
      <c r="O1569" s="246"/>
      <c r="P1569" s="246"/>
      <c r="Q1569" s="246"/>
      <c r="R1569" s="246"/>
      <c r="S1569" s="246"/>
      <c r="T1569" s="247"/>
      <c r="U1569" s="14"/>
      <c r="V1569" s="14"/>
      <c r="W1569" s="14"/>
      <c r="X1569" s="14"/>
      <c r="Y1569" s="14"/>
      <c r="Z1569" s="14"/>
      <c r="AA1569" s="14"/>
      <c r="AB1569" s="14"/>
      <c r="AC1569" s="14"/>
      <c r="AD1569" s="14"/>
      <c r="AE1569" s="14"/>
      <c r="AT1569" s="248" t="s">
        <v>167</v>
      </c>
      <c r="AU1569" s="248" t="s">
        <v>87</v>
      </c>
      <c r="AV1569" s="14" t="s">
        <v>87</v>
      </c>
      <c r="AW1569" s="14" t="s">
        <v>33</v>
      </c>
      <c r="AX1569" s="14" t="s">
        <v>78</v>
      </c>
      <c r="AY1569" s="248" t="s">
        <v>157</v>
      </c>
    </row>
    <row r="1570" s="14" customFormat="1">
      <c r="A1570" s="14"/>
      <c r="B1570" s="238"/>
      <c r="C1570" s="239"/>
      <c r="D1570" s="229" t="s">
        <v>167</v>
      </c>
      <c r="E1570" s="240" t="s">
        <v>1</v>
      </c>
      <c r="F1570" s="241" t="s">
        <v>3034</v>
      </c>
      <c r="G1570" s="239"/>
      <c r="H1570" s="242">
        <v>22.539999999999999</v>
      </c>
      <c r="I1570" s="243"/>
      <c r="J1570" s="239"/>
      <c r="K1570" s="239"/>
      <c r="L1570" s="244"/>
      <c r="M1570" s="245"/>
      <c r="N1570" s="246"/>
      <c r="O1570" s="246"/>
      <c r="P1570" s="246"/>
      <c r="Q1570" s="246"/>
      <c r="R1570" s="246"/>
      <c r="S1570" s="246"/>
      <c r="T1570" s="247"/>
      <c r="U1570" s="14"/>
      <c r="V1570" s="14"/>
      <c r="W1570" s="14"/>
      <c r="X1570" s="14"/>
      <c r="Y1570" s="14"/>
      <c r="Z1570" s="14"/>
      <c r="AA1570" s="14"/>
      <c r="AB1570" s="14"/>
      <c r="AC1570" s="14"/>
      <c r="AD1570" s="14"/>
      <c r="AE1570" s="14"/>
      <c r="AT1570" s="248" t="s">
        <v>167</v>
      </c>
      <c r="AU1570" s="248" t="s">
        <v>87</v>
      </c>
      <c r="AV1570" s="14" t="s">
        <v>87</v>
      </c>
      <c r="AW1570" s="14" t="s">
        <v>33</v>
      </c>
      <c r="AX1570" s="14" t="s">
        <v>78</v>
      </c>
      <c r="AY1570" s="248" t="s">
        <v>157</v>
      </c>
    </row>
    <row r="1571" s="14" customFormat="1">
      <c r="A1571" s="14"/>
      <c r="B1571" s="238"/>
      <c r="C1571" s="239"/>
      <c r="D1571" s="229" t="s">
        <v>167</v>
      </c>
      <c r="E1571" s="240" t="s">
        <v>1</v>
      </c>
      <c r="F1571" s="241" t="s">
        <v>3035</v>
      </c>
      <c r="G1571" s="239"/>
      <c r="H1571" s="242">
        <v>7.7999999999999998</v>
      </c>
      <c r="I1571" s="243"/>
      <c r="J1571" s="239"/>
      <c r="K1571" s="239"/>
      <c r="L1571" s="244"/>
      <c r="M1571" s="245"/>
      <c r="N1571" s="246"/>
      <c r="O1571" s="246"/>
      <c r="P1571" s="246"/>
      <c r="Q1571" s="246"/>
      <c r="R1571" s="246"/>
      <c r="S1571" s="246"/>
      <c r="T1571" s="247"/>
      <c r="U1571" s="14"/>
      <c r="V1571" s="14"/>
      <c r="W1571" s="14"/>
      <c r="X1571" s="14"/>
      <c r="Y1571" s="14"/>
      <c r="Z1571" s="14"/>
      <c r="AA1571" s="14"/>
      <c r="AB1571" s="14"/>
      <c r="AC1571" s="14"/>
      <c r="AD1571" s="14"/>
      <c r="AE1571" s="14"/>
      <c r="AT1571" s="248" t="s">
        <v>167</v>
      </c>
      <c r="AU1571" s="248" t="s">
        <v>87</v>
      </c>
      <c r="AV1571" s="14" t="s">
        <v>87</v>
      </c>
      <c r="AW1571" s="14" t="s">
        <v>33</v>
      </c>
      <c r="AX1571" s="14" t="s">
        <v>78</v>
      </c>
      <c r="AY1571" s="248" t="s">
        <v>157</v>
      </c>
    </row>
    <row r="1572" s="14" customFormat="1">
      <c r="A1572" s="14"/>
      <c r="B1572" s="238"/>
      <c r="C1572" s="239"/>
      <c r="D1572" s="229" t="s">
        <v>167</v>
      </c>
      <c r="E1572" s="240" t="s">
        <v>1</v>
      </c>
      <c r="F1572" s="241" t="s">
        <v>3036</v>
      </c>
      <c r="G1572" s="239"/>
      <c r="H1572" s="242">
        <v>11.199999999999999</v>
      </c>
      <c r="I1572" s="243"/>
      <c r="J1572" s="239"/>
      <c r="K1572" s="239"/>
      <c r="L1572" s="244"/>
      <c r="M1572" s="245"/>
      <c r="N1572" s="246"/>
      <c r="O1572" s="246"/>
      <c r="P1572" s="246"/>
      <c r="Q1572" s="246"/>
      <c r="R1572" s="246"/>
      <c r="S1572" s="246"/>
      <c r="T1572" s="247"/>
      <c r="U1572" s="14"/>
      <c r="V1572" s="14"/>
      <c r="W1572" s="14"/>
      <c r="X1572" s="14"/>
      <c r="Y1572" s="14"/>
      <c r="Z1572" s="14"/>
      <c r="AA1572" s="14"/>
      <c r="AB1572" s="14"/>
      <c r="AC1572" s="14"/>
      <c r="AD1572" s="14"/>
      <c r="AE1572" s="14"/>
      <c r="AT1572" s="248" t="s">
        <v>167</v>
      </c>
      <c r="AU1572" s="248" t="s">
        <v>87</v>
      </c>
      <c r="AV1572" s="14" t="s">
        <v>87</v>
      </c>
      <c r="AW1572" s="14" t="s">
        <v>33</v>
      </c>
      <c r="AX1572" s="14" t="s">
        <v>78</v>
      </c>
      <c r="AY1572" s="248" t="s">
        <v>157</v>
      </c>
    </row>
    <row r="1573" s="15" customFormat="1">
      <c r="A1573" s="15"/>
      <c r="B1573" s="249"/>
      <c r="C1573" s="250"/>
      <c r="D1573" s="229" t="s">
        <v>167</v>
      </c>
      <c r="E1573" s="251" t="s">
        <v>1</v>
      </c>
      <c r="F1573" s="252" t="s">
        <v>171</v>
      </c>
      <c r="G1573" s="250"/>
      <c r="H1573" s="253">
        <v>47.340000000000003</v>
      </c>
      <c r="I1573" s="254"/>
      <c r="J1573" s="250"/>
      <c r="K1573" s="250"/>
      <c r="L1573" s="255"/>
      <c r="M1573" s="256"/>
      <c r="N1573" s="257"/>
      <c r="O1573" s="257"/>
      <c r="P1573" s="257"/>
      <c r="Q1573" s="257"/>
      <c r="R1573" s="257"/>
      <c r="S1573" s="257"/>
      <c r="T1573" s="258"/>
      <c r="U1573" s="15"/>
      <c r="V1573" s="15"/>
      <c r="W1573" s="15"/>
      <c r="X1573" s="15"/>
      <c r="Y1573" s="15"/>
      <c r="Z1573" s="15"/>
      <c r="AA1573" s="15"/>
      <c r="AB1573" s="15"/>
      <c r="AC1573" s="15"/>
      <c r="AD1573" s="15"/>
      <c r="AE1573" s="15"/>
      <c r="AT1573" s="259" t="s">
        <v>167</v>
      </c>
      <c r="AU1573" s="259" t="s">
        <v>87</v>
      </c>
      <c r="AV1573" s="15" t="s">
        <v>165</v>
      </c>
      <c r="AW1573" s="15" t="s">
        <v>33</v>
      </c>
      <c r="AX1573" s="15" t="s">
        <v>85</v>
      </c>
      <c r="AY1573" s="259" t="s">
        <v>157</v>
      </c>
    </row>
    <row r="1574" s="2" customFormat="1" ht="24.15" customHeight="1">
      <c r="A1574" s="38"/>
      <c r="B1574" s="39"/>
      <c r="C1574" s="260" t="s">
        <v>3037</v>
      </c>
      <c r="D1574" s="260" t="s">
        <v>240</v>
      </c>
      <c r="E1574" s="261" t="s">
        <v>3038</v>
      </c>
      <c r="F1574" s="262" t="s">
        <v>3039</v>
      </c>
      <c r="G1574" s="263" t="s">
        <v>174</v>
      </c>
      <c r="H1574" s="264">
        <v>47.340000000000003</v>
      </c>
      <c r="I1574" s="265"/>
      <c r="J1574" s="266">
        <f>ROUND(I1574*H1574,2)</f>
        <v>0</v>
      </c>
      <c r="K1574" s="262" t="s">
        <v>164</v>
      </c>
      <c r="L1574" s="267"/>
      <c r="M1574" s="268" t="s">
        <v>1</v>
      </c>
      <c r="N1574" s="269" t="s">
        <v>43</v>
      </c>
      <c r="O1574" s="91"/>
      <c r="P1574" s="223">
        <f>O1574*H1574</f>
        <v>0</v>
      </c>
      <c r="Q1574" s="223">
        <v>0.00080000000000000004</v>
      </c>
      <c r="R1574" s="223">
        <f>Q1574*H1574</f>
        <v>0.037872000000000003</v>
      </c>
      <c r="S1574" s="223">
        <v>0</v>
      </c>
      <c r="T1574" s="224">
        <f>S1574*H1574</f>
        <v>0</v>
      </c>
      <c r="U1574" s="38"/>
      <c r="V1574" s="38"/>
      <c r="W1574" s="38"/>
      <c r="X1574" s="38"/>
      <c r="Y1574" s="38"/>
      <c r="Z1574" s="38"/>
      <c r="AA1574" s="38"/>
      <c r="AB1574" s="38"/>
      <c r="AC1574" s="38"/>
      <c r="AD1574" s="38"/>
      <c r="AE1574" s="38"/>
      <c r="AR1574" s="225" t="s">
        <v>367</v>
      </c>
      <c r="AT1574" s="225" t="s">
        <v>240</v>
      </c>
      <c r="AU1574" s="225" t="s">
        <v>87</v>
      </c>
      <c r="AY1574" s="17" t="s">
        <v>157</v>
      </c>
      <c r="BE1574" s="226">
        <f>IF(N1574="základní",J1574,0)</f>
        <v>0</v>
      </c>
      <c r="BF1574" s="226">
        <f>IF(N1574="snížená",J1574,0)</f>
        <v>0</v>
      </c>
      <c r="BG1574" s="226">
        <f>IF(N1574="zákl. přenesená",J1574,0)</f>
        <v>0</v>
      </c>
      <c r="BH1574" s="226">
        <f>IF(N1574="sníž. přenesená",J1574,0)</f>
        <v>0</v>
      </c>
      <c r="BI1574" s="226">
        <f>IF(N1574="nulová",J1574,0)</f>
        <v>0</v>
      </c>
      <c r="BJ1574" s="17" t="s">
        <v>85</v>
      </c>
      <c r="BK1574" s="226">
        <f>ROUND(I1574*H1574,2)</f>
        <v>0</v>
      </c>
      <c r="BL1574" s="17" t="s">
        <v>254</v>
      </c>
      <c r="BM1574" s="225" t="s">
        <v>3040</v>
      </c>
    </row>
    <row r="1575" s="2" customFormat="1" ht="33" customHeight="1">
      <c r="A1575" s="38"/>
      <c r="B1575" s="39"/>
      <c r="C1575" s="214" t="s">
        <v>3041</v>
      </c>
      <c r="D1575" s="214" t="s">
        <v>160</v>
      </c>
      <c r="E1575" s="215" t="s">
        <v>3042</v>
      </c>
      <c r="F1575" s="216" t="s">
        <v>3043</v>
      </c>
      <c r="G1575" s="217" t="s">
        <v>352</v>
      </c>
      <c r="H1575" s="218">
        <v>2</v>
      </c>
      <c r="I1575" s="219"/>
      <c r="J1575" s="220">
        <f>ROUND(I1575*H1575,2)</f>
        <v>0</v>
      </c>
      <c r="K1575" s="216" t="s">
        <v>164</v>
      </c>
      <c r="L1575" s="44"/>
      <c r="M1575" s="221" t="s">
        <v>1</v>
      </c>
      <c r="N1575" s="222" t="s">
        <v>43</v>
      </c>
      <c r="O1575" s="91"/>
      <c r="P1575" s="223">
        <f>O1575*H1575</f>
        <v>0</v>
      </c>
      <c r="Q1575" s="223">
        <v>0</v>
      </c>
      <c r="R1575" s="223">
        <f>Q1575*H1575</f>
        <v>0</v>
      </c>
      <c r="S1575" s="223">
        <v>0</v>
      </c>
      <c r="T1575" s="224">
        <f>S1575*H1575</f>
        <v>0</v>
      </c>
      <c r="U1575" s="38"/>
      <c r="V1575" s="38"/>
      <c r="W1575" s="38"/>
      <c r="X1575" s="38"/>
      <c r="Y1575" s="38"/>
      <c r="Z1575" s="38"/>
      <c r="AA1575" s="38"/>
      <c r="AB1575" s="38"/>
      <c r="AC1575" s="38"/>
      <c r="AD1575" s="38"/>
      <c r="AE1575" s="38"/>
      <c r="AR1575" s="225" t="s">
        <v>254</v>
      </c>
      <c r="AT1575" s="225" t="s">
        <v>160</v>
      </c>
      <c r="AU1575" s="225" t="s">
        <v>87</v>
      </c>
      <c r="AY1575" s="17" t="s">
        <v>157</v>
      </c>
      <c r="BE1575" s="226">
        <f>IF(N1575="základní",J1575,0)</f>
        <v>0</v>
      </c>
      <c r="BF1575" s="226">
        <f>IF(N1575="snížená",J1575,0)</f>
        <v>0</v>
      </c>
      <c r="BG1575" s="226">
        <f>IF(N1575="zákl. přenesená",J1575,0)</f>
        <v>0</v>
      </c>
      <c r="BH1575" s="226">
        <f>IF(N1575="sníž. přenesená",J1575,0)</f>
        <v>0</v>
      </c>
      <c r="BI1575" s="226">
        <f>IF(N1575="nulová",J1575,0)</f>
        <v>0</v>
      </c>
      <c r="BJ1575" s="17" t="s">
        <v>85</v>
      </c>
      <c r="BK1575" s="226">
        <f>ROUND(I1575*H1575,2)</f>
        <v>0</v>
      </c>
      <c r="BL1575" s="17" t="s">
        <v>254</v>
      </c>
      <c r="BM1575" s="225" t="s">
        <v>3044</v>
      </c>
    </row>
    <row r="1576" s="2" customFormat="1" ht="21.75" customHeight="1">
      <c r="A1576" s="38"/>
      <c r="B1576" s="39"/>
      <c r="C1576" s="214" t="s">
        <v>3045</v>
      </c>
      <c r="D1576" s="214" t="s">
        <v>160</v>
      </c>
      <c r="E1576" s="215" t="s">
        <v>3046</v>
      </c>
      <c r="F1576" s="216" t="s">
        <v>3047</v>
      </c>
      <c r="G1576" s="217" t="s">
        <v>352</v>
      </c>
      <c r="H1576" s="218">
        <v>2</v>
      </c>
      <c r="I1576" s="219"/>
      <c r="J1576" s="220">
        <f>ROUND(I1576*H1576,2)</f>
        <v>0</v>
      </c>
      <c r="K1576" s="216" t="s">
        <v>164</v>
      </c>
      <c r="L1576" s="44"/>
      <c r="M1576" s="221" t="s">
        <v>1</v>
      </c>
      <c r="N1576" s="222" t="s">
        <v>43</v>
      </c>
      <c r="O1576" s="91"/>
      <c r="P1576" s="223">
        <f>O1576*H1576</f>
        <v>0</v>
      </c>
      <c r="Q1576" s="223">
        <v>0</v>
      </c>
      <c r="R1576" s="223">
        <f>Q1576*H1576</f>
        <v>0</v>
      </c>
      <c r="S1576" s="223">
        <v>0</v>
      </c>
      <c r="T1576" s="224">
        <f>S1576*H1576</f>
        <v>0</v>
      </c>
      <c r="U1576" s="38"/>
      <c r="V1576" s="38"/>
      <c r="W1576" s="38"/>
      <c r="X1576" s="38"/>
      <c r="Y1576" s="38"/>
      <c r="Z1576" s="38"/>
      <c r="AA1576" s="38"/>
      <c r="AB1576" s="38"/>
      <c r="AC1576" s="38"/>
      <c r="AD1576" s="38"/>
      <c r="AE1576" s="38"/>
      <c r="AR1576" s="225" t="s">
        <v>254</v>
      </c>
      <c r="AT1576" s="225" t="s">
        <v>160</v>
      </c>
      <c r="AU1576" s="225" t="s">
        <v>87</v>
      </c>
      <c r="AY1576" s="17" t="s">
        <v>157</v>
      </c>
      <c r="BE1576" s="226">
        <f>IF(N1576="základní",J1576,0)</f>
        <v>0</v>
      </c>
      <c r="BF1576" s="226">
        <f>IF(N1576="snížená",J1576,0)</f>
        <v>0</v>
      </c>
      <c r="BG1576" s="226">
        <f>IF(N1576="zákl. přenesená",J1576,0)</f>
        <v>0</v>
      </c>
      <c r="BH1576" s="226">
        <f>IF(N1576="sníž. přenesená",J1576,0)</f>
        <v>0</v>
      </c>
      <c r="BI1576" s="226">
        <f>IF(N1576="nulová",J1576,0)</f>
        <v>0</v>
      </c>
      <c r="BJ1576" s="17" t="s">
        <v>85</v>
      </c>
      <c r="BK1576" s="226">
        <f>ROUND(I1576*H1576,2)</f>
        <v>0</v>
      </c>
      <c r="BL1576" s="17" t="s">
        <v>254</v>
      </c>
      <c r="BM1576" s="225" t="s">
        <v>3048</v>
      </c>
    </row>
    <row r="1577" s="2" customFormat="1" ht="16.5" customHeight="1">
      <c r="A1577" s="38"/>
      <c r="B1577" s="39"/>
      <c r="C1577" s="260" t="s">
        <v>3049</v>
      </c>
      <c r="D1577" s="260" t="s">
        <v>240</v>
      </c>
      <c r="E1577" s="261" t="s">
        <v>3050</v>
      </c>
      <c r="F1577" s="262" t="s">
        <v>3051</v>
      </c>
      <c r="G1577" s="263" t="s">
        <v>352</v>
      </c>
      <c r="H1577" s="264">
        <v>2</v>
      </c>
      <c r="I1577" s="265"/>
      <c r="J1577" s="266">
        <f>ROUND(I1577*H1577,2)</f>
        <v>0</v>
      </c>
      <c r="K1577" s="262" t="s">
        <v>164</v>
      </c>
      <c r="L1577" s="267"/>
      <c r="M1577" s="268" t="s">
        <v>1</v>
      </c>
      <c r="N1577" s="269" t="s">
        <v>43</v>
      </c>
      <c r="O1577" s="91"/>
      <c r="P1577" s="223">
        <f>O1577*H1577</f>
        <v>0</v>
      </c>
      <c r="Q1577" s="223">
        <v>0.00012</v>
      </c>
      <c r="R1577" s="223">
        <f>Q1577*H1577</f>
        <v>0.00024000000000000001</v>
      </c>
      <c r="S1577" s="223">
        <v>0</v>
      </c>
      <c r="T1577" s="224">
        <f>S1577*H1577</f>
        <v>0</v>
      </c>
      <c r="U1577" s="38"/>
      <c r="V1577" s="38"/>
      <c r="W1577" s="38"/>
      <c r="X1577" s="38"/>
      <c r="Y1577" s="38"/>
      <c r="Z1577" s="38"/>
      <c r="AA1577" s="38"/>
      <c r="AB1577" s="38"/>
      <c r="AC1577" s="38"/>
      <c r="AD1577" s="38"/>
      <c r="AE1577" s="38"/>
      <c r="AR1577" s="225" t="s">
        <v>367</v>
      </c>
      <c r="AT1577" s="225" t="s">
        <v>240</v>
      </c>
      <c r="AU1577" s="225" t="s">
        <v>87</v>
      </c>
      <c r="AY1577" s="17" t="s">
        <v>157</v>
      </c>
      <c r="BE1577" s="226">
        <f>IF(N1577="základní",J1577,0)</f>
        <v>0</v>
      </c>
      <c r="BF1577" s="226">
        <f>IF(N1577="snížená",J1577,0)</f>
        <v>0</v>
      </c>
      <c r="BG1577" s="226">
        <f>IF(N1577="zákl. přenesená",J1577,0)</f>
        <v>0</v>
      </c>
      <c r="BH1577" s="226">
        <f>IF(N1577="sníž. přenesená",J1577,0)</f>
        <v>0</v>
      </c>
      <c r="BI1577" s="226">
        <f>IF(N1577="nulová",J1577,0)</f>
        <v>0</v>
      </c>
      <c r="BJ1577" s="17" t="s">
        <v>85</v>
      </c>
      <c r="BK1577" s="226">
        <f>ROUND(I1577*H1577,2)</f>
        <v>0</v>
      </c>
      <c r="BL1577" s="17" t="s">
        <v>254</v>
      </c>
      <c r="BM1577" s="225" t="s">
        <v>3052</v>
      </c>
    </row>
    <row r="1578" s="2" customFormat="1" ht="21.75" customHeight="1">
      <c r="A1578" s="38"/>
      <c r="B1578" s="39"/>
      <c r="C1578" s="214" t="s">
        <v>3053</v>
      </c>
      <c r="D1578" s="214" t="s">
        <v>160</v>
      </c>
      <c r="E1578" s="215" t="s">
        <v>3054</v>
      </c>
      <c r="F1578" s="216" t="s">
        <v>3055</v>
      </c>
      <c r="G1578" s="217" t="s">
        <v>352</v>
      </c>
      <c r="H1578" s="218">
        <v>2</v>
      </c>
      <c r="I1578" s="219"/>
      <c r="J1578" s="220">
        <f>ROUND(I1578*H1578,2)</f>
        <v>0</v>
      </c>
      <c r="K1578" s="216" t="s">
        <v>164</v>
      </c>
      <c r="L1578" s="44"/>
      <c r="M1578" s="221" t="s">
        <v>1</v>
      </c>
      <c r="N1578" s="222" t="s">
        <v>43</v>
      </c>
      <c r="O1578" s="91"/>
      <c r="P1578" s="223">
        <f>O1578*H1578</f>
        <v>0</v>
      </c>
      <c r="Q1578" s="223">
        <v>0</v>
      </c>
      <c r="R1578" s="223">
        <f>Q1578*H1578</f>
        <v>0</v>
      </c>
      <c r="S1578" s="223">
        <v>0</v>
      </c>
      <c r="T1578" s="224">
        <f>S1578*H1578</f>
        <v>0</v>
      </c>
      <c r="U1578" s="38"/>
      <c r="V1578" s="38"/>
      <c r="W1578" s="38"/>
      <c r="X1578" s="38"/>
      <c r="Y1578" s="38"/>
      <c r="Z1578" s="38"/>
      <c r="AA1578" s="38"/>
      <c r="AB1578" s="38"/>
      <c r="AC1578" s="38"/>
      <c r="AD1578" s="38"/>
      <c r="AE1578" s="38"/>
      <c r="AR1578" s="225" t="s">
        <v>254</v>
      </c>
      <c r="AT1578" s="225" t="s">
        <v>160</v>
      </c>
      <c r="AU1578" s="225" t="s">
        <v>87</v>
      </c>
      <c r="AY1578" s="17" t="s">
        <v>157</v>
      </c>
      <c r="BE1578" s="226">
        <f>IF(N1578="základní",J1578,0)</f>
        <v>0</v>
      </c>
      <c r="BF1578" s="226">
        <f>IF(N1578="snížená",J1578,0)</f>
        <v>0</v>
      </c>
      <c r="BG1578" s="226">
        <f>IF(N1578="zákl. přenesená",J1578,0)</f>
        <v>0</v>
      </c>
      <c r="BH1578" s="226">
        <f>IF(N1578="sníž. přenesená",J1578,0)</f>
        <v>0</v>
      </c>
      <c r="BI1578" s="226">
        <f>IF(N1578="nulová",J1578,0)</f>
        <v>0</v>
      </c>
      <c r="BJ1578" s="17" t="s">
        <v>85</v>
      </c>
      <c r="BK1578" s="226">
        <f>ROUND(I1578*H1578,2)</f>
        <v>0</v>
      </c>
      <c r="BL1578" s="17" t="s">
        <v>254</v>
      </c>
      <c r="BM1578" s="225" t="s">
        <v>3056</v>
      </c>
    </row>
    <row r="1579" s="2" customFormat="1" ht="16.5" customHeight="1">
      <c r="A1579" s="38"/>
      <c r="B1579" s="39"/>
      <c r="C1579" s="260" t="s">
        <v>3057</v>
      </c>
      <c r="D1579" s="260" t="s">
        <v>240</v>
      </c>
      <c r="E1579" s="261" t="s">
        <v>3058</v>
      </c>
      <c r="F1579" s="262" t="s">
        <v>3059</v>
      </c>
      <c r="G1579" s="263" t="s">
        <v>202</v>
      </c>
      <c r="H1579" s="264">
        <v>19</v>
      </c>
      <c r="I1579" s="265"/>
      <c r="J1579" s="266">
        <f>ROUND(I1579*H1579,2)</f>
        <v>0</v>
      </c>
      <c r="K1579" s="262" t="s">
        <v>164</v>
      </c>
      <c r="L1579" s="267"/>
      <c r="M1579" s="268" t="s">
        <v>1</v>
      </c>
      <c r="N1579" s="269" t="s">
        <v>43</v>
      </c>
      <c r="O1579" s="91"/>
      <c r="P1579" s="223">
        <f>O1579*H1579</f>
        <v>0</v>
      </c>
      <c r="Q1579" s="223">
        <v>0.00040999999999999999</v>
      </c>
      <c r="R1579" s="223">
        <f>Q1579*H1579</f>
        <v>0.00779</v>
      </c>
      <c r="S1579" s="223">
        <v>0</v>
      </c>
      <c r="T1579" s="224">
        <f>S1579*H1579</f>
        <v>0</v>
      </c>
      <c r="U1579" s="38"/>
      <c r="V1579" s="38"/>
      <c r="W1579" s="38"/>
      <c r="X1579" s="38"/>
      <c r="Y1579" s="38"/>
      <c r="Z1579" s="38"/>
      <c r="AA1579" s="38"/>
      <c r="AB1579" s="38"/>
      <c r="AC1579" s="38"/>
      <c r="AD1579" s="38"/>
      <c r="AE1579" s="38"/>
      <c r="AR1579" s="225" t="s">
        <v>367</v>
      </c>
      <c r="AT1579" s="225" t="s">
        <v>240</v>
      </c>
      <c r="AU1579" s="225" t="s">
        <v>87</v>
      </c>
      <c r="AY1579" s="17" t="s">
        <v>157</v>
      </c>
      <c r="BE1579" s="226">
        <f>IF(N1579="základní",J1579,0)</f>
        <v>0</v>
      </c>
      <c r="BF1579" s="226">
        <f>IF(N1579="snížená",J1579,0)</f>
        <v>0</v>
      </c>
      <c r="BG1579" s="226">
        <f>IF(N1579="zákl. přenesená",J1579,0)</f>
        <v>0</v>
      </c>
      <c r="BH1579" s="226">
        <f>IF(N1579="sníž. přenesená",J1579,0)</f>
        <v>0</v>
      </c>
      <c r="BI1579" s="226">
        <f>IF(N1579="nulová",J1579,0)</f>
        <v>0</v>
      </c>
      <c r="BJ1579" s="17" t="s">
        <v>85</v>
      </c>
      <c r="BK1579" s="226">
        <f>ROUND(I1579*H1579,2)</f>
        <v>0</v>
      </c>
      <c r="BL1579" s="17" t="s">
        <v>254</v>
      </c>
      <c r="BM1579" s="225" t="s">
        <v>3060</v>
      </c>
    </row>
    <row r="1580" s="14" customFormat="1">
      <c r="A1580" s="14"/>
      <c r="B1580" s="238"/>
      <c r="C1580" s="239"/>
      <c r="D1580" s="229" t="s">
        <v>167</v>
      </c>
      <c r="E1580" s="240" t="s">
        <v>1</v>
      </c>
      <c r="F1580" s="241" t="s">
        <v>3061</v>
      </c>
      <c r="G1580" s="239"/>
      <c r="H1580" s="242">
        <v>19</v>
      </c>
      <c r="I1580" s="243"/>
      <c r="J1580" s="239"/>
      <c r="K1580" s="239"/>
      <c r="L1580" s="244"/>
      <c r="M1580" s="245"/>
      <c r="N1580" s="246"/>
      <c r="O1580" s="246"/>
      <c r="P1580" s="246"/>
      <c r="Q1580" s="246"/>
      <c r="R1580" s="246"/>
      <c r="S1580" s="246"/>
      <c r="T1580" s="247"/>
      <c r="U1580" s="14"/>
      <c r="V1580" s="14"/>
      <c r="W1580" s="14"/>
      <c r="X1580" s="14"/>
      <c r="Y1580" s="14"/>
      <c r="Z1580" s="14"/>
      <c r="AA1580" s="14"/>
      <c r="AB1580" s="14"/>
      <c r="AC1580" s="14"/>
      <c r="AD1580" s="14"/>
      <c r="AE1580" s="14"/>
      <c r="AT1580" s="248" t="s">
        <v>167</v>
      </c>
      <c r="AU1580" s="248" t="s">
        <v>87</v>
      </c>
      <c r="AV1580" s="14" t="s">
        <v>87</v>
      </c>
      <c r="AW1580" s="14" t="s">
        <v>33</v>
      </c>
      <c r="AX1580" s="14" t="s">
        <v>85</v>
      </c>
      <c r="AY1580" s="248" t="s">
        <v>157</v>
      </c>
    </row>
    <row r="1581" s="2" customFormat="1" ht="24.15" customHeight="1">
      <c r="A1581" s="38"/>
      <c r="B1581" s="39"/>
      <c r="C1581" s="214" t="s">
        <v>3062</v>
      </c>
      <c r="D1581" s="214" t="s">
        <v>160</v>
      </c>
      <c r="E1581" s="215" t="s">
        <v>3063</v>
      </c>
      <c r="F1581" s="216" t="s">
        <v>3064</v>
      </c>
      <c r="G1581" s="217" t="s">
        <v>352</v>
      </c>
      <c r="H1581" s="218">
        <v>13</v>
      </c>
      <c r="I1581" s="219"/>
      <c r="J1581" s="220">
        <f>ROUND(I1581*H1581,2)</f>
        <v>0</v>
      </c>
      <c r="K1581" s="216" t="s">
        <v>164</v>
      </c>
      <c r="L1581" s="44"/>
      <c r="M1581" s="221" t="s">
        <v>1</v>
      </c>
      <c r="N1581" s="222" t="s">
        <v>43</v>
      </c>
      <c r="O1581" s="91"/>
      <c r="P1581" s="223">
        <f>O1581*H1581</f>
        <v>0</v>
      </c>
      <c r="Q1581" s="223">
        <v>0</v>
      </c>
      <c r="R1581" s="223">
        <f>Q1581*H1581</f>
        <v>0</v>
      </c>
      <c r="S1581" s="223">
        <v>0</v>
      </c>
      <c r="T1581" s="224">
        <f>S1581*H1581</f>
        <v>0</v>
      </c>
      <c r="U1581" s="38"/>
      <c r="V1581" s="38"/>
      <c r="W1581" s="38"/>
      <c r="X1581" s="38"/>
      <c r="Y1581" s="38"/>
      <c r="Z1581" s="38"/>
      <c r="AA1581" s="38"/>
      <c r="AB1581" s="38"/>
      <c r="AC1581" s="38"/>
      <c r="AD1581" s="38"/>
      <c r="AE1581" s="38"/>
      <c r="AR1581" s="225" t="s">
        <v>254</v>
      </c>
      <c r="AT1581" s="225" t="s">
        <v>160</v>
      </c>
      <c r="AU1581" s="225" t="s">
        <v>87</v>
      </c>
      <c r="AY1581" s="17" t="s">
        <v>157</v>
      </c>
      <c r="BE1581" s="226">
        <f>IF(N1581="základní",J1581,0)</f>
        <v>0</v>
      </c>
      <c r="BF1581" s="226">
        <f>IF(N1581="snížená",J1581,0)</f>
        <v>0</v>
      </c>
      <c r="BG1581" s="226">
        <f>IF(N1581="zákl. přenesená",J1581,0)</f>
        <v>0</v>
      </c>
      <c r="BH1581" s="226">
        <f>IF(N1581="sníž. přenesená",J1581,0)</f>
        <v>0</v>
      </c>
      <c r="BI1581" s="226">
        <f>IF(N1581="nulová",J1581,0)</f>
        <v>0</v>
      </c>
      <c r="BJ1581" s="17" t="s">
        <v>85</v>
      </c>
      <c r="BK1581" s="226">
        <f>ROUND(I1581*H1581,2)</f>
        <v>0</v>
      </c>
      <c r="BL1581" s="17" t="s">
        <v>254</v>
      </c>
      <c r="BM1581" s="225" t="s">
        <v>3065</v>
      </c>
    </row>
    <row r="1582" s="2" customFormat="1" ht="16.5" customHeight="1">
      <c r="A1582" s="38"/>
      <c r="B1582" s="39"/>
      <c r="C1582" s="260" t="s">
        <v>3066</v>
      </c>
      <c r="D1582" s="260" t="s">
        <v>240</v>
      </c>
      <c r="E1582" s="261" t="s">
        <v>3067</v>
      </c>
      <c r="F1582" s="262" t="s">
        <v>3068</v>
      </c>
      <c r="G1582" s="263" t="s">
        <v>352</v>
      </c>
      <c r="H1582" s="264">
        <v>7</v>
      </c>
      <c r="I1582" s="265"/>
      <c r="J1582" s="266">
        <f>ROUND(I1582*H1582,2)</f>
        <v>0</v>
      </c>
      <c r="K1582" s="262" t="s">
        <v>164</v>
      </c>
      <c r="L1582" s="267"/>
      <c r="M1582" s="268" t="s">
        <v>1</v>
      </c>
      <c r="N1582" s="269" t="s">
        <v>43</v>
      </c>
      <c r="O1582" s="91"/>
      <c r="P1582" s="223">
        <f>O1582*H1582</f>
        <v>0</v>
      </c>
      <c r="Q1582" s="223">
        <v>0.00050000000000000001</v>
      </c>
      <c r="R1582" s="223">
        <f>Q1582*H1582</f>
        <v>0.0035000000000000001</v>
      </c>
      <c r="S1582" s="223">
        <v>0</v>
      </c>
      <c r="T1582" s="224">
        <f>S1582*H1582</f>
        <v>0</v>
      </c>
      <c r="U1582" s="38"/>
      <c r="V1582" s="38"/>
      <c r="W1582" s="38"/>
      <c r="X1582" s="38"/>
      <c r="Y1582" s="38"/>
      <c r="Z1582" s="38"/>
      <c r="AA1582" s="38"/>
      <c r="AB1582" s="38"/>
      <c r="AC1582" s="38"/>
      <c r="AD1582" s="38"/>
      <c r="AE1582" s="38"/>
      <c r="AR1582" s="225" t="s">
        <v>367</v>
      </c>
      <c r="AT1582" s="225" t="s">
        <v>240</v>
      </c>
      <c r="AU1582" s="225" t="s">
        <v>87</v>
      </c>
      <c r="AY1582" s="17" t="s">
        <v>157</v>
      </c>
      <c r="BE1582" s="226">
        <f>IF(N1582="základní",J1582,0)</f>
        <v>0</v>
      </c>
      <c r="BF1582" s="226">
        <f>IF(N1582="snížená",J1582,0)</f>
        <v>0</v>
      </c>
      <c r="BG1582" s="226">
        <f>IF(N1582="zákl. přenesená",J1582,0)</f>
        <v>0</v>
      </c>
      <c r="BH1582" s="226">
        <f>IF(N1582="sníž. přenesená",J1582,0)</f>
        <v>0</v>
      </c>
      <c r="BI1582" s="226">
        <f>IF(N1582="nulová",J1582,0)</f>
        <v>0</v>
      </c>
      <c r="BJ1582" s="17" t="s">
        <v>85</v>
      </c>
      <c r="BK1582" s="226">
        <f>ROUND(I1582*H1582,2)</f>
        <v>0</v>
      </c>
      <c r="BL1582" s="17" t="s">
        <v>254</v>
      </c>
      <c r="BM1582" s="225" t="s">
        <v>3069</v>
      </c>
    </row>
    <row r="1583" s="2" customFormat="1" ht="16.5" customHeight="1">
      <c r="A1583" s="38"/>
      <c r="B1583" s="39"/>
      <c r="C1583" s="260" t="s">
        <v>3070</v>
      </c>
      <c r="D1583" s="260" t="s">
        <v>240</v>
      </c>
      <c r="E1583" s="261" t="s">
        <v>3071</v>
      </c>
      <c r="F1583" s="262" t="s">
        <v>3072</v>
      </c>
      <c r="G1583" s="263" t="s">
        <v>352</v>
      </c>
      <c r="H1583" s="264">
        <v>2</v>
      </c>
      <c r="I1583" s="265"/>
      <c r="J1583" s="266">
        <f>ROUND(I1583*H1583,2)</f>
        <v>0</v>
      </c>
      <c r="K1583" s="262" t="s">
        <v>164</v>
      </c>
      <c r="L1583" s="267"/>
      <c r="M1583" s="268" t="s">
        <v>1</v>
      </c>
      <c r="N1583" s="269" t="s">
        <v>43</v>
      </c>
      <c r="O1583" s="91"/>
      <c r="P1583" s="223">
        <f>O1583*H1583</f>
        <v>0</v>
      </c>
      <c r="Q1583" s="223">
        <v>0.00020000000000000001</v>
      </c>
      <c r="R1583" s="223">
        <f>Q1583*H1583</f>
        <v>0.00040000000000000002</v>
      </c>
      <c r="S1583" s="223">
        <v>0</v>
      </c>
      <c r="T1583" s="224">
        <f>S1583*H1583</f>
        <v>0</v>
      </c>
      <c r="U1583" s="38"/>
      <c r="V1583" s="38"/>
      <c r="W1583" s="38"/>
      <c r="X1583" s="38"/>
      <c r="Y1583" s="38"/>
      <c r="Z1583" s="38"/>
      <c r="AA1583" s="38"/>
      <c r="AB1583" s="38"/>
      <c r="AC1583" s="38"/>
      <c r="AD1583" s="38"/>
      <c r="AE1583" s="38"/>
      <c r="AR1583" s="225" t="s">
        <v>367</v>
      </c>
      <c r="AT1583" s="225" t="s">
        <v>240</v>
      </c>
      <c r="AU1583" s="225" t="s">
        <v>87</v>
      </c>
      <c r="AY1583" s="17" t="s">
        <v>157</v>
      </c>
      <c r="BE1583" s="226">
        <f>IF(N1583="základní",J1583,0)</f>
        <v>0</v>
      </c>
      <c r="BF1583" s="226">
        <f>IF(N1583="snížená",J1583,0)</f>
        <v>0</v>
      </c>
      <c r="BG1583" s="226">
        <f>IF(N1583="zákl. přenesená",J1583,0)</f>
        <v>0</v>
      </c>
      <c r="BH1583" s="226">
        <f>IF(N1583="sníž. přenesená",J1583,0)</f>
        <v>0</v>
      </c>
      <c r="BI1583" s="226">
        <f>IF(N1583="nulová",J1583,0)</f>
        <v>0</v>
      </c>
      <c r="BJ1583" s="17" t="s">
        <v>85</v>
      </c>
      <c r="BK1583" s="226">
        <f>ROUND(I1583*H1583,2)</f>
        <v>0</v>
      </c>
      <c r="BL1583" s="17" t="s">
        <v>254</v>
      </c>
      <c r="BM1583" s="225" t="s">
        <v>3073</v>
      </c>
    </row>
    <row r="1584" s="2" customFormat="1" ht="16.5" customHeight="1">
      <c r="A1584" s="38"/>
      <c r="B1584" s="39"/>
      <c r="C1584" s="260" t="s">
        <v>3074</v>
      </c>
      <c r="D1584" s="260" t="s">
        <v>240</v>
      </c>
      <c r="E1584" s="261" t="s">
        <v>3075</v>
      </c>
      <c r="F1584" s="262" t="s">
        <v>3076</v>
      </c>
      <c r="G1584" s="263" t="s">
        <v>352</v>
      </c>
      <c r="H1584" s="264">
        <v>2</v>
      </c>
      <c r="I1584" s="265"/>
      <c r="J1584" s="266">
        <f>ROUND(I1584*H1584,2)</f>
        <v>0</v>
      </c>
      <c r="K1584" s="262" t="s">
        <v>164</v>
      </c>
      <c r="L1584" s="267"/>
      <c r="M1584" s="268" t="s">
        <v>1</v>
      </c>
      <c r="N1584" s="269" t="s">
        <v>43</v>
      </c>
      <c r="O1584" s="91"/>
      <c r="P1584" s="223">
        <f>O1584*H1584</f>
        <v>0</v>
      </c>
      <c r="Q1584" s="223">
        <v>0.00020000000000000001</v>
      </c>
      <c r="R1584" s="223">
        <f>Q1584*H1584</f>
        <v>0.00040000000000000002</v>
      </c>
      <c r="S1584" s="223">
        <v>0</v>
      </c>
      <c r="T1584" s="224">
        <f>S1584*H1584</f>
        <v>0</v>
      </c>
      <c r="U1584" s="38"/>
      <c r="V1584" s="38"/>
      <c r="W1584" s="38"/>
      <c r="X1584" s="38"/>
      <c r="Y1584" s="38"/>
      <c r="Z1584" s="38"/>
      <c r="AA1584" s="38"/>
      <c r="AB1584" s="38"/>
      <c r="AC1584" s="38"/>
      <c r="AD1584" s="38"/>
      <c r="AE1584" s="38"/>
      <c r="AR1584" s="225" t="s">
        <v>367</v>
      </c>
      <c r="AT1584" s="225" t="s">
        <v>240</v>
      </c>
      <c r="AU1584" s="225" t="s">
        <v>87</v>
      </c>
      <c r="AY1584" s="17" t="s">
        <v>157</v>
      </c>
      <c r="BE1584" s="226">
        <f>IF(N1584="základní",J1584,0)</f>
        <v>0</v>
      </c>
      <c r="BF1584" s="226">
        <f>IF(N1584="snížená",J1584,0)</f>
        <v>0</v>
      </c>
      <c r="BG1584" s="226">
        <f>IF(N1584="zákl. přenesená",J1584,0)</f>
        <v>0</v>
      </c>
      <c r="BH1584" s="226">
        <f>IF(N1584="sníž. přenesená",J1584,0)</f>
        <v>0</v>
      </c>
      <c r="BI1584" s="226">
        <f>IF(N1584="nulová",J1584,0)</f>
        <v>0</v>
      </c>
      <c r="BJ1584" s="17" t="s">
        <v>85</v>
      </c>
      <c r="BK1584" s="226">
        <f>ROUND(I1584*H1584,2)</f>
        <v>0</v>
      </c>
      <c r="BL1584" s="17" t="s">
        <v>254</v>
      </c>
      <c r="BM1584" s="225" t="s">
        <v>3077</v>
      </c>
    </row>
    <row r="1585" s="2" customFormat="1" ht="24.15" customHeight="1">
      <c r="A1585" s="38"/>
      <c r="B1585" s="39"/>
      <c r="C1585" s="260" t="s">
        <v>3078</v>
      </c>
      <c r="D1585" s="260" t="s">
        <v>240</v>
      </c>
      <c r="E1585" s="261" t="s">
        <v>3079</v>
      </c>
      <c r="F1585" s="262" t="s">
        <v>3080</v>
      </c>
      <c r="G1585" s="263" t="s">
        <v>352</v>
      </c>
      <c r="H1585" s="264">
        <v>2</v>
      </c>
      <c r="I1585" s="265"/>
      <c r="J1585" s="266">
        <f>ROUND(I1585*H1585,2)</f>
        <v>0</v>
      </c>
      <c r="K1585" s="262" t="s">
        <v>164</v>
      </c>
      <c r="L1585" s="267"/>
      <c r="M1585" s="268" t="s">
        <v>1</v>
      </c>
      <c r="N1585" s="269" t="s">
        <v>43</v>
      </c>
      <c r="O1585" s="91"/>
      <c r="P1585" s="223">
        <f>O1585*H1585</f>
        <v>0</v>
      </c>
      <c r="Q1585" s="223">
        <v>1.0000000000000001E-05</v>
      </c>
      <c r="R1585" s="223">
        <f>Q1585*H1585</f>
        <v>2.0000000000000002E-05</v>
      </c>
      <c r="S1585" s="223">
        <v>0</v>
      </c>
      <c r="T1585" s="224">
        <f>S1585*H1585</f>
        <v>0</v>
      </c>
      <c r="U1585" s="38"/>
      <c r="V1585" s="38"/>
      <c r="W1585" s="38"/>
      <c r="X1585" s="38"/>
      <c r="Y1585" s="38"/>
      <c r="Z1585" s="38"/>
      <c r="AA1585" s="38"/>
      <c r="AB1585" s="38"/>
      <c r="AC1585" s="38"/>
      <c r="AD1585" s="38"/>
      <c r="AE1585" s="38"/>
      <c r="AR1585" s="225" t="s">
        <v>367</v>
      </c>
      <c r="AT1585" s="225" t="s">
        <v>240</v>
      </c>
      <c r="AU1585" s="225" t="s">
        <v>87</v>
      </c>
      <c r="AY1585" s="17" t="s">
        <v>157</v>
      </c>
      <c r="BE1585" s="226">
        <f>IF(N1585="základní",J1585,0)</f>
        <v>0</v>
      </c>
      <c r="BF1585" s="226">
        <f>IF(N1585="snížená",J1585,0)</f>
        <v>0</v>
      </c>
      <c r="BG1585" s="226">
        <f>IF(N1585="zákl. přenesená",J1585,0)</f>
        <v>0</v>
      </c>
      <c r="BH1585" s="226">
        <f>IF(N1585="sníž. přenesená",J1585,0)</f>
        <v>0</v>
      </c>
      <c r="BI1585" s="226">
        <f>IF(N1585="nulová",J1585,0)</f>
        <v>0</v>
      </c>
      <c r="BJ1585" s="17" t="s">
        <v>85</v>
      </c>
      <c r="BK1585" s="226">
        <f>ROUND(I1585*H1585,2)</f>
        <v>0</v>
      </c>
      <c r="BL1585" s="17" t="s">
        <v>254</v>
      </c>
      <c r="BM1585" s="225" t="s">
        <v>3081</v>
      </c>
    </row>
    <row r="1586" s="2" customFormat="1" ht="24.15" customHeight="1">
      <c r="A1586" s="38"/>
      <c r="B1586" s="39"/>
      <c r="C1586" s="214" t="s">
        <v>3082</v>
      </c>
      <c r="D1586" s="214" t="s">
        <v>160</v>
      </c>
      <c r="E1586" s="215" t="s">
        <v>3083</v>
      </c>
      <c r="F1586" s="216" t="s">
        <v>3084</v>
      </c>
      <c r="G1586" s="217" t="s">
        <v>352</v>
      </c>
      <c r="H1586" s="218">
        <v>9</v>
      </c>
      <c r="I1586" s="219"/>
      <c r="J1586" s="220">
        <f>ROUND(I1586*H1586,2)</f>
        <v>0</v>
      </c>
      <c r="K1586" s="216" t="s">
        <v>164</v>
      </c>
      <c r="L1586" s="44"/>
      <c r="M1586" s="221" t="s">
        <v>1</v>
      </c>
      <c r="N1586" s="222" t="s">
        <v>43</v>
      </c>
      <c r="O1586" s="91"/>
      <c r="P1586" s="223">
        <f>O1586*H1586</f>
        <v>0</v>
      </c>
      <c r="Q1586" s="223">
        <v>0</v>
      </c>
      <c r="R1586" s="223">
        <f>Q1586*H1586</f>
        <v>0</v>
      </c>
      <c r="S1586" s="223">
        <v>0</v>
      </c>
      <c r="T1586" s="224">
        <f>S1586*H1586</f>
        <v>0</v>
      </c>
      <c r="U1586" s="38"/>
      <c r="V1586" s="38"/>
      <c r="W1586" s="38"/>
      <c r="X1586" s="38"/>
      <c r="Y1586" s="38"/>
      <c r="Z1586" s="38"/>
      <c r="AA1586" s="38"/>
      <c r="AB1586" s="38"/>
      <c r="AC1586" s="38"/>
      <c r="AD1586" s="38"/>
      <c r="AE1586" s="38"/>
      <c r="AR1586" s="225" t="s">
        <v>254</v>
      </c>
      <c r="AT1586" s="225" t="s">
        <v>160</v>
      </c>
      <c r="AU1586" s="225" t="s">
        <v>87</v>
      </c>
      <c r="AY1586" s="17" t="s">
        <v>157</v>
      </c>
      <c r="BE1586" s="226">
        <f>IF(N1586="základní",J1586,0)</f>
        <v>0</v>
      </c>
      <c r="BF1586" s="226">
        <f>IF(N1586="snížená",J1586,0)</f>
        <v>0</v>
      </c>
      <c r="BG1586" s="226">
        <f>IF(N1586="zákl. přenesená",J1586,0)</f>
        <v>0</v>
      </c>
      <c r="BH1586" s="226">
        <f>IF(N1586="sníž. přenesená",J1586,0)</f>
        <v>0</v>
      </c>
      <c r="BI1586" s="226">
        <f>IF(N1586="nulová",J1586,0)</f>
        <v>0</v>
      </c>
      <c r="BJ1586" s="17" t="s">
        <v>85</v>
      </c>
      <c r="BK1586" s="226">
        <f>ROUND(I1586*H1586,2)</f>
        <v>0</v>
      </c>
      <c r="BL1586" s="17" t="s">
        <v>254</v>
      </c>
      <c r="BM1586" s="225" t="s">
        <v>3085</v>
      </c>
    </row>
    <row r="1587" s="2" customFormat="1" ht="16.5" customHeight="1">
      <c r="A1587" s="38"/>
      <c r="B1587" s="39"/>
      <c r="C1587" s="260" t="s">
        <v>3086</v>
      </c>
      <c r="D1587" s="260" t="s">
        <v>240</v>
      </c>
      <c r="E1587" s="261" t="s">
        <v>3087</v>
      </c>
      <c r="F1587" s="262" t="s">
        <v>3088</v>
      </c>
      <c r="G1587" s="263" t="s">
        <v>352</v>
      </c>
      <c r="H1587" s="264">
        <v>9</v>
      </c>
      <c r="I1587" s="265"/>
      <c r="J1587" s="266">
        <f>ROUND(I1587*H1587,2)</f>
        <v>0</v>
      </c>
      <c r="K1587" s="262" t="s">
        <v>164</v>
      </c>
      <c r="L1587" s="267"/>
      <c r="M1587" s="268" t="s">
        <v>1</v>
      </c>
      <c r="N1587" s="269" t="s">
        <v>43</v>
      </c>
      <c r="O1587" s="91"/>
      <c r="P1587" s="223">
        <f>O1587*H1587</f>
        <v>0</v>
      </c>
      <c r="Q1587" s="223">
        <v>0.00020000000000000001</v>
      </c>
      <c r="R1587" s="223">
        <f>Q1587*H1587</f>
        <v>0.0018000000000000002</v>
      </c>
      <c r="S1587" s="223">
        <v>0</v>
      </c>
      <c r="T1587" s="224">
        <f>S1587*H1587</f>
        <v>0</v>
      </c>
      <c r="U1587" s="38"/>
      <c r="V1587" s="38"/>
      <c r="W1587" s="38"/>
      <c r="X1587" s="38"/>
      <c r="Y1587" s="38"/>
      <c r="Z1587" s="38"/>
      <c r="AA1587" s="38"/>
      <c r="AB1587" s="38"/>
      <c r="AC1587" s="38"/>
      <c r="AD1587" s="38"/>
      <c r="AE1587" s="38"/>
      <c r="AR1587" s="225" t="s">
        <v>367</v>
      </c>
      <c r="AT1587" s="225" t="s">
        <v>240</v>
      </c>
      <c r="AU1587" s="225" t="s">
        <v>87</v>
      </c>
      <c r="AY1587" s="17" t="s">
        <v>157</v>
      </c>
      <c r="BE1587" s="226">
        <f>IF(N1587="základní",J1587,0)</f>
        <v>0</v>
      </c>
      <c r="BF1587" s="226">
        <f>IF(N1587="snížená",J1587,0)</f>
        <v>0</v>
      </c>
      <c r="BG1587" s="226">
        <f>IF(N1587="zákl. přenesená",J1587,0)</f>
        <v>0</v>
      </c>
      <c r="BH1587" s="226">
        <f>IF(N1587="sníž. přenesená",J1587,0)</f>
        <v>0</v>
      </c>
      <c r="BI1587" s="226">
        <f>IF(N1587="nulová",J1587,0)</f>
        <v>0</v>
      </c>
      <c r="BJ1587" s="17" t="s">
        <v>85</v>
      </c>
      <c r="BK1587" s="226">
        <f>ROUND(I1587*H1587,2)</f>
        <v>0</v>
      </c>
      <c r="BL1587" s="17" t="s">
        <v>254</v>
      </c>
      <c r="BM1587" s="225" t="s">
        <v>3089</v>
      </c>
    </row>
    <row r="1588" s="2" customFormat="1" ht="24.15" customHeight="1">
      <c r="A1588" s="38"/>
      <c r="B1588" s="39"/>
      <c r="C1588" s="214" t="s">
        <v>3090</v>
      </c>
      <c r="D1588" s="214" t="s">
        <v>160</v>
      </c>
      <c r="E1588" s="215" t="s">
        <v>3091</v>
      </c>
      <c r="F1588" s="216" t="s">
        <v>3092</v>
      </c>
      <c r="G1588" s="217" t="s">
        <v>352</v>
      </c>
      <c r="H1588" s="218">
        <v>10</v>
      </c>
      <c r="I1588" s="219"/>
      <c r="J1588" s="220">
        <f>ROUND(I1588*H1588,2)</f>
        <v>0</v>
      </c>
      <c r="K1588" s="216" t="s">
        <v>164</v>
      </c>
      <c r="L1588" s="44"/>
      <c r="M1588" s="221" t="s">
        <v>1</v>
      </c>
      <c r="N1588" s="222" t="s">
        <v>43</v>
      </c>
      <c r="O1588" s="91"/>
      <c r="P1588" s="223">
        <f>O1588*H1588</f>
        <v>0</v>
      </c>
      <c r="Q1588" s="223">
        <v>0</v>
      </c>
      <c r="R1588" s="223">
        <f>Q1588*H1588</f>
        <v>0</v>
      </c>
      <c r="S1588" s="223">
        <v>0</v>
      </c>
      <c r="T1588" s="224">
        <f>S1588*H1588</f>
        <v>0</v>
      </c>
      <c r="U1588" s="38"/>
      <c r="V1588" s="38"/>
      <c r="W1588" s="38"/>
      <c r="X1588" s="38"/>
      <c r="Y1588" s="38"/>
      <c r="Z1588" s="38"/>
      <c r="AA1588" s="38"/>
      <c r="AB1588" s="38"/>
      <c r="AC1588" s="38"/>
      <c r="AD1588" s="38"/>
      <c r="AE1588" s="38"/>
      <c r="AR1588" s="225" t="s">
        <v>254</v>
      </c>
      <c r="AT1588" s="225" t="s">
        <v>160</v>
      </c>
      <c r="AU1588" s="225" t="s">
        <v>87</v>
      </c>
      <c r="AY1588" s="17" t="s">
        <v>157</v>
      </c>
      <c r="BE1588" s="226">
        <f>IF(N1588="základní",J1588,0)</f>
        <v>0</v>
      </c>
      <c r="BF1588" s="226">
        <f>IF(N1588="snížená",J1588,0)</f>
        <v>0</v>
      </c>
      <c r="BG1588" s="226">
        <f>IF(N1588="zákl. přenesená",J1588,0)</f>
        <v>0</v>
      </c>
      <c r="BH1588" s="226">
        <f>IF(N1588="sníž. přenesená",J1588,0)</f>
        <v>0</v>
      </c>
      <c r="BI1588" s="226">
        <f>IF(N1588="nulová",J1588,0)</f>
        <v>0</v>
      </c>
      <c r="BJ1588" s="17" t="s">
        <v>85</v>
      </c>
      <c r="BK1588" s="226">
        <f>ROUND(I1588*H1588,2)</f>
        <v>0</v>
      </c>
      <c r="BL1588" s="17" t="s">
        <v>254</v>
      </c>
      <c r="BM1588" s="225" t="s">
        <v>3093</v>
      </c>
    </row>
    <row r="1589" s="2" customFormat="1" ht="16.5" customHeight="1">
      <c r="A1589" s="38"/>
      <c r="B1589" s="39"/>
      <c r="C1589" s="260" t="s">
        <v>3094</v>
      </c>
      <c r="D1589" s="260" t="s">
        <v>240</v>
      </c>
      <c r="E1589" s="261" t="s">
        <v>3095</v>
      </c>
      <c r="F1589" s="262" t="s">
        <v>3096</v>
      </c>
      <c r="G1589" s="263" t="s">
        <v>352</v>
      </c>
      <c r="H1589" s="264">
        <v>10</v>
      </c>
      <c r="I1589" s="265"/>
      <c r="J1589" s="266">
        <f>ROUND(I1589*H1589,2)</f>
        <v>0</v>
      </c>
      <c r="K1589" s="262" t="s">
        <v>164</v>
      </c>
      <c r="L1589" s="267"/>
      <c r="M1589" s="268" t="s">
        <v>1</v>
      </c>
      <c r="N1589" s="269" t="s">
        <v>43</v>
      </c>
      <c r="O1589" s="91"/>
      <c r="P1589" s="223">
        <f>O1589*H1589</f>
        <v>0</v>
      </c>
      <c r="Q1589" s="223">
        <v>0.00020000000000000001</v>
      </c>
      <c r="R1589" s="223">
        <f>Q1589*H1589</f>
        <v>0.002</v>
      </c>
      <c r="S1589" s="223">
        <v>0</v>
      </c>
      <c r="T1589" s="224">
        <f>S1589*H1589</f>
        <v>0</v>
      </c>
      <c r="U1589" s="38"/>
      <c r="V1589" s="38"/>
      <c r="W1589" s="38"/>
      <c r="X1589" s="38"/>
      <c r="Y1589" s="38"/>
      <c r="Z1589" s="38"/>
      <c r="AA1589" s="38"/>
      <c r="AB1589" s="38"/>
      <c r="AC1589" s="38"/>
      <c r="AD1589" s="38"/>
      <c r="AE1589" s="38"/>
      <c r="AR1589" s="225" t="s">
        <v>367</v>
      </c>
      <c r="AT1589" s="225" t="s">
        <v>240</v>
      </c>
      <c r="AU1589" s="225" t="s">
        <v>87</v>
      </c>
      <c r="AY1589" s="17" t="s">
        <v>157</v>
      </c>
      <c r="BE1589" s="226">
        <f>IF(N1589="základní",J1589,0)</f>
        <v>0</v>
      </c>
      <c r="BF1589" s="226">
        <f>IF(N1589="snížená",J1589,0)</f>
        <v>0</v>
      </c>
      <c r="BG1589" s="226">
        <f>IF(N1589="zákl. přenesená",J1589,0)</f>
        <v>0</v>
      </c>
      <c r="BH1589" s="226">
        <f>IF(N1589="sníž. přenesená",J1589,0)</f>
        <v>0</v>
      </c>
      <c r="BI1589" s="226">
        <f>IF(N1589="nulová",J1589,0)</f>
        <v>0</v>
      </c>
      <c r="BJ1589" s="17" t="s">
        <v>85</v>
      </c>
      <c r="BK1589" s="226">
        <f>ROUND(I1589*H1589,2)</f>
        <v>0</v>
      </c>
      <c r="BL1589" s="17" t="s">
        <v>254</v>
      </c>
      <c r="BM1589" s="225" t="s">
        <v>3097</v>
      </c>
    </row>
    <row r="1590" s="2" customFormat="1" ht="24.15" customHeight="1">
      <c r="A1590" s="38"/>
      <c r="B1590" s="39"/>
      <c r="C1590" s="214" t="s">
        <v>3098</v>
      </c>
      <c r="D1590" s="214" t="s">
        <v>160</v>
      </c>
      <c r="E1590" s="215" t="s">
        <v>3099</v>
      </c>
      <c r="F1590" s="216" t="s">
        <v>3100</v>
      </c>
      <c r="G1590" s="217" t="s">
        <v>352</v>
      </c>
      <c r="H1590" s="218">
        <v>5</v>
      </c>
      <c r="I1590" s="219"/>
      <c r="J1590" s="220">
        <f>ROUND(I1590*H1590,2)</f>
        <v>0</v>
      </c>
      <c r="K1590" s="216" t="s">
        <v>164</v>
      </c>
      <c r="L1590" s="44"/>
      <c r="M1590" s="221" t="s">
        <v>1</v>
      </c>
      <c r="N1590" s="222" t="s">
        <v>43</v>
      </c>
      <c r="O1590" s="91"/>
      <c r="P1590" s="223">
        <f>O1590*H1590</f>
        <v>0</v>
      </c>
      <c r="Q1590" s="223">
        <v>0</v>
      </c>
      <c r="R1590" s="223">
        <f>Q1590*H1590</f>
        <v>0</v>
      </c>
      <c r="S1590" s="223">
        <v>0</v>
      </c>
      <c r="T1590" s="224">
        <f>S1590*H1590</f>
        <v>0</v>
      </c>
      <c r="U1590" s="38"/>
      <c r="V1590" s="38"/>
      <c r="W1590" s="38"/>
      <c r="X1590" s="38"/>
      <c r="Y1590" s="38"/>
      <c r="Z1590" s="38"/>
      <c r="AA1590" s="38"/>
      <c r="AB1590" s="38"/>
      <c r="AC1590" s="38"/>
      <c r="AD1590" s="38"/>
      <c r="AE1590" s="38"/>
      <c r="AR1590" s="225" t="s">
        <v>254</v>
      </c>
      <c r="AT1590" s="225" t="s">
        <v>160</v>
      </c>
      <c r="AU1590" s="225" t="s">
        <v>87</v>
      </c>
      <c r="AY1590" s="17" t="s">
        <v>157</v>
      </c>
      <c r="BE1590" s="226">
        <f>IF(N1590="základní",J1590,0)</f>
        <v>0</v>
      </c>
      <c r="BF1590" s="226">
        <f>IF(N1590="snížená",J1590,0)</f>
        <v>0</v>
      </c>
      <c r="BG1590" s="226">
        <f>IF(N1590="zákl. přenesená",J1590,0)</f>
        <v>0</v>
      </c>
      <c r="BH1590" s="226">
        <f>IF(N1590="sníž. přenesená",J1590,0)</f>
        <v>0</v>
      </c>
      <c r="BI1590" s="226">
        <f>IF(N1590="nulová",J1590,0)</f>
        <v>0</v>
      </c>
      <c r="BJ1590" s="17" t="s">
        <v>85</v>
      </c>
      <c r="BK1590" s="226">
        <f>ROUND(I1590*H1590,2)</f>
        <v>0</v>
      </c>
      <c r="BL1590" s="17" t="s">
        <v>254</v>
      </c>
      <c r="BM1590" s="225" t="s">
        <v>3101</v>
      </c>
    </row>
    <row r="1591" s="2" customFormat="1" ht="16.5" customHeight="1">
      <c r="A1591" s="38"/>
      <c r="B1591" s="39"/>
      <c r="C1591" s="260" t="s">
        <v>3102</v>
      </c>
      <c r="D1591" s="260" t="s">
        <v>240</v>
      </c>
      <c r="E1591" s="261" t="s">
        <v>3103</v>
      </c>
      <c r="F1591" s="262" t="s">
        <v>3104</v>
      </c>
      <c r="G1591" s="263" t="s">
        <v>352</v>
      </c>
      <c r="H1591" s="264">
        <v>5</v>
      </c>
      <c r="I1591" s="265"/>
      <c r="J1591" s="266">
        <f>ROUND(I1591*H1591,2)</f>
        <v>0</v>
      </c>
      <c r="K1591" s="262" t="s">
        <v>164</v>
      </c>
      <c r="L1591" s="267"/>
      <c r="M1591" s="268" t="s">
        <v>1</v>
      </c>
      <c r="N1591" s="269" t="s">
        <v>43</v>
      </c>
      <c r="O1591" s="91"/>
      <c r="P1591" s="223">
        <f>O1591*H1591</f>
        <v>0</v>
      </c>
      <c r="Q1591" s="223">
        <v>0.00020000000000000001</v>
      </c>
      <c r="R1591" s="223">
        <f>Q1591*H1591</f>
        <v>0.001</v>
      </c>
      <c r="S1591" s="223">
        <v>0</v>
      </c>
      <c r="T1591" s="224">
        <f>S1591*H1591</f>
        <v>0</v>
      </c>
      <c r="U1591" s="38"/>
      <c r="V1591" s="38"/>
      <c r="W1591" s="38"/>
      <c r="X1591" s="38"/>
      <c r="Y1591" s="38"/>
      <c r="Z1591" s="38"/>
      <c r="AA1591" s="38"/>
      <c r="AB1591" s="38"/>
      <c r="AC1591" s="38"/>
      <c r="AD1591" s="38"/>
      <c r="AE1591" s="38"/>
      <c r="AR1591" s="225" t="s">
        <v>367</v>
      </c>
      <c r="AT1591" s="225" t="s">
        <v>240</v>
      </c>
      <c r="AU1591" s="225" t="s">
        <v>87</v>
      </c>
      <c r="AY1591" s="17" t="s">
        <v>157</v>
      </c>
      <c r="BE1591" s="226">
        <f>IF(N1591="základní",J1591,0)</f>
        <v>0</v>
      </c>
      <c r="BF1591" s="226">
        <f>IF(N1591="snížená",J1591,0)</f>
        <v>0</v>
      </c>
      <c r="BG1591" s="226">
        <f>IF(N1591="zákl. přenesená",J1591,0)</f>
        <v>0</v>
      </c>
      <c r="BH1591" s="226">
        <f>IF(N1591="sníž. přenesená",J1591,0)</f>
        <v>0</v>
      </c>
      <c r="BI1591" s="226">
        <f>IF(N1591="nulová",J1591,0)</f>
        <v>0</v>
      </c>
      <c r="BJ1591" s="17" t="s">
        <v>85</v>
      </c>
      <c r="BK1591" s="226">
        <f>ROUND(I1591*H1591,2)</f>
        <v>0</v>
      </c>
      <c r="BL1591" s="17" t="s">
        <v>254</v>
      </c>
      <c r="BM1591" s="225" t="s">
        <v>3105</v>
      </c>
    </row>
    <row r="1592" s="14" customFormat="1">
      <c r="A1592" s="14"/>
      <c r="B1592" s="238"/>
      <c r="C1592" s="239"/>
      <c r="D1592" s="229" t="s">
        <v>167</v>
      </c>
      <c r="E1592" s="240" t="s">
        <v>1</v>
      </c>
      <c r="F1592" s="241" t="s">
        <v>199</v>
      </c>
      <c r="G1592" s="239"/>
      <c r="H1592" s="242">
        <v>5</v>
      </c>
      <c r="I1592" s="243"/>
      <c r="J1592" s="239"/>
      <c r="K1592" s="239"/>
      <c r="L1592" s="244"/>
      <c r="M1592" s="245"/>
      <c r="N1592" s="246"/>
      <c r="O1592" s="246"/>
      <c r="P1592" s="246"/>
      <c r="Q1592" s="246"/>
      <c r="R1592" s="246"/>
      <c r="S1592" s="246"/>
      <c r="T1592" s="247"/>
      <c r="U1592" s="14"/>
      <c r="V1592" s="14"/>
      <c r="W1592" s="14"/>
      <c r="X1592" s="14"/>
      <c r="Y1592" s="14"/>
      <c r="Z1592" s="14"/>
      <c r="AA1592" s="14"/>
      <c r="AB1592" s="14"/>
      <c r="AC1592" s="14"/>
      <c r="AD1592" s="14"/>
      <c r="AE1592" s="14"/>
      <c r="AT1592" s="248" t="s">
        <v>167</v>
      </c>
      <c r="AU1592" s="248" t="s">
        <v>87</v>
      </c>
      <c r="AV1592" s="14" t="s">
        <v>87</v>
      </c>
      <c r="AW1592" s="14" t="s">
        <v>33</v>
      </c>
      <c r="AX1592" s="14" t="s">
        <v>85</v>
      </c>
      <c r="AY1592" s="248" t="s">
        <v>157</v>
      </c>
    </row>
    <row r="1593" s="2" customFormat="1" ht="37.8" customHeight="1">
      <c r="A1593" s="38"/>
      <c r="B1593" s="39"/>
      <c r="C1593" s="214" t="s">
        <v>3106</v>
      </c>
      <c r="D1593" s="214" t="s">
        <v>160</v>
      </c>
      <c r="E1593" s="215" t="s">
        <v>3107</v>
      </c>
      <c r="F1593" s="216" t="s">
        <v>3108</v>
      </c>
      <c r="G1593" s="217" t="s">
        <v>352</v>
      </c>
      <c r="H1593" s="218">
        <v>7</v>
      </c>
      <c r="I1593" s="219"/>
      <c r="J1593" s="220">
        <f>ROUND(I1593*H1593,2)</f>
        <v>0</v>
      </c>
      <c r="K1593" s="216" t="s">
        <v>164</v>
      </c>
      <c r="L1593" s="44"/>
      <c r="M1593" s="221" t="s">
        <v>1</v>
      </c>
      <c r="N1593" s="222" t="s">
        <v>43</v>
      </c>
      <c r="O1593" s="91"/>
      <c r="P1593" s="223">
        <f>O1593*H1593</f>
        <v>0</v>
      </c>
      <c r="Q1593" s="223">
        <v>0</v>
      </c>
      <c r="R1593" s="223">
        <f>Q1593*H1593</f>
        <v>0</v>
      </c>
      <c r="S1593" s="223">
        <v>0</v>
      </c>
      <c r="T1593" s="224">
        <f>S1593*H1593</f>
        <v>0</v>
      </c>
      <c r="U1593" s="38"/>
      <c r="V1593" s="38"/>
      <c r="W1593" s="38"/>
      <c r="X1593" s="38"/>
      <c r="Y1593" s="38"/>
      <c r="Z1593" s="38"/>
      <c r="AA1593" s="38"/>
      <c r="AB1593" s="38"/>
      <c r="AC1593" s="38"/>
      <c r="AD1593" s="38"/>
      <c r="AE1593" s="38"/>
      <c r="AR1593" s="225" t="s">
        <v>254</v>
      </c>
      <c r="AT1593" s="225" t="s">
        <v>160</v>
      </c>
      <c r="AU1593" s="225" t="s">
        <v>87</v>
      </c>
      <c r="AY1593" s="17" t="s">
        <v>157</v>
      </c>
      <c r="BE1593" s="226">
        <f>IF(N1593="základní",J1593,0)</f>
        <v>0</v>
      </c>
      <c r="BF1593" s="226">
        <f>IF(N1593="snížená",J1593,0)</f>
        <v>0</v>
      </c>
      <c r="BG1593" s="226">
        <f>IF(N1593="zákl. přenesená",J1593,0)</f>
        <v>0</v>
      </c>
      <c r="BH1593" s="226">
        <f>IF(N1593="sníž. přenesená",J1593,0)</f>
        <v>0</v>
      </c>
      <c r="BI1593" s="226">
        <f>IF(N1593="nulová",J1593,0)</f>
        <v>0</v>
      </c>
      <c r="BJ1593" s="17" t="s">
        <v>85</v>
      </c>
      <c r="BK1593" s="226">
        <f>ROUND(I1593*H1593,2)</f>
        <v>0</v>
      </c>
      <c r="BL1593" s="17" t="s">
        <v>254</v>
      </c>
      <c r="BM1593" s="225" t="s">
        <v>3109</v>
      </c>
    </row>
    <row r="1594" s="2" customFormat="1" ht="16.5" customHeight="1">
      <c r="A1594" s="38"/>
      <c r="B1594" s="39"/>
      <c r="C1594" s="260" t="s">
        <v>3110</v>
      </c>
      <c r="D1594" s="260" t="s">
        <v>240</v>
      </c>
      <c r="E1594" s="261" t="s">
        <v>3071</v>
      </c>
      <c r="F1594" s="262" t="s">
        <v>3072</v>
      </c>
      <c r="G1594" s="263" t="s">
        <v>352</v>
      </c>
      <c r="H1594" s="264">
        <v>2</v>
      </c>
      <c r="I1594" s="265"/>
      <c r="J1594" s="266">
        <f>ROUND(I1594*H1594,2)</f>
        <v>0</v>
      </c>
      <c r="K1594" s="262" t="s">
        <v>164</v>
      </c>
      <c r="L1594" s="267"/>
      <c r="M1594" s="268" t="s">
        <v>1</v>
      </c>
      <c r="N1594" s="269" t="s">
        <v>43</v>
      </c>
      <c r="O1594" s="91"/>
      <c r="P1594" s="223">
        <f>O1594*H1594</f>
        <v>0</v>
      </c>
      <c r="Q1594" s="223">
        <v>0.00020000000000000001</v>
      </c>
      <c r="R1594" s="223">
        <f>Q1594*H1594</f>
        <v>0.00040000000000000002</v>
      </c>
      <c r="S1594" s="223">
        <v>0</v>
      </c>
      <c r="T1594" s="224">
        <f>S1594*H1594</f>
        <v>0</v>
      </c>
      <c r="U1594" s="38"/>
      <c r="V1594" s="38"/>
      <c r="W1594" s="38"/>
      <c r="X1594" s="38"/>
      <c r="Y1594" s="38"/>
      <c r="Z1594" s="38"/>
      <c r="AA1594" s="38"/>
      <c r="AB1594" s="38"/>
      <c r="AC1594" s="38"/>
      <c r="AD1594" s="38"/>
      <c r="AE1594" s="38"/>
      <c r="AR1594" s="225" t="s">
        <v>367</v>
      </c>
      <c r="AT1594" s="225" t="s">
        <v>240</v>
      </c>
      <c r="AU1594" s="225" t="s">
        <v>87</v>
      </c>
      <c r="AY1594" s="17" t="s">
        <v>157</v>
      </c>
      <c r="BE1594" s="226">
        <f>IF(N1594="základní",J1594,0)</f>
        <v>0</v>
      </c>
      <c r="BF1594" s="226">
        <f>IF(N1594="snížená",J1594,0)</f>
        <v>0</v>
      </c>
      <c r="BG1594" s="226">
        <f>IF(N1594="zákl. přenesená",J1594,0)</f>
        <v>0</v>
      </c>
      <c r="BH1594" s="226">
        <f>IF(N1594="sníž. přenesená",J1594,0)</f>
        <v>0</v>
      </c>
      <c r="BI1594" s="226">
        <f>IF(N1594="nulová",J1594,0)</f>
        <v>0</v>
      </c>
      <c r="BJ1594" s="17" t="s">
        <v>85</v>
      </c>
      <c r="BK1594" s="226">
        <f>ROUND(I1594*H1594,2)</f>
        <v>0</v>
      </c>
      <c r="BL1594" s="17" t="s">
        <v>254</v>
      </c>
      <c r="BM1594" s="225" t="s">
        <v>3111</v>
      </c>
    </row>
    <row r="1595" s="2" customFormat="1" ht="16.5" customHeight="1">
      <c r="A1595" s="38"/>
      <c r="B1595" s="39"/>
      <c r="C1595" s="260" t="s">
        <v>3112</v>
      </c>
      <c r="D1595" s="260" t="s">
        <v>240</v>
      </c>
      <c r="E1595" s="261" t="s">
        <v>3075</v>
      </c>
      <c r="F1595" s="262" t="s">
        <v>3076</v>
      </c>
      <c r="G1595" s="263" t="s">
        <v>352</v>
      </c>
      <c r="H1595" s="264">
        <v>2</v>
      </c>
      <c r="I1595" s="265"/>
      <c r="J1595" s="266">
        <f>ROUND(I1595*H1595,2)</f>
        <v>0</v>
      </c>
      <c r="K1595" s="262" t="s">
        <v>164</v>
      </c>
      <c r="L1595" s="267"/>
      <c r="M1595" s="268" t="s">
        <v>1</v>
      </c>
      <c r="N1595" s="269" t="s">
        <v>43</v>
      </c>
      <c r="O1595" s="91"/>
      <c r="P1595" s="223">
        <f>O1595*H1595</f>
        <v>0</v>
      </c>
      <c r="Q1595" s="223">
        <v>0.00020000000000000001</v>
      </c>
      <c r="R1595" s="223">
        <f>Q1595*H1595</f>
        <v>0.00040000000000000002</v>
      </c>
      <c r="S1595" s="223">
        <v>0</v>
      </c>
      <c r="T1595" s="224">
        <f>S1595*H1595</f>
        <v>0</v>
      </c>
      <c r="U1595" s="38"/>
      <c r="V1595" s="38"/>
      <c r="W1595" s="38"/>
      <c r="X1595" s="38"/>
      <c r="Y1595" s="38"/>
      <c r="Z1595" s="38"/>
      <c r="AA1595" s="38"/>
      <c r="AB1595" s="38"/>
      <c r="AC1595" s="38"/>
      <c r="AD1595" s="38"/>
      <c r="AE1595" s="38"/>
      <c r="AR1595" s="225" t="s">
        <v>367</v>
      </c>
      <c r="AT1595" s="225" t="s">
        <v>240</v>
      </c>
      <c r="AU1595" s="225" t="s">
        <v>87</v>
      </c>
      <c r="AY1595" s="17" t="s">
        <v>157</v>
      </c>
      <c r="BE1595" s="226">
        <f>IF(N1595="základní",J1595,0)</f>
        <v>0</v>
      </c>
      <c r="BF1595" s="226">
        <f>IF(N1595="snížená",J1595,0)</f>
        <v>0</v>
      </c>
      <c r="BG1595" s="226">
        <f>IF(N1595="zákl. přenesená",J1595,0)</f>
        <v>0</v>
      </c>
      <c r="BH1595" s="226">
        <f>IF(N1595="sníž. přenesená",J1595,0)</f>
        <v>0</v>
      </c>
      <c r="BI1595" s="226">
        <f>IF(N1595="nulová",J1595,0)</f>
        <v>0</v>
      </c>
      <c r="BJ1595" s="17" t="s">
        <v>85</v>
      </c>
      <c r="BK1595" s="226">
        <f>ROUND(I1595*H1595,2)</f>
        <v>0</v>
      </c>
      <c r="BL1595" s="17" t="s">
        <v>254</v>
      </c>
      <c r="BM1595" s="225" t="s">
        <v>3113</v>
      </c>
    </row>
    <row r="1596" s="2" customFormat="1" ht="16.5" customHeight="1">
      <c r="A1596" s="38"/>
      <c r="B1596" s="39"/>
      <c r="C1596" s="260" t="s">
        <v>3114</v>
      </c>
      <c r="D1596" s="260" t="s">
        <v>240</v>
      </c>
      <c r="E1596" s="261" t="s">
        <v>3115</v>
      </c>
      <c r="F1596" s="262" t="s">
        <v>3116</v>
      </c>
      <c r="G1596" s="263" t="s">
        <v>352</v>
      </c>
      <c r="H1596" s="264">
        <v>3</v>
      </c>
      <c r="I1596" s="265"/>
      <c r="J1596" s="266">
        <f>ROUND(I1596*H1596,2)</f>
        <v>0</v>
      </c>
      <c r="K1596" s="262" t="s">
        <v>164</v>
      </c>
      <c r="L1596" s="267"/>
      <c r="M1596" s="268" t="s">
        <v>1</v>
      </c>
      <c r="N1596" s="269" t="s">
        <v>43</v>
      </c>
      <c r="O1596" s="91"/>
      <c r="P1596" s="223">
        <f>O1596*H1596</f>
        <v>0</v>
      </c>
      <c r="Q1596" s="223">
        <v>0.00010000000000000001</v>
      </c>
      <c r="R1596" s="223">
        <f>Q1596*H1596</f>
        <v>0.00030000000000000003</v>
      </c>
      <c r="S1596" s="223">
        <v>0</v>
      </c>
      <c r="T1596" s="224">
        <f>S1596*H1596</f>
        <v>0</v>
      </c>
      <c r="U1596" s="38"/>
      <c r="V1596" s="38"/>
      <c r="W1596" s="38"/>
      <c r="X1596" s="38"/>
      <c r="Y1596" s="38"/>
      <c r="Z1596" s="38"/>
      <c r="AA1596" s="38"/>
      <c r="AB1596" s="38"/>
      <c r="AC1596" s="38"/>
      <c r="AD1596" s="38"/>
      <c r="AE1596" s="38"/>
      <c r="AR1596" s="225" t="s">
        <v>367</v>
      </c>
      <c r="AT1596" s="225" t="s">
        <v>240</v>
      </c>
      <c r="AU1596" s="225" t="s">
        <v>87</v>
      </c>
      <c r="AY1596" s="17" t="s">
        <v>157</v>
      </c>
      <c r="BE1596" s="226">
        <f>IF(N1596="základní",J1596,0)</f>
        <v>0</v>
      </c>
      <c r="BF1596" s="226">
        <f>IF(N1596="snížená",J1596,0)</f>
        <v>0</v>
      </c>
      <c r="BG1596" s="226">
        <f>IF(N1596="zákl. přenesená",J1596,0)</f>
        <v>0</v>
      </c>
      <c r="BH1596" s="226">
        <f>IF(N1596="sníž. přenesená",J1596,0)</f>
        <v>0</v>
      </c>
      <c r="BI1596" s="226">
        <f>IF(N1596="nulová",J1596,0)</f>
        <v>0</v>
      </c>
      <c r="BJ1596" s="17" t="s">
        <v>85</v>
      </c>
      <c r="BK1596" s="226">
        <f>ROUND(I1596*H1596,2)</f>
        <v>0</v>
      </c>
      <c r="BL1596" s="17" t="s">
        <v>254</v>
      </c>
      <c r="BM1596" s="225" t="s">
        <v>3117</v>
      </c>
    </row>
    <row r="1597" s="2" customFormat="1" ht="24.15" customHeight="1">
      <c r="A1597" s="38"/>
      <c r="B1597" s="39"/>
      <c r="C1597" s="214" t="s">
        <v>3118</v>
      </c>
      <c r="D1597" s="214" t="s">
        <v>160</v>
      </c>
      <c r="E1597" s="215" t="s">
        <v>3119</v>
      </c>
      <c r="F1597" s="216" t="s">
        <v>3120</v>
      </c>
      <c r="G1597" s="217" t="s">
        <v>352</v>
      </c>
      <c r="H1597" s="218">
        <v>52</v>
      </c>
      <c r="I1597" s="219"/>
      <c r="J1597" s="220">
        <f>ROUND(I1597*H1597,2)</f>
        <v>0</v>
      </c>
      <c r="K1597" s="216" t="s">
        <v>164</v>
      </c>
      <c r="L1597" s="44"/>
      <c r="M1597" s="221" t="s">
        <v>1</v>
      </c>
      <c r="N1597" s="222" t="s">
        <v>43</v>
      </c>
      <c r="O1597" s="91"/>
      <c r="P1597" s="223">
        <f>O1597*H1597</f>
        <v>0</v>
      </c>
      <c r="Q1597" s="223">
        <v>0</v>
      </c>
      <c r="R1597" s="223">
        <f>Q1597*H1597</f>
        <v>0</v>
      </c>
      <c r="S1597" s="223">
        <v>0</v>
      </c>
      <c r="T1597" s="224">
        <f>S1597*H1597</f>
        <v>0</v>
      </c>
      <c r="U1597" s="38"/>
      <c r="V1597" s="38"/>
      <c r="W1597" s="38"/>
      <c r="X1597" s="38"/>
      <c r="Y1597" s="38"/>
      <c r="Z1597" s="38"/>
      <c r="AA1597" s="38"/>
      <c r="AB1597" s="38"/>
      <c r="AC1597" s="38"/>
      <c r="AD1597" s="38"/>
      <c r="AE1597" s="38"/>
      <c r="AR1597" s="225" t="s">
        <v>254</v>
      </c>
      <c r="AT1597" s="225" t="s">
        <v>160</v>
      </c>
      <c r="AU1597" s="225" t="s">
        <v>87</v>
      </c>
      <c r="AY1597" s="17" t="s">
        <v>157</v>
      </c>
      <c r="BE1597" s="226">
        <f>IF(N1597="základní",J1597,0)</f>
        <v>0</v>
      </c>
      <c r="BF1597" s="226">
        <f>IF(N1597="snížená",J1597,0)</f>
        <v>0</v>
      </c>
      <c r="BG1597" s="226">
        <f>IF(N1597="zákl. přenesená",J1597,0)</f>
        <v>0</v>
      </c>
      <c r="BH1597" s="226">
        <f>IF(N1597="sníž. přenesená",J1597,0)</f>
        <v>0</v>
      </c>
      <c r="BI1597" s="226">
        <f>IF(N1597="nulová",J1597,0)</f>
        <v>0</v>
      </c>
      <c r="BJ1597" s="17" t="s">
        <v>85</v>
      </c>
      <c r="BK1597" s="226">
        <f>ROUND(I1597*H1597,2)</f>
        <v>0</v>
      </c>
      <c r="BL1597" s="17" t="s">
        <v>254</v>
      </c>
      <c r="BM1597" s="225" t="s">
        <v>3121</v>
      </c>
    </row>
    <row r="1598" s="14" customFormat="1">
      <c r="A1598" s="14"/>
      <c r="B1598" s="238"/>
      <c r="C1598" s="239"/>
      <c r="D1598" s="229" t="s">
        <v>167</v>
      </c>
      <c r="E1598" s="240" t="s">
        <v>1</v>
      </c>
      <c r="F1598" s="241" t="s">
        <v>3122</v>
      </c>
      <c r="G1598" s="239"/>
      <c r="H1598" s="242">
        <v>52</v>
      </c>
      <c r="I1598" s="243"/>
      <c r="J1598" s="239"/>
      <c r="K1598" s="239"/>
      <c r="L1598" s="244"/>
      <c r="M1598" s="245"/>
      <c r="N1598" s="246"/>
      <c r="O1598" s="246"/>
      <c r="P1598" s="246"/>
      <c r="Q1598" s="246"/>
      <c r="R1598" s="246"/>
      <c r="S1598" s="246"/>
      <c r="T1598" s="247"/>
      <c r="U1598" s="14"/>
      <c r="V1598" s="14"/>
      <c r="W1598" s="14"/>
      <c r="X1598" s="14"/>
      <c r="Y1598" s="14"/>
      <c r="Z1598" s="14"/>
      <c r="AA1598" s="14"/>
      <c r="AB1598" s="14"/>
      <c r="AC1598" s="14"/>
      <c r="AD1598" s="14"/>
      <c r="AE1598" s="14"/>
      <c r="AT1598" s="248" t="s">
        <v>167</v>
      </c>
      <c r="AU1598" s="248" t="s">
        <v>87</v>
      </c>
      <c r="AV1598" s="14" t="s">
        <v>87</v>
      </c>
      <c r="AW1598" s="14" t="s">
        <v>33</v>
      </c>
      <c r="AX1598" s="14" t="s">
        <v>85</v>
      </c>
      <c r="AY1598" s="248" t="s">
        <v>157</v>
      </c>
    </row>
    <row r="1599" s="2" customFormat="1" ht="24.15" customHeight="1">
      <c r="A1599" s="38"/>
      <c r="B1599" s="39"/>
      <c r="C1599" s="214" t="s">
        <v>3123</v>
      </c>
      <c r="D1599" s="214" t="s">
        <v>160</v>
      </c>
      <c r="E1599" s="215" t="s">
        <v>3124</v>
      </c>
      <c r="F1599" s="216" t="s">
        <v>3125</v>
      </c>
      <c r="G1599" s="217" t="s">
        <v>352</v>
      </c>
      <c r="H1599" s="218">
        <v>1</v>
      </c>
      <c r="I1599" s="219"/>
      <c r="J1599" s="220">
        <f>ROUND(I1599*H1599,2)</f>
        <v>0</v>
      </c>
      <c r="K1599" s="216" t="s">
        <v>1</v>
      </c>
      <c r="L1599" s="44"/>
      <c r="M1599" s="221" t="s">
        <v>1</v>
      </c>
      <c r="N1599" s="222" t="s">
        <v>43</v>
      </c>
      <c r="O1599" s="91"/>
      <c r="P1599" s="223">
        <f>O1599*H1599</f>
        <v>0</v>
      </c>
      <c r="Q1599" s="223">
        <v>0</v>
      </c>
      <c r="R1599" s="223">
        <f>Q1599*H1599</f>
        <v>0</v>
      </c>
      <c r="S1599" s="223">
        <v>0</v>
      </c>
      <c r="T1599" s="224">
        <f>S1599*H1599</f>
        <v>0</v>
      </c>
      <c r="U1599" s="38"/>
      <c r="V1599" s="38"/>
      <c r="W1599" s="38"/>
      <c r="X1599" s="38"/>
      <c r="Y1599" s="38"/>
      <c r="Z1599" s="38"/>
      <c r="AA1599" s="38"/>
      <c r="AB1599" s="38"/>
      <c r="AC1599" s="38"/>
      <c r="AD1599" s="38"/>
      <c r="AE1599" s="38"/>
      <c r="AR1599" s="225" t="s">
        <v>254</v>
      </c>
      <c r="AT1599" s="225" t="s">
        <v>160</v>
      </c>
      <c r="AU1599" s="225" t="s">
        <v>87</v>
      </c>
      <c r="AY1599" s="17" t="s">
        <v>157</v>
      </c>
      <c r="BE1599" s="226">
        <f>IF(N1599="základní",J1599,0)</f>
        <v>0</v>
      </c>
      <c r="BF1599" s="226">
        <f>IF(N1599="snížená",J1599,0)</f>
        <v>0</v>
      </c>
      <c r="BG1599" s="226">
        <f>IF(N1599="zákl. přenesená",J1599,0)</f>
        <v>0</v>
      </c>
      <c r="BH1599" s="226">
        <f>IF(N1599="sníž. přenesená",J1599,0)</f>
        <v>0</v>
      </c>
      <c r="BI1599" s="226">
        <f>IF(N1599="nulová",J1599,0)</f>
        <v>0</v>
      </c>
      <c r="BJ1599" s="17" t="s">
        <v>85</v>
      </c>
      <c r="BK1599" s="226">
        <f>ROUND(I1599*H1599,2)</f>
        <v>0</v>
      </c>
      <c r="BL1599" s="17" t="s">
        <v>254</v>
      </c>
      <c r="BM1599" s="225" t="s">
        <v>3126</v>
      </c>
    </row>
    <row r="1600" s="2" customFormat="1" ht="37.8" customHeight="1">
      <c r="A1600" s="38"/>
      <c r="B1600" s="39"/>
      <c r="C1600" s="260" t="s">
        <v>3127</v>
      </c>
      <c r="D1600" s="260" t="s">
        <v>240</v>
      </c>
      <c r="E1600" s="261" t="s">
        <v>3128</v>
      </c>
      <c r="F1600" s="262" t="s">
        <v>3129</v>
      </c>
      <c r="G1600" s="263" t="s">
        <v>352</v>
      </c>
      <c r="H1600" s="264">
        <v>1</v>
      </c>
      <c r="I1600" s="265"/>
      <c r="J1600" s="266">
        <f>ROUND(I1600*H1600,2)</f>
        <v>0</v>
      </c>
      <c r="K1600" s="262" t="s">
        <v>1</v>
      </c>
      <c r="L1600" s="267"/>
      <c r="M1600" s="268" t="s">
        <v>1</v>
      </c>
      <c r="N1600" s="269" t="s">
        <v>43</v>
      </c>
      <c r="O1600" s="91"/>
      <c r="P1600" s="223">
        <f>O1600*H1600</f>
        <v>0</v>
      </c>
      <c r="Q1600" s="223">
        <v>0.125</v>
      </c>
      <c r="R1600" s="223">
        <f>Q1600*H1600</f>
        <v>0.125</v>
      </c>
      <c r="S1600" s="223">
        <v>0</v>
      </c>
      <c r="T1600" s="224">
        <f>S1600*H1600</f>
        <v>0</v>
      </c>
      <c r="U1600" s="38"/>
      <c r="V1600" s="38"/>
      <c r="W1600" s="38"/>
      <c r="X1600" s="38"/>
      <c r="Y1600" s="38"/>
      <c r="Z1600" s="38"/>
      <c r="AA1600" s="38"/>
      <c r="AB1600" s="38"/>
      <c r="AC1600" s="38"/>
      <c r="AD1600" s="38"/>
      <c r="AE1600" s="38"/>
      <c r="AR1600" s="225" t="s">
        <v>367</v>
      </c>
      <c r="AT1600" s="225" t="s">
        <v>240</v>
      </c>
      <c r="AU1600" s="225" t="s">
        <v>87</v>
      </c>
      <c r="AY1600" s="17" t="s">
        <v>157</v>
      </c>
      <c r="BE1600" s="226">
        <f>IF(N1600="základní",J1600,0)</f>
        <v>0</v>
      </c>
      <c r="BF1600" s="226">
        <f>IF(N1600="snížená",J1600,0)</f>
        <v>0</v>
      </c>
      <c r="BG1600" s="226">
        <f>IF(N1600="zákl. přenesená",J1600,0)</f>
        <v>0</v>
      </c>
      <c r="BH1600" s="226">
        <f>IF(N1600="sníž. přenesená",J1600,0)</f>
        <v>0</v>
      </c>
      <c r="BI1600" s="226">
        <f>IF(N1600="nulová",J1600,0)</f>
        <v>0</v>
      </c>
      <c r="BJ1600" s="17" t="s">
        <v>85</v>
      </c>
      <c r="BK1600" s="226">
        <f>ROUND(I1600*H1600,2)</f>
        <v>0</v>
      </c>
      <c r="BL1600" s="17" t="s">
        <v>254</v>
      </c>
      <c r="BM1600" s="225" t="s">
        <v>3130</v>
      </c>
    </row>
    <row r="1601" s="2" customFormat="1" ht="33" customHeight="1">
      <c r="A1601" s="38"/>
      <c r="B1601" s="39"/>
      <c r="C1601" s="214" t="s">
        <v>3131</v>
      </c>
      <c r="D1601" s="214" t="s">
        <v>160</v>
      </c>
      <c r="E1601" s="215" t="s">
        <v>3132</v>
      </c>
      <c r="F1601" s="216" t="s">
        <v>3133</v>
      </c>
      <c r="G1601" s="217" t="s">
        <v>202</v>
      </c>
      <c r="H1601" s="218">
        <v>8.3000000000000007</v>
      </c>
      <c r="I1601" s="219"/>
      <c r="J1601" s="220">
        <f>ROUND(I1601*H1601,2)</f>
        <v>0</v>
      </c>
      <c r="K1601" s="216" t="s">
        <v>164</v>
      </c>
      <c r="L1601" s="44"/>
      <c r="M1601" s="221" t="s">
        <v>1</v>
      </c>
      <c r="N1601" s="222" t="s">
        <v>43</v>
      </c>
      <c r="O1601" s="91"/>
      <c r="P1601" s="223">
        <f>O1601*H1601</f>
        <v>0</v>
      </c>
      <c r="Q1601" s="223">
        <v>0</v>
      </c>
      <c r="R1601" s="223">
        <f>Q1601*H1601</f>
        <v>0</v>
      </c>
      <c r="S1601" s="223">
        <v>0</v>
      </c>
      <c r="T1601" s="224">
        <f>S1601*H1601</f>
        <v>0</v>
      </c>
      <c r="U1601" s="38"/>
      <c r="V1601" s="38"/>
      <c r="W1601" s="38"/>
      <c r="X1601" s="38"/>
      <c r="Y1601" s="38"/>
      <c r="Z1601" s="38"/>
      <c r="AA1601" s="38"/>
      <c r="AB1601" s="38"/>
      <c r="AC1601" s="38"/>
      <c r="AD1601" s="38"/>
      <c r="AE1601" s="38"/>
      <c r="AR1601" s="225" t="s">
        <v>254</v>
      </c>
      <c r="AT1601" s="225" t="s">
        <v>160</v>
      </c>
      <c r="AU1601" s="225" t="s">
        <v>87</v>
      </c>
      <c r="AY1601" s="17" t="s">
        <v>157</v>
      </c>
      <c r="BE1601" s="226">
        <f>IF(N1601="základní",J1601,0)</f>
        <v>0</v>
      </c>
      <c r="BF1601" s="226">
        <f>IF(N1601="snížená",J1601,0)</f>
        <v>0</v>
      </c>
      <c r="BG1601" s="226">
        <f>IF(N1601="zákl. přenesená",J1601,0)</f>
        <v>0</v>
      </c>
      <c r="BH1601" s="226">
        <f>IF(N1601="sníž. přenesená",J1601,0)</f>
        <v>0</v>
      </c>
      <c r="BI1601" s="226">
        <f>IF(N1601="nulová",J1601,0)</f>
        <v>0</v>
      </c>
      <c r="BJ1601" s="17" t="s">
        <v>85</v>
      </c>
      <c r="BK1601" s="226">
        <f>ROUND(I1601*H1601,2)</f>
        <v>0</v>
      </c>
      <c r="BL1601" s="17" t="s">
        <v>254</v>
      </c>
      <c r="BM1601" s="225" t="s">
        <v>3134</v>
      </c>
    </row>
    <row r="1602" s="14" customFormat="1">
      <c r="A1602" s="14"/>
      <c r="B1602" s="238"/>
      <c r="C1602" s="239"/>
      <c r="D1602" s="229" t="s">
        <v>167</v>
      </c>
      <c r="E1602" s="240" t="s">
        <v>1</v>
      </c>
      <c r="F1602" s="241" t="s">
        <v>3135</v>
      </c>
      <c r="G1602" s="239"/>
      <c r="H1602" s="242">
        <v>8.3000000000000007</v>
      </c>
      <c r="I1602" s="243"/>
      <c r="J1602" s="239"/>
      <c r="K1602" s="239"/>
      <c r="L1602" s="244"/>
      <c r="M1602" s="245"/>
      <c r="N1602" s="246"/>
      <c r="O1602" s="246"/>
      <c r="P1602" s="246"/>
      <c r="Q1602" s="246"/>
      <c r="R1602" s="246"/>
      <c r="S1602" s="246"/>
      <c r="T1602" s="247"/>
      <c r="U1602" s="14"/>
      <c r="V1602" s="14"/>
      <c r="W1602" s="14"/>
      <c r="X1602" s="14"/>
      <c r="Y1602" s="14"/>
      <c r="Z1602" s="14"/>
      <c r="AA1602" s="14"/>
      <c r="AB1602" s="14"/>
      <c r="AC1602" s="14"/>
      <c r="AD1602" s="14"/>
      <c r="AE1602" s="14"/>
      <c r="AT1602" s="248" t="s">
        <v>167</v>
      </c>
      <c r="AU1602" s="248" t="s">
        <v>87</v>
      </c>
      <c r="AV1602" s="14" t="s">
        <v>87</v>
      </c>
      <c r="AW1602" s="14" t="s">
        <v>33</v>
      </c>
      <c r="AX1602" s="14" t="s">
        <v>85</v>
      </c>
      <c r="AY1602" s="248" t="s">
        <v>157</v>
      </c>
    </row>
    <row r="1603" s="2" customFormat="1" ht="24.15" customHeight="1">
      <c r="A1603" s="38"/>
      <c r="B1603" s="39"/>
      <c r="C1603" s="260" t="s">
        <v>3136</v>
      </c>
      <c r="D1603" s="260" t="s">
        <v>240</v>
      </c>
      <c r="E1603" s="261" t="s">
        <v>3137</v>
      </c>
      <c r="F1603" s="262" t="s">
        <v>3138</v>
      </c>
      <c r="G1603" s="263" t="s">
        <v>202</v>
      </c>
      <c r="H1603" s="264">
        <v>8.5489999999999995</v>
      </c>
      <c r="I1603" s="265"/>
      <c r="J1603" s="266">
        <f>ROUND(I1603*H1603,2)</f>
        <v>0</v>
      </c>
      <c r="K1603" s="262" t="s">
        <v>164</v>
      </c>
      <c r="L1603" s="267"/>
      <c r="M1603" s="268" t="s">
        <v>1</v>
      </c>
      <c r="N1603" s="269" t="s">
        <v>43</v>
      </c>
      <c r="O1603" s="91"/>
      <c r="P1603" s="223">
        <f>O1603*H1603</f>
        <v>0</v>
      </c>
      <c r="Q1603" s="223">
        <v>0.001</v>
      </c>
      <c r="R1603" s="223">
        <f>Q1603*H1603</f>
        <v>0.0085489999999999993</v>
      </c>
      <c r="S1603" s="223">
        <v>0</v>
      </c>
      <c r="T1603" s="224">
        <f>S1603*H1603</f>
        <v>0</v>
      </c>
      <c r="U1603" s="38"/>
      <c r="V1603" s="38"/>
      <c r="W1603" s="38"/>
      <c r="X1603" s="38"/>
      <c r="Y1603" s="38"/>
      <c r="Z1603" s="38"/>
      <c r="AA1603" s="38"/>
      <c r="AB1603" s="38"/>
      <c r="AC1603" s="38"/>
      <c r="AD1603" s="38"/>
      <c r="AE1603" s="38"/>
      <c r="AR1603" s="225" t="s">
        <v>367</v>
      </c>
      <c r="AT1603" s="225" t="s">
        <v>240</v>
      </c>
      <c r="AU1603" s="225" t="s">
        <v>87</v>
      </c>
      <c r="AY1603" s="17" t="s">
        <v>157</v>
      </c>
      <c r="BE1603" s="226">
        <f>IF(N1603="základní",J1603,0)</f>
        <v>0</v>
      </c>
      <c r="BF1603" s="226">
        <f>IF(N1603="snížená",J1603,0)</f>
        <v>0</v>
      </c>
      <c r="BG1603" s="226">
        <f>IF(N1603="zákl. přenesená",J1603,0)</f>
        <v>0</v>
      </c>
      <c r="BH1603" s="226">
        <f>IF(N1603="sníž. přenesená",J1603,0)</f>
        <v>0</v>
      </c>
      <c r="BI1603" s="226">
        <f>IF(N1603="nulová",J1603,0)</f>
        <v>0</v>
      </c>
      <c r="BJ1603" s="17" t="s">
        <v>85</v>
      </c>
      <c r="BK1603" s="226">
        <f>ROUND(I1603*H1603,2)</f>
        <v>0</v>
      </c>
      <c r="BL1603" s="17" t="s">
        <v>254</v>
      </c>
      <c r="BM1603" s="225" t="s">
        <v>3139</v>
      </c>
    </row>
    <row r="1604" s="14" customFormat="1">
      <c r="A1604" s="14"/>
      <c r="B1604" s="238"/>
      <c r="C1604" s="239"/>
      <c r="D1604" s="229" t="s">
        <v>167</v>
      </c>
      <c r="E1604" s="239"/>
      <c r="F1604" s="241" t="s">
        <v>3140</v>
      </c>
      <c r="G1604" s="239"/>
      <c r="H1604" s="242">
        <v>8.5489999999999995</v>
      </c>
      <c r="I1604" s="243"/>
      <c r="J1604" s="239"/>
      <c r="K1604" s="239"/>
      <c r="L1604" s="244"/>
      <c r="M1604" s="245"/>
      <c r="N1604" s="246"/>
      <c r="O1604" s="246"/>
      <c r="P1604" s="246"/>
      <c r="Q1604" s="246"/>
      <c r="R1604" s="246"/>
      <c r="S1604" s="246"/>
      <c r="T1604" s="247"/>
      <c r="U1604" s="14"/>
      <c r="V1604" s="14"/>
      <c r="W1604" s="14"/>
      <c r="X1604" s="14"/>
      <c r="Y1604" s="14"/>
      <c r="Z1604" s="14"/>
      <c r="AA1604" s="14"/>
      <c r="AB1604" s="14"/>
      <c r="AC1604" s="14"/>
      <c r="AD1604" s="14"/>
      <c r="AE1604" s="14"/>
      <c r="AT1604" s="248" t="s">
        <v>167</v>
      </c>
      <c r="AU1604" s="248" t="s">
        <v>87</v>
      </c>
      <c r="AV1604" s="14" t="s">
        <v>87</v>
      </c>
      <c r="AW1604" s="14" t="s">
        <v>4</v>
      </c>
      <c r="AX1604" s="14" t="s">
        <v>85</v>
      </c>
      <c r="AY1604" s="248" t="s">
        <v>157</v>
      </c>
    </row>
    <row r="1605" s="2" customFormat="1" ht="33" customHeight="1">
      <c r="A1605" s="38"/>
      <c r="B1605" s="39"/>
      <c r="C1605" s="214" t="s">
        <v>3141</v>
      </c>
      <c r="D1605" s="214" t="s">
        <v>160</v>
      </c>
      <c r="E1605" s="215" t="s">
        <v>3142</v>
      </c>
      <c r="F1605" s="216" t="s">
        <v>3143</v>
      </c>
      <c r="G1605" s="217" t="s">
        <v>202</v>
      </c>
      <c r="H1605" s="218">
        <v>6</v>
      </c>
      <c r="I1605" s="219"/>
      <c r="J1605" s="220">
        <f>ROUND(I1605*H1605,2)</f>
        <v>0</v>
      </c>
      <c r="K1605" s="216" t="s">
        <v>164</v>
      </c>
      <c r="L1605" s="44"/>
      <c r="M1605" s="221" t="s">
        <v>1</v>
      </c>
      <c r="N1605" s="222" t="s">
        <v>43</v>
      </c>
      <c r="O1605" s="91"/>
      <c r="P1605" s="223">
        <f>O1605*H1605</f>
        <v>0</v>
      </c>
      <c r="Q1605" s="223">
        <v>0</v>
      </c>
      <c r="R1605" s="223">
        <f>Q1605*H1605</f>
        <v>0</v>
      </c>
      <c r="S1605" s="223">
        <v>0</v>
      </c>
      <c r="T1605" s="224">
        <f>S1605*H1605</f>
        <v>0</v>
      </c>
      <c r="U1605" s="38"/>
      <c r="V1605" s="38"/>
      <c r="W1605" s="38"/>
      <c r="X1605" s="38"/>
      <c r="Y1605" s="38"/>
      <c r="Z1605" s="38"/>
      <c r="AA1605" s="38"/>
      <c r="AB1605" s="38"/>
      <c r="AC1605" s="38"/>
      <c r="AD1605" s="38"/>
      <c r="AE1605" s="38"/>
      <c r="AR1605" s="225" t="s">
        <v>254</v>
      </c>
      <c r="AT1605" s="225" t="s">
        <v>160</v>
      </c>
      <c r="AU1605" s="225" t="s">
        <v>87</v>
      </c>
      <c r="AY1605" s="17" t="s">
        <v>157</v>
      </c>
      <c r="BE1605" s="226">
        <f>IF(N1605="základní",J1605,0)</f>
        <v>0</v>
      </c>
      <c r="BF1605" s="226">
        <f>IF(N1605="snížená",J1605,0)</f>
        <v>0</v>
      </c>
      <c r="BG1605" s="226">
        <f>IF(N1605="zákl. přenesená",J1605,0)</f>
        <v>0</v>
      </c>
      <c r="BH1605" s="226">
        <f>IF(N1605="sníž. přenesená",J1605,0)</f>
        <v>0</v>
      </c>
      <c r="BI1605" s="226">
        <f>IF(N1605="nulová",J1605,0)</f>
        <v>0</v>
      </c>
      <c r="BJ1605" s="17" t="s">
        <v>85</v>
      </c>
      <c r="BK1605" s="226">
        <f>ROUND(I1605*H1605,2)</f>
        <v>0</v>
      </c>
      <c r="BL1605" s="17" t="s">
        <v>254</v>
      </c>
      <c r="BM1605" s="225" t="s">
        <v>3144</v>
      </c>
    </row>
    <row r="1606" s="14" customFormat="1">
      <c r="A1606" s="14"/>
      <c r="B1606" s="238"/>
      <c r="C1606" s="239"/>
      <c r="D1606" s="229" t="s">
        <v>167</v>
      </c>
      <c r="E1606" s="240" t="s">
        <v>1</v>
      </c>
      <c r="F1606" s="241" t="s">
        <v>208</v>
      </c>
      <c r="G1606" s="239"/>
      <c r="H1606" s="242">
        <v>6</v>
      </c>
      <c r="I1606" s="243"/>
      <c r="J1606" s="239"/>
      <c r="K1606" s="239"/>
      <c r="L1606" s="244"/>
      <c r="M1606" s="245"/>
      <c r="N1606" s="246"/>
      <c r="O1606" s="246"/>
      <c r="P1606" s="246"/>
      <c r="Q1606" s="246"/>
      <c r="R1606" s="246"/>
      <c r="S1606" s="246"/>
      <c r="T1606" s="247"/>
      <c r="U1606" s="14"/>
      <c r="V1606" s="14"/>
      <c r="W1606" s="14"/>
      <c r="X1606" s="14"/>
      <c r="Y1606" s="14"/>
      <c r="Z1606" s="14"/>
      <c r="AA1606" s="14"/>
      <c r="AB1606" s="14"/>
      <c r="AC1606" s="14"/>
      <c r="AD1606" s="14"/>
      <c r="AE1606" s="14"/>
      <c r="AT1606" s="248" t="s">
        <v>167</v>
      </c>
      <c r="AU1606" s="248" t="s">
        <v>87</v>
      </c>
      <c r="AV1606" s="14" t="s">
        <v>87</v>
      </c>
      <c r="AW1606" s="14" t="s">
        <v>33</v>
      </c>
      <c r="AX1606" s="14" t="s">
        <v>85</v>
      </c>
      <c r="AY1606" s="248" t="s">
        <v>157</v>
      </c>
    </row>
    <row r="1607" s="2" customFormat="1" ht="24.15" customHeight="1">
      <c r="A1607" s="38"/>
      <c r="B1607" s="39"/>
      <c r="C1607" s="260" t="s">
        <v>3145</v>
      </c>
      <c r="D1607" s="260" t="s">
        <v>240</v>
      </c>
      <c r="E1607" s="261" t="s">
        <v>3146</v>
      </c>
      <c r="F1607" s="262" t="s">
        <v>3147</v>
      </c>
      <c r="G1607" s="263" t="s">
        <v>202</v>
      </c>
      <c r="H1607" s="264">
        <v>6.1799999999999997</v>
      </c>
      <c r="I1607" s="265"/>
      <c r="J1607" s="266">
        <f>ROUND(I1607*H1607,2)</f>
        <v>0</v>
      </c>
      <c r="K1607" s="262" t="s">
        <v>164</v>
      </c>
      <c r="L1607" s="267"/>
      <c r="M1607" s="268" t="s">
        <v>1</v>
      </c>
      <c r="N1607" s="269" t="s">
        <v>43</v>
      </c>
      <c r="O1607" s="91"/>
      <c r="P1607" s="223">
        <f>O1607*H1607</f>
        <v>0</v>
      </c>
      <c r="Q1607" s="223">
        <v>0.0014</v>
      </c>
      <c r="R1607" s="223">
        <f>Q1607*H1607</f>
        <v>0.008652</v>
      </c>
      <c r="S1607" s="223">
        <v>0</v>
      </c>
      <c r="T1607" s="224">
        <f>S1607*H1607</f>
        <v>0</v>
      </c>
      <c r="U1607" s="38"/>
      <c r="V1607" s="38"/>
      <c r="W1607" s="38"/>
      <c r="X1607" s="38"/>
      <c r="Y1607" s="38"/>
      <c r="Z1607" s="38"/>
      <c r="AA1607" s="38"/>
      <c r="AB1607" s="38"/>
      <c r="AC1607" s="38"/>
      <c r="AD1607" s="38"/>
      <c r="AE1607" s="38"/>
      <c r="AR1607" s="225" t="s">
        <v>367</v>
      </c>
      <c r="AT1607" s="225" t="s">
        <v>240</v>
      </c>
      <c r="AU1607" s="225" t="s">
        <v>87</v>
      </c>
      <c r="AY1607" s="17" t="s">
        <v>157</v>
      </c>
      <c r="BE1607" s="226">
        <f>IF(N1607="základní",J1607,0)</f>
        <v>0</v>
      </c>
      <c r="BF1607" s="226">
        <f>IF(N1607="snížená",J1607,0)</f>
        <v>0</v>
      </c>
      <c r="BG1607" s="226">
        <f>IF(N1607="zákl. přenesená",J1607,0)</f>
        <v>0</v>
      </c>
      <c r="BH1607" s="226">
        <f>IF(N1607="sníž. přenesená",J1607,0)</f>
        <v>0</v>
      </c>
      <c r="BI1607" s="226">
        <f>IF(N1607="nulová",J1607,0)</f>
        <v>0</v>
      </c>
      <c r="BJ1607" s="17" t="s">
        <v>85</v>
      </c>
      <c r="BK1607" s="226">
        <f>ROUND(I1607*H1607,2)</f>
        <v>0</v>
      </c>
      <c r="BL1607" s="17" t="s">
        <v>254</v>
      </c>
      <c r="BM1607" s="225" t="s">
        <v>3148</v>
      </c>
    </row>
    <row r="1608" s="14" customFormat="1">
      <c r="A1608" s="14"/>
      <c r="B1608" s="238"/>
      <c r="C1608" s="239"/>
      <c r="D1608" s="229" t="s">
        <v>167</v>
      </c>
      <c r="E1608" s="239"/>
      <c r="F1608" s="241" t="s">
        <v>3149</v>
      </c>
      <c r="G1608" s="239"/>
      <c r="H1608" s="242">
        <v>6.1799999999999997</v>
      </c>
      <c r="I1608" s="243"/>
      <c r="J1608" s="239"/>
      <c r="K1608" s="239"/>
      <c r="L1608" s="244"/>
      <c r="M1608" s="245"/>
      <c r="N1608" s="246"/>
      <c r="O1608" s="246"/>
      <c r="P1608" s="246"/>
      <c r="Q1608" s="246"/>
      <c r="R1608" s="246"/>
      <c r="S1608" s="246"/>
      <c r="T1608" s="247"/>
      <c r="U1608" s="14"/>
      <c r="V1608" s="14"/>
      <c r="W1608" s="14"/>
      <c r="X1608" s="14"/>
      <c r="Y1608" s="14"/>
      <c r="Z1608" s="14"/>
      <c r="AA1608" s="14"/>
      <c r="AB1608" s="14"/>
      <c r="AC1608" s="14"/>
      <c r="AD1608" s="14"/>
      <c r="AE1608" s="14"/>
      <c r="AT1608" s="248" t="s">
        <v>167</v>
      </c>
      <c r="AU1608" s="248" t="s">
        <v>87</v>
      </c>
      <c r="AV1608" s="14" t="s">
        <v>87</v>
      </c>
      <c r="AW1608" s="14" t="s">
        <v>4</v>
      </c>
      <c r="AX1608" s="14" t="s">
        <v>85</v>
      </c>
      <c r="AY1608" s="248" t="s">
        <v>157</v>
      </c>
    </row>
    <row r="1609" s="2" customFormat="1" ht="33" customHeight="1">
      <c r="A1609" s="38"/>
      <c r="B1609" s="39"/>
      <c r="C1609" s="214" t="s">
        <v>3150</v>
      </c>
      <c r="D1609" s="214" t="s">
        <v>160</v>
      </c>
      <c r="E1609" s="215" t="s">
        <v>3151</v>
      </c>
      <c r="F1609" s="216" t="s">
        <v>3152</v>
      </c>
      <c r="G1609" s="217" t="s">
        <v>202</v>
      </c>
      <c r="H1609" s="218">
        <v>10.6</v>
      </c>
      <c r="I1609" s="219"/>
      <c r="J1609" s="220">
        <f>ROUND(I1609*H1609,2)</f>
        <v>0</v>
      </c>
      <c r="K1609" s="216" t="s">
        <v>164</v>
      </c>
      <c r="L1609" s="44"/>
      <c r="M1609" s="221" t="s">
        <v>1</v>
      </c>
      <c r="N1609" s="222" t="s">
        <v>43</v>
      </c>
      <c r="O1609" s="91"/>
      <c r="P1609" s="223">
        <f>O1609*H1609</f>
        <v>0</v>
      </c>
      <c r="Q1609" s="223">
        <v>0</v>
      </c>
      <c r="R1609" s="223">
        <f>Q1609*H1609</f>
        <v>0</v>
      </c>
      <c r="S1609" s="223">
        <v>0</v>
      </c>
      <c r="T1609" s="224">
        <f>S1609*H1609</f>
        <v>0</v>
      </c>
      <c r="U1609" s="38"/>
      <c r="V1609" s="38"/>
      <c r="W1609" s="38"/>
      <c r="X1609" s="38"/>
      <c r="Y1609" s="38"/>
      <c r="Z1609" s="38"/>
      <c r="AA1609" s="38"/>
      <c r="AB1609" s="38"/>
      <c r="AC1609" s="38"/>
      <c r="AD1609" s="38"/>
      <c r="AE1609" s="38"/>
      <c r="AR1609" s="225" t="s">
        <v>254</v>
      </c>
      <c r="AT1609" s="225" t="s">
        <v>160</v>
      </c>
      <c r="AU1609" s="225" t="s">
        <v>87</v>
      </c>
      <c r="AY1609" s="17" t="s">
        <v>157</v>
      </c>
      <c r="BE1609" s="226">
        <f>IF(N1609="základní",J1609,0)</f>
        <v>0</v>
      </c>
      <c r="BF1609" s="226">
        <f>IF(N1609="snížená",J1609,0)</f>
        <v>0</v>
      </c>
      <c r="BG1609" s="226">
        <f>IF(N1609="zákl. přenesená",J1609,0)</f>
        <v>0</v>
      </c>
      <c r="BH1609" s="226">
        <f>IF(N1609="sníž. přenesená",J1609,0)</f>
        <v>0</v>
      </c>
      <c r="BI1609" s="226">
        <f>IF(N1609="nulová",J1609,0)</f>
        <v>0</v>
      </c>
      <c r="BJ1609" s="17" t="s">
        <v>85</v>
      </c>
      <c r="BK1609" s="226">
        <f>ROUND(I1609*H1609,2)</f>
        <v>0</v>
      </c>
      <c r="BL1609" s="17" t="s">
        <v>254</v>
      </c>
      <c r="BM1609" s="225" t="s">
        <v>3153</v>
      </c>
    </row>
    <row r="1610" s="14" customFormat="1">
      <c r="A1610" s="14"/>
      <c r="B1610" s="238"/>
      <c r="C1610" s="239"/>
      <c r="D1610" s="229" t="s">
        <v>167</v>
      </c>
      <c r="E1610" s="240" t="s">
        <v>1</v>
      </c>
      <c r="F1610" s="241" t="s">
        <v>3154</v>
      </c>
      <c r="G1610" s="239"/>
      <c r="H1610" s="242">
        <v>10.6</v>
      </c>
      <c r="I1610" s="243"/>
      <c r="J1610" s="239"/>
      <c r="K1610" s="239"/>
      <c r="L1610" s="244"/>
      <c r="M1610" s="245"/>
      <c r="N1610" s="246"/>
      <c r="O1610" s="246"/>
      <c r="P1610" s="246"/>
      <c r="Q1610" s="246"/>
      <c r="R1610" s="246"/>
      <c r="S1610" s="246"/>
      <c r="T1610" s="247"/>
      <c r="U1610" s="14"/>
      <c r="V1610" s="14"/>
      <c r="W1610" s="14"/>
      <c r="X1610" s="14"/>
      <c r="Y1610" s="14"/>
      <c r="Z1610" s="14"/>
      <c r="AA1610" s="14"/>
      <c r="AB1610" s="14"/>
      <c r="AC1610" s="14"/>
      <c r="AD1610" s="14"/>
      <c r="AE1610" s="14"/>
      <c r="AT1610" s="248" t="s">
        <v>167</v>
      </c>
      <c r="AU1610" s="248" t="s">
        <v>87</v>
      </c>
      <c r="AV1610" s="14" t="s">
        <v>87</v>
      </c>
      <c r="AW1610" s="14" t="s">
        <v>33</v>
      </c>
      <c r="AX1610" s="14" t="s">
        <v>85</v>
      </c>
      <c r="AY1610" s="248" t="s">
        <v>157</v>
      </c>
    </row>
    <row r="1611" s="2" customFormat="1" ht="24.15" customHeight="1">
      <c r="A1611" s="38"/>
      <c r="B1611" s="39"/>
      <c r="C1611" s="260" t="s">
        <v>3155</v>
      </c>
      <c r="D1611" s="260" t="s">
        <v>240</v>
      </c>
      <c r="E1611" s="261" t="s">
        <v>3156</v>
      </c>
      <c r="F1611" s="262" t="s">
        <v>3157</v>
      </c>
      <c r="G1611" s="263" t="s">
        <v>202</v>
      </c>
      <c r="H1611" s="264">
        <v>10.917999999999999</v>
      </c>
      <c r="I1611" s="265"/>
      <c r="J1611" s="266">
        <f>ROUND(I1611*H1611,2)</f>
        <v>0</v>
      </c>
      <c r="K1611" s="262" t="s">
        <v>164</v>
      </c>
      <c r="L1611" s="267"/>
      <c r="M1611" s="268" t="s">
        <v>1</v>
      </c>
      <c r="N1611" s="269" t="s">
        <v>43</v>
      </c>
      <c r="O1611" s="91"/>
      <c r="P1611" s="223">
        <f>O1611*H1611</f>
        <v>0</v>
      </c>
      <c r="Q1611" s="223">
        <v>0.0018</v>
      </c>
      <c r="R1611" s="223">
        <f>Q1611*H1611</f>
        <v>0.019652399999999997</v>
      </c>
      <c r="S1611" s="223">
        <v>0</v>
      </c>
      <c r="T1611" s="224">
        <f>S1611*H1611</f>
        <v>0</v>
      </c>
      <c r="U1611" s="38"/>
      <c r="V1611" s="38"/>
      <c r="W1611" s="38"/>
      <c r="X1611" s="38"/>
      <c r="Y1611" s="38"/>
      <c r="Z1611" s="38"/>
      <c r="AA1611" s="38"/>
      <c r="AB1611" s="38"/>
      <c r="AC1611" s="38"/>
      <c r="AD1611" s="38"/>
      <c r="AE1611" s="38"/>
      <c r="AR1611" s="225" t="s">
        <v>367</v>
      </c>
      <c r="AT1611" s="225" t="s">
        <v>240</v>
      </c>
      <c r="AU1611" s="225" t="s">
        <v>87</v>
      </c>
      <c r="AY1611" s="17" t="s">
        <v>157</v>
      </c>
      <c r="BE1611" s="226">
        <f>IF(N1611="základní",J1611,0)</f>
        <v>0</v>
      </c>
      <c r="BF1611" s="226">
        <f>IF(N1611="snížená",J1611,0)</f>
        <v>0</v>
      </c>
      <c r="BG1611" s="226">
        <f>IF(N1611="zákl. přenesená",J1611,0)</f>
        <v>0</v>
      </c>
      <c r="BH1611" s="226">
        <f>IF(N1611="sníž. přenesená",J1611,0)</f>
        <v>0</v>
      </c>
      <c r="BI1611" s="226">
        <f>IF(N1611="nulová",J1611,0)</f>
        <v>0</v>
      </c>
      <c r="BJ1611" s="17" t="s">
        <v>85</v>
      </c>
      <c r="BK1611" s="226">
        <f>ROUND(I1611*H1611,2)</f>
        <v>0</v>
      </c>
      <c r="BL1611" s="17" t="s">
        <v>254</v>
      </c>
      <c r="BM1611" s="225" t="s">
        <v>3158</v>
      </c>
    </row>
    <row r="1612" s="14" customFormat="1">
      <c r="A1612" s="14"/>
      <c r="B1612" s="238"/>
      <c r="C1612" s="239"/>
      <c r="D1612" s="229" t="s">
        <v>167</v>
      </c>
      <c r="E1612" s="239"/>
      <c r="F1612" s="241" t="s">
        <v>3159</v>
      </c>
      <c r="G1612" s="239"/>
      <c r="H1612" s="242">
        <v>10.917999999999999</v>
      </c>
      <c r="I1612" s="243"/>
      <c r="J1612" s="239"/>
      <c r="K1612" s="239"/>
      <c r="L1612" s="244"/>
      <c r="M1612" s="245"/>
      <c r="N1612" s="246"/>
      <c r="O1612" s="246"/>
      <c r="P1612" s="246"/>
      <c r="Q1612" s="246"/>
      <c r="R1612" s="246"/>
      <c r="S1612" s="246"/>
      <c r="T1612" s="247"/>
      <c r="U1612" s="14"/>
      <c r="V1612" s="14"/>
      <c r="W1612" s="14"/>
      <c r="X1612" s="14"/>
      <c r="Y1612" s="14"/>
      <c r="Z1612" s="14"/>
      <c r="AA1612" s="14"/>
      <c r="AB1612" s="14"/>
      <c r="AC1612" s="14"/>
      <c r="AD1612" s="14"/>
      <c r="AE1612" s="14"/>
      <c r="AT1612" s="248" t="s">
        <v>167</v>
      </c>
      <c r="AU1612" s="248" t="s">
        <v>87</v>
      </c>
      <c r="AV1612" s="14" t="s">
        <v>87</v>
      </c>
      <c r="AW1612" s="14" t="s">
        <v>4</v>
      </c>
      <c r="AX1612" s="14" t="s">
        <v>85</v>
      </c>
      <c r="AY1612" s="248" t="s">
        <v>157</v>
      </c>
    </row>
    <row r="1613" s="2" customFormat="1" ht="24.15" customHeight="1">
      <c r="A1613" s="38"/>
      <c r="B1613" s="39"/>
      <c r="C1613" s="214" t="s">
        <v>3160</v>
      </c>
      <c r="D1613" s="214" t="s">
        <v>160</v>
      </c>
      <c r="E1613" s="215" t="s">
        <v>3161</v>
      </c>
      <c r="F1613" s="216" t="s">
        <v>3162</v>
      </c>
      <c r="G1613" s="217" t="s">
        <v>202</v>
      </c>
      <c r="H1613" s="218">
        <v>6</v>
      </c>
      <c r="I1613" s="219"/>
      <c r="J1613" s="220">
        <f>ROUND(I1613*H1613,2)</f>
        <v>0</v>
      </c>
      <c r="K1613" s="216" t="s">
        <v>164</v>
      </c>
      <c r="L1613" s="44"/>
      <c r="M1613" s="221" t="s">
        <v>1</v>
      </c>
      <c r="N1613" s="222" t="s">
        <v>43</v>
      </c>
      <c r="O1613" s="91"/>
      <c r="P1613" s="223">
        <f>O1613*H1613</f>
        <v>0</v>
      </c>
      <c r="Q1613" s="223">
        <v>0</v>
      </c>
      <c r="R1613" s="223">
        <f>Q1613*H1613</f>
        <v>0</v>
      </c>
      <c r="S1613" s="223">
        <v>0</v>
      </c>
      <c r="T1613" s="224">
        <f>S1613*H1613</f>
        <v>0</v>
      </c>
      <c r="U1613" s="38"/>
      <c r="V1613" s="38"/>
      <c r="W1613" s="38"/>
      <c r="X1613" s="38"/>
      <c r="Y1613" s="38"/>
      <c r="Z1613" s="38"/>
      <c r="AA1613" s="38"/>
      <c r="AB1613" s="38"/>
      <c r="AC1613" s="38"/>
      <c r="AD1613" s="38"/>
      <c r="AE1613" s="38"/>
      <c r="AR1613" s="225" t="s">
        <v>254</v>
      </c>
      <c r="AT1613" s="225" t="s">
        <v>160</v>
      </c>
      <c r="AU1613" s="225" t="s">
        <v>87</v>
      </c>
      <c r="AY1613" s="17" t="s">
        <v>157</v>
      </c>
      <c r="BE1613" s="226">
        <f>IF(N1613="základní",J1613,0)</f>
        <v>0</v>
      </c>
      <c r="BF1613" s="226">
        <f>IF(N1613="snížená",J1613,0)</f>
        <v>0</v>
      </c>
      <c r="BG1613" s="226">
        <f>IF(N1613="zákl. přenesená",J1613,0)</f>
        <v>0</v>
      </c>
      <c r="BH1613" s="226">
        <f>IF(N1613="sníž. přenesená",J1613,0)</f>
        <v>0</v>
      </c>
      <c r="BI1613" s="226">
        <f>IF(N1613="nulová",J1613,0)</f>
        <v>0</v>
      </c>
      <c r="BJ1613" s="17" t="s">
        <v>85</v>
      </c>
      <c r="BK1613" s="226">
        <f>ROUND(I1613*H1613,2)</f>
        <v>0</v>
      </c>
      <c r="BL1613" s="17" t="s">
        <v>254</v>
      </c>
      <c r="BM1613" s="225" t="s">
        <v>3163</v>
      </c>
    </row>
    <row r="1614" s="14" customFormat="1">
      <c r="A1614" s="14"/>
      <c r="B1614" s="238"/>
      <c r="C1614" s="239"/>
      <c r="D1614" s="229" t="s">
        <v>167</v>
      </c>
      <c r="E1614" s="240" t="s">
        <v>1</v>
      </c>
      <c r="F1614" s="241" t="s">
        <v>208</v>
      </c>
      <c r="G1614" s="239"/>
      <c r="H1614" s="242">
        <v>6</v>
      </c>
      <c r="I1614" s="243"/>
      <c r="J1614" s="239"/>
      <c r="K1614" s="239"/>
      <c r="L1614" s="244"/>
      <c r="M1614" s="245"/>
      <c r="N1614" s="246"/>
      <c r="O1614" s="246"/>
      <c r="P1614" s="246"/>
      <c r="Q1614" s="246"/>
      <c r="R1614" s="246"/>
      <c r="S1614" s="246"/>
      <c r="T1614" s="247"/>
      <c r="U1614" s="14"/>
      <c r="V1614" s="14"/>
      <c r="W1614" s="14"/>
      <c r="X1614" s="14"/>
      <c r="Y1614" s="14"/>
      <c r="Z1614" s="14"/>
      <c r="AA1614" s="14"/>
      <c r="AB1614" s="14"/>
      <c r="AC1614" s="14"/>
      <c r="AD1614" s="14"/>
      <c r="AE1614" s="14"/>
      <c r="AT1614" s="248" t="s">
        <v>167</v>
      </c>
      <c r="AU1614" s="248" t="s">
        <v>87</v>
      </c>
      <c r="AV1614" s="14" t="s">
        <v>87</v>
      </c>
      <c r="AW1614" s="14" t="s">
        <v>33</v>
      </c>
      <c r="AX1614" s="14" t="s">
        <v>85</v>
      </c>
      <c r="AY1614" s="248" t="s">
        <v>157</v>
      </c>
    </row>
    <row r="1615" s="2" customFormat="1" ht="21.75" customHeight="1">
      <c r="A1615" s="38"/>
      <c r="B1615" s="39"/>
      <c r="C1615" s="260" t="s">
        <v>3164</v>
      </c>
      <c r="D1615" s="260" t="s">
        <v>240</v>
      </c>
      <c r="E1615" s="261" t="s">
        <v>3165</v>
      </c>
      <c r="F1615" s="262" t="s">
        <v>3166</v>
      </c>
      <c r="G1615" s="263" t="s">
        <v>202</v>
      </c>
      <c r="H1615" s="264">
        <v>6.1799999999999997</v>
      </c>
      <c r="I1615" s="265"/>
      <c r="J1615" s="266">
        <f>ROUND(I1615*H1615,2)</f>
        <v>0</v>
      </c>
      <c r="K1615" s="262" t="s">
        <v>164</v>
      </c>
      <c r="L1615" s="267"/>
      <c r="M1615" s="268" t="s">
        <v>1</v>
      </c>
      <c r="N1615" s="269" t="s">
        <v>43</v>
      </c>
      <c r="O1615" s="91"/>
      <c r="P1615" s="223">
        <f>O1615*H1615</f>
        <v>0</v>
      </c>
      <c r="Q1615" s="223">
        <v>0.00075000000000000002</v>
      </c>
      <c r="R1615" s="223">
        <f>Q1615*H1615</f>
        <v>0.0046350000000000002</v>
      </c>
      <c r="S1615" s="223">
        <v>0</v>
      </c>
      <c r="T1615" s="224">
        <f>S1615*H1615</f>
        <v>0</v>
      </c>
      <c r="U1615" s="38"/>
      <c r="V1615" s="38"/>
      <c r="W1615" s="38"/>
      <c r="X1615" s="38"/>
      <c r="Y1615" s="38"/>
      <c r="Z1615" s="38"/>
      <c r="AA1615" s="38"/>
      <c r="AB1615" s="38"/>
      <c r="AC1615" s="38"/>
      <c r="AD1615" s="38"/>
      <c r="AE1615" s="38"/>
      <c r="AR1615" s="225" t="s">
        <v>367</v>
      </c>
      <c r="AT1615" s="225" t="s">
        <v>240</v>
      </c>
      <c r="AU1615" s="225" t="s">
        <v>87</v>
      </c>
      <c r="AY1615" s="17" t="s">
        <v>157</v>
      </c>
      <c r="BE1615" s="226">
        <f>IF(N1615="základní",J1615,0)</f>
        <v>0</v>
      </c>
      <c r="BF1615" s="226">
        <f>IF(N1615="snížená",J1615,0)</f>
        <v>0</v>
      </c>
      <c r="BG1615" s="226">
        <f>IF(N1615="zákl. přenesená",J1615,0)</f>
        <v>0</v>
      </c>
      <c r="BH1615" s="226">
        <f>IF(N1615="sníž. přenesená",J1615,0)</f>
        <v>0</v>
      </c>
      <c r="BI1615" s="226">
        <f>IF(N1615="nulová",J1615,0)</f>
        <v>0</v>
      </c>
      <c r="BJ1615" s="17" t="s">
        <v>85</v>
      </c>
      <c r="BK1615" s="226">
        <f>ROUND(I1615*H1615,2)</f>
        <v>0</v>
      </c>
      <c r="BL1615" s="17" t="s">
        <v>254</v>
      </c>
      <c r="BM1615" s="225" t="s">
        <v>3167</v>
      </c>
    </row>
    <row r="1616" s="14" customFormat="1">
      <c r="A1616" s="14"/>
      <c r="B1616" s="238"/>
      <c r="C1616" s="239"/>
      <c r="D1616" s="229" t="s">
        <v>167</v>
      </c>
      <c r="E1616" s="239"/>
      <c r="F1616" s="241" t="s">
        <v>3149</v>
      </c>
      <c r="G1616" s="239"/>
      <c r="H1616" s="242">
        <v>6.1799999999999997</v>
      </c>
      <c r="I1616" s="243"/>
      <c r="J1616" s="239"/>
      <c r="K1616" s="239"/>
      <c r="L1616" s="244"/>
      <c r="M1616" s="245"/>
      <c r="N1616" s="246"/>
      <c r="O1616" s="246"/>
      <c r="P1616" s="246"/>
      <c r="Q1616" s="246"/>
      <c r="R1616" s="246"/>
      <c r="S1616" s="246"/>
      <c r="T1616" s="247"/>
      <c r="U1616" s="14"/>
      <c r="V1616" s="14"/>
      <c r="W1616" s="14"/>
      <c r="X1616" s="14"/>
      <c r="Y1616" s="14"/>
      <c r="Z1616" s="14"/>
      <c r="AA1616" s="14"/>
      <c r="AB1616" s="14"/>
      <c r="AC1616" s="14"/>
      <c r="AD1616" s="14"/>
      <c r="AE1616" s="14"/>
      <c r="AT1616" s="248" t="s">
        <v>167</v>
      </c>
      <c r="AU1616" s="248" t="s">
        <v>87</v>
      </c>
      <c r="AV1616" s="14" t="s">
        <v>87</v>
      </c>
      <c r="AW1616" s="14" t="s">
        <v>4</v>
      </c>
      <c r="AX1616" s="14" t="s">
        <v>85</v>
      </c>
      <c r="AY1616" s="248" t="s">
        <v>157</v>
      </c>
    </row>
    <row r="1617" s="2" customFormat="1" ht="33" customHeight="1">
      <c r="A1617" s="38"/>
      <c r="B1617" s="39"/>
      <c r="C1617" s="214" t="s">
        <v>3168</v>
      </c>
      <c r="D1617" s="214" t="s">
        <v>160</v>
      </c>
      <c r="E1617" s="215" t="s">
        <v>3169</v>
      </c>
      <c r="F1617" s="216" t="s">
        <v>3170</v>
      </c>
      <c r="G1617" s="217" t="s">
        <v>202</v>
      </c>
      <c r="H1617" s="218">
        <v>2.6000000000000001</v>
      </c>
      <c r="I1617" s="219"/>
      <c r="J1617" s="220">
        <f>ROUND(I1617*H1617,2)</f>
        <v>0</v>
      </c>
      <c r="K1617" s="216" t="s">
        <v>164</v>
      </c>
      <c r="L1617" s="44"/>
      <c r="M1617" s="221" t="s">
        <v>1</v>
      </c>
      <c r="N1617" s="222" t="s">
        <v>43</v>
      </c>
      <c r="O1617" s="91"/>
      <c r="P1617" s="223">
        <f>O1617*H1617</f>
        <v>0</v>
      </c>
      <c r="Q1617" s="223">
        <v>0</v>
      </c>
      <c r="R1617" s="223">
        <f>Q1617*H1617</f>
        <v>0</v>
      </c>
      <c r="S1617" s="223">
        <v>0</v>
      </c>
      <c r="T1617" s="224">
        <f>S1617*H1617</f>
        <v>0</v>
      </c>
      <c r="U1617" s="38"/>
      <c r="V1617" s="38"/>
      <c r="W1617" s="38"/>
      <c r="X1617" s="38"/>
      <c r="Y1617" s="38"/>
      <c r="Z1617" s="38"/>
      <c r="AA1617" s="38"/>
      <c r="AB1617" s="38"/>
      <c r="AC1617" s="38"/>
      <c r="AD1617" s="38"/>
      <c r="AE1617" s="38"/>
      <c r="AR1617" s="225" t="s">
        <v>254</v>
      </c>
      <c r="AT1617" s="225" t="s">
        <v>160</v>
      </c>
      <c r="AU1617" s="225" t="s">
        <v>87</v>
      </c>
      <c r="AY1617" s="17" t="s">
        <v>157</v>
      </c>
      <c r="BE1617" s="226">
        <f>IF(N1617="základní",J1617,0)</f>
        <v>0</v>
      </c>
      <c r="BF1617" s="226">
        <f>IF(N1617="snížená",J1617,0)</f>
        <v>0</v>
      </c>
      <c r="BG1617" s="226">
        <f>IF(N1617="zákl. přenesená",J1617,0)</f>
        <v>0</v>
      </c>
      <c r="BH1617" s="226">
        <f>IF(N1617="sníž. přenesená",J1617,0)</f>
        <v>0</v>
      </c>
      <c r="BI1617" s="226">
        <f>IF(N1617="nulová",J1617,0)</f>
        <v>0</v>
      </c>
      <c r="BJ1617" s="17" t="s">
        <v>85</v>
      </c>
      <c r="BK1617" s="226">
        <f>ROUND(I1617*H1617,2)</f>
        <v>0</v>
      </c>
      <c r="BL1617" s="17" t="s">
        <v>254</v>
      </c>
      <c r="BM1617" s="225" t="s">
        <v>3171</v>
      </c>
    </row>
    <row r="1618" s="14" customFormat="1">
      <c r="A1618" s="14"/>
      <c r="B1618" s="238"/>
      <c r="C1618" s="239"/>
      <c r="D1618" s="229" t="s">
        <v>167</v>
      </c>
      <c r="E1618" s="240" t="s">
        <v>1</v>
      </c>
      <c r="F1618" s="241" t="s">
        <v>3172</v>
      </c>
      <c r="G1618" s="239"/>
      <c r="H1618" s="242">
        <v>2.6000000000000001</v>
      </c>
      <c r="I1618" s="243"/>
      <c r="J1618" s="239"/>
      <c r="K1618" s="239"/>
      <c r="L1618" s="244"/>
      <c r="M1618" s="245"/>
      <c r="N1618" s="246"/>
      <c r="O1618" s="246"/>
      <c r="P1618" s="246"/>
      <c r="Q1618" s="246"/>
      <c r="R1618" s="246"/>
      <c r="S1618" s="246"/>
      <c r="T1618" s="247"/>
      <c r="U1618" s="14"/>
      <c r="V1618" s="14"/>
      <c r="W1618" s="14"/>
      <c r="X1618" s="14"/>
      <c r="Y1618" s="14"/>
      <c r="Z1618" s="14"/>
      <c r="AA1618" s="14"/>
      <c r="AB1618" s="14"/>
      <c r="AC1618" s="14"/>
      <c r="AD1618" s="14"/>
      <c r="AE1618" s="14"/>
      <c r="AT1618" s="248" t="s">
        <v>167</v>
      </c>
      <c r="AU1618" s="248" t="s">
        <v>87</v>
      </c>
      <c r="AV1618" s="14" t="s">
        <v>87</v>
      </c>
      <c r="AW1618" s="14" t="s">
        <v>33</v>
      </c>
      <c r="AX1618" s="14" t="s">
        <v>85</v>
      </c>
      <c r="AY1618" s="248" t="s">
        <v>157</v>
      </c>
    </row>
    <row r="1619" s="2" customFormat="1" ht="21.75" customHeight="1">
      <c r="A1619" s="38"/>
      <c r="B1619" s="39"/>
      <c r="C1619" s="260" t="s">
        <v>3173</v>
      </c>
      <c r="D1619" s="260" t="s">
        <v>240</v>
      </c>
      <c r="E1619" s="261" t="s">
        <v>3174</v>
      </c>
      <c r="F1619" s="262" t="s">
        <v>3175</v>
      </c>
      <c r="G1619" s="263" t="s">
        <v>202</v>
      </c>
      <c r="H1619" s="264">
        <v>2.6779999999999999</v>
      </c>
      <c r="I1619" s="265"/>
      <c r="J1619" s="266">
        <f>ROUND(I1619*H1619,2)</f>
        <v>0</v>
      </c>
      <c r="K1619" s="262" t="s">
        <v>164</v>
      </c>
      <c r="L1619" s="267"/>
      <c r="M1619" s="268" t="s">
        <v>1</v>
      </c>
      <c r="N1619" s="269" t="s">
        <v>43</v>
      </c>
      <c r="O1619" s="91"/>
      <c r="P1619" s="223">
        <f>O1619*H1619</f>
        <v>0</v>
      </c>
      <c r="Q1619" s="223">
        <v>0.00141</v>
      </c>
      <c r="R1619" s="223">
        <f>Q1619*H1619</f>
        <v>0.00377598</v>
      </c>
      <c r="S1619" s="223">
        <v>0</v>
      </c>
      <c r="T1619" s="224">
        <f>S1619*H1619</f>
        <v>0</v>
      </c>
      <c r="U1619" s="38"/>
      <c r="V1619" s="38"/>
      <c r="W1619" s="38"/>
      <c r="X1619" s="38"/>
      <c r="Y1619" s="38"/>
      <c r="Z1619" s="38"/>
      <c r="AA1619" s="38"/>
      <c r="AB1619" s="38"/>
      <c r="AC1619" s="38"/>
      <c r="AD1619" s="38"/>
      <c r="AE1619" s="38"/>
      <c r="AR1619" s="225" t="s">
        <v>367</v>
      </c>
      <c r="AT1619" s="225" t="s">
        <v>240</v>
      </c>
      <c r="AU1619" s="225" t="s">
        <v>87</v>
      </c>
      <c r="AY1619" s="17" t="s">
        <v>157</v>
      </c>
      <c r="BE1619" s="226">
        <f>IF(N1619="základní",J1619,0)</f>
        <v>0</v>
      </c>
      <c r="BF1619" s="226">
        <f>IF(N1619="snížená",J1619,0)</f>
        <v>0</v>
      </c>
      <c r="BG1619" s="226">
        <f>IF(N1619="zákl. přenesená",J1619,0)</f>
        <v>0</v>
      </c>
      <c r="BH1619" s="226">
        <f>IF(N1619="sníž. přenesená",J1619,0)</f>
        <v>0</v>
      </c>
      <c r="BI1619" s="226">
        <f>IF(N1619="nulová",J1619,0)</f>
        <v>0</v>
      </c>
      <c r="BJ1619" s="17" t="s">
        <v>85</v>
      </c>
      <c r="BK1619" s="226">
        <f>ROUND(I1619*H1619,2)</f>
        <v>0</v>
      </c>
      <c r="BL1619" s="17" t="s">
        <v>254</v>
      </c>
      <c r="BM1619" s="225" t="s">
        <v>3176</v>
      </c>
    </row>
    <row r="1620" s="14" customFormat="1">
      <c r="A1620" s="14"/>
      <c r="B1620" s="238"/>
      <c r="C1620" s="239"/>
      <c r="D1620" s="229" t="s">
        <v>167</v>
      </c>
      <c r="E1620" s="239"/>
      <c r="F1620" s="241" t="s">
        <v>3177</v>
      </c>
      <c r="G1620" s="239"/>
      <c r="H1620" s="242">
        <v>2.6779999999999999</v>
      </c>
      <c r="I1620" s="243"/>
      <c r="J1620" s="239"/>
      <c r="K1620" s="239"/>
      <c r="L1620" s="244"/>
      <c r="M1620" s="245"/>
      <c r="N1620" s="246"/>
      <c r="O1620" s="246"/>
      <c r="P1620" s="246"/>
      <c r="Q1620" s="246"/>
      <c r="R1620" s="246"/>
      <c r="S1620" s="246"/>
      <c r="T1620" s="247"/>
      <c r="U1620" s="14"/>
      <c r="V1620" s="14"/>
      <c r="W1620" s="14"/>
      <c r="X1620" s="14"/>
      <c r="Y1620" s="14"/>
      <c r="Z1620" s="14"/>
      <c r="AA1620" s="14"/>
      <c r="AB1620" s="14"/>
      <c r="AC1620" s="14"/>
      <c r="AD1620" s="14"/>
      <c r="AE1620" s="14"/>
      <c r="AT1620" s="248" t="s">
        <v>167</v>
      </c>
      <c r="AU1620" s="248" t="s">
        <v>87</v>
      </c>
      <c r="AV1620" s="14" t="s">
        <v>87</v>
      </c>
      <c r="AW1620" s="14" t="s">
        <v>4</v>
      </c>
      <c r="AX1620" s="14" t="s">
        <v>85</v>
      </c>
      <c r="AY1620" s="248" t="s">
        <v>157</v>
      </c>
    </row>
    <row r="1621" s="2" customFormat="1" ht="24.15" customHeight="1">
      <c r="A1621" s="38"/>
      <c r="B1621" s="39"/>
      <c r="C1621" s="214" t="s">
        <v>3178</v>
      </c>
      <c r="D1621" s="214" t="s">
        <v>160</v>
      </c>
      <c r="E1621" s="215" t="s">
        <v>3179</v>
      </c>
      <c r="F1621" s="216" t="s">
        <v>3180</v>
      </c>
      <c r="G1621" s="217" t="s">
        <v>3181</v>
      </c>
      <c r="H1621" s="218">
        <v>24</v>
      </c>
      <c r="I1621" s="219"/>
      <c r="J1621" s="220">
        <f>ROUND(I1621*H1621,2)</f>
        <v>0</v>
      </c>
      <c r="K1621" s="216" t="s">
        <v>164</v>
      </c>
      <c r="L1621" s="44"/>
      <c r="M1621" s="221" t="s">
        <v>1</v>
      </c>
      <c r="N1621" s="222" t="s">
        <v>43</v>
      </c>
      <c r="O1621" s="91"/>
      <c r="P1621" s="223">
        <f>O1621*H1621</f>
        <v>0</v>
      </c>
      <c r="Q1621" s="223">
        <v>0</v>
      </c>
      <c r="R1621" s="223">
        <f>Q1621*H1621</f>
        <v>0</v>
      </c>
      <c r="S1621" s="223">
        <v>0</v>
      </c>
      <c r="T1621" s="224">
        <f>S1621*H1621</f>
        <v>0</v>
      </c>
      <c r="U1621" s="38"/>
      <c r="V1621" s="38"/>
      <c r="W1621" s="38"/>
      <c r="X1621" s="38"/>
      <c r="Y1621" s="38"/>
      <c r="Z1621" s="38"/>
      <c r="AA1621" s="38"/>
      <c r="AB1621" s="38"/>
      <c r="AC1621" s="38"/>
      <c r="AD1621" s="38"/>
      <c r="AE1621" s="38"/>
      <c r="AR1621" s="225" t="s">
        <v>254</v>
      </c>
      <c r="AT1621" s="225" t="s">
        <v>160</v>
      </c>
      <c r="AU1621" s="225" t="s">
        <v>87</v>
      </c>
      <c r="AY1621" s="17" t="s">
        <v>157</v>
      </c>
      <c r="BE1621" s="226">
        <f>IF(N1621="základní",J1621,0)</f>
        <v>0</v>
      </c>
      <c r="BF1621" s="226">
        <f>IF(N1621="snížená",J1621,0)</f>
        <v>0</v>
      </c>
      <c r="BG1621" s="226">
        <f>IF(N1621="zákl. přenesená",J1621,0)</f>
        <v>0</v>
      </c>
      <c r="BH1621" s="226">
        <f>IF(N1621="sníž. přenesená",J1621,0)</f>
        <v>0</v>
      </c>
      <c r="BI1621" s="226">
        <f>IF(N1621="nulová",J1621,0)</f>
        <v>0</v>
      </c>
      <c r="BJ1621" s="17" t="s">
        <v>85</v>
      </c>
      <c r="BK1621" s="226">
        <f>ROUND(I1621*H1621,2)</f>
        <v>0</v>
      </c>
      <c r="BL1621" s="17" t="s">
        <v>254</v>
      </c>
      <c r="BM1621" s="225" t="s">
        <v>3182</v>
      </c>
    </row>
    <row r="1622" s="2" customFormat="1" ht="24.15" customHeight="1">
      <c r="A1622" s="38"/>
      <c r="B1622" s="39"/>
      <c r="C1622" s="214" t="s">
        <v>3183</v>
      </c>
      <c r="D1622" s="214" t="s">
        <v>160</v>
      </c>
      <c r="E1622" s="215" t="s">
        <v>3184</v>
      </c>
      <c r="F1622" s="216" t="s">
        <v>3185</v>
      </c>
      <c r="G1622" s="217" t="s">
        <v>3181</v>
      </c>
      <c r="H1622" s="218">
        <v>24</v>
      </c>
      <c r="I1622" s="219"/>
      <c r="J1622" s="220">
        <f>ROUND(I1622*H1622,2)</f>
        <v>0</v>
      </c>
      <c r="K1622" s="216" t="s">
        <v>164</v>
      </c>
      <c r="L1622" s="44"/>
      <c r="M1622" s="221" t="s">
        <v>1</v>
      </c>
      <c r="N1622" s="222" t="s">
        <v>43</v>
      </c>
      <c r="O1622" s="91"/>
      <c r="P1622" s="223">
        <f>O1622*H1622</f>
        <v>0</v>
      </c>
      <c r="Q1622" s="223">
        <v>0</v>
      </c>
      <c r="R1622" s="223">
        <f>Q1622*H1622</f>
        <v>0</v>
      </c>
      <c r="S1622" s="223">
        <v>0</v>
      </c>
      <c r="T1622" s="224">
        <f>S1622*H1622</f>
        <v>0</v>
      </c>
      <c r="U1622" s="38"/>
      <c r="V1622" s="38"/>
      <c r="W1622" s="38"/>
      <c r="X1622" s="38"/>
      <c r="Y1622" s="38"/>
      <c r="Z1622" s="38"/>
      <c r="AA1622" s="38"/>
      <c r="AB1622" s="38"/>
      <c r="AC1622" s="38"/>
      <c r="AD1622" s="38"/>
      <c r="AE1622" s="38"/>
      <c r="AR1622" s="225" t="s">
        <v>254</v>
      </c>
      <c r="AT1622" s="225" t="s">
        <v>160</v>
      </c>
      <c r="AU1622" s="225" t="s">
        <v>87</v>
      </c>
      <c r="AY1622" s="17" t="s">
        <v>157</v>
      </c>
      <c r="BE1622" s="226">
        <f>IF(N1622="základní",J1622,0)</f>
        <v>0</v>
      </c>
      <c r="BF1622" s="226">
        <f>IF(N1622="snížená",J1622,0)</f>
        <v>0</v>
      </c>
      <c r="BG1622" s="226">
        <f>IF(N1622="zákl. přenesená",J1622,0)</f>
        <v>0</v>
      </c>
      <c r="BH1622" s="226">
        <f>IF(N1622="sníž. přenesená",J1622,0)</f>
        <v>0</v>
      </c>
      <c r="BI1622" s="226">
        <f>IF(N1622="nulová",J1622,0)</f>
        <v>0</v>
      </c>
      <c r="BJ1622" s="17" t="s">
        <v>85</v>
      </c>
      <c r="BK1622" s="226">
        <f>ROUND(I1622*H1622,2)</f>
        <v>0</v>
      </c>
      <c r="BL1622" s="17" t="s">
        <v>254</v>
      </c>
      <c r="BM1622" s="225" t="s">
        <v>3186</v>
      </c>
    </row>
    <row r="1623" s="2" customFormat="1" ht="24.15" customHeight="1">
      <c r="A1623" s="38"/>
      <c r="B1623" s="39"/>
      <c r="C1623" s="214" t="s">
        <v>3187</v>
      </c>
      <c r="D1623" s="214" t="s">
        <v>160</v>
      </c>
      <c r="E1623" s="215" t="s">
        <v>3188</v>
      </c>
      <c r="F1623" s="216" t="s">
        <v>3189</v>
      </c>
      <c r="G1623" s="217" t="s">
        <v>352</v>
      </c>
      <c r="H1623" s="218">
        <v>1</v>
      </c>
      <c r="I1623" s="219"/>
      <c r="J1623" s="220">
        <f>ROUND(I1623*H1623,2)</f>
        <v>0</v>
      </c>
      <c r="K1623" s="216" t="s">
        <v>164</v>
      </c>
      <c r="L1623" s="44"/>
      <c r="M1623" s="221" t="s">
        <v>1</v>
      </c>
      <c r="N1623" s="222" t="s">
        <v>43</v>
      </c>
      <c r="O1623" s="91"/>
      <c r="P1623" s="223">
        <f>O1623*H1623</f>
        <v>0</v>
      </c>
      <c r="Q1623" s="223">
        <v>0</v>
      </c>
      <c r="R1623" s="223">
        <f>Q1623*H1623</f>
        <v>0</v>
      </c>
      <c r="S1623" s="223">
        <v>0</v>
      </c>
      <c r="T1623" s="224">
        <f>S1623*H1623</f>
        <v>0</v>
      </c>
      <c r="U1623" s="38"/>
      <c r="V1623" s="38"/>
      <c r="W1623" s="38"/>
      <c r="X1623" s="38"/>
      <c r="Y1623" s="38"/>
      <c r="Z1623" s="38"/>
      <c r="AA1623" s="38"/>
      <c r="AB1623" s="38"/>
      <c r="AC1623" s="38"/>
      <c r="AD1623" s="38"/>
      <c r="AE1623" s="38"/>
      <c r="AR1623" s="225" t="s">
        <v>254</v>
      </c>
      <c r="AT1623" s="225" t="s">
        <v>160</v>
      </c>
      <c r="AU1623" s="225" t="s">
        <v>87</v>
      </c>
      <c r="AY1623" s="17" t="s">
        <v>157</v>
      </c>
      <c r="BE1623" s="226">
        <f>IF(N1623="základní",J1623,0)</f>
        <v>0</v>
      </c>
      <c r="BF1623" s="226">
        <f>IF(N1623="snížená",J1623,0)</f>
        <v>0</v>
      </c>
      <c r="BG1623" s="226">
        <f>IF(N1623="zákl. přenesená",J1623,0)</f>
        <v>0</v>
      </c>
      <c r="BH1623" s="226">
        <f>IF(N1623="sníž. přenesená",J1623,0)</f>
        <v>0</v>
      </c>
      <c r="BI1623" s="226">
        <f>IF(N1623="nulová",J1623,0)</f>
        <v>0</v>
      </c>
      <c r="BJ1623" s="17" t="s">
        <v>85</v>
      </c>
      <c r="BK1623" s="226">
        <f>ROUND(I1623*H1623,2)</f>
        <v>0</v>
      </c>
      <c r="BL1623" s="17" t="s">
        <v>254</v>
      </c>
      <c r="BM1623" s="225" t="s">
        <v>3190</v>
      </c>
    </row>
    <row r="1624" s="2" customFormat="1" ht="37.8" customHeight="1">
      <c r="A1624" s="38"/>
      <c r="B1624" s="39"/>
      <c r="C1624" s="260" t="s">
        <v>3191</v>
      </c>
      <c r="D1624" s="260" t="s">
        <v>240</v>
      </c>
      <c r="E1624" s="261" t="s">
        <v>3192</v>
      </c>
      <c r="F1624" s="262" t="s">
        <v>3193</v>
      </c>
      <c r="G1624" s="263" t="s">
        <v>352</v>
      </c>
      <c r="H1624" s="264">
        <v>1</v>
      </c>
      <c r="I1624" s="265"/>
      <c r="J1624" s="266">
        <f>ROUND(I1624*H1624,2)</f>
        <v>0</v>
      </c>
      <c r="K1624" s="262" t="s">
        <v>164</v>
      </c>
      <c r="L1624" s="267"/>
      <c r="M1624" s="268" t="s">
        <v>1</v>
      </c>
      <c r="N1624" s="269" t="s">
        <v>43</v>
      </c>
      <c r="O1624" s="91"/>
      <c r="P1624" s="223">
        <f>O1624*H1624</f>
        <v>0</v>
      </c>
      <c r="Q1624" s="223">
        <v>0.032000000000000001</v>
      </c>
      <c r="R1624" s="223">
        <f>Q1624*H1624</f>
        <v>0.032000000000000001</v>
      </c>
      <c r="S1624" s="223">
        <v>0</v>
      </c>
      <c r="T1624" s="224">
        <f>S1624*H1624</f>
        <v>0</v>
      </c>
      <c r="U1624" s="38"/>
      <c r="V1624" s="38"/>
      <c r="W1624" s="38"/>
      <c r="X1624" s="38"/>
      <c r="Y1624" s="38"/>
      <c r="Z1624" s="38"/>
      <c r="AA1624" s="38"/>
      <c r="AB1624" s="38"/>
      <c r="AC1624" s="38"/>
      <c r="AD1624" s="38"/>
      <c r="AE1624" s="38"/>
      <c r="AR1624" s="225" t="s">
        <v>367</v>
      </c>
      <c r="AT1624" s="225" t="s">
        <v>240</v>
      </c>
      <c r="AU1624" s="225" t="s">
        <v>87</v>
      </c>
      <c r="AY1624" s="17" t="s">
        <v>157</v>
      </c>
      <c r="BE1624" s="226">
        <f>IF(N1624="základní",J1624,0)</f>
        <v>0</v>
      </c>
      <c r="BF1624" s="226">
        <f>IF(N1624="snížená",J1624,0)</f>
        <v>0</v>
      </c>
      <c r="BG1624" s="226">
        <f>IF(N1624="zákl. přenesená",J1624,0)</f>
        <v>0</v>
      </c>
      <c r="BH1624" s="226">
        <f>IF(N1624="sníž. přenesená",J1624,0)</f>
        <v>0</v>
      </c>
      <c r="BI1624" s="226">
        <f>IF(N1624="nulová",J1624,0)</f>
        <v>0</v>
      </c>
      <c r="BJ1624" s="17" t="s">
        <v>85</v>
      </c>
      <c r="BK1624" s="226">
        <f>ROUND(I1624*H1624,2)</f>
        <v>0</v>
      </c>
      <c r="BL1624" s="17" t="s">
        <v>254</v>
      </c>
      <c r="BM1624" s="225" t="s">
        <v>3194</v>
      </c>
    </row>
    <row r="1625" s="2" customFormat="1" ht="24.15" customHeight="1">
      <c r="A1625" s="38"/>
      <c r="B1625" s="39"/>
      <c r="C1625" s="214" t="s">
        <v>3195</v>
      </c>
      <c r="D1625" s="214" t="s">
        <v>160</v>
      </c>
      <c r="E1625" s="215" t="s">
        <v>3196</v>
      </c>
      <c r="F1625" s="216" t="s">
        <v>3197</v>
      </c>
      <c r="G1625" s="217" t="s">
        <v>352</v>
      </c>
      <c r="H1625" s="218">
        <v>1</v>
      </c>
      <c r="I1625" s="219"/>
      <c r="J1625" s="220">
        <f>ROUND(I1625*H1625,2)</f>
        <v>0</v>
      </c>
      <c r="K1625" s="216" t="s">
        <v>164</v>
      </c>
      <c r="L1625" s="44"/>
      <c r="M1625" s="221" t="s">
        <v>1</v>
      </c>
      <c r="N1625" s="222" t="s">
        <v>43</v>
      </c>
      <c r="O1625" s="91"/>
      <c r="P1625" s="223">
        <f>O1625*H1625</f>
        <v>0</v>
      </c>
      <c r="Q1625" s="223">
        <v>0</v>
      </c>
      <c r="R1625" s="223">
        <f>Q1625*H1625</f>
        <v>0</v>
      </c>
      <c r="S1625" s="223">
        <v>0</v>
      </c>
      <c r="T1625" s="224">
        <f>S1625*H1625</f>
        <v>0</v>
      </c>
      <c r="U1625" s="38"/>
      <c r="V1625" s="38"/>
      <c r="W1625" s="38"/>
      <c r="X1625" s="38"/>
      <c r="Y1625" s="38"/>
      <c r="Z1625" s="38"/>
      <c r="AA1625" s="38"/>
      <c r="AB1625" s="38"/>
      <c r="AC1625" s="38"/>
      <c r="AD1625" s="38"/>
      <c r="AE1625" s="38"/>
      <c r="AR1625" s="225" t="s">
        <v>254</v>
      </c>
      <c r="AT1625" s="225" t="s">
        <v>160</v>
      </c>
      <c r="AU1625" s="225" t="s">
        <v>87</v>
      </c>
      <c r="AY1625" s="17" t="s">
        <v>157</v>
      </c>
      <c r="BE1625" s="226">
        <f>IF(N1625="základní",J1625,0)</f>
        <v>0</v>
      </c>
      <c r="BF1625" s="226">
        <f>IF(N1625="snížená",J1625,0)</f>
        <v>0</v>
      </c>
      <c r="BG1625" s="226">
        <f>IF(N1625="zákl. přenesená",J1625,0)</f>
        <v>0</v>
      </c>
      <c r="BH1625" s="226">
        <f>IF(N1625="sníž. přenesená",J1625,0)</f>
        <v>0</v>
      </c>
      <c r="BI1625" s="226">
        <f>IF(N1625="nulová",J1625,0)</f>
        <v>0</v>
      </c>
      <c r="BJ1625" s="17" t="s">
        <v>85</v>
      </c>
      <c r="BK1625" s="226">
        <f>ROUND(I1625*H1625,2)</f>
        <v>0</v>
      </c>
      <c r="BL1625" s="17" t="s">
        <v>254</v>
      </c>
      <c r="BM1625" s="225" t="s">
        <v>3198</v>
      </c>
    </row>
    <row r="1626" s="2" customFormat="1" ht="16.5" customHeight="1">
      <c r="A1626" s="38"/>
      <c r="B1626" s="39"/>
      <c r="C1626" s="260" t="s">
        <v>3199</v>
      </c>
      <c r="D1626" s="260" t="s">
        <v>240</v>
      </c>
      <c r="E1626" s="261" t="s">
        <v>3200</v>
      </c>
      <c r="F1626" s="262" t="s">
        <v>3201</v>
      </c>
      <c r="G1626" s="263" t="s">
        <v>352</v>
      </c>
      <c r="H1626" s="264">
        <v>1</v>
      </c>
      <c r="I1626" s="265"/>
      <c r="J1626" s="266">
        <f>ROUND(I1626*H1626,2)</f>
        <v>0</v>
      </c>
      <c r="K1626" s="262" t="s">
        <v>164</v>
      </c>
      <c r="L1626" s="267"/>
      <c r="M1626" s="268" t="s">
        <v>1</v>
      </c>
      <c r="N1626" s="269" t="s">
        <v>43</v>
      </c>
      <c r="O1626" s="91"/>
      <c r="P1626" s="223">
        <f>O1626*H1626</f>
        <v>0</v>
      </c>
      <c r="Q1626" s="223">
        <v>0.0012800000000000001</v>
      </c>
      <c r="R1626" s="223">
        <f>Q1626*H1626</f>
        <v>0.0012800000000000001</v>
      </c>
      <c r="S1626" s="223">
        <v>0</v>
      </c>
      <c r="T1626" s="224">
        <f>S1626*H1626</f>
        <v>0</v>
      </c>
      <c r="U1626" s="38"/>
      <c r="V1626" s="38"/>
      <c r="W1626" s="38"/>
      <c r="X1626" s="38"/>
      <c r="Y1626" s="38"/>
      <c r="Z1626" s="38"/>
      <c r="AA1626" s="38"/>
      <c r="AB1626" s="38"/>
      <c r="AC1626" s="38"/>
      <c r="AD1626" s="38"/>
      <c r="AE1626" s="38"/>
      <c r="AR1626" s="225" t="s">
        <v>367</v>
      </c>
      <c r="AT1626" s="225" t="s">
        <v>240</v>
      </c>
      <c r="AU1626" s="225" t="s">
        <v>87</v>
      </c>
      <c r="AY1626" s="17" t="s">
        <v>157</v>
      </c>
      <c r="BE1626" s="226">
        <f>IF(N1626="základní",J1626,0)</f>
        <v>0</v>
      </c>
      <c r="BF1626" s="226">
        <f>IF(N1626="snížená",J1626,0)</f>
        <v>0</v>
      </c>
      <c r="BG1626" s="226">
        <f>IF(N1626="zákl. přenesená",J1626,0)</f>
        <v>0</v>
      </c>
      <c r="BH1626" s="226">
        <f>IF(N1626="sníž. přenesená",J1626,0)</f>
        <v>0</v>
      </c>
      <c r="BI1626" s="226">
        <f>IF(N1626="nulová",J1626,0)</f>
        <v>0</v>
      </c>
      <c r="BJ1626" s="17" t="s">
        <v>85</v>
      </c>
      <c r="BK1626" s="226">
        <f>ROUND(I1626*H1626,2)</f>
        <v>0</v>
      </c>
      <c r="BL1626" s="17" t="s">
        <v>254</v>
      </c>
      <c r="BM1626" s="225" t="s">
        <v>3202</v>
      </c>
    </row>
    <row r="1627" s="2" customFormat="1" ht="24.15" customHeight="1">
      <c r="A1627" s="38"/>
      <c r="B1627" s="39"/>
      <c r="C1627" s="214" t="s">
        <v>3203</v>
      </c>
      <c r="D1627" s="214" t="s">
        <v>160</v>
      </c>
      <c r="E1627" s="215" t="s">
        <v>3204</v>
      </c>
      <c r="F1627" s="216" t="s">
        <v>3205</v>
      </c>
      <c r="G1627" s="217" t="s">
        <v>352</v>
      </c>
      <c r="H1627" s="218">
        <v>1</v>
      </c>
      <c r="I1627" s="219"/>
      <c r="J1627" s="220">
        <f>ROUND(I1627*H1627,2)</f>
        <v>0</v>
      </c>
      <c r="K1627" s="216" t="s">
        <v>164</v>
      </c>
      <c r="L1627" s="44"/>
      <c r="M1627" s="221" t="s">
        <v>1</v>
      </c>
      <c r="N1627" s="222" t="s">
        <v>43</v>
      </c>
      <c r="O1627" s="91"/>
      <c r="P1627" s="223">
        <f>O1627*H1627</f>
        <v>0</v>
      </c>
      <c r="Q1627" s="223">
        <v>0</v>
      </c>
      <c r="R1627" s="223">
        <f>Q1627*H1627</f>
        <v>0</v>
      </c>
      <c r="S1627" s="223">
        <v>0</v>
      </c>
      <c r="T1627" s="224">
        <f>S1627*H1627</f>
        <v>0</v>
      </c>
      <c r="U1627" s="38"/>
      <c r="V1627" s="38"/>
      <c r="W1627" s="38"/>
      <c r="X1627" s="38"/>
      <c r="Y1627" s="38"/>
      <c r="Z1627" s="38"/>
      <c r="AA1627" s="38"/>
      <c r="AB1627" s="38"/>
      <c r="AC1627" s="38"/>
      <c r="AD1627" s="38"/>
      <c r="AE1627" s="38"/>
      <c r="AR1627" s="225" t="s">
        <v>254</v>
      </c>
      <c r="AT1627" s="225" t="s">
        <v>160</v>
      </c>
      <c r="AU1627" s="225" t="s">
        <v>87</v>
      </c>
      <c r="AY1627" s="17" t="s">
        <v>157</v>
      </c>
      <c r="BE1627" s="226">
        <f>IF(N1627="základní",J1627,0)</f>
        <v>0</v>
      </c>
      <c r="BF1627" s="226">
        <f>IF(N1627="snížená",J1627,0)</f>
        <v>0</v>
      </c>
      <c r="BG1627" s="226">
        <f>IF(N1627="zákl. přenesená",J1627,0)</f>
        <v>0</v>
      </c>
      <c r="BH1627" s="226">
        <f>IF(N1627="sníž. přenesená",J1627,0)</f>
        <v>0</v>
      </c>
      <c r="BI1627" s="226">
        <f>IF(N1627="nulová",J1627,0)</f>
        <v>0</v>
      </c>
      <c r="BJ1627" s="17" t="s">
        <v>85</v>
      </c>
      <c r="BK1627" s="226">
        <f>ROUND(I1627*H1627,2)</f>
        <v>0</v>
      </c>
      <c r="BL1627" s="17" t="s">
        <v>254</v>
      </c>
      <c r="BM1627" s="225" t="s">
        <v>3206</v>
      </c>
    </row>
    <row r="1628" s="2" customFormat="1" ht="16.5" customHeight="1">
      <c r="A1628" s="38"/>
      <c r="B1628" s="39"/>
      <c r="C1628" s="260" t="s">
        <v>3207</v>
      </c>
      <c r="D1628" s="260" t="s">
        <v>240</v>
      </c>
      <c r="E1628" s="261" t="s">
        <v>3050</v>
      </c>
      <c r="F1628" s="262" t="s">
        <v>3051</v>
      </c>
      <c r="G1628" s="263" t="s">
        <v>352</v>
      </c>
      <c r="H1628" s="264">
        <v>1</v>
      </c>
      <c r="I1628" s="265"/>
      <c r="J1628" s="266">
        <f>ROUND(I1628*H1628,2)</f>
        <v>0</v>
      </c>
      <c r="K1628" s="262" t="s">
        <v>164</v>
      </c>
      <c r="L1628" s="267"/>
      <c r="M1628" s="268" t="s">
        <v>1</v>
      </c>
      <c r="N1628" s="269" t="s">
        <v>43</v>
      </c>
      <c r="O1628" s="91"/>
      <c r="P1628" s="223">
        <f>O1628*H1628</f>
        <v>0</v>
      </c>
      <c r="Q1628" s="223">
        <v>0.00012</v>
      </c>
      <c r="R1628" s="223">
        <f>Q1628*H1628</f>
        <v>0.00012</v>
      </c>
      <c r="S1628" s="223">
        <v>0</v>
      </c>
      <c r="T1628" s="224">
        <f>S1628*H1628</f>
        <v>0</v>
      </c>
      <c r="U1628" s="38"/>
      <c r="V1628" s="38"/>
      <c r="W1628" s="38"/>
      <c r="X1628" s="38"/>
      <c r="Y1628" s="38"/>
      <c r="Z1628" s="38"/>
      <c r="AA1628" s="38"/>
      <c r="AB1628" s="38"/>
      <c r="AC1628" s="38"/>
      <c r="AD1628" s="38"/>
      <c r="AE1628" s="38"/>
      <c r="AR1628" s="225" t="s">
        <v>367</v>
      </c>
      <c r="AT1628" s="225" t="s">
        <v>240</v>
      </c>
      <c r="AU1628" s="225" t="s">
        <v>87</v>
      </c>
      <c r="AY1628" s="17" t="s">
        <v>157</v>
      </c>
      <c r="BE1628" s="226">
        <f>IF(N1628="základní",J1628,0)</f>
        <v>0</v>
      </c>
      <c r="BF1628" s="226">
        <f>IF(N1628="snížená",J1628,0)</f>
        <v>0</v>
      </c>
      <c r="BG1628" s="226">
        <f>IF(N1628="zákl. přenesená",J1628,0)</f>
        <v>0</v>
      </c>
      <c r="BH1628" s="226">
        <f>IF(N1628="sníž. přenesená",J1628,0)</f>
        <v>0</v>
      </c>
      <c r="BI1628" s="226">
        <f>IF(N1628="nulová",J1628,0)</f>
        <v>0</v>
      </c>
      <c r="BJ1628" s="17" t="s">
        <v>85</v>
      </c>
      <c r="BK1628" s="226">
        <f>ROUND(I1628*H1628,2)</f>
        <v>0</v>
      </c>
      <c r="BL1628" s="17" t="s">
        <v>254</v>
      </c>
      <c r="BM1628" s="225" t="s">
        <v>3208</v>
      </c>
    </row>
    <row r="1629" s="2" customFormat="1" ht="24.15" customHeight="1">
      <c r="A1629" s="38"/>
      <c r="B1629" s="39"/>
      <c r="C1629" s="214" t="s">
        <v>3209</v>
      </c>
      <c r="D1629" s="214" t="s">
        <v>160</v>
      </c>
      <c r="E1629" s="215" t="s">
        <v>3210</v>
      </c>
      <c r="F1629" s="216" t="s">
        <v>3211</v>
      </c>
      <c r="G1629" s="217" t="s">
        <v>352</v>
      </c>
      <c r="H1629" s="218">
        <v>15</v>
      </c>
      <c r="I1629" s="219"/>
      <c r="J1629" s="220">
        <f>ROUND(I1629*H1629,2)</f>
        <v>0</v>
      </c>
      <c r="K1629" s="216" t="s">
        <v>164</v>
      </c>
      <c r="L1629" s="44"/>
      <c r="M1629" s="221" t="s">
        <v>1</v>
      </c>
      <c r="N1629" s="222" t="s">
        <v>43</v>
      </c>
      <c r="O1629" s="91"/>
      <c r="P1629" s="223">
        <f>O1629*H1629</f>
        <v>0</v>
      </c>
      <c r="Q1629" s="223">
        <v>0</v>
      </c>
      <c r="R1629" s="223">
        <f>Q1629*H1629</f>
        <v>0</v>
      </c>
      <c r="S1629" s="223">
        <v>0</v>
      </c>
      <c r="T1629" s="224">
        <f>S1629*H1629</f>
        <v>0</v>
      </c>
      <c r="U1629" s="38"/>
      <c r="V1629" s="38"/>
      <c r="W1629" s="38"/>
      <c r="X1629" s="38"/>
      <c r="Y1629" s="38"/>
      <c r="Z1629" s="38"/>
      <c r="AA1629" s="38"/>
      <c r="AB1629" s="38"/>
      <c r="AC1629" s="38"/>
      <c r="AD1629" s="38"/>
      <c r="AE1629" s="38"/>
      <c r="AR1629" s="225" t="s">
        <v>254</v>
      </c>
      <c r="AT1629" s="225" t="s">
        <v>160</v>
      </c>
      <c r="AU1629" s="225" t="s">
        <v>87</v>
      </c>
      <c r="AY1629" s="17" t="s">
        <v>157</v>
      </c>
      <c r="BE1629" s="226">
        <f>IF(N1629="základní",J1629,0)</f>
        <v>0</v>
      </c>
      <c r="BF1629" s="226">
        <f>IF(N1629="snížená",J1629,0)</f>
        <v>0</v>
      </c>
      <c r="BG1629" s="226">
        <f>IF(N1629="zákl. přenesená",J1629,0)</f>
        <v>0</v>
      </c>
      <c r="BH1629" s="226">
        <f>IF(N1629="sníž. přenesená",J1629,0)</f>
        <v>0</v>
      </c>
      <c r="BI1629" s="226">
        <f>IF(N1629="nulová",J1629,0)</f>
        <v>0</v>
      </c>
      <c r="BJ1629" s="17" t="s">
        <v>85</v>
      </c>
      <c r="BK1629" s="226">
        <f>ROUND(I1629*H1629,2)</f>
        <v>0</v>
      </c>
      <c r="BL1629" s="17" t="s">
        <v>254</v>
      </c>
      <c r="BM1629" s="225" t="s">
        <v>3212</v>
      </c>
    </row>
    <row r="1630" s="2" customFormat="1" ht="16.5" customHeight="1">
      <c r="A1630" s="38"/>
      <c r="B1630" s="39"/>
      <c r="C1630" s="260" t="s">
        <v>3213</v>
      </c>
      <c r="D1630" s="260" t="s">
        <v>240</v>
      </c>
      <c r="E1630" s="261" t="s">
        <v>3058</v>
      </c>
      <c r="F1630" s="262" t="s">
        <v>3059</v>
      </c>
      <c r="G1630" s="263" t="s">
        <v>202</v>
      </c>
      <c r="H1630" s="264">
        <v>15</v>
      </c>
      <c r="I1630" s="265"/>
      <c r="J1630" s="266">
        <f>ROUND(I1630*H1630,2)</f>
        <v>0</v>
      </c>
      <c r="K1630" s="262" t="s">
        <v>164</v>
      </c>
      <c r="L1630" s="267"/>
      <c r="M1630" s="268" t="s">
        <v>1</v>
      </c>
      <c r="N1630" s="269" t="s">
        <v>43</v>
      </c>
      <c r="O1630" s="91"/>
      <c r="P1630" s="223">
        <f>O1630*H1630</f>
        <v>0</v>
      </c>
      <c r="Q1630" s="223">
        <v>0.00040999999999999999</v>
      </c>
      <c r="R1630" s="223">
        <f>Q1630*H1630</f>
        <v>0.0061500000000000001</v>
      </c>
      <c r="S1630" s="223">
        <v>0</v>
      </c>
      <c r="T1630" s="224">
        <f>S1630*H1630</f>
        <v>0</v>
      </c>
      <c r="U1630" s="38"/>
      <c r="V1630" s="38"/>
      <c r="W1630" s="38"/>
      <c r="X1630" s="38"/>
      <c r="Y1630" s="38"/>
      <c r="Z1630" s="38"/>
      <c r="AA1630" s="38"/>
      <c r="AB1630" s="38"/>
      <c r="AC1630" s="38"/>
      <c r="AD1630" s="38"/>
      <c r="AE1630" s="38"/>
      <c r="AR1630" s="225" t="s">
        <v>367</v>
      </c>
      <c r="AT1630" s="225" t="s">
        <v>240</v>
      </c>
      <c r="AU1630" s="225" t="s">
        <v>87</v>
      </c>
      <c r="AY1630" s="17" t="s">
        <v>157</v>
      </c>
      <c r="BE1630" s="226">
        <f>IF(N1630="základní",J1630,0)</f>
        <v>0</v>
      </c>
      <c r="BF1630" s="226">
        <f>IF(N1630="snížená",J1630,0)</f>
        <v>0</v>
      </c>
      <c r="BG1630" s="226">
        <f>IF(N1630="zákl. přenesená",J1630,0)</f>
        <v>0</v>
      </c>
      <c r="BH1630" s="226">
        <f>IF(N1630="sníž. přenesená",J1630,0)</f>
        <v>0</v>
      </c>
      <c r="BI1630" s="226">
        <f>IF(N1630="nulová",J1630,0)</f>
        <v>0</v>
      </c>
      <c r="BJ1630" s="17" t="s">
        <v>85</v>
      </c>
      <c r="BK1630" s="226">
        <f>ROUND(I1630*H1630,2)</f>
        <v>0</v>
      </c>
      <c r="BL1630" s="17" t="s">
        <v>254</v>
      </c>
      <c r="BM1630" s="225" t="s">
        <v>3214</v>
      </c>
    </row>
    <row r="1631" s="2" customFormat="1" ht="21.75" customHeight="1">
      <c r="A1631" s="38"/>
      <c r="B1631" s="39"/>
      <c r="C1631" s="214" t="s">
        <v>3215</v>
      </c>
      <c r="D1631" s="214" t="s">
        <v>160</v>
      </c>
      <c r="E1631" s="215" t="s">
        <v>3216</v>
      </c>
      <c r="F1631" s="216" t="s">
        <v>3217</v>
      </c>
      <c r="G1631" s="217" t="s">
        <v>202</v>
      </c>
      <c r="H1631" s="218">
        <v>8.5999999999999996</v>
      </c>
      <c r="I1631" s="219"/>
      <c r="J1631" s="220">
        <f>ROUND(I1631*H1631,2)</f>
        <v>0</v>
      </c>
      <c r="K1631" s="216" t="s">
        <v>164</v>
      </c>
      <c r="L1631" s="44"/>
      <c r="M1631" s="221" t="s">
        <v>1</v>
      </c>
      <c r="N1631" s="222" t="s">
        <v>43</v>
      </c>
      <c r="O1631" s="91"/>
      <c r="P1631" s="223">
        <f>O1631*H1631</f>
        <v>0</v>
      </c>
      <c r="Q1631" s="223">
        <v>0</v>
      </c>
      <c r="R1631" s="223">
        <f>Q1631*H1631</f>
        <v>0</v>
      </c>
      <c r="S1631" s="223">
        <v>0</v>
      </c>
      <c r="T1631" s="224">
        <f>S1631*H1631</f>
        <v>0</v>
      </c>
      <c r="U1631" s="38"/>
      <c r="V1631" s="38"/>
      <c r="W1631" s="38"/>
      <c r="X1631" s="38"/>
      <c r="Y1631" s="38"/>
      <c r="Z1631" s="38"/>
      <c r="AA1631" s="38"/>
      <c r="AB1631" s="38"/>
      <c r="AC1631" s="38"/>
      <c r="AD1631" s="38"/>
      <c r="AE1631" s="38"/>
      <c r="AR1631" s="225" t="s">
        <v>254</v>
      </c>
      <c r="AT1631" s="225" t="s">
        <v>160</v>
      </c>
      <c r="AU1631" s="225" t="s">
        <v>87</v>
      </c>
      <c r="AY1631" s="17" t="s">
        <v>157</v>
      </c>
      <c r="BE1631" s="226">
        <f>IF(N1631="základní",J1631,0)</f>
        <v>0</v>
      </c>
      <c r="BF1631" s="226">
        <f>IF(N1631="snížená",J1631,0)</f>
        <v>0</v>
      </c>
      <c r="BG1631" s="226">
        <f>IF(N1631="zákl. přenesená",J1631,0)</f>
        <v>0</v>
      </c>
      <c r="BH1631" s="226">
        <f>IF(N1631="sníž. přenesená",J1631,0)</f>
        <v>0</v>
      </c>
      <c r="BI1631" s="226">
        <f>IF(N1631="nulová",J1631,0)</f>
        <v>0</v>
      </c>
      <c r="BJ1631" s="17" t="s">
        <v>85</v>
      </c>
      <c r="BK1631" s="226">
        <f>ROUND(I1631*H1631,2)</f>
        <v>0</v>
      </c>
      <c r="BL1631" s="17" t="s">
        <v>254</v>
      </c>
      <c r="BM1631" s="225" t="s">
        <v>3218</v>
      </c>
    </row>
    <row r="1632" s="14" customFormat="1">
      <c r="A1632" s="14"/>
      <c r="B1632" s="238"/>
      <c r="C1632" s="239"/>
      <c r="D1632" s="229" t="s">
        <v>167</v>
      </c>
      <c r="E1632" s="240" t="s">
        <v>1</v>
      </c>
      <c r="F1632" s="241" t="s">
        <v>3219</v>
      </c>
      <c r="G1632" s="239"/>
      <c r="H1632" s="242">
        <v>8.5999999999999996</v>
      </c>
      <c r="I1632" s="243"/>
      <c r="J1632" s="239"/>
      <c r="K1632" s="239"/>
      <c r="L1632" s="244"/>
      <c r="M1632" s="245"/>
      <c r="N1632" s="246"/>
      <c r="O1632" s="246"/>
      <c r="P1632" s="246"/>
      <c r="Q1632" s="246"/>
      <c r="R1632" s="246"/>
      <c r="S1632" s="246"/>
      <c r="T1632" s="247"/>
      <c r="U1632" s="14"/>
      <c r="V1632" s="14"/>
      <c r="W1632" s="14"/>
      <c r="X1632" s="14"/>
      <c r="Y1632" s="14"/>
      <c r="Z1632" s="14"/>
      <c r="AA1632" s="14"/>
      <c r="AB1632" s="14"/>
      <c r="AC1632" s="14"/>
      <c r="AD1632" s="14"/>
      <c r="AE1632" s="14"/>
      <c r="AT1632" s="248" t="s">
        <v>167</v>
      </c>
      <c r="AU1632" s="248" t="s">
        <v>87</v>
      </c>
      <c r="AV1632" s="14" t="s">
        <v>87</v>
      </c>
      <c r="AW1632" s="14" t="s">
        <v>33</v>
      </c>
      <c r="AX1632" s="14" t="s">
        <v>78</v>
      </c>
      <c r="AY1632" s="248" t="s">
        <v>157</v>
      </c>
    </row>
    <row r="1633" s="15" customFormat="1">
      <c r="A1633" s="15"/>
      <c r="B1633" s="249"/>
      <c r="C1633" s="250"/>
      <c r="D1633" s="229" t="s">
        <v>167</v>
      </c>
      <c r="E1633" s="251" t="s">
        <v>1</v>
      </c>
      <c r="F1633" s="252" t="s">
        <v>171</v>
      </c>
      <c r="G1633" s="250"/>
      <c r="H1633" s="253">
        <v>8.5999999999999996</v>
      </c>
      <c r="I1633" s="254"/>
      <c r="J1633" s="250"/>
      <c r="K1633" s="250"/>
      <c r="L1633" s="255"/>
      <c r="M1633" s="256"/>
      <c r="N1633" s="257"/>
      <c r="O1633" s="257"/>
      <c r="P1633" s="257"/>
      <c r="Q1633" s="257"/>
      <c r="R1633" s="257"/>
      <c r="S1633" s="257"/>
      <c r="T1633" s="258"/>
      <c r="U1633" s="15"/>
      <c r="V1633" s="15"/>
      <c r="W1633" s="15"/>
      <c r="X1633" s="15"/>
      <c r="Y1633" s="15"/>
      <c r="Z1633" s="15"/>
      <c r="AA1633" s="15"/>
      <c r="AB1633" s="15"/>
      <c r="AC1633" s="15"/>
      <c r="AD1633" s="15"/>
      <c r="AE1633" s="15"/>
      <c r="AT1633" s="259" t="s">
        <v>167</v>
      </c>
      <c r="AU1633" s="259" t="s">
        <v>87</v>
      </c>
      <c r="AV1633" s="15" t="s">
        <v>165</v>
      </c>
      <c r="AW1633" s="15" t="s">
        <v>33</v>
      </c>
      <c r="AX1633" s="15" t="s">
        <v>85</v>
      </c>
      <c r="AY1633" s="259" t="s">
        <v>157</v>
      </c>
    </row>
    <row r="1634" s="2" customFormat="1" ht="24.15" customHeight="1">
      <c r="A1634" s="38"/>
      <c r="B1634" s="39"/>
      <c r="C1634" s="260" t="s">
        <v>3220</v>
      </c>
      <c r="D1634" s="260" t="s">
        <v>240</v>
      </c>
      <c r="E1634" s="261" t="s">
        <v>3221</v>
      </c>
      <c r="F1634" s="262" t="s">
        <v>3222</v>
      </c>
      <c r="G1634" s="263" t="s">
        <v>202</v>
      </c>
      <c r="H1634" s="264">
        <v>2.73</v>
      </c>
      <c r="I1634" s="265"/>
      <c r="J1634" s="266">
        <f>ROUND(I1634*H1634,2)</f>
        <v>0</v>
      </c>
      <c r="K1634" s="262" t="s">
        <v>164</v>
      </c>
      <c r="L1634" s="267"/>
      <c r="M1634" s="268" t="s">
        <v>1</v>
      </c>
      <c r="N1634" s="269" t="s">
        <v>43</v>
      </c>
      <c r="O1634" s="91"/>
      <c r="P1634" s="223">
        <f>O1634*H1634</f>
        <v>0</v>
      </c>
      <c r="Q1634" s="223">
        <v>0.00012</v>
      </c>
      <c r="R1634" s="223">
        <f>Q1634*H1634</f>
        <v>0.00032759999999999999</v>
      </c>
      <c r="S1634" s="223">
        <v>0</v>
      </c>
      <c r="T1634" s="224">
        <f>S1634*H1634</f>
        <v>0</v>
      </c>
      <c r="U1634" s="38"/>
      <c r="V1634" s="38"/>
      <c r="W1634" s="38"/>
      <c r="X1634" s="38"/>
      <c r="Y1634" s="38"/>
      <c r="Z1634" s="38"/>
      <c r="AA1634" s="38"/>
      <c r="AB1634" s="38"/>
      <c r="AC1634" s="38"/>
      <c r="AD1634" s="38"/>
      <c r="AE1634" s="38"/>
      <c r="AR1634" s="225" t="s">
        <v>367</v>
      </c>
      <c r="AT1634" s="225" t="s">
        <v>240</v>
      </c>
      <c r="AU1634" s="225" t="s">
        <v>87</v>
      </c>
      <c r="AY1634" s="17" t="s">
        <v>157</v>
      </c>
      <c r="BE1634" s="226">
        <f>IF(N1634="základní",J1634,0)</f>
        <v>0</v>
      </c>
      <c r="BF1634" s="226">
        <f>IF(N1634="snížená",J1634,0)</f>
        <v>0</v>
      </c>
      <c r="BG1634" s="226">
        <f>IF(N1634="zákl. přenesená",J1634,0)</f>
        <v>0</v>
      </c>
      <c r="BH1634" s="226">
        <f>IF(N1634="sníž. přenesená",J1634,0)</f>
        <v>0</v>
      </c>
      <c r="BI1634" s="226">
        <f>IF(N1634="nulová",J1634,0)</f>
        <v>0</v>
      </c>
      <c r="BJ1634" s="17" t="s">
        <v>85</v>
      </c>
      <c r="BK1634" s="226">
        <f>ROUND(I1634*H1634,2)</f>
        <v>0</v>
      </c>
      <c r="BL1634" s="17" t="s">
        <v>254</v>
      </c>
      <c r="BM1634" s="225" t="s">
        <v>3223</v>
      </c>
    </row>
    <row r="1635" s="14" customFormat="1">
      <c r="A1635" s="14"/>
      <c r="B1635" s="238"/>
      <c r="C1635" s="239"/>
      <c r="D1635" s="229" t="s">
        <v>167</v>
      </c>
      <c r="E1635" s="239"/>
      <c r="F1635" s="241" t="s">
        <v>3224</v>
      </c>
      <c r="G1635" s="239"/>
      <c r="H1635" s="242">
        <v>2.73</v>
      </c>
      <c r="I1635" s="243"/>
      <c r="J1635" s="239"/>
      <c r="K1635" s="239"/>
      <c r="L1635" s="244"/>
      <c r="M1635" s="245"/>
      <c r="N1635" s="246"/>
      <c r="O1635" s="246"/>
      <c r="P1635" s="246"/>
      <c r="Q1635" s="246"/>
      <c r="R1635" s="246"/>
      <c r="S1635" s="246"/>
      <c r="T1635" s="247"/>
      <c r="U1635" s="14"/>
      <c r="V1635" s="14"/>
      <c r="W1635" s="14"/>
      <c r="X1635" s="14"/>
      <c r="Y1635" s="14"/>
      <c r="Z1635" s="14"/>
      <c r="AA1635" s="14"/>
      <c r="AB1635" s="14"/>
      <c r="AC1635" s="14"/>
      <c r="AD1635" s="14"/>
      <c r="AE1635" s="14"/>
      <c r="AT1635" s="248" t="s">
        <v>167</v>
      </c>
      <c r="AU1635" s="248" t="s">
        <v>87</v>
      </c>
      <c r="AV1635" s="14" t="s">
        <v>87</v>
      </c>
      <c r="AW1635" s="14" t="s">
        <v>4</v>
      </c>
      <c r="AX1635" s="14" t="s">
        <v>85</v>
      </c>
      <c r="AY1635" s="248" t="s">
        <v>157</v>
      </c>
    </row>
    <row r="1636" s="2" customFormat="1" ht="24.15" customHeight="1">
      <c r="A1636" s="38"/>
      <c r="B1636" s="39"/>
      <c r="C1636" s="260" t="s">
        <v>3225</v>
      </c>
      <c r="D1636" s="260" t="s">
        <v>240</v>
      </c>
      <c r="E1636" s="261" t="s">
        <v>3226</v>
      </c>
      <c r="F1636" s="262" t="s">
        <v>3227</v>
      </c>
      <c r="G1636" s="263" t="s">
        <v>202</v>
      </c>
      <c r="H1636" s="264">
        <v>6.2999999999999998</v>
      </c>
      <c r="I1636" s="265"/>
      <c r="J1636" s="266">
        <f>ROUND(I1636*H1636,2)</f>
        <v>0</v>
      </c>
      <c r="K1636" s="262" t="s">
        <v>164</v>
      </c>
      <c r="L1636" s="267"/>
      <c r="M1636" s="268" t="s">
        <v>1</v>
      </c>
      <c r="N1636" s="269" t="s">
        <v>43</v>
      </c>
      <c r="O1636" s="91"/>
      <c r="P1636" s="223">
        <f>O1636*H1636</f>
        <v>0</v>
      </c>
      <c r="Q1636" s="223">
        <v>0.00018000000000000001</v>
      </c>
      <c r="R1636" s="223">
        <f>Q1636*H1636</f>
        <v>0.001134</v>
      </c>
      <c r="S1636" s="223">
        <v>0</v>
      </c>
      <c r="T1636" s="224">
        <f>S1636*H1636</f>
        <v>0</v>
      </c>
      <c r="U1636" s="38"/>
      <c r="V1636" s="38"/>
      <c r="W1636" s="38"/>
      <c r="X1636" s="38"/>
      <c r="Y1636" s="38"/>
      <c r="Z1636" s="38"/>
      <c r="AA1636" s="38"/>
      <c r="AB1636" s="38"/>
      <c r="AC1636" s="38"/>
      <c r="AD1636" s="38"/>
      <c r="AE1636" s="38"/>
      <c r="AR1636" s="225" t="s">
        <v>367</v>
      </c>
      <c r="AT1636" s="225" t="s">
        <v>240</v>
      </c>
      <c r="AU1636" s="225" t="s">
        <v>87</v>
      </c>
      <c r="AY1636" s="17" t="s">
        <v>157</v>
      </c>
      <c r="BE1636" s="226">
        <f>IF(N1636="základní",J1636,0)</f>
        <v>0</v>
      </c>
      <c r="BF1636" s="226">
        <f>IF(N1636="snížená",J1636,0)</f>
        <v>0</v>
      </c>
      <c r="BG1636" s="226">
        <f>IF(N1636="zákl. přenesená",J1636,0)</f>
        <v>0</v>
      </c>
      <c r="BH1636" s="226">
        <f>IF(N1636="sníž. přenesená",J1636,0)</f>
        <v>0</v>
      </c>
      <c r="BI1636" s="226">
        <f>IF(N1636="nulová",J1636,0)</f>
        <v>0</v>
      </c>
      <c r="BJ1636" s="17" t="s">
        <v>85</v>
      </c>
      <c r="BK1636" s="226">
        <f>ROUND(I1636*H1636,2)</f>
        <v>0</v>
      </c>
      <c r="BL1636" s="17" t="s">
        <v>254</v>
      </c>
      <c r="BM1636" s="225" t="s">
        <v>3228</v>
      </c>
    </row>
    <row r="1637" s="14" customFormat="1">
      <c r="A1637" s="14"/>
      <c r="B1637" s="238"/>
      <c r="C1637" s="239"/>
      <c r="D1637" s="229" t="s">
        <v>167</v>
      </c>
      <c r="E1637" s="239"/>
      <c r="F1637" s="241" t="s">
        <v>3229</v>
      </c>
      <c r="G1637" s="239"/>
      <c r="H1637" s="242">
        <v>6.2999999999999998</v>
      </c>
      <c r="I1637" s="243"/>
      <c r="J1637" s="239"/>
      <c r="K1637" s="239"/>
      <c r="L1637" s="244"/>
      <c r="M1637" s="245"/>
      <c r="N1637" s="246"/>
      <c r="O1637" s="246"/>
      <c r="P1637" s="246"/>
      <c r="Q1637" s="246"/>
      <c r="R1637" s="246"/>
      <c r="S1637" s="246"/>
      <c r="T1637" s="247"/>
      <c r="U1637" s="14"/>
      <c r="V1637" s="14"/>
      <c r="W1637" s="14"/>
      <c r="X1637" s="14"/>
      <c r="Y1637" s="14"/>
      <c r="Z1637" s="14"/>
      <c r="AA1637" s="14"/>
      <c r="AB1637" s="14"/>
      <c r="AC1637" s="14"/>
      <c r="AD1637" s="14"/>
      <c r="AE1637" s="14"/>
      <c r="AT1637" s="248" t="s">
        <v>167</v>
      </c>
      <c r="AU1637" s="248" t="s">
        <v>87</v>
      </c>
      <c r="AV1637" s="14" t="s">
        <v>87</v>
      </c>
      <c r="AW1637" s="14" t="s">
        <v>4</v>
      </c>
      <c r="AX1637" s="14" t="s">
        <v>85</v>
      </c>
      <c r="AY1637" s="248" t="s">
        <v>157</v>
      </c>
    </row>
    <row r="1638" s="2" customFormat="1" ht="16.5" customHeight="1">
      <c r="A1638" s="38"/>
      <c r="B1638" s="39"/>
      <c r="C1638" s="214" t="s">
        <v>3230</v>
      </c>
      <c r="D1638" s="214" t="s">
        <v>160</v>
      </c>
      <c r="E1638" s="215" t="s">
        <v>3231</v>
      </c>
      <c r="F1638" s="216" t="s">
        <v>3232</v>
      </c>
      <c r="G1638" s="217" t="s">
        <v>3233</v>
      </c>
      <c r="H1638" s="218">
        <v>6</v>
      </c>
      <c r="I1638" s="219"/>
      <c r="J1638" s="220">
        <f>ROUND(I1638*H1638,2)</f>
        <v>0</v>
      </c>
      <c r="K1638" s="216" t="s">
        <v>164</v>
      </c>
      <c r="L1638" s="44"/>
      <c r="M1638" s="221" t="s">
        <v>1</v>
      </c>
      <c r="N1638" s="222" t="s">
        <v>43</v>
      </c>
      <c r="O1638" s="91"/>
      <c r="P1638" s="223">
        <f>O1638*H1638</f>
        <v>0</v>
      </c>
      <c r="Q1638" s="223">
        <v>0</v>
      </c>
      <c r="R1638" s="223">
        <f>Q1638*H1638</f>
        <v>0</v>
      </c>
      <c r="S1638" s="223">
        <v>0</v>
      </c>
      <c r="T1638" s="224">
        <f>S1638*H1638</f>
        <v>0</v>
      </c>
      <c r="U1638" s="38"/>
      <c r="V1638" s="38"/>
      <c r="W1638" s="38"/>
      <c r="X1638" s="38"/>
      <c r="Y1638" s="38"/>
      <c r="Z1638" s="38"/>
      <c r="AA1638" s="38"/>
      <c r="AB1638" s="38"/>
      <c r="AC1638" s="38"/>
      <c r="AD1638" s="38"/>
      <c r="AE1638" s="38"/>
      <c r="AR1638" s="225" t="s">
        <v>254</v>
      </c>
      <c r="AT1638" s="225" t="s">
        <v>160</v>
      </c>
      <c r="AU1638" s="225" t="s">
        <v>87</v>
      </c>
      <c r="AY1638" s="17" t="s">
        <v>157</v>
      </c>
      <c r="BE1638" s="226">
        <f>IF(N1638="základní",J1638,0)</f>
        <v>0</v>
      </c>
      <c r="BF1638" s="226">
        <f>IF(N1638="snížená",J1638,0)</f>
        <v>0</v>
      </c>
      <c r="BG1638" s="226">
        <f>IF(N1638="zákl. přenesená",J1638,0)</f>
        <v>0</v>
      </c>
      <c r="BH1638" s="226">
        <f>IF(N1638="sníž. přenesená",J1638,0)</f>
        <v>0</v>
      </c>
      <c r="BI1638" s="226">
        <f>IF(N1638="nulová",J1638,0)</f>
        <v>0</v>
      </c>
      <c r="BJ1638" s="17" t="s">
        <v>85</v>
      </c>
      <c r="BK1638" s="226">
        <f>ROUND(I1638*H1638,2)</f>
        <v>0</v>
      </c>
      <c r="BL1638" s="17" t="s">
        <v>254</v>
      </c>
      <c r="BM1638" s="225" t="s">
        <v>3234</v>
      </c>
    </row>
    <row r="1639" s="2" customFormat="1" ht="16.5" customHeight="1">
      <c r="A1639" s="38"/>
      <c r="B1639" s="39"/>
      <c r="C1639" s="260" t="s">
        <v>3235</v>
      </c>
      <c r="D1639" s="260" t="s">
        <v>240</v>
      </c>
      <c r="E1639" s="261" t="s">
        <v>3236</v>
      </c>
      <c r="F1639" s="262" t="s">
        <v>3237</v>
      </c>
      <c r="G1639" s="263" t="s">
        <v>3233</v>
      </c>
      <c r="H1639" s="264">
        <v>6</v>
      </c>
      <c r="I1639" s="265"/>
      <c r="J1639" s="266">
        <f>ROUND(I1639*H1639,2)</f>
        <v>0</v>
      </c>
      <c r="K1639" s="262" t="s">
        <v>164</v>
      </c>
      <c r="L1639" s="267"/>
      <c r="M1639" s="268" t="s">
        <v>1</v>
      </c>
      <c r="N1639" s="269" t="s">
        <v>43</v>
      </c>
      <c r="O1639" s="91"/>
      <c r="P1639" s="223">
        <f>O1639*H1639</f>
        <v>0</v>
      </c>
      <c r="Q1639" s="223">
        <v>0.001</v>
      </c>
      <c r="R1639" s="223">
        <f>Q1639*H1639</f>
        <v>0.0060000000000000001</v>
      </c>
      <c r="S1639" s="223">
        <v>0</v>
      </c>
      <c r="T1639" s="224">
        <f>S1639*H1639</f>
        <v>0</v>
      </c>
      <c r="U1639" s="38"/>
      <c r="V1639" s="38"/>
      <c r="W1639" s="38"/>
      <c r="X1639" s="38"/>
      <c r="Y1639" s="38"/>
      <c r="Z1639" s="38"/>
      <c r="AA1639" s="38"/>
      <c r="AB1639" s="38"/>
      <c r="AC1639" s="38"/>
      <c r="AD1639" s="38"/>
      <c r="AE1639" s="38"/>
      <c r="AR1639" s="225" t="s">
        <v>367</v>
      </c>
      <c r="AT1639" s="225" t="s">
        <v>240</v>
      </c>
      <c r="AU1639" s="225" t="s">
        <v>87</v>
      </c>
      <c r="AY1639" s="17" t="s">
        <v>157</v>
      </c>
      <c r="BE1639" s="226">
        <f>IF(N1639="základní",J1639,0)</f>
        <v>0</v>
      </c>
      <c r="BF1639" s="226">
        <f>IF(N1639="snížená",J1639,0)</f>
        <v>0</v>
      </c>
      <c r="BG1639" s="226">
        <f>IF(N1639="zákl. přenesená",J1639,0)</f>
        <v>0</v>
      </c>
      <c r="BH1639" s="226">
        <f>IF(N1639="sníž. přenesená",J1639,0)</f>
        <v>0</v>
      </c>
      <c r="BI1639" s="226">
        <f>IF(N1639="nulová",J1639,0)</f>
        <v>0</v>
      </c>
      <c r="BJ1639" s="17" t="s">
        <v>85</v>
      </c>
      <c r="BK1639" s="226">
        <f>ROUND(I1639*H1639,2)</f>
        <v>0</v>
      </c>
      <c r="BL1639" s="17" t="s">
        <v>254</v>
      </c>
      <c r="BM1639" s="225" t="s">
        <v>3238</v>
      </c>
    </row>
    <row r="1640" s="2" customFormat="1" ht="49.05" customHeight="1">
      <c r="A1640" s="38"/>
      <c r="B1640" s="39"/>
      <c r="C1640" s="214" t="s">
        <v>3239</v>
      </c>
      <c r="D1640" s="214" t="s">
        <v>160</v>
      </c>
      <c r="E1640" s="215" t="s">
        <v>3240</v>
      </c>
      <c r="F1640" s="216" t="s">
        <v>3241</v>
      </c>
      <c r="G1640" s="217" t="s">
        <v>805</v>
      </c>
      <c r="H1640" s="270"/>
      <c r="I1640" s="219"/>
      <c r="J1640" s="220">
        <f>ROUND(I1640*H1640,2)</f>
        <v>0</v>
      </c>
      <c r="K1640" s="216" t="s">
        <v>164</v>
      </c>
      <c r="L1640" s="44"/>
      <c r="M1640" s="221" t="s">
        <v>1</v>
      </c>
      <c r="N1640" s="222" t="s">
        <v>43</v>
      </c>
      <c r="O1640" s="91"/>
      <c r="P1640" s="223">
        <f>O1640*H1640</f>
        <v>0</v>
      </c>
      <c r="Q1640" s="223">
        <v>0</v>
      </c>
      <c r="R1640" s="223">
        <f>Q1640*H1640</f>
        <v>0</v>
      </c>
      <c r="S1640" s="223">
        <v>0</v>
      </c>
      <c r="T1640" s="224">
        <f>S1640*H1640</f>
        <v>0</v>
      </c>
      <c r="U1640" s="38"/>
      <c r="V1640" s="38"/>
      <c r="W1640" s="38"/>
      <c r="X1640" s="38"/>
      <c r="Y1640" s="38"/>
      <c r="Z1640" s="38"/>
      <c r="AA1640" s="38"/>
      <c r="AB1640" s="38"/>
      <c r="AC1640" s="38"/>
      <c r="AD1640" s="38"/>
      <c r="AE1640" s="38"/>
      <c r="AR1640" s="225" t="s">
        <v>254</v>
      </c>
      <c r="AT1640" s="225" t="s">
        <v>160</v>
      </c>
      <c r="AU1640" s="225" t="s">
        <v>87</v>
      </c>
      <c r="AY1640" s="17" t="s">
        <v>157</v>
      </c>
      <c r="BE1640" s="226">
        <f>IF(N1640="základní",J1640,0)</f>
        <v>0</v>
      </c>
      <c r="BF1640" s="226">
        <f>IF(N1640="snížená",J1640,0)</f>
        <v>0</v>
      </c>
      <c r="BG1640" s="226">
        <f>IF(N1640="zákl. přenesená",J1640,0)</f>
        <v>0</v>
      </c>
      <c r="BH1640" s="226">
        <f>IF(N1640="sníž. přenesená",J1640,0)</f>
        <v>0</v>
      </c>
      <c r="BI1640" s="226">
        <f>IF(N1640="nulová",J1640,0)</f>
        <v>0</v>
      </c>
      <c r="BJ1640" s="17" t="s">
        <v>85</v>
      </c>
      <c r="BK1640" s="226">
        <f>ROUND(I1640*H1640,2)</f>
        <v>0</v>
      </c>
      <c r="BL1640" s="17" t="s">
        <v>254</v>
      </c>
      <c r="BM1640" s="225" t="s">
        <v>3242</v>
      </c>
    </row>
    <row r="1641" s="2" customFormat="1" ht="49.05" customHeight="1">
      <c r="A1641" s="38"/>
      <c r="B1641" s="39"/>
      <c r="C1641" s="214" t="s">
        <v>3243</v>
      </c>
      <c r="D1641" s="214" t="s">
        <v>160</v>
      </c>
      <c r="E1641" s="215" t="s">
        <v>3244</v>
      </c>
      <c r="F1641" s="216" t="s">
        <v>3245</v>
      </c>
      <c r="G1641" s="217" t="s">
        <v>805</v>
      </c>
      <c r="H1641" s="270"/>
      <c r="I1641" s="219"/>
      <c r="J1641" s="220">
        <f>ROUND(I1641*H1641,2)</f>
        <v>0</v>
      </c>
      <c r="K1641" s="216" t="s">
        <v>164</v>
      </c>
      <c r="L1641" s="44"/>
      <c r="M1641" s="221" t="s">
        <v>1</v>
      </c>
      <c r="N1641" s="222" t="s">
        <v>43</v>
      </c>
      <c r="O1641" s="91"/>
      <c r="P1641" s="223">
        <f>O1641*H1641</f>
        <v>0</v>
      </c>
      <c r="Q1641" s="223">
        <v>0</v>
      </c>
      <c r="R1641" s="223">
        <f>Q1641*H1641</f>
        <v>0</v>
      </c>
      <c r="S1641" s="223">
        <v>0</v>
      </c>
      <c r="T1641" s="224">
        <f>S1641*H1641</f>
        <v>0</v>
      </c>
      <c r="U1641" s="38"/>
      <c r="V1641" s="38"/>
      <c r="W1641" s="38"/>
      <c r="X1641" s="38"/>
      <c r="Y1641" s="38"/>
      <c r="Z1641" s="38"/>
      <c r="AA1641" s="38"/>
      <c r="AB1641" s="38"/>
      <c r="AC1641" s="38"/>
      <c r="AD1641" s="38"/>
      <c r="AE1641" s="38"/>
      <c r="AR1641" s="225" t="s">
        <v>254</v>
      </c>
      <c r="AT1641" s="225" t="s">
        <v>160</v>
      </c>
      <c r="AU1641" s="225" t="s">
        <v>87</v>
      </c>
      <c r="AY1641" s="17" t="s">
        <v>157</v>
      </c>
      <c r="BE1641" s="226">
        <f>IF(N1641="základní",J1641,0)</f>
        <v>0</v>
      </c>
      <c r="BF1641" s="226">
        <f>IF(N1641="snížená",J1641,0)</f>
        <v>0</v>
      </c>
      <c r="BG1641" s="226">
        <f>IF(N1641="zákl. přenesená",J1641,0)</f>
        <v>0</v>
      </c>
      <c r="BH1641" s="226">
        <f>IF(N1641="sníž. přenesená",J1641,0)</f>
        <v>0</v>
      </c>
      <c r="BI1641" s="226">
        <f>IF(N1641="nulová",J1641,0)</f>
        <v>0</v>
      </c>
      <c r="BJ1641" s="17" t="s">
        <v>85</v>
      </c>
      <c r="BK1641" s="226">
        <f>ROUND(I1641*H1641,2)</f>
        <v>0</v>
      </c>
      <c r="BL1641" s="17" t="s">
        <v>254</v>
      </c>
      <c r="BM1641" s="225" t="s">
        <v>3246</v>
      </c>
    </row>
    <row r="1642" s="12" customFormat="1" ht="22.8" customHeight="1">
      <c r="A1642" s="12"/>
      <c r="B1642" s="198"/>
      <c r="C1642" s="199"/>
      <c r="D1642" s="200" t="s">
        <v>77</v>
      </c>
      <c r="E1642" s="212" t="s">
        <v>3247</v>
      </c>
      <c r="F1642" s="212" t="s">
        <v>3248</v>
      </c>
      <c r="G1642" s="199"/>
      <c r="H1642" s="199"/>
      <c r="I1642" s="202"/>
      <c r="J1642" s="213">
        <f>BK1642</f>
        <v>0</v>
      </c>
      <c r="K1642" s="199"/>
      <c r="L1642" s="204"/>
      <c r="M1642" s="205"/>
      <c r="N1642" s="206"/>
      <c r="O1642" s="206"/>
      <c r="P1642" s="207">
        <f>SUM(P1643:P1689)</f>
        <v>0</v>
      </c>
      <c r="Q1642" s="206"/>
      <c r="R1642" s="207">
        <f>SUM(R1643:R1689)</f>
        <v>6.0854640899999994</v>
      </c>
      <c r="S1642" s="206"/>
      <c r="T1642" s="208">
        <f>SUM(T1643:T1689)</f>
        <v>2.1627350000000001</v>
      </c>
      <c r="U1642" s="12"/>
      <c r="V1642" s="12"/>
      <c r="W1642" s="12"/>
      <c r="X1642" s="12"/>
      <c r="Y1642" s="12"/>
      <c r="Z1642" s="12"/>
      <c r="AA1642" s="12"/>
      <c r="AB1642" s="12"/>
      <c r="AC1642" s="12"/>
      <c r="AD1642" s="12"/>
      <c r="AE1642" s="12"/>
      <c r="AR1642" s="209" t="s">
        <v>87</v>
      </c>
      <c r="AT1642" s="210" t="s">
        <v>77</v>
      </c>
      <c r="AU1642" s="210" t="s">
        <v>85</v>
      </c>
      <c r="AY1642" s="209" t="s">
        <v>157</v>
      </c>
      <c r="BK1642" s="211">
        <f>SUM(BK1643:BK1689)</f>
        <v>0</v>
      </c>
    </row>
    <row r="1643" s="2" customFormat="1" ht="37.8" customHeight="1">
      <c r="A1643" s="38"/>
      <c r="B1643" s="39"/>
      <c r="C1643" s="214" t="s">
        <v>3249</v>
      </c>
      <c r="D1643" s="214" t="s">
        <v>160</v>
      </c>
      <c r="E1643" s="215" t="s">
        <v>3250</v>
      </c>
      <c r="F1643" s="216" t="s">
        <v>3251</v>
      </c>
      <c r="G1643" s="217" t="s">
        <v>163</v>
      </c>
      <c r="H1643" s="218">
        <v>0.45600000000000002</v>
      </c>
      <c r="I1643" s="219"/>
      <c r="J1643" s="220">
        <f>ROUND(I1643*H1643,2)</f>
        <v>0</v>
      </c>
      <c r="K1643" s="216" t="s">
        <v>164</v>
      </c>
      <c r="L1643" s="44"/>
      <c r="M1643" s="221" t="s">
        <v>1</v>
      </c>
      <c r="N1643" s="222" t="s">
        <v>43</v>
      </c>
      <c r="O1643" s="91"/>
      <c r="P1643" s="223">
        <f>O1643*H1643</f>
        <v>0</v>
      </c>
      <c r="Q1643" s="223">
        <v>0.00189</v>
      </c>
      <c r="R1643" s="223">
        <f>Q1643*H1643</f>
        <v>0.00086184</v>
      </c>
      <c r="S1643" s="223">
        <v>0</v>
      </c>
      <c r="T1643" s="224">
        <f>S1643*H1643</f>
        <v>0</v>
      </c>
      <c r="U1643" s="38"/>
      <c r="V1643" s="38"/>
      <c r="W1643" s="38"/>
      <c r="X1643" s="38"/>
      <c r="Y1643" s="38"/>
      <c r="Z1643" s="38"/>
      <c r="AA1643" s="38"/>
      <c r="AB1643" s="38"/>
      <c r="AC1643" s="38"/>
      <c r="AD1643" s="38"/>
      <c r="AE1643" s="38"/>
      <c r="AR1643" s="225" t="s">
        <v>254</v>
      </c>
      <c r="AT1643" s="225" t="s">
        <v>160</v>
      </c>
      <c r="AU1643" s="225" t="s">
        <v>87</v>
      </c>
      <c r="AY1643" s="17" t="s">
        <v>157</v>
      </c>
      <c r="BE1643" s="226">
        <f>IF(N1643="základní",J1643,0)</f>
        <v>0</v>
      </c>
      <c r="BF1643" s="226">
        <f>IF(N1643="snížená",J1643,0)</f>
        <v>0</v>
      </c>
      <c r="BG1643" s="226">
        <f>IF(N1643="zákl. přenesená",J1643,0)</f>
        <v>0</v>
      </c>
      <c r="BH1643" s="226">
        <f>IF(N1643="sníž. přenesená",J1643,0)</f>
        <v>0</v>
      </c>
      <c r="BI1643" s="226">
        <f>IF(N1643="nulová",J1643,0)</f>
        <v>0</v>
      </c>
      <c r="BJ1643" s="17" t="s">
        <v>85</v>
      </c>
      <c r="BK1643" s="226">
        <f>ROUND(I1643*H1643,2)</f>
        <v>0</v>
      </c>
      <c r="BL1643" s="17" t="s">
        <v>254</v>
      </c>
      <c r="BM1643" s="225" t="s">
        <v>3252</v>
      </c>
    </row>
    <row r="1644" s="14" customFormat="1">
      <c r="A1644" s="14"/>
      <c r="B1644" s="238"/>
      <c r="C1644" s="239"/>
      <c r="D1644" s="229" t="s">
        <v>167</v>
      </c>
      <c r="E1644" s="240" t="s">
        <v>1</v>
      </c>
      <c r="F1644" s="241" t="s">
        <v>3253</v>
      </c>
      <c r="G1644" s="239"/>
      <c r="H1644" s="242">
        <v>0.20599999999999999</v>
      </c>
      <c r="I1644" s="243"/>
      <c r="J1644" s="239"/>
      <c r="K1644" s="239"/>
      <c r="L1644" s="244"/>
      <c r="M1644" s="245"/>
      <c r="N1644" s="246"/>
      <c r="O1644" s="246"/>
      <c r="P1644" s="246"/>
      <c r="Q1644" s="246"/>
      <c r="R1644" s="246"/>
      <c r="S1644" s="246"/>
      <c r="T1644" s="247"/>
      <c r="U1644" s="14"/>
      <c r="V1644" s="14"/>
      <c r="W1644" s="14"/>
      <c r="X1644" s="14"/>
      <c r="Y1644" s="14"/>
      <c r="Z1644" s="14"/>
      <c r="AA1644" s="14"/>
      <c r="AB1644" s="14"/>
      <c r="AC1644" s="14"/>
      <c r="AD1644" s="14"/>
      <c r="AE1644" s="14"/>
      <c r="AT1644" s="248" t="s">
        <v>167</v>
      </c>
      <c r="AU1644" s="248" t="s">
        <v>87</v>
      </c>
      <c r="AV1644" s="14" t="s">
        <v>87</v>
      </c>
      <c r="AW1644" s="14" t="s">
        <v>33</v>
      </c>
      <c r="AX1644" s="14" t="s">
        <v>78</v>
      </c>
      <c r="AY1644" s="248" t="s">
        <v>157</v>
      </c>
    </row>
    <row r="1645" s="14" customFormat="1">
      <c r="A1645" s="14"/>
      <c r="B1645" s="238"/>
      <c r="C1645" s="239"/>
      <c r="D1645" s="229" t="s">
        <v>167</v>
      </c>
      <c r="E1645" s="240" t="s">
        <v>1</v>
      </c>
      <c r="F1645" s="241" t="s">
        <v>3254</v>
      </c>
      <c r="G1645" s="239"/>
      <c r="H1645" s="242">
        <v>0.027</v>
      </c>
      <c r="I1645" s="243"/>
      <c r="J1645" s="239"/>
      <c r="K1645" s="239"/>
      <c r="L1645" s="244"/>
      <c r="M1645" s="245"/>
      <c r="N1645" s="246"/>
      <c r="O1645" s="246"/>
      <c r="P1645" s="246"/>
      <c r="Q1645" s="246"/>
      <c r="R1645" s="246"/>
      <c r="S1645" s="246"/>
      <c r="T1645" s="247"/>
      <c r="U1645" s="14"/>
      <c r="V1645" s="14"/>
      <c r="W1645" s="14"/>
      <c r="X1645" s="14"/>
      <c r="Y1645" s="14"/>
      <c r="Z1645" s="14"/>
      <c r="AA1645" s="14"/>
      <c r="AB1645" s="14"/>
      <c r="AC1645" s="14"/>
      <c r="AD1645" s="14"/>
      <c r="AE1645" s="14"/>
      <c r="AT1645" s="248" t="s">
        <v>167</v>
      </c>
      <c r="AU1645" s="248" t="s">
        <v>87</v>
      </c>
      <c r="AV1645" s="14" t="s">
        <v>87</v>
      </c>
      <c r="AW1645" s="14" t="s">
        <v>33</v>
      </c>
      <c r="AX1645" s="14" t="s">
        <v>78</v>
      </c>
      <c r="AY1645" s="248" t="s">
        <v>157</v>
      </c>
    </row>
    <row r="1646" s="14" customFormat="1">
      <c r="A1646" s="14"/>
      <c r="B1646" s="238"/>
      <c r="C1646" s="239"/>
      <c r="D1646" s="229" t="s">
        <v>167</v>
      </c>
      <c r="E1646" s="240" t="s">
        <v>1</v>
      </c>
      <c r="F1646" s="241" t="s">
        <v>3255</v>
      </c>
      <c r="G1646" s="239"/>
      <c r="H1646" s="242">
        <v>0.10199999999999999</v>
      </c>
      <c r="I1646" s="243"/>
      <c r="J1646" s="239"/>
      <c r="K1646" s="239"/>
      <c r="L1646" s="244"/>
      <c r="M1646" s="245"/>
      <c r="N1646" s="246"/>
      <c r="O1646" s="246"/>
      <c r="P1646" s="246"/>
      <c r="Q1646" s="246"/>
      <c r="R1646" s="246"/>
      <c r="S1646" s="246"/>
      <c r="T1646" s="247"/>
      <c r="U1646" s="14"/>
      <c r="V1646" s="14"/>
      <c r="W1646" s="14"/>
      <c r="X1646" s="14"/>
      <c r="Y1646" s="14"/>
      <c r="Z1646" s="14"/>
      <c r="AA1646" s="14"/>
      <c r="AB1646" s="14"/>
      <c r="AC1646" s="14"/>
      <c r="AD1646" s="14"/>
      <c r="AE1646" s="14"/>
      <c r="AT1646" s="248" t="s">
        <v>167</v>
      </c>
      <c r="AU1646" s="248" t="s">
        <v>87</v>
      </c>
      <c r="AV1646" s="14" t="s">
        <v>87</v>
      </c>
      <c r="AW1646" s="14" t="s">
        <v>33</v>
      </c>
      <c r="AX1646" s="14" t="s">
        <v>78</v>
      </c>
      <c r="AY1646" s="248" t="s">
        <v>157</v>
      </c>
    </row>
    <row r="1647" s="14" customFormat="1">
      <c r="A1647" s="14"/>
      <c r="B1647" s="238"/>
      <c r="C1647" s="239"/>
      <c r="D1647" s="229" t="s">
        <v>167</v>
      </c>
      <c r="E1647" s="240" t="s">
        <v>1</v>
      </c>
      <c r="F1647" s="241" t="s">
        <v>3256</v>
      </c>
      <c r="G1647" s="239"/>
      <c r="H1647" s="242">
        <v>0.121</v>
      </c>
      <c r="I1647" s="243"/>
      <c r="J1647" s="239"/>
      <c r="K1647" s="239"/>
      <c r="L1647" s="244"/>
      <c r="M1647" s="245"/>
      <c r="N1647" s="246"/>
      <c r="O1647" s="246"/>
      <c r="P1647" s="246"/>
      <c r="Q1647" s="246"/>
      <c r="R1647" s="246"/>
      <c r="S1647" s="246"/>
      <c r="T1647" s="247"/>
      <c r="U1647" s="14"/>
      <c r="V1647" s="14"/>
      <c r="W1647" s="14"/>
      <c r="X1647" s="14"/>
      <c r="Y1647" s="14"/>
      <c r="Z1647" s="14"/>
      <c r="AA1647" s="14"/>
      <c r="AB1647" s="14"/>
      <c r="AC1647" s="14"/>
      <c r="AD1647" s="14"/>
      <c r="AE1647" s="14"/>
      <c r="AT1647" s="248" t="s">
        <v>167</v>
      </c>
      <c r="AU1647" s="248" t="s">
        <v>87</v>
      </c>
      <c r="AV1647" s="14" t="s">
        <v>87</v>
      </c>
      <c r="AW1647" s="14" t="s">
        <v>33</v>
      </c>
      <c r="AX1647" s="14" t="s">
        <v>78</v>
      </c>
      <c r="AY1647" s="248" t="s">
        <v>157</v>
      </c>
    </row>
    <row r="1648" s="15" customFormat="1">
      <c r="A1648" s="15"/>
      <c r="B1648" s="249"/>
      <c r="C1648" s="250"/>
      <c r="D1648" s="229" t="s">
        <v>167</v>
      </c>
      <c r="E1648" s="251" t="s">
        <v>1</v>
      </c>
      <c r="F1648" s="252" t="s">
        <v>171</v>
      </c>
      <c r="G1648" s="250"/>
      <c r="H1648" s="253">
        <v>0.45599999999999996</v>
      </c>
      <c r="I1648" s="254"/>
      <c r="J1648" s="250"/>
      <c r="K1648" s="250"/>
      <c r="L1648" s="255"/>
      <c r="M1648" s="256"/>
      <c r="N1648" s="257"/>
      <c r="O1648" s="257"/>
      <c r="P1648" s="257"/>
      <c r="Q1648" s="257"/>
      <c r="R1648" s="257"/>
      <c r="S1648" s="257"/>
      <c r="T1648" s="258"/>
      <c r="U1648" s="15"/>
      <c r="V1648" s="15"/>
      <c r="W1648" s="15"/>
      <c r="X1648" s="15"/>
      <c r="Y1648" s="15"/>
      <c r="Z1648" s="15"/>
      <c r="AA1648" s="15"/>
      <c r="AB1648" s="15"/>
      <c r="AC1648" s="15"/>
      <c r="AD1648" s="15"/>
      <c r="AE1648" s="15"/>
      <c r="AT1648" s="259" t="s">
        <v>167</v>
      </c>
      <c r="AU1648" s="259" t="s">
        <v>87</v>
      </c>
      <c r="AV1648" s="15" t="s">
        <v>165</v>
      </c>
      <c r="AW1648" s="15" t="s">
        <v>33</v>
      </c>
      <c r="AX1648" s="15" t="s">
        <v>85</v>
      </c>
      <c r="AY1648" s="259" t="s">
        <v>157</v>
      </c>
    </row>
    <row r="1649" s="2" customFormat="1" ht="37.8" customHeight="1">
      <c r="A1649" s="38"/>
      <c r="B1649" s="39"/>
      <c r="C1649" s="214" t="s">
        <v>3257</v>
      </c>
      <c r="D1649" s="214" t="s">
        <v>160</v>
      </c>
      <c r="E1649" s="215" t="s">
        <v>3258</v>
      </c>
      <c r="F1649" s="216" t="s">
        <v>3259</v>
      </c>
      <c r="G1649" s="217" t="s">
        <v>352</v>
      </c>
      <c r="H1649" s="218">
        <v>11</v>
      </c>
      <c r="I1649" s="219"/>
      <c r="J1649" s="220">
        <f>ROUND(I1649*H1649,2)</f>
        <v>0</v>
      </c>
      <c r="K1649" s="216" t="s">
        <v>164</v>
      </c>
      <c r="L1649" s="44"/>
      <c r="M1649" s="221" t="s">
        <v>1</v>
      </c>
      <c r="N1649" s="222" t="s">
        <v>43</v>
      </c>
      <c r="O1649" s="91"/>
      <c r="P1649" s="223">
        <f>O1649*H1649</f>
        <v>0</v>
      </c>
      <c r="Q1649" s="223">
        <v>0</v>
      </c>
      <c r="R1649" s="223">
        <f>Q1649*H1649</f>
        <v>0</v>
      </c>
      <c r="S1649" s="223">
        <v>0</v>
      </c>
      <c r="T1649" s="224">
        <f>S1649*H1649</f>
        <v>0</v>
      </c>
      <c r="U1649" s="38"/>
      <c r="V1649" s="38"/>
      <c r="W1649" s="38"/>
      <c r="X1649" s="38"/>
      <c r="Y1649" s="38"/>
      <c r="Z1649" s="38"/>
      <c r="AA1649" s="38"/>
      <c r="AB1649" s="38"/>
      <c r="AC1649" s="38"/>
      <c r="AD1649" s="38"/>
      <c r="AE1649" s="38"/>
      <c r="AR1649" s="225" t="s">
        <v>254</v>
      </c>
      <c r="AT1649" s="225" t="s">
        <v>160</v>
      </c>
      <c r="AU1649" s="225" t="s">
        <v>87</v>
      </c>
      <c r="AY1649" s="17" t="s">
        <v>157</v>
      </c>
      <c r="BE1649" s="226">
        <f>IF(N1649="základní",J1649,0)</f>
        <v>0</v>
      </c>
      <c r="BF1649" s="226">
        <f>IF(N1649="snížená",J1649,0)</f>
        <v>0</v>
      </c>
      <c r="BG1649" s="226">
        <f>IF(N1649="zákl. přenesená",J1649,0)</f>
        <v>0</v>
      </c>
      <c r="BH1649" s="226">
        <f>IF(N1649="sníž. přenesená",J1649,0)</f>
        <v>0</v>
      </c>
      <c r="BI1649" s="226">
        <f>IF(N1649="nulová",J1649,0)</f>
        <v>0</v>
      </c>
      <c r="BJ1649" s="17" t="s">
        <v>85</v>
      </c>
      <c r="BK1649" s="226">
        <f>ROUND(I1649*H1649,2)</f>
        <v>0</v>
      </c>
      <c r="BL1649" s="17" t="s">
        <v>254</v>
      </c>
      <c r="BM1649" s="225" t="s">
        <v>3260</v>
      </c>
    </row>
    <row r="1650" s="2" customFormat="1" ht="16.5" customHeight="1">
      <c r="A1650" s="38"/>
      <c r="B1650" s="39"/>
      <c r="C1650" s="260" t="s">
        <v>3261</v>
      </c>
      <c r="D1650" s="260" t="s">
        <v>240</v>
      </c>
      <c r="E1650" s="261" t="s">
        <v>3262</v>
      </c>
      <c r="F1650" s="262" t="s">
        <v>3263</v>
      </c>
      <c r="G1650" s="263" t="s">
        <v>202</v>
      </c>
      <c r="H1650" s="264">
        <v>11</v>
      </c>
      <c r="I1650" s="265"/>
      <c r="J1650" s="266">
        <f>ROUND(I1650*H1650,2)</f>
        <v>0</v>
      </c>
      <c r="K1650" s="262" t="s">
        <v>164</v>
      </c>
      <c r="L1650" s="267"/>
      <c r="M1650" s="268" t="s">
        <v>1</v>
      </c>
      <c r="N1650" s="269" t="s">
        <v>43</v>
      </c>
      <c r="O1650" s="91"/>
      <c r="P1650" s="223">
        <f>O1650*H1650</f>
        <v>0</v>
      </c>
      <c r="Q1650" s="223">
        <v>0.0025000000000000001</v>
      </c>
      <c r="R1650" s="223">
        <f>Q1650*H1650</f>
        <v>0.0275</v>
      </c>
      <c r="S1650" s="223">
        <v>0</v>
      </c>
      <c r="T1650" s="224">
        <f>S1650*H1650</f>
        <v>0</v>
      </c>
      <c r="U1650" s="38"/>
      <c r="V1650" s="38"/>
      <c r="W1650" s="38"/>
      <c r="X1650" s="38"/>
      <c r="Y1650" s="38"/>
      <c r="Z1650" s="38"/>
      <c r="AA1650" s="38"/>
      <c r="AB1650" s="38"/>
      <c r="AC1650" s="38"/>
      <c r="AD1650" s="38"/>
      <c r="AE1650" s="38"/>
      <c r="AR1650" s="225" t="s">
        <v>367</v>
      </c>
      <c r="AT1650" s="225" t="s">
        <v>240</v>
      </c>
      <c r="AU1650" s="225" t="s">
        <v>87</v>
      </c>
      <c r="AY1650" s="17" t="s">
        <v>157</v>
      </c>
      <c r="BE1650" s="226">
        <f>IF(N1650="základní",J1650,0)</f>
        <v>0</v>
      </c>
      <c r="BF1650" s="226">
        <f>IF(N1650="snížená",J1650,0)</f>
        <v>0</v>
      </c>
      <c r="BG1650" s="226">
        <f>IF(N1650="zákl. přenesená",J1650,0)</f>
        <v>0</v>
      </c>
      <c r="BH1650" s="226">
        <f>IF(N1650="sníž. přenesená",J1650,0)</f>
        <v>0</v>
      </c>
      <c r="BI1650" s="226">
        <f>IF(N1650="nulová",J1650,0)</f>
        <v>0</v>
      </c>
      <c r="BJ1650" s="17" t="s">
        <v>85</v>
      </c>
      <c r="BK1650" s="226">
        <f>ROUND(I1650*H1650,2)</f>
        <v>0</v>
      </c>
      <c r="BL1650" s="17" t="s">
        <v>254</v>
      </c>
      <c r="BM1650" s="225" t="s">
        <v>3264</v>
      </c>
    </row>
    <row r="1651" s="2" customFormat="1" ht="24.15" customHeight="1">
      <c r="A1651" s="38"/>
      <c r="B1651" s="39"/>
      <c r="C1651" s="260" t="s">
        <v>3265</v>
      </c>
      <c r="D1651" s="260" t="s">
        <v>240</v>
      </c>
      <c r="E1651" s="261" t="s">
        <v>3266</v>
      </c>
      <c r="F1651" s="262" t="s">
        <v>3267</v>
      </c>
      <c r="G1651" s="263" t="s">
        <v>3268</v>
      </c>
      <c r="H1651" s="264">
        <v>0.25</v>
      </c>
      <c r="I1651" s="265"/>
      <c r="J1651" s="266">
        <f>ROUND(I1651*H1651,2)</f>
        <v>0</v>
      </c>
      <c r="K1651" s="262" t="s">
        <v>164</v>
      </c>
      <c r="L1651" s="267"/>
      <c r="M1651" s="268" t="s">
        <v>1</v>
      </c>
      <c r="N1651" s="269" t="s">
        <v>43</v>
      </c>
      <c r="O1651" s="91"/>
      <c r="P1651" s="223">
        <f>O1651*H1651</f>
        <v>0</v>
      </c>
      <c r="Q1651" s="223">
        <v>0.0064400000000000004</v>
      </c>
      <c r="R1651" s="223">
        <f>Q1651*H1651</f>
        <v>0.0016100000000000001</v>
      </c>
      <c r="S1651" s="223">
        <v>0</v>
      </c>
      <c r="T1651" s="224">
        <f>S1651*H1651</f>
        <v>0</v>
      </c>
      <c r="U1651" s="38"/>
      <c r="V1651" s="38"/>
      <c r="W1651" s="38"/>
      <c r="X1651" s="38"/>
      <c r="Y1651" s="38"/>
      <c r="Z1651" s="38"/>
      <c r="AA1651" s="38"/>
      <c r="AB1651" s="38"/>
      <c r="AC1651" s="38"/>
      <c r="AD1651" s="38"/>
      <c r="AE1651" s="38"/>
      <c r="AR1651" s="225" t="s">
        <v>367</v>
      </c>
      <c r="AT1651" s="225" t="s">
        <v>240</v>
      </c>
      <c r="AU1651" s="225" t="s">
        <v>87</v>
      </c>
      <c r="AY1651" s="17" t="s">
        <v>157</v>
      </c>
      <c r="BE1651" s="226">
        <f>IF(N1651="základní",J1651,0)</f>
        <v>0</v>
      </c>
      <c r="BF1651" s="226">
        <f>IF(N1651="snížená",J1651,0)</f>
        <v>0</v>
      </c>
      <c r="BG1651" s="226">
        <f>IF(N1651="zákl. přenesená",J1651,0)</f>
        <v>0</v>
      </c>
      <c r="BH1651" s="226">
        <f>IF(N1651="sníž. přenesená",J1651,0)</f>
        <v>0</v>
      </c>
      <c r="BI1651" s="226">
        <f>IF(N1651="nulová",J1651,0)</f>
        <v>0</v>
      </c>
      <c r="BJ1651" s="17" t="s">
        <v>85</v>
      </c>
      <c r="BK1651" s="226">
        <f>ROUND(I1651*H1651,2)</f>
        <v>0</v>
      </c>
      <c r="BL1651" s="17" t="s">
        <v>254</v>
      </c>
      <c r="BM1651" s="225" t="s">
        <v>3269</v>
      </c>
    </row>
    <row r="1652" s="2" customFormat="1" ht="24.15" customHeight="1">
      <c r="A1652" s="38"/>
      <c r="B1652" s="39"/>
      <c r="C1652" s="260" t="s">
        <v>3270</v>
      </c>
      <c r="D1652" s="260" t="s">
        <v>240</v>
      </c>
      <c r="E1652" s="261" t="s">
        <v>3271</v>
      </c>
      <c r="F1652" s="262" t="s">
        <v>3272</v>
      </c>
      <c r="G1652" s="263" t="s">
        <v>3268</v>
      </c>
      <c r="H1652" s="264">
        <v>0.25</v>
      </c>
      <c r="I1652" s="265"/>
      <c r="J1652" s="266">
        <f>ROUND(I1652*H1652,2)</f>
        <v>0</v>
      </c>
      <c r="K1652" s="262" t="s">
        <v>164</v>
      </c>
      <c r="L1652" s="267"/>
      <c r="M1652" s="268" t="s">
        <v>1</v>
      </c>
      <c r="N1652" s="269" t="s">
        <v>43</v>
      </c>
      <c r="O1652" s="91"/>
      <c r="P1652" s="223">
        <f>O1652*H1652</f>
        <v>0</v>
      </c>
      <c r="Q1652" s="223">
        <v>0.00172</v>
      </c>
      <c r="R1652" s="223">
        <f>Q1652*H1652</f>
        <v>0.00042999999999999999</v>
      </c>
      <c r="S1652" s="223">
        <v>0</v>
      </c>
      <c r="T1652" s="224">
        <f>S1652*H1652</f>
        <v>0</v>
      </c>
      <c r="U1652" s="38"/>
      <c r="V1652" s="38"/>
      <c r="W1652" s="38"/>
      <c r="X1652" s="38"/>
      <c r="Y1652" s="38"/>
      <c r="Z1652" s="38"/>
      <c r="AA1652" s="38"/>
      <c r="AB1652" s="38"/>
      <c r="AC1652" s="38"/>
      <c r="AD1652" s="38"/>
      <c r="AE1652" s="38"/>
      <c r="AR1652" s="225" t="s">
        <v>367</v>
      </c>
      <c r="AT1652" s="225" t="s">
        <v>240</v>
      </c>
      <c r="AU1652" s="225" t="s">
        <v>87</v>
      </c>
      <c r="AY1652" s="17" t="s">
        <v>157</v>
      </c>
      <c r="BE1652" s="226">
        <f>IF(N1652="základní",J1652,0)</f>
        <v>0</v>
      </c>
      <c r="BF1652" s="226">
        <f>IF(N1652="snížená",J1652,0)</f>
        <v>0</v>
      </c>
      <c r="BG1652" s="226">
        <f>IF(N1652="zákl. přenesená",J1652,0)</f>
        <v>0</v>
      </c>
      <c r="BH1652" s="226">
        <f>IF(N1652="sníž. přenesená",J1652,0)</f>
        <v>0</v>
      </c>
      <c r="BI1652" s="226">
        <f>IF(N1652="nulová",J1652,0)</f>
        <v>0</v>
      </c>
      <c r="BJ1652" s="17" t="s">
        <v>85</v>
      </c>
      <c r="BK1652" s="226">
        <f>ROUND(I1652*H1652,2)</f>
        <v>0</v>
      </c>
      <c r="BL1652" s="17" t="s">
        <v>254</v>
      </c>
      <c r="BM1652" s="225" t="s">
        <v>3273</v>
      </c>
    </row>
    <row r="1653" s="2" customFormat="1" ht="33" customHeight="1">
      <c r="A1653" s="38"/>
      <c r="B1653" s="39"/>
      <c r="C1653" s="214" t="s">
        <v>3274</v>
      </c>
      <c r="D1653" s="214" t="s">
        <v>160</v>
      </c>
      <c r="E1653" s="215" t="s">
        <v>3275</v>
      </c>
      <c r="F1653" s="216" t="s">
        <v>3276</v>
      </c>
      <c r="G1653" s="217" t="s">
        <v>202</v>
      </c>
      <c r="H1653" s="218">
        <v>1.8</v>
      </c>
      <c r="I1653" s="219"/>
      <c r="J1653" s="220">
        <f>ROUND(I1653*H1653,2)</f>
        <v>0</v>
      </c>
      <c r="K1653" s="216" t="s">
        <v>164</v>
      </c>
      <c r="L1653" s="44"/>
      <c r="M1653" s="221" t="s">
        <v>1</v>
      </c>
      <c r="N1653" s="222" t="s">
        <v>43</v>
      </c>
      <c r="O1653" s="91"/>
      <c r="P1653" s="223">
        <f>O1653*H1653</f>
        <v>0</v>
      </c>
      <c r="Q1653" s="223">
        <v>0</v>
      </c>
      <c r="R1653" s="223">
        <f>Q1653*H1653</f>
        <v>0</v>
      </c>
      <c r="S1653" s="223">
        <v>0.0080000000000000002</v>
      </c>
      <c r="T1653" s="224">
        <f>S1653*H1653</f>
        <v>0.014400000000000001</v>
      </c>
      <c r="U1653" s="38"/>
      <c r="V1653" s="38"/>
      <c r="W1653" s="38"/>
      <c r="X1653" s="38"/>
      <c r="Y1653" s="38"/>
      <c r="Z1653" s="38"/>
      <c r="AA1653" s="38"/>
      <c r="AB1653" s="38"/>
      <c r="AC1653" s="38"/>
      <c r="AD1653" s="38"/>
      <c r="AE1653" s="38"/>
      <c r="AR1653" s="225" t="s">
        <v>254</v>
      </c>
      <c r="AT1653" s="225" t="s">
        <v>160</v>
      </c>
      <c r="AU1653" s="225" t="s">
        <v>87</v>
      </c>
      <c r="AY1653" s="17" t="s">
        <v>157</v>
      </c>
      <c r="BE1653" s="226">
        <f>IF(N1653="základní",J1653,0)</f>
        <v>0</v>
      </c>
      <c r="BF1653" s="226">
        <f>IF(N1653="snížená",J1653,0)</f>
        <v>0</v>
      </c>
      <c r="BG1653" s="226">
        <f>IF(N1653="zákl. přenesená",J1653,0)</f>
        <v>0</v>
      </c>
      <c r="BH1653" s="226">
        <f>IF(N1653="sníž. přenesená",J1653,0)</f>
        <v>0</v>
      </c>
      <c r="BI1653" s="226">
        <f>IF(N1653="nulová",J1653,0)</f>
        <v>0</v>
      </c>
      <c r="BJ1653" s="17" t="s">
        <v>85</v>
      </c>
      <c r="BK1653" s="226">
        <f>ROUND(I1653*H1653,2)</f>
        <v>0</v>
      </c>
      <c r="BL1653" s="17" t="s">
        <v>254</v>
      </c>
      <c r="BM1653" s="225" t="s">
        <v>3277</v>
      </c>
    </row>
    <row r="1654" s="14" customFormat="1">
      <c r="A1654" s="14"/>
      <c r="B1654" s="238"/>
      <c r="C1654" s="239"/>
      <c r="D1654" s="229" t="s">
        <v>167</v>
      </c>
      <c r="E1654" s="240" t="s">
        <v>1</v>
      </c>
      <c r="F1654" s="241" t="s">
        <v>3278</v>
      </c>
      <c r="G1654" s="239"/>
      <c r="H1654" s="242">
        <v>1.8</v>
      </c>
      <c r="I1654" s="243"/>
      <c r="J1654" s="239"/>
      <c r="K1654" s="239"/>
      <c r="L1654" s="244"/>
      <c r="M1654" s="245"/>
      <c r="N1654" s="246"/>
      <c r="O1654" s="246"/>
      <c r="P1654" s="246"/>
      <c r="Q1654" s="246"/>
      <c r="R1654" s="246"/>
      <c r="S1654" s="246"/>
      <c r="T1654" s="247"/>
      <c r="U1654" s="14"/>
      <c r="V1654" s="14"/>
      <c r="W1654" s="14"/>
      <c r="X1654" s="14"/>
      <c r="Y1654" s="14"/>
      <c r="Z1654" s="14"/>
      <c r="AA1654" s="14"/>
      <c r="AB1654" s="14"/>
      <c r="AC1654" s="14"/>
      <c r="AD1654" s="14"/>
      <c r="AE1654" s="14"/>
      <c r="AT1654" s="248" t="s">
        <v>167</v>
      </c>
      <c r="AU1654" s="248" t="s">
        <v>87</v>
      </c>
      <c r="AV1654" s="14" t="s">
        <v>87</v>
      </c>
      <c r="AW1654" s="14" t="s">
        <v>33</v>
      </c>
      <c r="AX1654" s="14" t="s">
        <v>85</v>
      </c>
      <c r="AY1654" s="248" t="s">
        <v>157</v>
      </c>
    </row>
    <row r="1655" s="2" customFormat="1" ht="37.8" customHeight="1">
      <c r="A1655" s="38"/>
      <c r="B1655" s="39"/>
      <c r="C1655" s="214" t="s">
        <v>3279</v>
      </c>
      <c r="D1655" s="214" t="s">
        <v>160</v>
      </c>
      <c r="E1655" s="215" t="s">
        <v>3280</v>
      </c>
      <c r="F1655" s="216" t="s">
        <v>3281</v>
      </c>
      <c r="G1655" s="217" t="s">
        <v>202</v>
      </c>
      <c r="H1655" s="218">
        <v>10.99</v>
      </c>
      <c r="I1655" s="219"/>
      <c r="J1655" s="220">
        <f>ROUND(I1655*H1655,2)</f>
        <v>0</v>
      </c>
      <c r="K1655" s="216" t="s">
        <v>164</v>
      </c>
      <c r="L1655" s="44"/>
      <c r="M1655" s="221" t="s">
        <v>1</v>
      </c>
      <c r="N1655" s="222" t="s">
        <v>43</v>
      </c>
      <c r="O1655" s="91"/>
      <c r="P1655" s="223">
        <f>O1655*H1655</f>
        <v>0</v>
      </c>
      <c r="Q1655" s="223">
        <v>0</v>
      </c>
      <c r="R1655" s="223">
        <f>Q1655*H1655</f>
        <v>0</v>
      </c>
      <c r="S1655" s="223">
        <v>0.014</v>
      </c>
      <c r="T1655" s="224">
        <f>S1655*H1655</f>
        <v>0.15386</v>
      </c>
      <c r="U1655" s="38"/>
      <c r="V1655" s="38"/>
      <c r="W1655" s="38"/>
      <c r="X1655" s="38"/>
      <c r="Y1655" s="38"/>
      <c r="Z1655" s="38"/>
      <c r="AA1655" s="38"/>
      <c r="AB1655" s="38"/>
      <c r="AC1655" s="38"/>
      <c r="AD1655" s="38"/>
      <c r="AE1655" s="38"/>
      <c r="AR1655" s="225" t="s">
        <v>254</v>
      </c>
      <c r="AT1655" s="225" t="s">
        <v>160</v>
      </c>
      <c r="AU1655" s="225" t="s">
        <v>87</v>
      </c>
      <c r="AY1655" s="17" t="s">
        <v>157</v>
      </c>
      <c r="BE1655" s="226">
        <f>IF(N1655="základní",J1655,0)</f>
        <v>0</v>
      </c>
      <c r="BF1655" s="226">
        <f>IF(N1655="snížená",J1655,0)</f>
        <v>0</v>
      </c>
      <c r="BG1655" s="226">
        <f>IF(N1655="zákl. přenesená",J1655,0)</f>
        <v>0</v>
      </c>
      <c r="BH1655" s="226">
        <f>IF(N1655="sníž. přenesená",J1655,0)</f>
        <v>0</v>
      </c>
      <c r="BI1655" s="226">
        <f>IF(N1655="nulová",J1655,0)</f>
        <v>0</v>
      </c>
      <c r="BJ1655" s="17" t="s">
        <v>85</v>
      </c>
      <c r="BK1655" s="226">
        <f>ROUND(I1655*H1655,2)</f>
        <v>0</v>
      </c>
      <c r="BL1655" s="17" t="s">
        <v>254</v>
      </c>
      <c r="BM1655" s="225" t="s">
        <v>3282</v>
      </c>
    </row>
    <row r="1656" s="14" customFormat="1">
      <c r="A1656" s="14"/>
      <c r="B1656" s="238"/>
      <c r="C1656" s="239"/>
      <c r="D1656" s="229" t="s">
        <v>167</v>
      </c>
      <c r="E1656" s="240" t="s">
        <v>1</v>
      </c>
      <c r="F1656" s="241" t="s">
        <v>3283</v>
      </c>
      <c r="G1656" s="239"/>
      <c r="H1656" s="242">
        <v>10.99</v>
      </c>
      <c r="I1656" s="243"/>
      <c r="J1656" s="239"/>
      <c r="K1656" s="239"/>
      <c r="L1656" s="244"/>
      <c r="M1656" s="245"/>
      <c r="N1656" s="246"/>
      <c r="O1656" s="246"/>
      <c r="P1656" s="246"/>
      <c r="Q1656" s="246"/>
      <c r="R1656" s="246"/>
      <c r="S1656" s="246"/>
      <c r="T1656" s="247"/>
      <c r="U1656" s="14"/>
      <c r="V1656" s="14"/>
      <c r="W1656" s="14"/>
      <c r="X1656" s="14"/>
      <c r="Y1656" s="14"/>
      <c r="Z1656" s="14"/>
      <c r="AA1656" s="14"/>
      <c r="AB1656" s="14"/>
      <c r="AC1656" s="14"/>
      <c r="AD1656" s="14"/>
      <c r="AE1656" s="14"/>
      <c r="AT1656" s="248" t="s">
        <v>167</v>
      </c>
      <c r="AU1656" s="248" t="s">
        <v>87</v>
      </c>
      <c r="AV1656" s="14" t="s">
        <v>87</v>
      </c>
      <c r="AW1656" s="14" t="s">
        <v>33</v>
      </c>
      <c r="AX1656" s="14" t="s">
        <v>85</v>
      </c>
      <c r="AY1656" s="248" t="s">
        <v>157</v>
      </c>
    </row>
    <row r="1657" s="2" customFormat="1" ht="55.5" customHeight="1">
      <c r="A1657" s="38"/>
      <c r="B1657" s="39"/>
      <c r="C1657" s="214" t="s">
        <v>3284</v>
      </c>
      <c r="D1657" s="214" t="s">
        <v>160</v>
      </c>
      <c r="E1657" s="215" t="s">
        <v>3285</v>
      </c>
      <c r="F1657" s="216" t="s">
        <v>3286</v>
      </c>
      <c r="G1657" s="217" t="s">
        <v>202</v>
      </c>
      <c r="H1657" s="218">
        <v>19.905000000000001</v>
      </c>
      <c r="I1657" s="219"/>
      <c r="J1657" s="220">
        <f>ROUND(I1657*H1657,2)</f>
        <v>0</v>
      </c>
      <c r="K1657" s="216" t="s">
        <v>164</v>
      </c>
      <c r="L1657" s="44"/>
      <c r="M1657" s="221" t="s">
        <v>1</v>
      </c>
      <c r="N1657" s="222" t="s">
        <v>43</v>
      </c>
      <c r="O1657" s="91"/>
      <c r="P1657" s="223">
        <f>O1657*H1657</f>
        <v>0</v>
      </c>
      <c r="Q1657" s="223">
        <v>0</v>
      </c>
      <c r="R1657" s="223">
        <f>Q1657*H1657</f>
        <v>0</v>
      </c>
      <c r="S1657" s="223">
        <v>0</v>
      </c>
      <c r="T1657" s="224">
        <f>S1657*H1657</f>
        <v>0</v>
      </c>
      <c r="U1657" s="38"/>
      <c r="V1657" s="38"/>
      <c r="W1657" s="38"/>
      <c r="X1657" s="38"/>
      <c r="Y1657" s="38"/>
      <c r="Z1657" s="38"/>
      <c r="AA1657" s="38"/>
      <c r="AB1657" s="38"/>
      <c r="AC1657" s="38"/>
      <c r="AD1657" s="38"/>
      <c r="AE1657" s="38"/>
      <c r="AR1657" s="225" t="s">
        <v>254</v>
      </c>
      <c r="AT1657" s="225" t="s">
        <v>160</v>
      </c>
      <c r="AU1657" s="225" t="s">
        <v>87</v>
      </c>
      <c r="AY1657" s="17" t="s">
        <v>157</v>
      </c>
      <c r="BE1657" s="226">
        <f>IF(N1657="základní",J1657,0)</f>
        <v>0</v>
      </c>
      <c r="BF1657" s="226">
        <f>IF(N1657="snížená",J1657,0)</f>
        <v>0</v>
      </c>
      <c r="BG1657" s="226">
        <f>IF(N1657="zákl. přenesená",J1657,0)</f>
        <v>0</v>
      </c>
      <c r="BH1657" s="226">
        <f>IF(N1657="sníž. přenesená",J1657,0)</f>
        <v>0</v>
      </c>
      <c r="BI1657" s="226">
        <f>IF(N1657="nulová",J1657,0)</f>
        <v>0</v>
      </c>
      <c r="BJ1657" s="17" t="s">
        <v>85</v>
      </c>
      <c r="BK1657" s="226">
        <f>ROUND(I1657*H1657,2)</f>
        <v>0</v>
      </c>
      <c r="BL1657" s="17" t="s">
        <v>254</v>
      </c>
      <c r="BM1657" s="225" t="s">
        <v>3287</v>
      </c>
    </row>
    <row r="1658" s="14" customFormat="1">
      <c r="A1658" s="14"/>
      <c r="B1658" s="238"/>
      <c r="C1658" s="239"/>
      <c r="D1658" s="229" t="s">
        <v>167</v>
      </c>
      <c r="E1658" s="240" t="s">
        <v>1</v>
      </c>
      <c r="F1658" s="241" t="s">
        <v>3288</v>
      </c>
      <c r="G1658" s="239"/>
      <c r="H1658" s="242">
        <v>17.199999999999999</v>
      </c>
      <c r="I1658" s="243"/>
      <c r="J1658" s="239"/>
      <c r="K1658" s="239"/>
      <c r="L1658" s="244"/>
      <c r="M1658" s="245"/>
      <c r="N1658" s="246"/>
      <c r="O1658" s="246"/>
      <c r="P1658" s="246"/>
      <c r="Q1658" s="246"/>
      <c r="R1658" s="246"/>
      <c r="S1658" s="246"/>
      <c r="T1658" s="247"/>
      <c r="U1658" s="14"/>
      <c r="V1658" s="14"/>
      <c r="W1658" s="14"/>
      <c r="X1658" s="14"/>
      <c r="Y1658" s="14"/>
      <c r="Z1658" s="14"/>
      <c r="AA1658" s="14"/>
      <c r="AB1658" s="14"/>
      <c r="AC1658" s="14"/>
      <c r="AD1658" s="14"/>
      <c r="AE1658" s="14"/>
      <c r="AT1658" s="248" t="s">
        <v>167</v>
      </c>
      <c r="AU1658" s="248" t="s">
        <v>87</v>
      </c>
      <c r="AV1658" s="14" t="s">
        <v>87</v>
      </c>
      <c r="AW1658" s="14" t="s">
        <v>33</v>
      </c>
      <c r="AX1658" s="14" t="s">
        <v>78</v>
      </c>
      <c r="AY1658" s="248" t="s">
        <v>157</v>
      </c>
    </row>
    <row r="1659" s="14" customFormat="1">
      <c r="A1659" s="14"/>
      <c r="B1659" s="238"/>
      <c r="C1659" s="239"/>
      <c r="D1659" s="229" t="s">
        <v>167</v>
      </c>
      <c r="E1659" s="240" t="s">
        <v>1</v>
      </c>
      <c r="F1659" s="241" t="s">
        <v>3289</v>
      </c>
      <c r="G1659" s="239"/>
      <c r="H1659" s="242">
        <v>2.7050000000000001</v>
      </c>
      <c r="I1659" s="243"/>
      <c r="J1659" s="239"/>
      <c r="K1659" s="239"/>
      <c r="L1659" s="244"/>
      <c r="M1659" s="245"/>
      <c r="N1659" s="246"/>
      <c r="O1659" s="246"/>
      <c r="P1659" s="246"/>
      <c r="Q1659" s="246"/>
      <c r="R1659" s="246"/>
      <c r="S1659" s="246"/>
      <c r="T1659" s="247"/>
      <c r="U1659" s="14"/>
      <c r="V1659" s="14"/>
      <c r="W1659" s="14"/>
      <c r="X1659" s="14"/>
      <c r="Y1659" s="14"/>
      <c r="Z1659" s="14"/>
      <c r="AA1659" s="14"/>
      <c r="AB1659" s="14"/>
      <c r="AC1659" s="14"/>
      <c r="AD1659" s="14"/>
      <c r="AE1659" s="14"/>
      <c r="AT1659" s="248" t="s">
        <v>167</v>
      </c>
      <c r="AU1659" s="248" t="s">
        <v>87</v>
      </c>
      <c r="AV1659" s="14" t="s">
        <v>87</v>
      </c>
      <c r="AW1659" s="14" t="s">
        <v>33</v>
      </c>
      <c r="AX1659" s="14" t="s">
        <v>78</v>
      </c>
      <c r="AY1659" s="248" t="s">
        <v>157</v>
      </c>
    </row>
    <row r="1660" s="15" customFormat="1">
      <c r="A1660" s="15"/>
      <c r="B1660" s="249"/>
      <c r="C1660" s="250"/>
      <c r="D1660" s="229" t="s">
        <v>167</v>
      </c>
      <c r="E1660" s="251" t="s">
        <v>1</v>
      </c>
      <c r="F1660" s="252" t="s">
        <v>171</v>
      </c>
      <c r="G1660" s="250"/>
      <c r="H1660" s="253">
        <v>19.905000000000001</v>
      </c>
      <c r="I1660" s="254"/>
      <c r="J1660" s="250"/>
      <c r="K1660" s="250"/>
      <c r="L1660" s="255"/>
      <c r="M1660" s="256"/>
      <c r="N1660" s="257"/>
      <c r="O1660" s="257"/>
      <c r="P1660" s="257"/>
      <c r="Q1660" s="257"/>
      <c r="R1660" s="257"/>
      <c r="S1660" s="257"/>
      <c r="T1660" s="258"/>
      <c r="U1660" s="15"/>
      <c r="V1660" s="15"/>
      <c r="W1660" s="15"/>
      <c r="X1660" s="15"/>
      <c r="Y1660" s="15"/>
      <c r="Z1660" s="15"/>
      <c r="AA1660" s="15"/>
      <c r="AB1660" s="15"/>
      <c r="AC1660" s="15"/>
      <c r="AD1660" s="15"/>
      <c r="AE1660" s="15"/>
      <c r="AT1660" s="259" t="s">
        <v>167</v>
      </c>
      <c r="AU1660" s="259" t="s">
        <v>87</v>
      </c>
      <c r="AV1660" s="15" t="s">
        <v>165</v>
      </c>
      <c r="AW1660" s="15" t="s">
        <v>33</v>
      </c>
      <c r="AX1660" s="15" t="s">
        <v>85</v>
      </c>
      <c r="AY1660" s="259" t="s">
        <v>157</v>
      </c>
    </row>
    <row r="1661" s="2" customFormat="1" ht="21.75" customHeight="1">
      <c r="A1661" s="38"/>
      <c r="B1661" s="39"/>
      <c r="C1661" s="260" t="s">
        <v>3290</v>
      </c>
      <c r="D1661" s="260" t="s">
        <v>240</v>
      </c>
      <c r="E1661" s="261" t="s">
        <v>3291</v>
      </c>
      <c r="F1661" s="262" t="s">
        <v>3292</v>
      </c>
      <c r="G1661" s="263" t="s">
        <v>163</v>
      </c>
      <c r="H1661" s="264">
        <v>0.23300000000000001</v>
      </c>
      <c r="I1661" s="265"/>
      <c r="J1661" s="266">
        <f>ROUND(I1661*H1661,2)</f>
        <v>0</v>
      </c>
      <c r="K1661" s="262" t="s">
        <v>164</v>
      </c>
      <c r="L1661" s="267"/>
      <c r="M1661" s="268" t="s">
        <v>1</v>
      </c>
      <c r="N1661" s="269" t="s">
        <v>43</v>
      </c>
      <c r="O1661" s="91"/>
      <c r="P1661" s="223">
        <f>O1661*H1661</f>
        <v>0</v>
      </c>
      <c r="Q1661" s="223">
        <v>0.55000000000000004</v>
      </c>
      <c r="R1661" s="223">
        <f>Q1661*H1661</f>
        <v>0.12815000000000001</v>
      </c>
      <c r="S1661" s="223">
        <v>0</v>
      </c>
      <c r="T1661" s="224">
        <f>S1661*H1661</f>
        <v>0</v>
      </c>
      <c r="U1661" s="38"/>
      <c r="V1661" s="38"/>
      <c r="W1661" s="38"/>
      <c r="X1661" s="38"/>
      <c r="Y1661" s="38"/>
      <c r="Z1661" s="38"/>
      <c r="AA1661" s="38"/>
      <c r="AB1661" s="38"/>
      <c r="AC1661" s="38"/>
      <c r="AD1661" s="38"/>
      <c r="AE1661" s="38"/>
      <c r="AR1661" s="225" t="s">
        <v>367</v>
      </c>
      <c r="AT1661" s="225" t="s">
        <v>240</v>
      </c>
      <c r="AU1661" s="225" t="s">
        <v>87</v>
      </c>
      <c r="AY1661" s="17" t="s">
        <v>157</v>
      </c>
      <c r="BE1661" s="226">
        <f>IF(N1661="základní",J1661,0)</f>
        <v>0</v>
      </c>
      <c r="BF1661" s="226">
        <f>IF(N1661="snížená",J1661,0)</f>
        <v>0</v>
      </c>
      <c r="BG1661" s="226">
        <f>IF(N1661="zákl. přenesená",J1661,0)</f>
        <v>0</v>
      </c>
      <c r="BH1661" s="226">
        <f>IF(N1661="sníž. přenesená",J1661,0)</f>
        <v>0</v>
      </c>
      <c r="BI1661" s="226">
        <f>IF(N1661="nulová",J1661,0)</f>
        <v>0</v>
      </c>
      <c r="BJ1661" s="17" t="s">
        <v>85</v>
      </c>
      <c r="BK1661" s="226">
        <f>ROUND(I1661*H1661,2)</f>
        <v>0</v>
      </c>
      <c r="BL1661" s="17" t="s">
        <v>254</v>
      </c>
      <c r="BM1661" s="225" t="s">
        <v>3293</v>
      </c>
    </row>
    <row r="1662" s="14" customFormat="1">
      <c r="A1662" s="14"/>
      <c r="B1662" s="238"/>
      <c r="C1662" s="239"/>
      <c r="D1662" s="229" t="s">
        <v>167</v>
      </c>
      <c r="E1662" s="240" t="s">
        <v>1</v>
      </c>
      <c r="F1662" s="241" t="s">
        <v>3253</v>
      </c>
      <c r="G1662" s="239"/>
      <c r="H1662" s="242">
        <v>0.20599999999999999</v>
      </c>
      <c r="I1662" s="243"/>
      <c r="J1662" s="239"/>
      <c r="K1662" s="239"/>
      <c r="L1662" s="244"/>
      <c r="M1662" s="245"/>
      <c r="N1662" s="246"/>
      <c r="O1662" s="246"/>
      <c r="P1662" s="246"/>
      <c r="Q1662" s="246"/>
      <c r="R1662" s="246"/>
      <c r="S1662" s="246"/>
      <c r="T1662" s="247"/>
      <c r="U1662" s="14"/>
      <c r="V1662" s="14"/>
      <c r="W1662" s="14"/>
      <c r="X1662" s="14"/>
      <c r="Y1662" s="14"/>
      <c r="Z1662" s="14"/>
      <c r="AA1662" s="14"/>
      <c r="AB1662" s="14"/>
      <c r="AC1662" s="14"/>
      <c r="AD1662" s="14"/>
      <c r="AE1662" s="14"/>
      <c r="AT1662" s="248" t="s">
        <v>167</v>
      </c>
      <c r="AU1662" s="248" t="s">
        <v>87</v>
      </c>
      <c r="AV1662" s="14" t="s">
        <v>87</v>
      </c>
      <c r="AW1662" s="14" t="s">
        <v>33</v>
      </c>
      <c r="AX1662" s="14" t="s">
        <v>78</v>
      </c>
      <c r="AY1662" s="248" t="s">
        <v>157</v>
      </c>
    </row>
    <row r="1663" s="14" customFormat="1">
      <c r="A1663" s="14"/>
      <c r="B1663" s="238"/>
      <c r="C1663" s="239"/>
      <c r="D1663" s="229" t="s">
        <v>167</v>
      </c>
      <c r="E1663" s="240" t="s">
        <v>1</v>
      </c>
      <c r="F1663" s="241" t="s">
        <v>3254</v>
      </c>
      <c r="G1663" s="239"/>
      <c r="H1663" s="242">
        <v>0.027</v>
      </c>
      <c r="I1663" s="243"/>
      <c r="J1663" s="239"/>
      <c r="K1663" s="239"/>
      <c r="L1663" s="244"/>
      <c r="M1663" s="245"/>
      <c r="N1663" s="246"/>
      <c r="O1663" s="246"/>
      <c r="P1663" s="246"/>
      <c r="Q1663" s="246"/>
      <c r="R1663" s="246"/>
      <c r="S1663" s="246"/>
      <c r="T1663" s="247"/>
      <c r="U1663" s="14"/>
      <c r="V1663" s="14"/>
      <c r="W1663" s="14"/>
      <c r="X1663" s="14"/>
      <c r="Y1663" s="14"/>
      <c r="Z1663" s="14"/>
      <c r="AA1663" s="14"/>
      <c r="AB1663" s="14"/>
      <c r="AC1663" s="14"/>
      <c r="AD1663" s="14"/>
      <c r="AE1663" s="14"/>
      <c r="AT1663" s="248" t="s">
        <v>167</v>
      </c>
      <c r="AU1663" s="248" t="s">
        <v>87</v>
      </c>
      <c r="AV1663" s="14" t="s">
        <v>87</v>
      </c>
      <c r="AW1663" s="14" t="s">
        <v>33</v>
      </c>
      <c r="AX1663" s="14" t="s">
        <v>78</v>
      </c>
      <c r="AY1663" s="248" t="s">
        <v>157</v>
      </c>
    </row>
    <row r="1664" s="15" customFormat="1">
      <c r="A1664" s="15"/>
      <c r="B1664" s="249"/>
      <c r="C1664" s="250"/>
      <c r="D1664" s="229" t="s">
        <v>167</v>
      </c>
      <c r="E1664" s="251" t="s">
        <v>1</v>
      </c>
      <c r="F1664" s="252" t="s">
        <v>171</v>
      </c>
      <c r="G1664" s="250"/>
      <c r="H1664" s="253">
        <v>0.23299999999999999</v>
      </c>
      <c r="I1664" s="254"/>
      <c r="J1664" s="250"/>
      <c r="K1664" s="250"/>
      <c r="L1664" s="255"/>
      <c r="M1664" s="256"/>
      <c r="N1664" s="257"/>
      <c r="O1664" s="257"/>
      <c r="P1664" s="257"/>
      <c r="Q1664" s="257"/>
      <c r="R1664" s="257"/>
      <c r="S1664" s="257"/>
      <c r="T1664" s="258"/>
      <c r="U1664" s="15"/>
      <c r="V1664" s="15"/>
      <c r="W1664" s="15"/>
      <c r="X1664" s="15"/>
      <c r="Y1664" s="15"/>
      <c r="Z1664" s="15"/>
      <c r="AA1664" s="15"/>
      <c r="AB1664" s="15"/>
      <c r="AC1664" s="15"/>
      <c r="AD1664" s="15"/>
      <c r="AE1664" s="15"/>
      <c r="AT1664" s="259" t="s">
        <v>167</v>
      </c>
      <c r="AU1664" s="259" t="s">
        <v>87</v>
      </c>
      <c r="AV1664" s="15" t="s">
        <v>165</v>
      </c>
      <c r="AW1664" s="15" t="s">
        <v>33</v>
      </c>
      <c r="AX1664" s="15" t="s">
        <v>85</v>
      </c>
      <c r="AY1664" s="259" t="s">
        <v>157</v>
      </c>
    </row>
    <row r="1665" s="2" customFormat="1" ht="49.05" customHeight="1">
      <c r="A1665" s="38"/>
      <c r="B1665" s="39"/>
      <c r="C1665" s="214" t="s">
        <v>3294</v>
      </c>
      <c r="D1665" s="214" t="s">
        <v>160</v>
      </c>
      <c r="E1665" s="215" t="s">
        <v>3295</v>
      </c>
      <c r="F1665" s="216" t="s">
        <v>3296</v>
      </c>
      <c r="G1665" s="217" t="s">
        <v>174</v>
      </c>
      <c r="H1665" s="218">
        <v>140.71799999999999</v>
      </c>
      <c r="I1665" s="219"/>
      <c r="J1665" s="220">
        <f>ROUND(I1665*H1665,2)</f>
        <v>0</v>
      </c>
      <c r="K1665" s="216" t="s">
        <v>164</v>
      </c>
      <c r="L1665" s="44"/>
      <c r="M1665" s="221" t="s">
        <v>1</v>
      </c>
      <c r="N1665" s="222" t="s">
        <v>43</v>
      </c>
      <c r="O1665" s="91"/>
      <c r="P1665" s="223">
        <f>O1665*H1665</f>
        <v>0</v>
      </c>
      <c r="Q1665" s="223">
        <v>0.037850000000000002</v>
      </c>
      <c r="R1665" s="223">
        <f>Q1665*H1665</f>
        <v>5.3261763000000002</v>
      </c>
      <c r="S1665" s="223">
        <v>0</v>
      </c>
      <c r="T1665" s="224">
        <f>S1665*H1665</f>
        <v>0</v>
      </c>
      <c r="U1665" s="38"/>
      <c r="V1665" s="38"/>
      <c r="W1665" s="38"/>
      <c r="X1665" s="38"/>
      <c r="Y1665" s="38"/>
      <c r="Z1665" s="38"/>
      <c r="AA1665" s="38"/>
      <c r="AB1665" s="38"/>
      <c r="AC1665" s="38"/>
      <c r="AD1665" s="38"/>
      <c r="AE1665" s="38"/>
      <c r="AR1665" s="225" t="s">
        <v>254</v>
      </c>
      <c r="AT1665" s="225" t="s">
        <v>160</v>
      </c>
      <c r="AU1665" s="225" t="s">
        <v>87</v>
      </c>
      <c r="AY1665" s="17" t="s">
        <v>157</v>
      </c>
      <c r="BE1665" s="226">
        <f>IF(N1665="základní",J1665,0)</f>
        <v>0</v>
      </c>
      <c r="BF1665" s="226">
        <f>IF(N1665="snížená",J1665,0)</f>
        <v>0</v>
      </c>
      <c r="BG1665" s="226">
        <f>IF(N1665="zákl. přenesená",J1665,0)</f>
        <v>0</v>
      </c>
      <c r="BH1665" s="226">
        <f>IF(N1665="sníž. přenesená",J1665,0)</f>
        <v>0</v>
      </c>
      <c r="BI1665" s="226">
        <f>IF(N1665="nulová",J1665,0)</f>
        <v>0</v>
      </c>
      <c r="BJ1665" s="17" t="s">
        <v>85</v>
      </c>
      <c r="BK1665" s="226">
        <f>ROUND(I1665*H1665,2)</f>
        <v>0</v>
      </c>
      <c r="BL1665" s="17" t="s">
        <v>254</v>
      </c>
      <c r="BM1665" s="225" t="s">
        <v>3297</v>
      </c>
    </row>
    <row r="1666" s="14" customFormat="1">
      <c r="A1666" s="14"/>
      <c r="B1666" s="238"/>
      <c r="C1666" s="239"/>
      <c r="D1666" s="229" t="s">
        <v>167</v>
      </c>
      <c r="E1666" s="240" t="s">
        <v>1</v>
      </c>
      <c r="F1666" s="241" t="s">
        <v>3298</v>
      </c>
      <c r="G1666" s="239"/>
      <c r="H1666" s="242">
        <v>127.925</v>
      </c>
      <c r="I1666" s="243"/>
      <c r="J1666" s="239"/>
      <c r="K1666" s="239"/>
      <c r="L1666" s="244"/>
      <c r="M1666" s="245"/>
      <c r="N1666" s="246"/>
      <c r="O1666" s="246"/>
      <c r="P1666" s="246"/>
      <c r="Q1666" s="246"/>
      <c r="R1666" s="246"/>
      <c r="S1666" s="246"/>
      <c r="T1666" s="247"/>
      <c r="U1666" s="14"/>
      <c r="V1666" s="14"/>
      <c r="W1666" s="14"/>
      <c r="X1666" s="14"/>
      <c r="Y1666" s="14"/>
      <c r="Z1666" s="14"/>
      <c r="AA1666" s="14"/>
      <c r="AB1666" s="14"/>
      <c r="AC1666" s="14"/>
      <c r="AD1666" s="14"/>
      <c r="AE1666" s="14"/>
      <c r="AT1666" s="248" t="s">
        <v>167</v>
      </c>
      <c r="AU1666" s="248" t="s">
        <v>87</v>
      </c>
      <c r="AV1666" s="14" t="s">
        <v>87</v>
      </c>
      <c r="AW1666" s="14" t="s">
        <v>33</v>
      </c>
      <c r="AX1666" s="14" t="s">
        <v>85</v>
      </c>
      <c r="AY1666" s="248" t="s">
        <v>157</v>
      </c>
    </row>
    <row r="1667" s="14" customFormat="1">
      <c r="A1667" s="14"/>
      <c r="B1667" s="238"/>
      <c r="C1667" s="239"/>
      <c r="D1667" s="229" t="s">
        <v>167</v>
      </c>
      <c r="E1667" s="239"/>
      <c r="F1667" s="241" t="s">
        <v>3299</v>
      </c>
      <c r="G1667" s="239"/>
      <c r="H1667" s="242">
        <v>140.71799999999999</v>
      </c>
      <c r="I1667" s="243"/>
      <c r="J1667" s="239"/>
      <c r="K1667" s="239"/>
      <c r="L1667" s="244"/>
      <c r="M1667" s="245"/>
      <c r="N1667" s="246"/>
      <c r="O1667" s="246"/>
      <c r="P1667" s="246"/>
      <c r="Q1667" s="246"/>
      <c r="R1667" s="246"/>
      <c r="S1667" s="246"/>
      <c r="T1667" s="247"/>
      <c r="U1667" s="14"/>
      <c r="V1667" s="14"/>
      <c r="W1667" s="14"/>
      <c r="X1667" s="14"/>
      <c r="Y1667" s="14"/>
      <c r="Z1667" s="14"/>
      <c r="AA1667" s="14"/>
      <c r="AB1667" s="14"/>
      <c r="AC1667" s="14"/>
      <c r="AD1667" s="14"/>
      <c r="AE1667" s="14"/>
      <c r="AT1667" s="248" t="s">
        <v>167</v>
      </c>
      <c r="AU1667" s="248" t="s">
        <v>87</v>
      </c>
      <c r="AV1667" s="14" t="s">
        <v>87</v>
      </c>
      <c r="AW1667" s="14" t="s">
        <v>4</v>
      </c>
      <c r="AX1667" s="14" t="s">
        <v>85</v>
      </c>
      <c r="AY1667" s="248" t="s">
        <v>157</v>
      </c>
    </row>
    <row r="1668" s="2" customFormat="1" ht="37.8" customHeight="1">
      <c r="A1668" s="38"/>
      <c r="B1668" s="39"/>
      <c r="C1668" s="214" t="s">
        <v>3300</v>
      </c>
      <c r="D1668" s="214" t="s">
        <v>160</v>
      </c>
      <c r="E1668" s="215" t="s">
        <v>3301</v>
      </c>
      <c r="F1668" s="216" t="s">
        <v>3302</v>
      </c>
      <c r="G1668" s="217" t="s">
        <v>174</v>
      </c>
      <c r="H1668" s="218">
        <v>0.121</v>
      </c>
      <c r="I1668" s="219"/>
      <c r="J1668" s="220">
        <f>ROUND(I1668*H1668,2)</f>
        <v>0</v>
      </c>
      <c r="K1668" s="216" t="s">
        <v>164</v>
      </c>
      <c r="L1668" s="44"/>
      <c r="M1668" s="221" t="s">
        <v>1</v>
      </c>
      <c r="N1668" s="222" t="s">
        <v>43</v>
      </c>
      <c r="O1668" s="91"/>
      <c r="P1668" s="223">
        <f>O1668*H1668</f>
        <v>0</v>
      </c>
      <c r="Q1668" s="223">
        <v>0</v>
      </c>
      <c r="R1668" s="223">
        <f>Q1668*H1668</f>
        <v>0</v>
      </c>
      <c r="S1668" s="223">
        <v>0</v>
      </c>
      <c r="T1668" s="224">
        <f>S1668*H1668</f>
        <v>0</v>
      </c>
      <c r="U1668" s="38"/>
      <c r="V1668" s="38"/>
      <c r="W1668" s="38"/>
      <c r="X1668" s="38"/>
      <c r="Y1668" s="38"/>
      <c r="Z1668" s="38"/>
      <c r="AA1668" s="38"/>
      <c r="AB1668" s="38"/>
      <c r="AC1668" s="38"/>
      <c r="AD1668" s="38"/>
      <c r="AE1668" s="38"/>
      <c r="AR1668" s="225" t="s">
        <v>254</v>
      </c>
      <c r="AT1668" s="225" t="s">
        <v>160</v>
      </c>
      <c r="AU1668" s="225" t="s">
        <v>87</v>
      </c>
      <c r="AY1668" s="17" t="s">
        <v>157</v>
      </c>
      <c r="BE1668" s="226">
        <f>IF(N1668="základní",J1668,0)</f>
        <v>0</v>
      </c>
      <c r="BF1668" s="226">
        <f>IF(N1668="snížená",J1668,0)</f>
        <v>0</v>
      </c>
      <c r="BG1668" s="226">
        <f>IF(N1668="zákl. přenesená",J1668,0)</f>
        <v>0</v>
      </c>
      <c r="BH1668" s="226">
        <f>IF(N1668="sníž. přenesená",J1668,0)</f>
        <v>0</v>
      </c>
      <c r="BI1668" s="226">
        <f>IF(N1668="nulová",J1668,0)</f>
        <v>0</v>
      </c>
      <c r="BJ1668" s="17" t="s">
        <v>85</v>
      </c>
      <c r="BK1668" s="226">
        <f>ROUND(I1668*H1668,2)</f>
        <v>0</v>
      </c>
      <c r="BL1668" s="17" t="s">
        <v>254</v>
      </c>
      <c r="BM1668" s="225" t="s">
        <v>3303</v>
      </c>
    </row>
    <row r="1669" s="2" customFormat="1" ht="24.15" customHeight="1">
      <c r="A1669" s="38"/>
      <c r="B1669" s="39"/>
      <c r="C1669" s="260" t="s">
        <v>3304</v>
      </c>
      <c r="D1669" s="260" t="s">
        <v>240</v>
      </c>
      <c r="E1669" s="261" t="s">
        <v>3305</v>
      </c>
      <c r="F1669" s="262" t="s">
        <v>3306</v>
      </c>
      <c r="G1669" s="263" t="s">
        <v>163</v>
      </c>
      <c r="H1669" s="264">
        <v>0.121</v>
      </c>
      <c r="I1669" s="265"/>
      <c r="J1669" s="266">
        <f>ROUND(I1669*H1669,2)</f>
        <v>0</v>
      </c>
      <c r="K1669" s="262" t="s">
        <v>164</v>
      </c>
      <c r="L1669" s="267"/>
      <c r="M1669" s="268" t="s">
        <v>1</v>
      </c>
      <c r="N1669" s="269" t="s">
        <v>43</v>
      </c>
      <c r="O1669" s="91"/>
      <c r="P1669" s="223">
        <f>O1669*H1669</f>
        <v>0</v>
      </c>
      <c r="Q1669" s="223">
        <v>0.55000000000000004</v>
      </c>
      <c r="R1669" s="223">
        <f>Q1669*H1669</f>
        <v>0.066549999999999998</v>
      </c>
      <c r="S1669" s="223">
        <v>0</v>
      </c>
      <c r="T1669" s="224">
        <f>S1669*H1669</f>
        <v>0</v>
      </c>
      <c r="U1669" s="38"/>
      <c r="V1669" s="38"/>
      <c r="W1669" s="38"/>
      <c r="X1669" s="38"/>
      <c r="Y1669" s="38"/>
      <c r="Z1669" s="38"/>
      <c r="AA1669" s="38"/>
      <c r="AB1669" s="38"/>
      <c r="AC1669" s="38"/>
      <c r="AD1669" s="38"/>
      <c r="AE1669" s="38"/>
      <c r="AR1669" s="225" t="s">
        <v>367</v>
      </c>
      <c r="AT1669" s="225" t="s">
        <v>240</v>
      </c>
      <c r="AU1669" s="225" t="s">
        <v>87</v>
      </c>
      <c r="AY1669" s="17" t="s">
        <v>157</v>
      </c>
      <c r="BE1669" s="226">
        <f>IF(N1669="základní",J1669,0)</f>
        <v>0</v>
      </c>
      <c r="BF1669" s="226">
        <f>IF(N1669="snížená",J1669,0)</f>
        <v>0</v>
      </c>
      <c r="BG1669" s="226">
        <f>IF(N1669="zákl. přenesená",J1669,0)</f>
        <v>0</v>
      </c>
      <c r="BH1669" s="226">
        <f>IF(N1669="sníž. přenesená",J1669,0)</f>
        <v>0</v>
      </c>
      <c r="BI1669" s="226">
        <f>IF(N1669="nulová",J1669,0)</f>
        <v>0</v>
      </c>
      <c r="BJ1669" s="17" t="s">
        <v>85</v>
      </c>
      <c r="BK1669" s="226">
        <f>ROUND(I1669*H1669,2)</f>
        <v>0</v>
      </c>
      <c r="BL1669" s="17" t="s">
        <v>254</v>
      </c>
      <c r="BM1669" s="225" t="s">
        <v>3307</v>
      </c>
    </row>
    <row r="1670" s="14" customFormat="1">
      <c r="A1670" s="14"/>
      <c r="B1670" s="238"/>
      <c r="C1670" s="239"/>
      <c r="D1670" s="229" t="s">
        <v>167</v>
      </c>
      <c r="E1670" s="240" t="s">
        <v>1</v>
      </c>
      <c r="F1670" s="241" t="s">
        <v>3256</v>
      </c>
      <c r="G1670" s="239"/>
      <c r="H1670" s="242">
        <v>0.121</v>
      </c>
      <c r="I1670" s="243"/>
      <c r="J1670" s="239"/>
      <c r="K1670" s="239"/>
      <c r="L1670" s="244"/>
      <c r="M1670" s="245"/>
      <c r="N1670" s="246"/>
      <c r="O1670" s="246"/>
      <c r="P1670" s="246"/>
      <c r="Q1670" s="246"/>
      <c r="R1670" s="246"/>
      <c r="S1670" s="246"/>
      <c r="T1670" s="247"/>
      <c r="U1670" s="14"/>
      <c r="V1670" s="14"/>
      <c r="W1670" s="14"/>
      <c r="X1670" s="14"/>
      <c r="Y1670" s="14"/>
      <c r="Z1670" s="14"/>
      <c r="AA1670" s="14"/>
      <c r="AB1670" s="14"/>
      <c r="AC1670" s="14"/>
      <c r="AD1670" s="14"/>
      <c r="AE1670" s="14"/>
      <c r="AT1670" s="248" t="s">
        <v>167</v>
      </c>
      <c r="AU1670" s="248" t="s">
        <v>87</v>
      </c>
      <c r="AV1670" s="14" t="s">
        <v>87</v>
      </c>
      <c r="AW1670" s="14" t="s">
        <v>33</v>
      </c>
      <c r="AX1670" s="14" t="s">
        <v>78</v>
      </c>
      <c r="AY1670" s="248" t="s">
        <v>157</v>
      </c>
    </row>
    <row r="1671" s="15" customFormat="1">
      <c r="A1671" s="15"/>
      <c r="B1671" s="249"/>
      <c r="C1671" s="250"/>
      <c r="D1671" s="229" t="s">
        <v>167</v>
      </c>
      <c r="E1671" s="251" t="s">
        <v>1</v>
      </c>
      <c r="F1671" s="252" t="s">
        <v>171</v>
      </c>
      <c r="G1671" s="250"/>
      <c r="H1671" s="253">
        <v>0.121</v>
      </c>
      <c r="I1671" s="254"/>
      <c r="J1671" s="250"/>
      <c r="K1671" s="250"/>
      <c r="L1671" s="255"/>
      <c r="M1671" s="256"/>
      <c r="N1671" s="257"/>
      <c r="O1671" s="257"/>
      <c r="P1671" s="257"/>
      <c r="Q1671" s="257"/>
      <c r="R1671" s="257"/>
      <c r="S1671" s="257"/>
      <c r="T1671" s="258"/>
      <c r="U1671" s="15"/>
      <c r="V1671" s="15"/>
      <c r="W1671" s="15"/>
      <c r="X1671" s="15"/>
      <c r="Y1671" s="15"/>
      <c r="Z1671" s="15"/>
      <c r="AA1671" s="15"/>
      <c r="AB1671" s="15"/>
      <c r="AC1671" s="15"/>
      <c r="AD1671" s="15"/>
      <c r="AE1671" s="15"/>
      <c r="AT1671" s="259" t="s">
        <v>167</v>
      </c>
      <c r="AU1671" s="259" t="s">
        <v>87</v>
      </c>
      <c r="AV1671" s="15" t="s">
        <v>165</v>
      </c>
      <c r="AW1671" s="15" t="s">
        <v>33</v>
      </c>
      <c r="AX1671" s="15" t="s">
        <v>85</v>
      </c>
      <c r="AY1671" s="259" t="s">
        <v>157</v>
      </c>
    </row>
    <row r="1672" s="2" customFormat="1" ht="49.05" customHeight="1">
      <c r="A1672" s="38"/>
      <c r="B1672" s="39"/>
      <c r="C1672" s="214" t="s">
        <v>3308</v>
      </c>
      <c r="D1672" s="214" t="s">
        <v>160</v>
      </c>
      <c r="E1672" s="215" t="s">
        <v>3309</v>
      </c>
      <c r="F1672" s="216" t="s">
        <v>3310</v>
      </c>
      <c r="G1672" s="217" t="s">
        <v>174</v>
      </c>
      <c r="H1672" s="218">
        <v>132.965</v>
      </c>
      <c r="I1672" s="219"/>
      <c r="J1672" s="220">
        <f>ROUND(I1672*H1672,2)</f>
        <v>0</v>
      </c>
      <c r="K1672" s="216" t="s">
        <v>164</v>
      </c>
      <c r="L1672" s="44"/>
      <c r="M1672" s="221" t="s">
        <v>1</v>
      </c>
      <c r="N1672" s="222" t="s">
        <v>43</v>
      </c>
      <c r="O1672" s="91"/>
      <c r="P1672" s="223">
        <f>O1672*H1672</f>
        <v>0</v>
      </c>
      <c r="Q1672" s="223">
        <v>0</v>
      </c>
      <c r="R1672" s="223">
        <f>Q1672*H1672</f>
        <v>0</v>
      </c>
      <c r="S1672" s="223">
        <v>0.014999999999999999</v>
      </c>
      <c r="T1672" s="224">
        <f>S1672*H1672</f>
        <v>1.994475</v>
      </c>
      <c r="U1672" s="38"/>
      <c r="V1672" s="38"/>
      <c r="W1672" s="38"/>
      <c r="X1672" s="38"/>
      <c r="Y1672" s="38"/>
      <c r="Z1672" s="38"/>
      <c r="AA1672" s="38"/>
      <c r="AB1672" s="38"/>
      <c r="AC1672" s="38"/>
      <c r="AD1672" s="38"/>
      <c r="AE1672" s="38"/>
      <c r="AR1672" s="225" t="s">
        <v>254</v>
      </c>
      <c r="AT1672" s="225" t="s">
        <v>160</v>
      </c>
      <c r="AU1672" s="225" t="s">
        <v>87</v>
      </c>
      <c r="AY1672" s="17" t="s">
        <v>157</v>
      </c>
      <c r="BE1672" s="226">
        <f>IF(N1672="základní",J1672,0)</f>
        <v>0</v>
      </c>
      <c r="BF1672" s="226">
        <f>IF(N1672="snížená",J1672,0)</f>
        <v>0</v>
      </c>
      <c r="BG1672" s="226">
        <f>IF(N1672="zákl. přenesená",J1672,0)</f>
        <v>0</v>
      </c>
      <c r="BH1672" s="226">
        <f>IF(N1672="sníž. přenesená",J1672,0)</f>
        <v>0</v>
      </c>
      <c r="BI1672" s="226">
        <f>IF(N1672="nulová",J1672,0)</f>
        <v>0</v>
      </c>
      <c r="BJ1672" s="17" t="s">
        <v>85</v>
      </c>
      <c r="BK1672" s="226">
        <f>ROUND(I1672*H1672,2)</f>
        <v>0</v>
      </c>
      <c r="BL1672" s="17" t="s">
        <v>254</v>
      </c>
      <c r="BM1672" s="225" t="s">
        <v>3311</v>
      </c>
    </row>
    <row r="1673" s="14" customFormat="1">
      <c r="A1673" s="14"/>
      <c r="B1673" s="238"/>
      <c r="C1673" s="239"/>
      <c r="D1673" s="229" t="s">
        <v>167</v>
      </c>
      <c r="E1673" s="240" t="s">
        <v>1</v>
      </c>
      <c r="F1673" s="241" t="s">
        <v>3298</v>
      </c>
      <c r="G1673" s="239"/>
      <c r="H1673" s="242">
        <v>127.925</v>
      </c>
      <c r="I1673" s="243"/>
      <c r="J1673" s="239"/>
      <c r="K1673" s="239"/>
      <c r="L1673" s="244"/>
      <c r="M1673" s="245"/>
      <c r="N1673" s="246"/>
      <c r="O1673" s="246"/>
      <c r="P1673" s="246"/>
      <c r="Q1673" s="246"/>
      <c r="R1673" s="246"/>
      <c r="S1673" s="246"/>
      <c r="T1673" s="247"/>
      <c r="U1673" s="14"/>
      <c r="V1673" s="14"/>
      <c r="W1673" s="14"/>
      <c r="X1673" s="14"/>
      <c r="Y1673" s="14"/>
      <c r="Z1673" s="14"/>
      <c r="AA1673" s="14"/>
      <c r="AB1673" s="14"/>
      <c r="AC1673" s="14"/>
      <c r="AD1673" s="14"/>
      <c r="AE1673" s="14"/>
      <c r="AT1673" s="248" t="s">
        <v>167</v>
      </c>
      <c r="AU1673" s="248" t="s">
        <v>87</v>
      </c>
      <c r="AV1673" s="14" t="s">
        <v>87</v>
      </c>
      <c r="AW1673" s="14" t="s">
        <v>33</v>
      </c>
      <c r="AX1673" s="14" t="s">
        <v>78</v>
      </c>
      <c r="AY1673" s="248" t="s">
        <v>157</v>
      </c>
    </row>
    <row r="1674" s="14" customFormat="1">
      <c r="A1674" s="14"/>
      <c r="B1674" s="238"/>
      <c r="C1674" s="239"/>
      <c r="D1674" s="229" t="s">
        <v>167</v>
      </c>
      <c r="E1674" s="240" t="s">
        <v>1</v>
      </c>
      <c r="F1674" s="241" t="s">
        <v>3312</v>
      </c>
      <c r="G1674" s="239"/>
      <c r="H1674" s="242">
        <v>5.04</v>
      </c>
      <c r="I1674" s="243"/>
      <c r="J1674" s="239"/>
      <c r="K1674" s="239"/>
      <c r="L1674" s="244"/>
      <c r="M1674" s="245"/>
      <c r="N1674" s="246"/>
      <c r="O1674" s="246"/>
      <c r="P1674" s="246"/>
      <c r="Q1674" s="246"/>
      <c r="R1674" s="246"/>
      <c r="S1674" s="246"/>
      <c r="T1674" s="247"/>
      <c r="U1674" s="14"/>
      <c r="V1674" s="14"/>
      <c r="W1674" s="14"/>
      <c r="X1674" s="14"/>
      <c r="Y1674" s="14"/>
      <c r="Z1674" s="14"/>
      <c r="AA1674" s="14"/>
      <c r="AB1674" s="14"/>
      <c r="AC1674" s="14"/>
      <c r="AD1674" s="14"/>
      <c r="AE1674" s="14"/>
      <c r="AT1674" s="248" t="s">
        <v>167</v>
      </c>
      <c r="AU1674" s="248" t="s">
        <v>87</v>
      </c>
      <c r="AV1674" s="14" t="s">
        <v>87</v>
      </c>
      <c r="AW1674" s="14" t="s">
        <v>33</v>
      </c>
      <c r="AX1674" s="14" t="s">
        <v>78</v>
      </c>
      <c r="AY1674" s="248" t="s">
        <v>157</v>
      </c>
    </row>
    <row r="1675" s="15" customFormat="1">
      <c r="A1675" s="15"/>
      <c r="B1675" s="249"/>
      <c r="C1675" s="250"/>
      <c r="D1675" s="229" t="s">
        <v>167</v>
      </c>
      <c r="E1675" s="251" t="s">
        <v>1</v>
      </c>
      <c r="F1675" s="252" t="s">
        <v>171</v>
      </c>
      <c r="G1675" s="250"/>
      <c r="H1675" s="253">
        <v>132.965</v>
      </c>
      <c r="I1675" s="254"/>
      <c r="J1675" s="250"/>
      <c r="K1675" s="250"/>
      <c r="L1675" s="255"/>
      <c r="M1675" s="256"/>
      <c r="N1675" s="257"/>
      <c r="O1675" s="257"/>
      <c r="P1675" s="257"/>
      <c r="Q1675" s="257"/>
      <c r="R1675" s="257"/>
      <c r="S1675" s="257"/>
      <c r="T1675" s="258"/>
      <c r="U1675" s="15"/>
      <c r="V1675" s="15"/>
      <c r="W1675" s="15"/>
      <c r="X1675" s="15"/>
      <c r="Y1675" s="15"/>
      <c r="Z1675" s="15"/>
      <c r="AA1675" s="15"/>
      <c r="AB1675" s="15"/>
      <c r="AC1675" s="15"/>
      <c r="AD1675" s="15"/>
      <c r="AE1675" s="15"/>
      <c r="AT1675" s="259" t="s">
        <v>167</v>
      </c>
      <c r="AU1675" s="259" t="s">
        <v>87</v>
      </c>
      <c r="AV1675" s="15" t="s">
        <v>165</v>
      </c>
      <c r="AW1675" s="15" t="s">
        <v>33</v>
      </c>
      <c r="AX1675" s="15" t="s">
        <v>85</v>
      </c>
      <c r="AY1675" s="259" t="s">
        <v>157</v>
      </c>
    </row>
    <row r="1676" s="2" customFormat="1" ht="37.8" customHeight="1">
      <c r="A1676" s="38"/>
      <c r="B1676" s="39"/>
      <c r="C1676" s="214" t="s">
        <v>3313</v>
      </c>
      <c r="D1676" s="214" t="s">
        <v>160</v>
      </c>
      <c r="E1676" s="215" t="s">
        <v>3314</v>
      </c>
      <c r="F1676" s="216" t="s">
        <v>3315</v>
      </c>
      <c r="G1676" s="217" t="s">
        <v>202</v>
      </c>
      <c r="H1676" s="218">
        <v>8.5199999999999996</v>
      </c>
      <c r="I1676" s="219"/>
      <c r="J1676" s="220">
        <f>ROUND(I1676*H1676,2)</f>
        <v>0</v>
      </c>
      <c r="K1676" s="216" t="s">
        <v>164</v>
      </c>
      <c r="L1676" s="44"/>
      <c r="M1676" s="221" t="s">
        <v>1</v>
      </c>
      <c r="N1676" s="222" t="s">
        <v>43</v>
      </c>
      <c r="O1676" s="91"/>
      <c r="P1676" s="223">
        <f>O1676*H1676</f>
        <v>0</v>
      </c>
      <c r="Q1676" s="223">
        <v>0</v>
      </c>
      <c r="R1676" s="223">
        <f>Q1676*H1676</f>
        <v>0</v>
      </c>
      <c r="S1676" s="223">
        <v>0</v>
      </c>
      <c r="T1676" s="224">
        <f>S1676*H1676</f>
        <v>0</v>
      </c>
      <c r="U1676" s="38"/>
      <c r="V1676" s="38"/>
      <c r="W1676" s="38"/>
      <c r="X1676" s="38"/>
      <c r="Y1676" s="38"/>
      <c r="Z1676" s="38"/>
      <c r="AA1676" s="38"/>
      <c r="AB1676" s="38"/>
      <c r="AC1676" s="38"/>
      <c r="AD1676" s="38"/>
      <c r="AE1676" s="38"/>
      <c r="AR1676" s="225" t="s">
        <v>254</v>
      </c>
      <c r="AT1676" s="225" t="s">
        <v>160</v>
      </c>
      <c r="AU1676" s="225" t="s">
        <v>87</v>
      </c>
      <c r="AY1676" s="17" t="s">
        <v>157</v>
      </c>
      <c r="BE1676" s="226">
        <f>IF(N1676="základní",J1676,0)</f>
        <v>0</v>
      </c>
      <c r="BF1676" s="226">
        <f>IF(N1676="snížená",J1676,0)</f>
        <v>0</v>
      </c>
      <c r="BG1676" s="226">
        <f>IF(N1676="zákl. přenesená",J1676,0)</f>
        <v>0</v>
      </c>
      <c r="BH1676" s="226">
        <f>IF(N1676="sníž. přenesená",J1676,0)</f>
        <v>0</v>
      </c>
      <c r="BI1676" s="226">
        <f>IF(N1676="nulová",J1676,0)</f>
        <v>0</v>
      </c>
      <c r="BJ1676" s="17" t="s">
        <v>85</v>
      </c>
      <c r="BK1676" s="226">
        <f>ROUND(I1676*H1676,2)</f>
        <v>0</v>
      </c>
      <c r="BL1676" s="17" t="s">
        <v>254</v>
      </c>
      <c r="BM1676" s="225" t="s">
        <v>3316</v>
      </c>
    </row>
    <row r="1677" s="14" customFormat="1">
      <c r="A1677" s="14"/>
      <c r="B1677" s="238"/>
      <c r="C1677" s="239"/>
      <c r="D1677" s="229" t="s">
        <v>167</v>
      </c>
      <c r="E1677" s="240" t="s">
        <v>1</v>
      </c>
      <c r="F1677" s="241" t="s">
        <v>3317</v>
      </c>
      <c r="G1677" s="239"/>
      <c r="H1677" s="242">
        <v>8.5199999999999996</v>
      </c>
      <c r="I1677" s="243"/>
      <c r="J1677" s="239"/>
      <c r="K1677" s="239"/>
      <c r="L1677" s="244"/>
      <c r="M1677" s="245"/>
      <c r="N1677" s="246"/>
      <c r="O1677" s="246"/>
      <c r="P1677" s="246"/>
      <c r="Q1677" s="246"/>
      <c r="R1677" s="246"/>
      <c r="S1677" s="246"/>
      <c r="T1677" s="247"/>
      <c r="U1677" s="14"/>
      <c r="V1677" s="14"/>
      <c r="W1677" s="14"/>
      <c r="X1677" s="14"/>
      <c r="Y1677" s="14"/>
      <c r="Z1677" s="14"/>
      <c r="AA1677" s="14"/>
      <c r="AB1677" s="14"/>
      <c r="AC1677" s="14"/>
      <c r="AD1677" s="14"/>
      <c r="AE1677" s="14"/>
      <c r="AT1677" s="248" t="s">
        <v>167</v>
      </c>
      <c r="AU1677" s="248" t="s">
        <v>87</v>
      </c>
      <c r="AV1677" s="14" t="s">
        <v>87</v>
      </c>
      <c r="AW1677" s="14" t="s">
        <v>33</v>
      </c>
      <c r="AX1677" s="14" t="s">
        <v>78</v>
      </c>
      <c r="AY1677" s="248" t="s">
        <v>157</v>
      </c>
    </row>
    <row r="1678" s="15" customFormat="1">
      <c r="A1678" s="15"/>
      <c r="B1678" s="249"/>
      <c r="C1678" s="250"/>
      <c r="D1678" s="229" t="s">
        <v>167</v>
      </c>
      <c r="E1678" s="251" t="s">
        <v>1</v>
      </c>
      <c r="F1678" s="252" t="s">
        <v>171</v>
      </c>
      <c r="G1678" s="250"/>
      <c r="H1678" s="253">
        <v>8.5199999999999996</v>
      </c>
      <c r="I1678" s="254"/>
      <c r="J1678" s="250"/>
      <c r="K1678" s="250"/>
      <c r="L1678" s="255"/>
      <c r="M1678" s="256"/>
      <c r="N1678" s="257"/>
      <c r="O1678" s="257"/>
      <c r="P1678" s="257"/>
      <c r="Q1678" s="257"/>
      <c r="R1678" s="257"/>
      <c r="S1678" s="257"/>
      <c r="T1678" s="258"/>
      <c r="U1678" s="15"/>
      <c r="V1678" s="15"/>
      <c r="W1678" s="15"/>
      <c r="X1678" s="15"/>
      <c r="Y1678" s="15"/>
      <c r="Z1678" s="15"/>
      <c r="AA1678" s="15"/>
      <c r="AB1678" s="15"/>
      <c r="AC1678" s="15"/>
      <c r="AD1678" s="15"/>
      <c r="AE1678" s="15"/>
      <c r="AT1678" s="259" t="s">
        <v>167</v>
      </c>
      <c r="AU1678" s="259" t="s">
        <v>87</v>
      </c>
      <c r="AV1678" s="15" t="s">
        <v>165</v>
      </c>
      <c r="AW1678" s="15" t="s">
        <v>33</v>
      </c>
      <c r="AX1678" s="15" t="s">
        <v>85</v>
      </c>
      <c r="AY1678" s="259" t="s">
        <v>157</v>
      </c>
    </row>
    <row r="1679" s="2" customFormat="1" ht="21.75" customHeight="1">
      <c r="A1679" s="38"/>
      <c r="B1679" s="39"/>
      <c r="C1679" s="260" t="s">
        <v>3318</v>
      </c>
      <c r="D1679" s="260" t="s">
        <v>240</v>
      </c>
      <c r="E1679" s="261" t="s">
        <v>3291</v>
      </c>
      <c r="F1679" s="262" t="s">
        <v>3292</v>
      </c>
      <c r="G1679" s="263" t="s">
        <v>163</v>
      </c>
      <c r="H1679" s="264">
        <v>0.10199999999999999</v>
      </c>
      <c r="I1679" s="265"/>
      <c r="J1679" s="266">
        <f>ROUND(I1679*H1679,2)</f>
        <v>0</v>
      </c>
      <c r="K1679" s="262" t="s">
        <v>164</v>
      </c>
      <c r="L1679" s="267"/>
      <c r="M1679" s="268" t="s">
        <v>1</v>
      </c>
      <c r="N1679" s="269" t="s">
        <v>43</v>
      </c>
      <c r="O1679" s="91"/>
      <c r="P1679" s="223">
        <f>O1679*H1679</f>
        <v>0</v>
      </c>
      <c r="Q1679" s="223">
        <v>0.55000000000000004</v>
      </c>
      <c r="R1679" s="223">
        <f>Q1679*H1679</f>
        <v>0.056100000000000004</v>
      </c>
      <c r="S1679" s="223">
        <v>0</v>
      </c>
      <c r="T1679" s="224">
        <f>S1679*H1679</f>
        <v>0</v>
      </c>
      <c r="U1679" s="38"/>
      <c r="V1679" s="38"/>
      <c r="W1679" s="38"/>
      <c r="X1679" s="38"/>
      <c r="Y1679" s="38"/>
      <c r="Z1679" s="38"/>
      <c r="AA1679" s="38"/>
      <c r="AB1679" s="38"/>
      <c r="AC1679" s="38"/>
      <c r="AD1679" s="38"/>
      <c r="AE1679" s="38"/>
      <c r="AR1679" s="225" t="s">
        <v>367</v>
      </c>
      <c r="AT1679" s="225" t="s">
        <v>240</v>
      </c>
      <c r="AU1679" s="225" t="s">
        <v>87</v>
      </c>
      <c r="AY1679" s="17" t="s">
        <v>157</v>
      </c>
      <c r="BE1679" s="226">
        <f>IF(N1679="základní",J1679,0)</f>
        <v>0</v>
      </c>
      <c r="BF1679" s="226">
        <f>IF(N1679="snížená",J1679,0)</f>
        <v>0</v>
      </c>
      <c r="BG1679" s="226">
        <f>IF(N1679="zákl. přenesená",J1679,0)</f>
        <v>0</v>
      </c>
      <c r="BH1679" s="226">
        <f>IF(N1679="sníž. přenesená",J1679,0)</f>
        <v>0</v>
      </c>
      <c r="BI1679" s="226">
        <f>IF(N1679="nulová",J1679,0)</f>
        <v>0</v>
      </c>
      <c r="BJ1679" s="17" t="s">
        <v>85</v>
      </c>
      <c r="BK1679" s="226">
        <f>ROUND(I1679*H1679,2)</f>
        <v>0</v>
      </c>
      <c r="BL1679" s="17" t="s">
        <v>254</v>
      </c>
      <c r="BM1679" s="225" t="s">
        <v>3319</v>
      </c>
    </row>
    <row r="1680" s="14" customFormat="1">
      <c r="A1680" s="14"/>
      <c r="B1680" s="238"/>
      <c r="C1680" s="239"/>
      <c r="D1680" s="229" t="s">
        <v>167</v>
      </c>
      <c r="E1680" s="240" t="s">
        <v>1</v>
      </c>
      <c r="F1680" s="241" t="s">
        <v>3255</v>
      </c>
      <c r="G1680" s="239"/>
      <c r="H1680" s="242">
        <v>0.10199999999999999</v>
      </c>
      <c r="I1680" s="243"/>
      <c r="J1680" s="239"/>
      <c r="K1680" s="239"/>
      <c r="L1680" s="244"/>
      <c r="M1680" s="245"/>
      <c r="N1680" s="246"/>
      <c r="O1680" s="246"/>
      <c r="P1680" s="246"/>
      <c r="Q1680" s="246"/>
      <c r="R1680" s="246"/>
      <c r="S1680" s="246"/>
      <c r="T1680" s="247"/>
      <c r="U1680" s="14"/>
      <c r="V1680" s="14"/>
      <c r="W1680" s="14"/>
      <c r="X1680" s="14"/>
      <c r="Y1680" s="14"/>
      <c r="Z1680" s="14"/>
      <c r="AA1680" s="14"/>
      <c r="AB1680" s="14"/>
      <c r="AC1680" s="14"/>
      <c r="AD1680" s="14"/>
      <c r="AE1680" s="14"/>
      <c r="AT1680" s="248" t="s">
        <v>167</v>
      </c>
      <c r="AU1680" s="248" t="s">
        <v>87</v>
      </c>
      <c r="AV1680" s="14" t="s">
        <v>87</v>
      </c>
      <c r="AW1680" s="14" t="s">
        <v>33</v>
      </c>
      <c r="AX1680" s="14" t="s">
        <v>78</v>
      </c>
      <c r="AY1680" s="248" t="s">
        <v>157</v>
      </c>
    </row>
    <row r="1681" s="15" customFormat="1">
      <c r="A1681" s="15"/>
      <c r="B1681" s="249"/>
      <c r="C1681" s="250"/>
      <c r="D1681" s="229" t="s">
        <v>167</v>
      </c>
      <c r="E1681" s="251" t="s">
        <v>1</v>
      </c>
      <c r="F1681" s="252" t="s">
        <v>171</v>
      </c>
      <c r="G1681" s="250"/>
      <c r="H1681" s="253">
        <v>0.10199999999999999</v>
      </c>
      <c r="I1681" s="254"/>
      <c r="J1681" s="250"/>
      <c r="K1681" s="250"/>
      <c r="L1681" s="255"/>
      <c r="M1681" s="256"/>
      <c r="N1681" s="257"/>
      <c r="O1681" s="257"/>
      <c r="P1681" s="257"/>
      <c r="Q1681" s="257"/>
      <c r="R1681" s="257"/>
      <c r="S1681" s="257"/>
      <c r="T1681" s="258"/>
      <c r="U1681" s="15"/>
      <c r="V1681" s="15"/>
      <c r="W1681" s="15"/>
      <c r="X1681" s="15"/>
      <c r="Y1681" s="15"/>
      <c r="Z1681" s="15"/>
      <c r="AA1681" s="15"/>
      <c r="AB1681" s="15"/>
      <c r="AC1681" s="15"/>
      <c r="AD1681" s="15"/>
      <c r="AE1681" s="15"/>
      <c r="AT1681" s="259" t="s">
        <v>167</v>
      </c>
      <c r="AU1681" s="259" t="s">
        <v>87</v>
      </c>
      <c r="AV1681" s="15" t="s">
        <v>165</v>
      </c>
      <c r="AW1681" s="15" t="s">
        <v>33</v>
      </c>
      <c r="AX1681" s="15" t="s">
        <v>85</v>
      </c>
      <c r="AY1681" s="259" t="s">
        <v>157</v>
      </c>
    </row>
    <row r="1682" s="2" customFormat="1" ht="24.15" customHeight="1">
      <c r="A1682" s="38"/>
      <c r="B1682" s="39"/>
      <c r="C1682" s="214" t="s">
        <v>3320</v>
      </c>
      <c r="D1682" s="214" t="s">
        <v>160</v>
      </c>
      <c r="E1682" s="215" t="s">
        <v>3321</v>
      </c>
      <c r="F1682" s="216" t="s">
        <v>3322</v>
      </c>
      <c r="G1682" s="217" t="s">
        <v>174</v>
      </c>
      <c r="H1682" s="218">
        <v>9.0500000000000007</v>
      </c>
      <c r="I1682" s="219"/>
      <c r="J1682" s="220">
        <f>ROUND(I1682*H1682,2)</f>
        <v>0</v>
      </c>
      <c r="K1682" s="216" t="s">
        <v>164</v>
      </c>
      <c r="L1682" s="44"/>
      <c r="M1682" s="221" t="s">
        <v>1</v>
      </c>
      <c r="N1682" s="222" t="s">
        <v>43</v>
      </c>
      <c r="O1682" s="91"/>
      <c r="P1682" s="223">
        <f>O1682*H1682</f>
        <v>0</v>
      </c>
      <c r="Q1682" s="223">
        <v>0.02504</v>
      </c>
      <c r="R1682" s="223">
        <f>Q1682*H1682</f>
        <v>0.22661200000000001</v>
      </c>
      <c r="S1682" s="223">
        <v>0</v>
      </c>
      <c r="T1682" s="224">
        <f>S1682*H1682</f>
        <v>0</v>
      </c>
      <c r="U1682" s="38"/>
      <c r="V1682" s="38"/>
      <c r="W1682" s="38"/>
      <c r="X1682" s="38"/>
      <c r="Y1682" s="38"/>
      <c r="Z1682" s="38"/>
      <c r="AA1682" s="38"/>
      <c r="AB1682" s="38"/>
      <c r="AC1682" s="38"/>
      <c r="AD1682" s="38"/>
      <c r="AE1682" s="38"/>
      <c r="AR1682" s="225" t="s">
        <v>254</v>
      </c>
      <c r="AT1682" s="225" t="s">
        <v>160</v>
      </c>
      <c r="AU1682" s="225" t="s">
        <v>87</v>
      </c>
      <c r="AY1682" s="17" t="s">
        <v>157</v>
      </c>
      <c r="BE1682" s="226">
        <f>IF(N1682="základní",J1682,0)</f>
        <v>0</v>
      </c>
      <c r="BF1682" s="226">
        <f>IF(N1682="snížená",J1682,0)</f>
        <v>0</v>
      </c>
      <c r="BG1682" s="226">
        <f>IF(N1682="zákl. přenesená",J1682,0)</f>
        <v>0</v>
      </c>
      <c r="BH1682" s="226">
        <f>IF(N1682="sníž. přenesená",J1682,0)</f>
        <v>0</v>
      </c>
      <c r="BI1682" s="226">
        <f>IF(N1682="nulová",J1682,0)</f>
        <v>0</v>
      </c>
      <c r="BJ1682" s="17" t="s">
        <v>85</v>
      </c>
      <c r="BK1682" s="226">
        <f>ROUND(I1682*H1682,2)</f>
        <v>0</v>
      </c>
      <c r="BL1682" s="17" t="s">
        <v>254</v>
      </c>
      <c r="BM1682" s="225" t="s">
        <v>3323</v>
      </c>
    </row>
    <row r="1683" s="14" customFormat="1">
      <c r="A1683" s="14"/>
      <c r="B1683" s="238"/>
      <c r="C1683" s="239"/>
      <c r="D1683" s="229" t="s">
        <v>167</v>
      </c>
      <c r="E1683" s="240" t="s">
        <v>1</v>
      </c>
      <c r="F1683" s="241" t="s">
        <v>3324</v>
      </c>
      <c r="G1683" s="239"/>
      <c r="H1683" s="242">
        <v>9.0500000000000007</v>
      </c>
      <c r="I1683" s="243"/>
      <c r="J1683" s="239"/>
      <c r="K1683" s="239"/>
      <c r="L1683" s="244"/>
      <c r="M1683" s="245"/>
      <c r="N1683" s="246"/>
      <c r="O1683" s="246"/>
      <c r="P1683" s="246"/>
      <c r="Q1683" s="246"/>
      <c r="R1683" s="246"/>
      <c r="S1683" s="246"/>
      <c r="T1683" s="247"/>
      <c r="U1683" s="14"/>
      <c r="V1683" s="14"/>
      <c r="W1683" s="14"/>
      <c r="X1683" s="14"/>
      <c r="Y1683" s="14"/>
      <c r="Z1683" s="14"/>
      <c r="AA1683" s="14"/>
      <c r="AB1683" s="14"/>
      <c r="AC1683" s="14"/>
      <c r="AD1683" s="14"/>
      <c r="AE1683" s="14"/>
      <c r="AT1683" s="248" t="s">
        <v>167</v>
      </c>
      <c r="AU1683" s="248" t="s">
        <v>87</v>
      </c>
      <c r="AV1683" s="14" t="s">
        <v>87</v>
      </c>
      <c r="AW1683" s="14" t="s">
        <v>33</v>
      </c>
      <c r="AX1683" s="14" t="s">
        <v>78</v>
      </c>
      <c r="AY1683" s="248" t="s">
        <v>157</v>
      </c>
    </row>
    <row r="1684" s="15" customFormat="1">
      <c r="A1684" s="15"/>
      <c r="B1684" s="249"/>
      <c r="C1684" s="250"/>
      <c r="D1684" s="229" t="s">
        <v>167</v>
      </c>
      <c r="E1684" s="251" t="s">
        <v>1</v>
      </c>
      <c r="F1684" s="252" t="s">
        <v>171</v>
      </c>
      <c r="G1684" s="250"/>
      <c r="H1684" s="253">
        <v>9.0500000000000007</v>
      </c>
      <c r="I1684" s="254"/>
      <c r="J1684" s="250"/>
      <c r="K1684" s="250"/>
      <c r="L1684" s="255"/>
      <c r="M1684" s="256"/>
      <c r="N1684" s="257"/>
      <c r="O1684" s="257"/>
      <c r="P1684" s="257"/>
      <c r="Q1684" s="257"/>
      <c r="R1684" s="257"/>
      <c r="S1684" s="257"/>
      <c r="T1684" s="258"/>
      <c r="U1684" s="15"/>
      <c r="V1684" s="15"/>
      <c r="W1684" s="15"/>
      <c r="X1684" s="15"/>
      <c r="Y1684" s="15"/>
      <c r="Z1684" s="15"/>
      <c r="AA1684" s="15"/>
      <c r="AB1684" s="15"/>
      <c r="AC1684" s="15"/>
      <c r="AD1684" s="15"/>
      <c r="AE1684" s="15"/>
      <c r="AT1684" s="259" t="s">
        <v>167</v>
      </c>
      <c r="AU1684" s="259" t="s">
        <v>87</v>
      </c>
      <c r="AV1684" s="15" t="s">
        <v>165</v>
      </c>
      <c r="AW1684" s="15" t="s">
        <v>33</v>
      </c>
      <c r="AX1684" s="15" t="s">
        <v>85</v>
      </c>
      <c r="AY1684" s="259" t="s">
        <v>157</v>
      </c>
    </row>
    <row r="1685" s="2" customFormat="1" ht="33" customHeight="1">
      <c r="A1685" s="38"/>
      <c r="B1685" s="39"/>
      <c r="C1685" s="214" t="s">
        <v>3325</v>
      </c>
      <c r="D1685" s="214" t="s">
        <v>160</v>
      </c>
      <c r="E1685" s="215" t="s">
        <v>3326</v>
      </c>
      <c r="F1685" s="216" t="s">
        <v>3327</v>
      </c>
      <c r="G1685" s="217" t="s">
        <v>174</v>
      </c>
      <c r="H1685" s="218">
        <v>10.234999999999999</v>
      </c>
      <c r="I1685" s="219"/>
      <c r="J1685" s="220">
        <f>ROUND(I1685*H1685,2)</f>
        <v>0</v>
      </c>
      <c r="K1685" s="216" t="s">
        <v>164</v>
      </c>
      <c r="L1685" s="44"/>
      <c r="M1685" s="221" t="s">
        <v>1</v>
      </c>
      <c r="N1685" s="222" t="s">
        <v>43</v>
      </c>
      <c r="O1685" s="91"/>
      <c r="P1685" s="223">
        <f>O1685*H1685</f>
        <v>0</v>
      </c>
      <c r="Q1685" s="223">
        <v>0.024570000000000002</v>
      </c>
      <c r="R1685" s="223">
        <f>Q1685*H1685</f>
        <v>0.25147395</v>
      </c>
      <c r="S1685" s="223">
        <v>0</v>
      </c>
      <c r="T1685" s="224">
        <f>S1685*H1685</f>
        <v>0</v>
      </c>
      <c r="U1685" s="38"/>
      <c r="V1685" s="38"/>
      <c r="W1685" s="38"/>
      <c r="X1685" s="38"/>
      <c r="Y1685" s="38"/>
      <c r="Z1685" s="38"/>
      <c r="AA1685" s="38"/>
      <c r="AB1685" s="38"/>
      <c r="AC1685" s="38"/>
      <c r="AD1685" s="38"/>
      <c r="AE1685" s="38"/>
      <c r="AR1685" s="225" t="s">
        <v>254</v>
      </c>
      <c r="AT1685" s="225" t="s">
        <v>160</v>
      </c>
      <c r="AU1685" s="225" t="s">
        <v>87</v>
      </c>
      <c r="AY1685" s="17" t="s">
        <v>157</v>
      </c>
      <c r="BE1685" s="226">
        <f>IF(N1685="základní",J1685,0)</f>
        <v>0</v>
      </c>
      <c r="BF1685" s="226">
        <f>IF(N1685="snížená",J1685,0)</f>
        <v>0</v>
      </c>
      <c r="BG1685" s="226">
        <f>IF(N1685="zákl. přenesená",J1685,0)</f>
        <v>0</v>
      </c>
      <c r="BH1685" s="226">
        <f>IF(N1685="sníž. přenesená",J1685,0)</f>
        <v>0</v>
      </c>
      <c r="BI1685" s="226">
        <f>IF(N1685="nulová",J1685,0)</f>
        <v>0</v>
      </c>
      <c r="BJ1685" s="17" t="s">
        <v>85</v>
      </c>
      <c r="BK1685" s="226">
        <f>ROUND(I1685*H1685,2)</f>
        <v>0</v>
      </c>
      <c r="BL1685" s="17" t="s">
        <v>254</v>
      </c>
      <c r="BM1685" s="225" t="s">
        <v>3328</v>
      </c>
    </row>
    <row r="1686" s="14" customFormat="1">
      <c r="A1686" s="14"/>
      <c r="B1686" s="238"/>
      <c r="C1686" s="239"/>
      <c r="D1686" s="229" t="s">
        <v>167</v>
      </c>
      <c r="E1686" s="240" t="s">
        <v>1</v>
      </c>
      <c r="F1686" s="241" t="s">
        <v>3329</v>
      </c>
      <c r="G1686" s="239"/>
      <c r="H1686" s="242">
        <v>10.234999999999999</v>
      </c>
      <c r="I1686" s="243"/>
      <c r="J1686" s="239"/>
      <c r="K1686" s="239"/>
      <c r="L1686" s="244"/>
      <c r="M1686" s="245"/>
      <c r="N1686" s="246"/>
      <c r="O1686" s="246"/>
      <c r="P1686" s="246"/>
      <c r="Q1686" s="246"/>
      <c r="R1686" s="246"/>
      <c r="S1686" s="246"/>
      <c r="T1686" s="247"/>
      <c r="U1686" s="14"/>
      <c r="V1686" s="14"/>
      <c r="W1686" s="14"/>
      <c r="X1686" s="14"/>
      <c r="Y1686" s="14"/>
      <c r="Z1686" s="14"/>
      <c r="AA1686" s="14"/>
      <c r="AB1686" s="14"/>
      <c r="AC1686" s="14"/>
      <c r="AD1686" s="14"/>
      <c r="AE1686" s="14"/>
      <c r="AT1686" s="248" t="s">
        <v>167</v>
      </c>
      <c r="AU1686" s="248" t="s">
        <v>87</v>
      </c>
      <c r="AV1686" s="14" t="s">
        <v>87</v>
      </c>
      <c r="AW1686" s="14" t="s">
        <v>33</v>
      </c>
      <c r="AX1686" s="14" t="s">
        <v>78</v>
      </c>
      <c r="AY1686" s="248" t="s">
        <v>157</v>
      </c>
    </row>
    <row r="1687" s="15" customFormat="1">
      <c r="A1687" s="15"/>
      <c r="B1687" s="249"/>
      <c r="C1687" s="250"/>
      <c r="D1687" s="229" t="s">
        <v>167</v>
      </c>
      <c r="E1687" s="251" t="s">
        <v>1</v>
      </c>
      <c r="F1687" s="252" t="s">
        <v>171</v>
      </c>
      <c r="G1687" s="250"/>
      <c r="H1687" s="253">
        <v>10.234999999999999</v>
      </c>
      <c r="I1687" s="254"/>
      <c r="J1687" s="250"/>
      <c r="K1687" s="250"/>
      <c r="L1687" s="255"/>
      <c r="M1687" s="256"/>
      <c r="N1687" s="257"/>
      <c r="O1687" s="257"/>
      <c r="P1687" s="257"/>
      <c r="Q1687" s="257"/>
      <c r="R1687" s="257"/>
      <c r="S1687" s="257"/>
      <c r="T1687" s="258"/>
      <c r="U1687" s="15"/>
      <c r="V1687" s="15"/>
      <c r="W1687" s="15"/>
      <c r="X1687" s="15"/>
      <c r="Y1687" s="15"/>
      <c r="Z1687" s="15"/>
      <c r="AA1687" s="15"/>
      <c r="AB1687" s="15"/>
      <c r="AC1687" s="15"/>
      <c r="AD1687" s="15"/>
      <c r="AE1687" s="15"/>
      <c r="AT1687" s="259" t="s">
        <v>167</v>
      </c>
      <c r="AU1687" s="259" t="s">
        <v>87</v>
      </c>
      <c r="AV1687" s="15" t="s">
        <v>165</v>
      </c>
      <c r="AW1687" s="15" t="s">
        <v>33</v>
      </c>
      <c r="AX1687" s="15" t="s">
        <v>85</v>
      </c>
      <c r="AY1687" s="259" t="s">
        <v>157</v>
      </c>
    </row>
    <row r="1688" s="2" customFormat="1" ht="55.5" customHeight="1">
      <c r="A1688" s="38"/>
      <c r="B1688" s="39"/>
      <c r="C1688" s="214" t="s">
        <v>3330</v>
      </c>
      <c r="D1688" s="214" t="s">
        <v>160</v>
      </c>
      <c r="E1688" s="215" t="s">
        <v>3331</v>
      </c>
      <c r="F1688" s="216" t="s">
        <v>3332</v>
      </c>
      <c r="G1688" s="217" t="s">
        <v>233</v>
      </c>
      <c r="H1688" s="218">
        <v>6.085</v>
      </c>
      <c r="I1688" s="219"/>
      <c r="J1688" s="220">
        <f>ROUND(I1688*H1688,2)</f>
        <v>0</v>
      </c>
      <c r="K1688" s="216" t="s">
        <v>164</v>
      </c>
      <c r="L1688" s="44"/>
      <c r="M1688" s="221" t="s">
        <v>1</v>
      </c>
      <c r="N1688" s="222" t="s">
        <v>43</v>
      </c>
      <c r="O1688" s="91"/>
      <c r="P1688" s="223">
        <f>O1688*H1688</f>
        <v>0</v>
      </c>
      <c r="Q1688" s="223">
        <v>0</v>
      </c>
      <c r="R1688" s="223">
        <f>Q1688*H1688</f>
        <v>0</v>
      </c>
      <c r="S1688" s="223">
        <v>0</v>
      </c>
      <c r="T1688" s="224">
        <f>S1688*H1688</f>
        <v>0</v>
      </c>
      <c r="U1688" s="38"/>
      <c r="V1688" s="38"/>
      <c r="W1688" s="38"/>
      <c r="X1688" s="38"/>
      <c r="Y1688" s="38"/>
      <c r="Z1688" s="38"/>
      <c r="AA1688" s="38"/>
      <c r="AB1688" s="38"/>
      <c r="AC1688" s="38"/>
      <c r="AD1688" s="38"/>
      <c r="AE1688" s="38"/>
      <c r="AR1688" s="225" t="s">
        <v>254</v>
      </c>
      <c r="AT1688" s="225" t="s">
        <v>160</v>
      </c>
      <c r="AU1688" s="225" t="s">
        <v>87</v>
      </c>
      <c r="AY1688" s="17" t="s">
        <v>157</v>
      </c>
      <c r="BE1688" s="226">
        <f>IF(N1688="základní",J1688,0)</f>
        <v>0</v>
      </c>
      <c r="BF1688" s="226">
        <f>IF(N1688="snížená",J1688,0)</f>
        <v>0</v>
      </c>
      <c r="BG1688" s="226">
        <f>IF(N1688="zákl. přenesená",J1688,0)</f>
        <v>0</v>
      </c>
      <c r="BH1688" s="226">
        <f>IF(N1688="sníž. přenesená",J1688,0)</f>
        <v>0</v>
      </c>
      <c r="BI1688" s="226">
        <f>IF(N1688="nulová",J1688,0)</f>
        <v>0</v>
      </c>
      <c r="BJ1688" s="17" t="s">
        <v>85</v>
      </c>
      <c r="BK1688" s="226">
        <f>ROUND(I1688*H1688,2)</f>
        <v>0</v>
      </c>
      <c r="BL1688" s="17" t="s">
        <v>254</v>
      </c>
      <c r="BM1688" s="225" t="s">
        <v>3333</v>
      </c>
    </row>
    <row r="1689" s="2" customFormat="1" ht="55.5" customHeight="1">
      <c r="A1689" s="38"/>
      <c r="B1689" s="39"/>
      <c r="C1689" s="214" t="s">
        <v>3334</v>
      </c>
      <c r="D1689" s="214" t="s">
        <v>160</v>
      </c>
      <c r="E1689" s="215" t="s">
        <v>3335</v>
      </c>
      <c r="F1689" s="216" t="s">
        <v>3336</v>
      </c>
      <c r="G1689" s="217" t="s">
        <v>233</v>
      </c>
      <c r="H1689" s="218">
        <v>6.085</v>
      </c>
      <c r="I1689" s="219"/>
      <c r="J1689" s="220">
        <f>ROUND(I1689*H1689,2)</f>
        <v>0</v>
      </c>
      <c r="K1689" s="216" t="s">
        <v>164</v>
      </c>
      <c r="L1689" s="44"/>
      <c r="M1689" s="221" t="s">
        <v>1</v>
      </c>
      <c r="N1689" s="222" t="s">
        <v>43</v>
      </c>
      <c r="O1689" s="91"/>
      <c r="P1689" s="223">
        <f>O1689*H1689</f>
        <v>0</v>
      </c>
      <c r="Q1689" s="223">
        <v>0</v>
      </c>
      <c r="R1689" s="223">
        <f>Q1689*H1689</f>
        <v>0</v>
      </c>
      <c r="S1689" s="223">
        <v>0</v>
      </c>
      <c r="T1689" s="224">
        <f>S1689*H1689</f>
        <v>0</v>
      </c>
      <c r="U1689" s="38"/>
      <c r="V1689" s="38"/>
      <c r="W1689" s="38"/>
      <c r="X1689" s="38"/>
      <c r="Y1689" s="38"/>
      <c r="Z1689" s="38"/>
      <c r="AA1689" s="38"/>
      <c r="AB1689" s="38"/>
      <c r="AC1689" s="38"/>
      <c r="AD1689" s="38"/>
      <c r="AE1689" s="38"/>
      <c r="AR1689" s="225" t="s">
        <v>254</v>
      </c>
      <c r="AT1689" s="225" t="s">
        <v>160</v>
      </c>
      <c r="AU1689" s="225" t="s">
        <v>87</v>
      </c>
      <c r="AY1689" s="17" t="s">
        <v>157</v>
      </c>
      <c r="BE1689" s="226">
        <f>IF(N1689="základní",J1689,0)</f>
        <v>0</v>
      </c>
      <c r="BF1689" s="226">
        <f>IF(N1689="snížená",J1689,0)</f>
        <v>0</v>
      </c>
      <c r="BG1689" s="226">
        <f>IF(N1689="zákl. přenesená",J1689,0)</f>
        <v>0</v>
      </c>
      <c r="BH1689" s="226">
        <f>IF(N1689="sníž. přenesená",J1689,0)</f>
        <v>0</v>
      </c>
      <c r="BI1689" s="226">
        <f>IF(N1689="nulová",J1689,0)</f>
        <v>0</v>
      </c>
      <c r="BJ1689" s="17" t="s">
        <v>85</v>
      </c>
      <c r="BK1689" s="226">
        <f>ROUND(I1689*H1689,2)</f>
        <v>0</v>
      </c>
      <c r="BL1689" s="17" t="s">
        <v>254</v>
      </c>
      <c r="BM1689" s="225" t="s">
        <v>3337</v>
      </c>
    </row>
    <row r="1690" s="12" customFormat="1" ht="22.8" customHeight="1">
      <c r="A1690" s="12"/>
      <c r="B1690" s="198"/>
      <c r="C1690" s="199"/>
      <c r="D1690" s="200" t="s">
        <v>77</v>
      </c>
      <c r="E1690" s="212" t="s">
        <v>3338</v>
      </c>
      <c r="F1690" s="212" t="s">
        <v>3339</v>
      </c>
      <c r="G1690" s="199"/>
      <c r="H1690" s="199"/>
      <c r="I1690" s="202"/>
      <c r="J1690" s="213">
        <f>BK1690</f>
        <v>0</v>
      </c>
      <c r="K1690" s="199"/>
      <c r="L1690" s="204"/>
      <c r="M1690" s="205"/>
      <c r="N1690" s="206"/>
      <c r="O1690" s="206"/>
      <c r="P1690" s="207">
        <f>SUM(P1691:P1726)</f>
        <v>0</v>
      </c>
      <c r="Q1690" s="206"/>
      <c r="R1690" s="207">
        <f>SUM(R1691:R1726)</f>
        <v>7.4483420999999996</v>
      </c>
      <c r="S1690" s="206"/>
      <c r="T1690" s="208">
        <f>SUM(T1691:T1726)</f>
        <v>0.63118229999999997</v>
      </c>
      <c r="U1690" s="12"/>
      <c r="V1690" s="12"/>
      <c r="W1690" s="12"/>
      <c r="X1690" s="12"/>
      <c r="Y1690" s="12"/>
      <c r="Z1690" s="12"/>
      <c r="AA1690" s="12"/>
      <c r="AB1690" s="12"/>
      <c r="AC1690" s="12"/>
      <c r="AD1690" s="12"/>
      <c r="AE1690" s="12"/>
      <c r="AR1690" s="209" t="s">
        <v>87</v>
      </c>
      <c r="AT1690" s="210" t="s">
        <v>77</v>
      </c>
      <c r="AU1690" s="210" t="s">
        <v>85</v>
      </c>
      <c r="AY1690" s="209" t="s">
        <v>157</v>
      </c>
      <c r="BK1690" s="211">
        <f>SUM(BK1691:BK1726)</f>
        <v>0</v>
      </c>
    </row>
    <row r="1691" s="2" customFormat="1" ht="49.05" customHeight="1">
      <c r="A1691" s="38"/>
      <c r="B1691" s="39"/>
      <c r="C1691" s="214" t="s">
        <v>3340</v>
      </c>
      <c r="D1691" s="214" t="s">
        <v>160</v>
      </c>
      <c r="E1691" s="215" t="s">
        <v>3341</v>
      </c>
      <c r="F1691" s="216" t="s">
        <v>3342</v>
      </c>
      <c r="G1691" s="217" t="s">
        <v>174</v>
      </c>
      <c r="H1691" s="218">
        <v>191.66999999999999</v>
      </c>
      <c r="I1691" s="219"/>
      <c r="J1691" s="220">
        <f>ROUND(I1691*H1691,2)</f>
        <v>0</v>
      </c>
      <c r="K1691" s="216" t="s">
        <v>164</v>
      </c>
      <c r="L1691" s="44"/>
      <c r="M1691" s="221" t="s">
        <v>1</v>
      </c>
      <c r="N1691" s="222" t="s">
        <v>43</v>
      </c>
      <c r="O1691" s="91"/>
      <c r="P1691" s="223">
        <f>O1691*H1691</f>
        <v>0</v>
      </c>
      <c r="Q1691" s="223">
        <v>0.01661</v>
      </c>
      <c r="R1691" s="223">
        <f>Q1691*H1691</f>
        <v>3.1836386999999999</v>
      </c>
      <c r="S1691" s="223">
        <v>0</v>
      </c>
      <c r="T1691" s="224">
        <f>S1691*H1691</f>
        <v>0</v>
      </c>
      <c r="U1691" s="38"/>
      <c r="V1691" s="38"/>
      <c r="W1691" s="38"/>
      <c r="X1691" s="38"/>
      <c r="Y1691" s="38"/>
      <c r="Z1691" s="38"/>
      <c r="AA1691" s="38"/>
      <c r="AB1691" s="38"/>
      <c r="AC1691" s="38"/>
      <c r="AD1691" s="38"/>
      <c r="AE1691" s="38"/>
      <c r="AR1691" s="225" t="s">
        <v>254</v>
      </c>
      <c r="AT1691" s="225" t="s">
        <v>160</v>
      </c>
      <c r="AU1691" s="225" t="s">
        <v>87</v>
      </c>
      <c r="AY1691" s="17" t="s">
        <v>157</v>
      </c>
      <c r="BE1691" s="226">
        <f>IF(N1691="základní",J1691,0)</f>
        <v>0</v>
      </c>
      <c r="BF1691" s="226">
        <f>IF(N1691="snížená",J1691,0)</f>
        <v>0</v>
      </c>
      <c r="BG1691" s="226">
        <f>IF(N1691="zákl. přenesená",J1691,0)</f>
        <v>0</v>
      </c>
      <c r="BH1691" s="226">
        <f>IF(N1691="sníž. přenesená",J1691,0)</f>
        <v>0</v>
      </c>
      <c r="BI1691" s="226">
        <f>IF(N1691="nulová",J1691,0)</f>
        <v>0</v>
      </c>
      <c r="BJ1691" s="17" t="s">
        <v>85</v>
      </c>
      <c r="BK1691" s="226">
        <f>ROUND(I1691*H1691,2)</f>
        <v>0</v>
      </c>
      <c r="BL1691" s="17" t="s">
        <v>254</v>
      </c>
      <c r="BM1691" s="225" t="s">
        <v>3343</v>
      </c>
    </row>
    <row r="1692" s="13" customFormat="1">
      <c r="A1692" s="13"/>
      <c r="B1692" s="227"/>
      <c r="C1692" s="228"/>
      <c r="D1692" s="229" t="s">
        <v>167</v>
      </c>
      <c r="E1692" s="230" t="s">
        <v>1</v>
      </c>
      <c r="F1692" s="231" t="s">
        <v>178</v>
      </c>
      <c r="G1692" s="228"/>
      <c r="H1692" s="230" t="s">
        <v>1</v>
      </c>
      <c r="I1692" s="232"/>
      <c r="J1692" s="228"/>
      <c r="K1692" s="228"/>
      <c r="L1692" s="233"/>
      <c r="M1692" s="234"/>
      <c r="N1692" s="235"/>
      <c r="O1692" s="235"/>
      <c r="P1692" s="235"/>
      <c r="Q1692" s="235"/>
      <c r="R1692" s="235"/>
      <c r="S1692" s="235"/>
      <c r="T1692" s="236"/>
      <c r="U1692" s="13"/>
      <c r="V1692" s="13"/>
      <c r="W1692" s="13"/>
      <c r="X1692" s="13"/>
      <c r="Y1692" s="13"/>
      <c r="Z1692" s="13"/>
      <c r="AA1692" s="13"/>
      <c r="AB1692" s="13"/>
      <c r="AC1692" s="13"/>
      <c r="AD1692" s="13"/>
      <c r="AE1692" s="13"/>
      <c r="AT1692" s="237" t="s">
        <v>167</v>
      </c>
      <c r="AU1692" s="237" t="s">
        <v>87</v>
      </c>
      <c r="AV1692" s="13" t="s">
        <v>85</v>
      </c>
      <c r="AW1692" s="13" t="s">
        <v>33</v>
      </c>
      <c r="AX1692" s="13" t="s">
        <v>78</v>
      </c>
      <c r="AY1692" s="237" t="s">
        <v>157</v>
      </c>
    </row>
    <row r="1693" s="14" customFormat="1">
      <c r="A1693" s="14"/>
      <c r="B1693" s="238"/>
      <c r="C1693" s="239"/>
      <c r="D1693" s="229" t="s">
        <v>167</v>
      </c>
      <c r="E1693" s="240" t="s">
        <v>1</v>
      </c>
      <c r="F1693" s="241" t="s">
        <v>3344</v>
      </c>
      <c r="G1693" s="239"/>
      <c r="H1693" s="242">
        <v>191.66999999999999</v>
      </c>
      <c r="I1693" s="243"/>
      <c r="J1693" s="239"/>
      <c r="K1693" s="239"/>
      <c r="L1693" s="244"/>
      <c r="M1693" s="245"/>
      <c r="N1693" s="246"/>
      <c r="O1693" s="246"/>
      <c r="P1693" s="246"/>
      <c r="Q1693" s="246"/>
      <c r="R1693" s="246"/>
      <c r="S1693" s="246"/>
      <c r="T1693" s="247"/>
      <c r="U1693" s="14"/>
      <c r="V1693" s="14"/>
      <c r="W1693" s="14"/>
      <c r="X1693" s="14"/>
      <c r="Y1693" s="14"/>
      <c r="Z1693" s="14"/>
      <c r="AA1693" s="14"/>
      <c r="AB1693" s="14"/>
      <c r="AC1693" s="14"/>
      <c r="AD1693" s="14"/>
      <c r="AE1693" s="14"/>
      <c r="AT1693" s="248" t="s">
        <v>167</v>
      </c>
      <c r="AU1693" s="248" t="s">
        <v>87</v>
      </c>
      <c r="AV1693" s="14" t="s">
        <v>87</v>
      </c>
      <c r="AW1693" s="14" t="s">
        <v>33</v>
      </c>
      <c r="AX1693" s="14" t="s">
        <v>78</v>
      </c>
      <c r="AY1693" s="248" t="s">
        <v>157</v>
      </c>
    </row>
    <row r="1694" s="15" customFormat="1">
      <c r="A1694" s="15"/>
      <c r="B1694" s="249"/>
      <c r="C1694" s="250"/>
      <c r="D1694" s="229" t="s">
        <v>167</v>
      </c>
      <c r="E1694" s="251" t="s">
        <v>1</v>
      </c>
      <c r="F1694" s="252" t="s">
        <v>171</v>
      </c>
      <c r="G1694" s="250"/>
      <c r="H1694" s="253">
        <v>191.66999999999999</v>
      </c>
      <c r="I1694" s="254"/>
      <c r="J1694" s="250"/>
      <c r="K1694" s="250"/>
      <c r="L1694" s="255"/>
      <c r="M1694" s="256"/>
      <c r="N1694" s="257"/>
      <c r="O1694" s="257"/>
      <c r="P1694" s="257"/>
      <c r="Q1694" s="257"/>
      <c r="R1694" s="257"/>
      <c r="S1694" s="257"/>
      <c r="T1694" s="258"/>
      <c r="U1694" s="15"/>
      <c r="V1694" s="15"/>
      <c r="W1694" s="15"/>
      <c r="X1694" s="15"/>
      <c r="Y1694" s="15"/>
      <c r="Z1694" s="15"/>
      <c r="AA1694" s="15"/>
      <c r="AB1694" s="15"/>
      <c r="AC1694" s="15"/>
      <c r="AD1694" s="15"/>
      <c r="AE1694" s="15"/>
      <c r="AT1694" s="259" t="s">
        <v>167</v>
      </c>
      <c r="AU1694" s="259" t="s">
        <v>87</v>
      </c>
      <c r="AV1694" s="15" t="s">
        <v>165</v>
      </c>
      <c r="AW1694" s="15" t="s">
        <v>33</v>
      </c>
      <c r="AX1694" s="15" t="s">
        <v>85</v>
      </c>
      <c r="AY1694" s="259" t="s">
        <v>157</v>
      </c>
    </row>
    <row r="1695" s="2" customFormat="1" ht="55.5" customHeight="1">
      <c r="A1695" s="38"/>
      <c r="B1695" s="39"/>
      <c r="C1695" s="214" t="s">
        <v>3345</v>
      </c>
      <c r="D1695" s="214" t="s">
        <v>160</v>
      </c>
      <c r="E1695" s="215" t="s">
        <v>3346</v>
      </c>
      <c r="F1695" s="216" t="s">
        <v>3347</v>
      </c>
      <c r="G1695" s="217" t="s">
        <v>174</v>
      </c>
      <c r="H1695" s="218">
        <v>15.26</v>
      </c>
      <c r="I1695" s="219"/>
      <c r="J1695" s="220">
        <f>ROUND(I1695*H1695,2)</f>
        <v>0</v>
      </c>
      <c r="K1695" s="216" t="s">
        <v>164</v>
      </c>
      <c r="L1695" s="44"/>
      <c r="M1695" s="221" t="s">
        <v>1</v>
      </c>
      <c r="N1695" s="222" t="s">
        <v>43</v>
      </c>
      <c r="O1695" s="91"/>
      <c r="P1695" s="223">
        <f>O1695*H1695</f>
        <v>0</v>
      </c>
      <c r="Q1695" s="223">
        <v>0.01434</v>
      </c>
      <c r="R1695" s="223">
        <f>Q1695*H1695</f>
        <v>0.21882840000000001</v>
      </c>
      <c r="S1695" s="223">
        <v>0</v>
      </c>
      <c r="T1695" s="224">
        <f>S1695*H1695</f>
        <v>0</v>
      </c>
      <c r="U1695" s="38"/>
      <c r="V1695" s="38"/>
      <c r="W1695" s="38"/>
      <c r="X1695" s="38"/>
      <c r="Y1695" s="38"/>
      <c r="Z1695" s="38"/>
      <c r="AA1695" s="38"/>
      <c r="AB1695" s="38"/>
      <c r="AC1695" s="38"/>
      <c r="AD1695" s="38"/>
      <c r="AE1695" s="38"/>
      <c r="AR1695" s="225" t="s">
        <v>254</v>
      </c>
      <c r="AT1695" s="225" t="s">
        <v>160</v>
      </c>
      <c r="AU1695" s="225" t="s">
        <v>87</v>
      </c>
      <c r="AY1695" s="17" t="s">
        <v>157</v>
      </c>
      <c r="BE1695" s="226">
        <f>IF(N1695="základní",J1695,0)</f>
        <v>0</v>
      </c>
      <c r="BF1695" s="226">
        <f>IF(N1695="snížená",J1695,0)</f>
        <v>0</v>
      </c>
      <c r="BG1695" s="226">
        <f>IF(N1695="zákl. přenesená",J1695,0)</f>
        <v>0</v>
      </c>
      <c r="BH1695" s="226">
        <f>IF(N1695="sníž. přenesená",J1695,0)</f>
        <v>0</v>
      </c>
      <c r="BI1695" s="226">
        <f>IF(N1695="nulová",J1695,0)</f>
        <v>0</v>
      </c>
      <c r="BJ1695" s="17" t="s">
        <v>85</v>
      </c>
      <c r="BK1695" s="226">
        <f>ROUND(I1695*H1695,2)</f>
        <v>0</v>
      </c>
      <c r="BL1695" s="17" t="s">
        <v>254</v>
      </c>
      <c r="BM1695" s="225" t="s">
        <v>3348</v>
      </c>
    </row>
    <row r="1696" s="14" customFormat="1">
      <c r="A1696" s="14"/>
      <c r="B1696" s="238"/>
      <c r="C1696" s="239"/>
      <c r="D1696" s="229" t="s">
        <v>167</v>
      </c>
      <c r="E1696" s="240" t="s">
        <v>1</v>
      </c>
      <c r="F1696" s="241" t="s">
        <v>3349</v>
      </c>
      <c r="G1696" s="239"/>
      <c r="H1696" s="242">
        <v>7.8399999999999999</v>
      </c>
      <c r="I1696" s="243"/>
      <c r="J1696" s="239"/>
      <c r="K1696" s="239"/>
      <c r="L1696" s="244"/>
      <c r="M1696" s="245"/>
      <c r="N1696" s="246"/>
      <c r="O1696" s="246"/>
      <c r="P1696" s="246"/>
      <c r="Q1696" s="246"/>
      <c r="R1696" s="246"/>
      <c r="S1696" s="246"/>
      <c r="T1696" s="247"/>
      <c r="U1696" s="14"/>
      <c r="V1696" s="14"/>
      <c r="W1696" s="14"/>
      <c r="X1696" s="14"/>
      <c r="Y1696" s="14"/>
      <c r="Z1696" s="14"/>
      <c r="AA1696" s="14"/>
      <c r="AB1696" s="14"/>
      <c r="AC1696" s="14"/>
      <c r="AD1696" s="14"/>
      <c r="AE1696" s="14"/>
      <c r="AT1696" s="248" t="s">
        <v>167</v>
      </c>
      <c r="AU1696" s="248" t="s">
        <v>87</v>
      </c>
      <c r="AV1696" s="14" t="s">
        <v>87</v>
      </c>
      <c r="AW1696" s="14" t="s">
        <v>33</v>
      </c>
      <c r="AX1696" s="14" t="s">
        <v>78</v>
      </c>
      <c r="AY1696" s="248" t="s">
        <v>157</v>
      </c>
    </row>
    <row r="1697" s="14" customFormat="1">
      <c r="A1697" s="14"/>
      <c r="B1697" s="238"/>
      <c r="C1697" s="239"/>
      <c r="D1697" s="229" t="s">
        <v>167</v>
      </c>
      <c r="E1697" s="240" t="s">
        <v>1</v>
      </c>
      <c r="F1697" s="241" t="s">
        <v>3350</v>
      </c>
      <c r="G1697" s="239"/>
      <c r="H1697" s="242">
        <v>7.4199999999999999</v>
      </c>
      <c r="I1697" s="243"/>
      <c r="J1697" s="239"/>
      <c r="K1697" s="239"/>
      <c r="L1697" s="244"/>
      <c r="M1697" s="245"/>
      <c r="N1697" s="246"/>
      <c r="O1697" s="246"/>
      <c r="P1697" s="246"/>
      <c r="Q1697" s="246"/>
      <c r="R1697" s="246"/>
      <c r="S1697" s="246"/>
      <c r="T1697" s="247"/>
      <c r="U1697" s="14"/>
      <c r="V1697" s="14"/>
      <c r="W1697" s="14"/>
      <c r="X1697" s="14"/>
      <c r="Y1697" s="14"/>
      <c r="Z1697" s="14"/>
      <c r="AA1697" s="14"/>
      <c r="AB1697" s="14"/>
      <c r="AC1697" s="14"/>
      <c r="AD1697" s="14"/>
      <c r="AE1697" s="14"/>
      <c r="AT1697" s="248" t="s">
        <v>167</v>
      </c>
      <c r="AU1697" s="248" t="s">
        <v>87</v>
      </c>
      <c r="AV1697" s="14" t="s">
        <v>87</v>
      </c>
      <c r="AW1697" s="14" t="s">
        <v>33</v>
      </c>
      <c r="AX1697" s="14" t="s">
        <v>78</v>
      </c>
      <c r="AY1697" s="248" t="s">
        <v>157</v>
      </c>
    </row>
    <row r="1698" s="15" customFormat="1">
      <c r="A1698" s="15"/>
      <c r="B1698" s="249"/>
      <c r="C1698" s="250"/>
      <c r="D1698" s="229" t="s">
        <v>167</v>
      </c>
      <c r="E1698" s="251" t="s">
        <v>1</v>
      </c>
      <c r="F1698" s="252" t="s">
        <v>171</v>
      </c>
      <c r="G1698" s="250"/>
      <c r="H1698" s="253">
        <v>15.26</v>
      </c>
      <c r="I1698" s="254"/>
      <c r="J1698" s="250"/>
      <c r="K1698" s="250"/>
      <c r="L1698" s="255"/>
      <c r="M1698" s="256"/>
      <c r="N1698" s="257"/>
      <c r="O1698" s="257"/>
      <c r="P1698" s="257"/>
      <c r="Q1698" s="257"/>
      <c r="R1698" s="257"/>
      <c r="S1698" s="257"/>
      <c r="T1698" s="258"/>
      <c r="U1698" s="15"/>
      <c r="V1698" s="15"/>
      <c r="W1698" s="15"/>
      <c r="X1698" s="15"/>
      <c r="Y1698" s="15"/>
      <c r="Z1698" s="15"/>
      <c r="AA1698" s="15"/>
      <c r="AB1698" s="15"/>
      <c r="AC1698" s="15"/>
      <c r="AD1698" s="15"/>
      <c r="AE1698" s="15"/>
      <c r="AT1698" s="259" t="s">
        <v>167</v>
      </c>
      <c r="AU1698" s="259" t="s">
        <v>87</v>
      </c>
      <c r="AV1698" s="15" t="s">
        <v>165</v>
      </c>
      <c r="AW1698" s="15" t="s">
        <v>33</v>
      </c>
      <c r="AX1698" s="15" t="s">
        <v>85</v>
      </c>
      <c r="AY1698" s="259" t="s">
        <v>157</v>
      </c>
    </row>
    <row r="1699" s="2" customFormat="1" ht="37.8" customHeight="1">
      <c r="A1699" s="38"/>
      <c r="B1699" s="39"/>
      <c r="C1699" s="214" t="s">
        <v>3351</v>
      </c>
      <c r="D1699" s="214" t="s">
        <v>160</v>
      </c>
      <c r="E1699" s="215" t="s">
        <v>3352</v>
      </c>
      <c r="F1699" s="216" t="s">
        <v>3353</v>
      </c>
      <c r="G1699" s="217" t="s">
        <v>352</v>
      </c>
      <c r="H1699" s="218">
        <v>9</v>
      </c>
      <c r="I1699" s="219"/>
      <c r="J1699" s="220">
        <f>ROUND(I1699*H1699,2)</f>
        <v>0</v>
      </c>
      <c r="K1699" s="216" t="s">
        <v>164</v>
      </c>
      <c r="L1699" s="44"/>
      <c r="M1699" s="221" t="s">
        <v>1</v>
      </c>
      <c r="N1699" s="222" t="s">
        <v>43</v>
      </c>
      <c r="O1699" s="91"/>
      <c r="P1699" s="223">
        <f>O1699*H1699</f>
        <v>0</v>
      </c>
      <c r="Q1699" s="223">
        <v>4.0000000000000003E-05</v>
      </c>
      <c r="R1699" s="223">
        <f>Q1699*H1699</f>
        <v>0.00036000000000000002</v>
      </c>
      <c r="S1699" s="223">
        <v>0</v>
      </c>
      <c r="T1699" s="224">
        <f>S1699*H1699</f>
        <v>0</v>
      </c>
      <c r="U1699" s="38"/>
      <c r="V1699" s="38"/>
      <c r="W1699" s="38"/>
      <c r="X1699" s="38"/>
      <c r="Y1699" s="38"/>
      <c r="Z1699" s="38"/>
      <c r="AA1699" s="38"/>
      <c r="AB1699" s="38"/>
      <c r="AC1699" s="38"/>
      <c r="AD1699" s="38"/>
      <c r="AE1699" s="38"/>
      <c r="AR1699" s="225" t="s">
        <v>254</v>
      </c>
      <c r="AT1699" s="225" t="s">
        <v>160</v>
      </c>
      <c r="AU1699" s="225" t="s">
        <v>87</v>
      </c>
      <c r="AY1699" s="17" t="s">
        <v>157</v>
      </c>
      <c r="BE1699" s="226">
        <f>IF(N1699="základní",J1699,0)</f>
        <v>0</v>
      </c>
      <c r="BF1699" s="226">
        <f>IF(N1699="snížená",J1699,0)</f>
        <v>0</v>
      </c>
      <c r="BG1699" s="226">
        <f>IF(N1699="zákl. přenesená",J1699,0)</f>
        <v>0</v>
      </c>
      <c r="BH1699" s="226">
        <f>IF(N1699="sníž. přenesená",J1699,0)</f>
        <v>0</v>
      </c>
      <c r="BI1699" s="226">
        <f>IF(N1699="nulová",J1699,0)</f>
        <v>0</v>
      </c>
      <c r="BJ1699" s="17" t="s">
        <v>85</v>
      </c>
      <c r="BK1699" s="226">
        <f>ROUND(I1699*H1699,2)</f>
        <v>0</v>
      </c>
      <c r="BL1699" s="17" t="s">
        <v>254</v>
      </c>
      <c r="BM1699" s="225" t="s">
        <v>3354</v>
      </c>
    </row>
    <row r="1700" s="13" customFormat="1">
      <c r="A1700" s="13"/>
      <c r="B1700" s="227"/>
      <c r="C1700" s="228"/>
      <c r="D1700" s="229" t="s">
        <v>167</v>
      </c>
      <c r="E1700" s="230" t="s">
        <v>1</v>
      </c>
      <c r="F1700" s="231" t="s">
        <v>189</v>
      </c>
      <c r="G1700" s="228"/>
      <c r="H1700" s="230" t="s">
        <v>1</v>
      </c>
      <c r="I1700" s="232"/>
      <c r="J1700" s="228"/>
      <c r="K1700" s="228"/>
      <c r="L1700" s="233"/>
      <c r="M1700" s="234"/>
      <c r="N1700" s="235"/>
      <c r="O1700" s="235"/>
      <c r="P1700" s="235"/>
      <c r="Q1700" s="235"/>
      <c r="R1700" s="235"/>
      <c r="S1700" s="235"/>
      <c r="T1700" s="236"/>
      <c r="U1700" s="13"/>
      <c r="V1700" s="13"/>
      <c r="W1700" s="13"/>
      <c r="X1700" s="13"/>
      <c r="Y1700" s="13"/>
      <c r="Z1700" s="13"/>
      <c r="AA1700" s="13"/>
      <c r="AB1700" s="13"/>
      <c r="AC1700" s="13"/>
      <c r="AD1700" s="13"/>
      <c r="AE1700" s="13"/>
      <c r="AT1700" s="237" t="s">
        <v>167</v>
      </c>
      <c r="AU1700" s="237" t="s">
        <v>87</v>
      </c>
      <c r="AV1700" s="13" t="s">
        <v>85</v>
      </c>
      <c r="AW1700" s="13" t="s">
        <v>33</v>
      </c>
      <c r="AX1700" s="13" t="s">
        <v>78</v>
      </c>
      <c r="AY1700" s="237" t="s">
        <v>157</v>
      </c>
    </row>
    <row r="1701" s="14" customFormat="1">
      <c r="A1701" s="14"/>
      <c r="B1701" s="238"/>
      <c r="C1701" s="239"/>
      <c r="D1701" s="229" t="s">
        <v>167</v>
      </c>
      <c r="E1701" s="240" t="s">
        <v>1</v>
      </c>
      <c r="F1701" s="241" t="s">
        <v>208</v>
      </c>
      <c r="G1701" s="239"/>
      <c r="H1701" s="242">
        <v>6</v>
      </c>
      <c r="I1701" s="243"/>
      <c r="J1701" s="239"/>
      <c r="K1701" s="239"/>
      <c r="L1701" s="244"/>
      <c r="M1701" s="245"/>
      <c r="N1701" s="246"/>
      <c r="O1701" s="246"/>
      <c r="P1701" s="246"/>
      <c r="Q1701" s="246"/>
      <c r="R1701" s="246"/>
      <c r="S1701" s="246"/>
      <c r="T1701" s="247"/>
      <c r="U1701" s="14"/>
      <c r="V1701" s="14"/>
      <c r="W1701" s="14"/>
      <c r="X1701" s="14"/>
      <c r="Y1701" s="14"/>
      <c r="Z1701" s="14"/>
      <c r="AA1701" s="14"/>
      <c r="AB1701" s="14"/>
      <c r="AC1701" s="14"/>
      <c r="AD1701" s="14"/>
      <c r="AE1701" s="14"/>
      <c r="AT1701" s="248" t="s">
        <v>167</v>
      </c>
      <c r="AU1701" s="248" t="s">
        <v>87</v>
      </c>
      <c r="AV1701" s="14" t="s">
        <v>87</v>
      </c>
      <c r="AW1701" s="14" t="s">
        <v>33</v>
      </c>
      <c r="AX1701" s="14" t="s">
        <v>78</v>
      </c>
      <c r="AY1701" s="248" t="s">
        <v>157</v>
      </c>
    </row>
    <row r="1702" s="13" customFormat="1">
      <c r="A1702" s="13"/>
      <c r="B1702" s="227"/>
      <c r="C1702" s="228"/>
      <c r="D1702" s="229" t="s">
        <v>167</v>
      </c>
      <c r="E1702" s="230" t="s">
        <v>1</v>
      </c>
      <c r="F1702" s="231" t="s">
        <v>178</v>
      </c>
      <c r="G1702" s="228"/>
      <c r="H1702" s="230" t="s">
        <v>1</v>
      </c>
      <c r="I1702" s="232"/>
      <c r="J1702" s="228"/>
      <c r="K1702" s="228"/>
      <c r="L1702" s="233"/>
      <c r="M1702" s="234"/>
      <c r="N1702" s="235"/>
      <c r="O1702" s="235"/>
      <c r="P1702" s="235"/>
      <c r="Q1702" s="235"/>
      <c r="R1702" s="235"/>
      <c r="S1702" s="235"/>
      <c r="T1702" s="236"/>
      <c r="U1702" s="13"/>
      <c r="V1702" s="13"/>
      <c r="W1702" s="13"/>
      <c r="X1702" s="13"/>
      <c r="Y1702" s="13"/>
      <c r="Z1702" s="13"/>
      <c r="AA1702" s="13"/>
      <c r="AB1702" s="13"/>
      <c r="AC1702" s="13"/>
      <c r="AD1702" s="13"/>
      <c r="AE1702" s="13"/>
      <c r="AT1702" s="237" t="s">
        <v>167</v>
      </c>
      <c r="AU1702" s="237" t="s">
        <v>87</v>
      </c>
      <c r="AV1702" s="13" t="s">
        <v>85</v>
      </c>
      <c r="AW1702" s="13" t="s">
        <v>33</v>
      </c>
      <c r="AX1702" s="13" t="s">
        <v>78</v>
      </c>
      <c r="AY1702" s="237" t="s">
        <v>157</v>
      </c>
    </row>
    <row r="1703" s="14" customFormat="1">
      <c r="A1703" s="14"/>
      <c r="B1703" s="238"/>
      <c r="C1703" s="239"/>
      <c r="D1703" s="229" t="s">
        <v>167</v>
      </c>
      <c r="E1703" s="240" t="s">
        <v>1</v>
      </c>
      <c r="F1703" s="241" t="s">
        <v>158</v>
      </c>
      <c r="G1703" s="239"/>
      <c r="H1703" s="242">
        <v>3</v>
      </c>
      <c r="I1703" s="243"/>
      <c r="J1703" s="239"/>
      <c r="K1703" s="239"/>
      <c r="L1703" s="244"/>
      <c r="M1703" s="245"/>
      <c r="N1703" s="246"/>
      <c r="O1703" s="246"/>
      <c r="P1703" s="246"/>
      <c r="Q1703" s="246"/>
      <c r="R1703" s="246"/>
      <c r="S1703" s="246"/>
      <c r="T1703" s="247"/>
      <c r="U1703" s="14"/>
      <c r="V1703" s="14"/>
      <c r="W1703" s="14"/>
      <c r="X1703" s="14"/>
      <c r="Y1703" s="14"/>
      <c r="Z1703" s="14"/>
      <c r="AA1703" s="14"/>
      <c r="AB1703" s="14"/>
      <c r="AC1703" s="14"/>
      <c r="AD1703" s="14"/>
      <c r="AE1703" s="14"/>
      <c r="AT1703" s="248" t="s">
        <v>167</v>
      </c>
      <c r="AU1703" s="248" t="s">
        <v>87</v>
      </c>
      <c r="AV1703" s="14" t="s">
        <v>87</v>
      </c>
      <c r="AW1703" s="14" t="s">
        <v>33</v>
      </c>
      <c r="AX1703" s="14" t="s">
        <v>78</v>
      </c>
      <c r="AY1703" s="248" t="s">
        <v>157</v>
      </c>
    </row>
    <row r="1704" s="15" customFormat="1">
      <c r="A1704" s="15"/>
      <c r="B1704" s="249"/>
      <c r="C1704" s="250"/>
      <c r="D1704" s="229" t="s">
        <v>167</v>
      </c>
      <c r="E1704" s="251" t="s">
        <v>1</v>
      </c>
      <c r="F1704" s="252" t="s">
        <v>171</v>
      </c>
      <c r="G1704" s="250"/>
      <c r="H1704" s="253">
        <v>9</v>
      </c>
      <c r="I1704" s="254"/>
      <c r="J1704" s="250"/>
      <c r="K1704" s="250"/>
      <c r="L1704" s="255"/>
      <c r="M1704" s="256"/>
      <c r="N1704" s="257"/>
      <c r="O1704" s="257"/>
      <c r="P1704" s="257"/>
      <c r="Q1704" s="257"/>
      <c r="R1704" s="257"/>
      <c r="S1704" s="257"/>
      <c r="T1704" s="258"/>
      <c r="U1704" s="15"/>
      <c r="V1704" s="15"/>
      <c r="W1704" s="15"/>
      <c r="X1704" s="15"/>
      <c r="Y1704" s="15"/>
      <c r="Z1704" s="15"/>
      <c r="AA1704" s="15"/>
      <c r="AB1704" s="15"/>
      <c r="AC1704" s="15"/>
      <c r="AD1704" s="15"/>
      <c r="AE1704" s="15"/>
      <c r="AT1704" s="259" t="s">
        <v>167</v>
      </c>
      <c r="AU1704" s="259" t="s">
        <v>87</v>
      </c>
      <c r="AV1704" s="15" t="s">
        <v>165</v>
      </c>
      <c r="AW1704" s="15" t="s">
        <v>33</v>
      </c>
      <c r="AX1704" s="15" t="s">
        <v>85</v>
      </c>
      <c r="AY1704" s="259" t="s">
        <v>157</v>
      </c>
    </row>
    <row r="1705" s="2" customFormat="1" ht="24.15" customHeight="1">
      <c r="A1705" s="38"/>
      <c r="B1705" s="39"/>
      <c r="C1705" s="260" t="s">
        <v>3355</v>
      </c>
      <c r="D1705" s="260" t="s">
        <v>240</v>
      </c>
      <c r="E1705" s="261" t="s">
        <v>3356</v>
      </c>
      <c r="F1705" s="262" t="s">
        <v>3357</v>
      </c>
      <c r="G1705" s="263" t="s">
        <v>352</v>
      </c>
      <c r="H1705" s="264">
        <v>9</v>
      </c>
      <c r="I1705" s="265"/>
      <c r="J1705" s="266">
        <f>ROUND(I1705*H1705,2)</f>
        <v>0</v>
      </c>
      <c r="K1705" s="262" t="s">
        <v>164</v>
      </c>
      <c r="L1705" s="267"/>
      <c r="M1705" s="268" t="s">
        <v>1</v>
      </c>
      <c r="N1705" s="269" t="s">
        <v>43</v>
      </c>
      <c r="O1705" s="91"/>
      <c r="P1705" s="223">
        <f>O1705*H1705</f>
        <v>0</v>
      </c>
      <c r="Q1705" s="223">
        <v>0.01008</v>
      </c>
      <c r="R1705" s="223">
        <f>Q1705*H1705</f>
        <v>0.090720000000000009</v>
      </c>
      <c r="S1705" s="223">
        <v>0</v>
      </c>
      <c r="T1705" s="224">
        <f>S1705*H1705</f>
        <v>0</v>
      </c>
      <c r="U1705" s="38"/>
      <c r="V1705" s="38"/>
      <c r="W1705" s="38"/>
      <c r="X1705" s="38"/>
      <c r="Y1705" s="38"/>
      <c r="Z1705" s="38"/>
      <c r="AA1705" s="38"/>
      <c r="AB1705" s="38"/>
      <c r="AC1705" s="38"/>
      <c r="AD1705" s="38"/>
      <c r="AE1705" s="38"/>
      <c r="AR1705" s="225" t="s">
        <v>367</v>
      </c>
      <c r="AT1705" s="225" t="s">
        <v>240</v>
      </c>
      <c r="AU1705" s="225" t="s">
        <v>87</v>
      </c>
      <c r="AY1705" s="17" t="s">
        <v>157</v>
      </c>
      <c r="BE1705" s="226">
        <f>IF(N1705="základní",J1705,0)</f>
        <v>0</v>
      </c>
      <c r="BF1705" s="226">
        <f>IF(N1705="snížená",J1705,0)</f>
        <v>0</v>
      </c>
      <c r="BG1705" s="226">
        <f>IF(N1705="zákl. přenesená",J1705,0)</f>
        <v>0</v>
      </c>
      <c r="BH1705" s="226">
        <f>IF(N1705="sníž. přenesená",J1705,0)</f>
        <v>0</v>
      </c>
      <c r="BI1705" s="226">
        <f>IF(N1705="nulová",J1705,0)</f>
        <v>0</v>
      </c>
      <c r="BJ1705" s="17" t="s">
        <v>85</v>
      </c>
      <c r="BK1705" s="226">
        <f>ROUND(I1705*H1705,2)</f>
        <v>0</v>
      </c>
      <c r="BL1705" s="17" t="s">
        <v>254</v>
      </c>
      <c r="BM1705" s="225" t="s">
        <v>3358</v>
      </c>
    </row>
    <row r="1706" s="2" customFormat="1" ht="37.8" customHeight="1">
      <c r="A1706" s="38"/>
      <c r="B1706" s="39"/>
      <c r="C1706" s="214" t="s">
        <v>3359</v>
      </c>
      <c r="D1706" s="214" t="s">
        <v>160</v>
      </c>
      <c r="E1706" s="215" t="s">
        <v>3360</v>
      </c>
      <c r="F1706" s="216" t="s">
        <v>3361</v>
      </c>
      <c r="G1706" s="217" t="s">
        <v>352</v>
      </c>
      <c r="H1706" s="218">
        <v>2</v>
      </c>
      <c r="I1706" s="219"/>
      <c r="J1706" s="220">
        <f>ROUND(I1706*H1706,2)</f>
        <v>0</v>
      </c>
      <c r="K1706" s="216" t="s">
        <v>164</v>
      </c>
      <c r="L1706" s="44"/>
      <c r="M1706" s="221" t="s">
        <v>1</v>
      </c>
      <c r="N1706" s="222" t="s">
        <v>43</v>
      </c>
      <c r="O1706" s="91"/>
      <c r="P1706" s="223">
        <f>O1706*H1706</f>
        <v>0</v>
      </c>
      <c r="Q1706" s="223">
        <v>3.0000000000000001E-05</v>
      </c>
      <c r="R1706" s="223">
        <f>Q1706*H1706</f>
        <v>6.0000000000000002E-05</v>
      </c>
      <c r="S1706" s="223">
        <v>0</v>
      </c>
      <c r="T1706" s="224">
        <f>S1706*H1706</f>
        <v>0</v>
      </c>
      <c r="U1706" s="38"/>
      <c r="V1706" s="38"/>
      <c r="W1706" s="38"/>
      <c r="X1706" s="38"/>
      <c r="Y1706" s="38"/>
      <c r="Z1706" s="38"/>
      <c r="AA1706" s="38"/>
      <c r="AB1706" s="38"/>
      <c r="AC1706" s="38"/>
      <c r="AD1706" s="38"/>
      <c r="AE1706" s="38"/>
      <c r="AR1706" s="225" t="s">
        <v>254</v>
      </c>
      <c r="AT1706" s="225" t="s">
        <v>160</v>
      </c>
      <c r="AU1706" s="225" t="s">
        <v>87</v>
      </c>
      <c r="AY1706" s="17" t="s">
        <v>157</v>
      </c>
      <c r="BE1706" s="226">
        <f>IF(N1706="základní",J1706,0)</f>
        <v>0</v>
      </c>
      <c r="BF1706" s="226">
        <f>IF(N1706="snížená",J1706,0)</f>
        <v>0</v>
      </c>
      <c r="BG1706" s="226">
        <f>IF(N1706="zákl. přenesená",J1706,0)</f>
        <v>0</v>
      </c>
      <c r="BH1706" s="226">
        <f>IF(N1706="sníž. přenesená",J1706,0)</f>
        <v>0</v>
      </c>
      <c r="BI1706" s="226">
        <f>IF(N1706="nulová",J1706,0)</f>
        <v>0</v>
      </c>
      <c r="BJ1706" s="17" t="s">
        <v>85</v>
      </c>
      <c r="BK1706" s="226">
        <f>ROUND(I1706*H1706,2)</f>
        <v>0</v>
      </c>
      <c r="BL1706" s="17" t="s">
        <v>254</v>
      </c>
      <c r="BM1706" s="225" t="s">
        <v>3362</v>
      </c>
    </row>
    <row r="1707" s="2" customFormat="1" ht="24.15" customHeight="1">
      <c r="A1707" s="38"/>
      <c r="B1707" s="39"/>
      <c r="C1707" s="260" t="s">
        <v>3363</v>
      </c>
      <c r="D1707" s="260" t="s">
        <v>240</v>
      </c>
      <c r="E1707" s="261" t="s">
        <v>3364</v>
      </c>
      <c r="F1707" s="262" t="s">
        <v>3365</v>
      </c>
      <c r="G1707" s="263" t="s">
        <v>352</v>
      </c>
      <c r="H1707" s="264">
        <v>2</v>
      </c>
      <c r="I1707" s="265"/>
      <c r="J1707" s="266">
        <f>ROUND(I1707*H1707,2)</f>
        <v>0</v>
      </c>
      <c r="K1707" s="262" t="s">
        <v>164</v>
      </c>
      <c r="L1707" s="267"/>
      <c r="M1707" s="268" t="s">
        <v>1</v>
      </c>
      <c r="N1707" s="269" t="s">
        <v>43</v>
      </c>
      <c r="O1707" s="91"/>
      <c r="P1707" s="223">
        <f>O1707*H1707</f>
        <v>0</v>
      </c>
      <c r="Q1707" s="223">
        <v>0.00089999999999999998</v>
      </c>
      <c r="R1707" s="223">
        <f>Q1707*H1707</f>
        <v>0.0018</v>
      </c>
      <c r="S1707" s="223">
        <v>0</v>
      </c>
      <c r="T1707" s="224">
        <f>S1707*H1707</f>
        <v>0</v>
      </c>
      <c r="U1707" s="38"/>
      <c r="V1707" s="38"/>
      <c r="W1707" s="38"/>
      <c r="X1707" s="38"/>
      <c r="Y1707" s="38"/>
      <c r="Z1707" s="38"/>
      <c r="AA1707" s="38"/>
      <c r="AB1707" s="38"/>
      <c r="AC1707" s="38"/>
      <c r="AD1707" s="38"/>
      <c r="AE1707" s="38"/>
      <c r="AR1707" s="225" t="s">
        <v>367</v>
      </c>
      <c r="AT1707" s="225" t="s">
        <v>240</v>
      </c>
      <c r="AU1707" s="225" t="s">
        <v>87</v>
      </c>
      <c r="AY1707" s="17" t="s">
        <v>157</v>
      </c>
      <c r="BE1707" s="226">
        <f>IF(N1707="základní",J1707,0)</f>
        <v>0</v>
      </c>
      <c r="BF1707" s="226">
        <f>IF(N1707="snížená",J1707,0)</f>
        <v>0</v>
      </c>
      <c r="BG1707" s="226">
        <f>IF(N1707="zákl. přenesená",J1707,0)</f>
        <v>0</v>
      </c>
      <c r="BH1707" s="226">
        <f>IF(N1707="sníž. přenesená",J1707,0)</f>
        <v>0</v>
      </c>
      <c r="BI1707" s="226">
        <f>IF(N1707="nulová",J1707,0)</f>
        <v>0</v>
      </c>
      <c r="BJ1707" s="17" t="s">
        <v>85</v>
      </c>
      <c r="BK1707" s="226">
        <f>ROUND(I1707*H1707,2)</f>
        <v>0</v>
      </c>
      <c r="BL1707" s="17" t="s">
        <v>254</v>
      </c>
      <c r="BM1707" s="225" t="s">
        <v>3366</v>
      </c>
    </row>
    <row r="1708" s="2" customFormat="1" ht="55.5" customHeight="1">
      <c r="A1708" s="38"/>
      <c r="B1708" s="39"/>
      <c r="C1708" s="214" t="s">
        <v>3367</v>
      </c>
      <c r="D1708" s="214" t="s">
        <v>160</v>
      </c>
      <c r="E1708" s="215" t="s">
        <v>3368</v>
      </c>
      <c r="F1708" s="216" t="s">
        <v>3369</v>
      </c>
      <c r="G1708" s="217" t="s">
        <v>174</v>
      </c>
      <c r="H1708" s="218">
        <v>123.90000000000001</v>
      </c>
      <c r="I1708" s="219"/>
      <c r="J1708" s="220">
        <f>ROUND(I1708*H1708,2)</f>
        <v>0</v>
      </c>
      <c r="K1708" s="216" t="s">
        <v>164</v>
      </c>
      <c r="L1708" s="44"/>
      <c r="M1708" s="221" t="s">
        <v>1</v>
      </c>
      <c r="N1708" s="222" t="s">
        <v>43</v>
      </c>
      <c r="O1708" s="91"/>
      <c r="P1708" s="223">
        <f>O1708*H1708</f>
        <v>0</v>
      </c>
      <c r="Q1708" s="223">
        <v>0.020549999999999999</v>
      </c>
      <c r="R1708" s="223">
        <f>Q1708*H1708</f>
        <v>2.5461450000000001</v>
      </c>
      <c r="S1708" s="223">
        <v>0</v>
      </c>
      <c r="T1708" s="224">
        <f>S1708*H1708</f>
        <v>0</v>
      </c>
      <c r="U1708" s="38"/>
      <c r="V1708" s="38"/>
      <c r="W1708" s="38"/>
      <c r="X1708" s="38"/>
      <c r="Y1708" s="38"/>
      <c r="Z1708" s="38"/>
      <c r="AA1708" s="38"/>
      <c r="AB1708" s="38"/>
      <c r="AC1708" s="38"/>
      <c r="AD1708" s="38"/>
      <c r="AE1708" s="38"/>
      <c r="AR1708" s="225" t="s">
        <v>254</v>
      </c>
      <c r="AT1708" s="225" t="s">
        <v>160</v>
      </c>
      <c r="AU1708" s="225" t="s">
        <v>87</v>
      </c>
      <c r="AY1708" s="17" t="s">
        <v>157</v>
      </c>
      <c r="BE1708" s="226">
        <f>IF(N1708="základní",J1708,0)</f>
        <v>0</v>
      </c>
      <c r="BF1708" s="226">
        <f>IF(N1708="snížená",J1708,0)</f>
        <v>0</v>
      </c>
      <c r="BG1708" s="226">
        <f>IF(N1708="zákl. přenesená",J1708,0)</f>
        <v>0</v>
      </c>
      <c r="BH1708" s="226">
        <f>IF(N1708="sníž. přenesená",J1708,0)</f>
        <v>0</v>
      </c>
      <c r="BI1708" s="226">
        <f>IF(N1708="nulová",J1708,0)</f>
        <v>0</v>
      </c>
      <c r="BJ1708" s="17" t="s">
        <v>85</v>
      </c>
      <c r="BK1708" s="226">
        <f>ROUND(I1708*H1708,2)</f>
        <v>0</v>
      </c>
      <c r="BL1708" s="17" t="s">
        <v>254</v>
      </c>
      <c r="BM1708" s="225" t="s">
        <v>3370</v>
      </c>
    </row>
    <row r="1709" s="13" customFormat="1">
      <c r="A1709" s="13"/>
      <c r="B1709" s="227"/>
      <c r="C1709" s="228"/>
      <c r="D1709" s="229" t="s">
        <v>167</v>
      </c>
      <c r="E1709" s="230" t="s">
        <v>1</v>
      </c>
      <c r="F1709" s="231" t="s">
        <v>189</v>
      </c>
      <c r="G1709" s="228"/>
      <c r="H1709" s="230" t="s">
        <v>1</v>
      </c>
      <c r="I1709" s="232"/>
      <c r="J1709" s="228"/>
      <c r="K1709" s="228"/>
      <c r="L1709" s="233"/>
      <c r="M1709" s="234"/>
      <c r="N1709" s="235"/>
      <c r="O1709" s="235"/>
      <c r="P1709" s="235"/>
      <c r="Q1709" s="235"/>
      <c r="R1709" s="235"/>
      <c r="S1709" s="235"/>
      <c r="T1709" s="236"/>
      <c r="U1709" s="13"/>
      <c r="V1709" s="13"/>
      <c r="W1709" s="13"/>
      <c r="X1709" s="13"/>
      <c r="Y1709" s="13"/>
      <c r="Z1709" s="13"/>
      <c r="AA1709" s="13"/>
      <c r="AB1709" s="13"/>
      <c r="AC1709" s="13"/>
      <c r="AD1709" s="13"/>
      <c r="AE1709" s="13"/>
      <c r="AT1709" s="237" t="s">
        <v>167</v>
      </c>
      <c r="AU1709" s="237" t="s">
        <v>87</v>
      </c>
      <c r="AV1709" s="13" t="s">
        <v>85</v>
      </c>
      <c r="AW1709" s="13" t="s">
        <v>33</v>
      </c>
      <c r="AX1709" s="13" t="s">
        <v>78</v>
      </c>
      <c r="AY1709" s="237" t="s">
        <v>157</v>
      </c>
    </row>
    <row r="1710" s="14" customFormat="1">
      <c r="A1710" s="14"/>
      <c r="B1710" s="238"/>
      <c r="C1710" s="239"/>
      <c r="D1710" s="229" t="s">
        <v>167</v>
      </c>
      <c r="E1710" s="240" t="s">
        <v>1</v>
      </c>
      <c r="F1710" s="241" t="s">
        <v>3371</v>
      </c>
      <c r="G1710" s="239"/>
      <c r="H1710" s="242">
        <v>73.019999999999996</v>
      </c>
      <c r="I1710" s="243"/>
      <c r="J1710" s="239"/>
      <c r="K1710" s="239"/>
      <c r="L1710" s="244"/>
      <c r="M1710" s="245"/>
      <c r="N1710" s="246"/>
      <c r="O1710" s="246"/>
      <c r="P1710" s="246"/>
      <c r="Q1710" s="246"/>
      <c r="R1710" s="246"/>
      <c r="S1710" s="246"/>
      <c r="T1710" s="247"/>
      <c r="U1710" s="14"/>
      <c r="V1710" s="14"/>
      <c r="W1710" s="14"/>
      <c r="X1710" s="14"/>
      <c r="Y1710" s="14"/>
      <c r="Z1710" s="14"/>
      <c r="AA1710" s="14"/>
      <c r="AB1710" s="14"/>
      <c r="AC1710" s="14"/>
      <c r="AD1710" s="14"/>
      <c r="AE1710" s="14"/>
      <c r="AT1710" s="248" t="s">
        <v>167</v>
      </c>
      <c r="AU1710" s="248" t="s">
        <v>87</v>
      </c>
      <c r="AV1710" s="14" t="s">
        <v>87</v>
      </c>
      <c r="AW1710" s="14" t="s">
        <v>33</v>
      </c>
      <c r="AX1710" s="14" t="s">
        <v>78</v>
      </c>
      <c r="AY1710" s="248" t="s">
        <v>157</v>
      </c>
    </row>
    <row r="1711" s="13" customFormat="1">
      <c r="A1711" s="13"/>
      <c r="B1711" s="227"/>
      <c r="C1711" s="228"/>
      <c r="D1711" s="229" t="s">
        <v>167</v>
      </c>
      <c r="E1711" s="230" t="s">
        <v>1</v>
      </c>
      <c r="F1711" s="231" t="s">
        <v>178</v>
      </c>
      <c r="G1711" s="228"/>
      <c r="H1711" s="230" t="s">
        <v>1</v>
      </c>
      <c r="I1711" s="232"/>
      <c r="J1711" s="228"/>
      <c r="K1711" s="228"/>
      <c r="L1711" s="233"/>
      <c r="M1711" s="234"/>
      <c r="N1711" s="235"/>
      <c r="O1711" s="235"/>
      <c r="P1711" s="235"/>
      <c r="Q1711" s="235"/>
      <c r="R1711" s="235"/>
      <c r="S1711" s="235"/>
      <c r="T1711" s="236"/>
      <c r="U1711" s="13"/>
      <c r="V1711" s="13"/>
      <c r="W1711" s="13"/>
      <c r="X1711" s="13"/>
      <c r="Y1711" s="13"/>
      <c r="Z1711" s="13"/>
      <c r="AA1711" s="13"/>
      <c r="AB1711" s="13"/>
      <c r="AC1711" s="13"/>
      <c r="AD1711" s="13"/>
      <c r="AE1711" s="13"/>
      <c r="AT1711" s="237" t="s">
        <v>167</v>
      </c>
      <c r="AU1711" s="237" t="s">
        <v>87</v>
      </c>
      <c r="AV1711" s="13" t="s">
        <v>85</v>
      </c>
      <c r="AW1711" s="13" t="s">
        <v>33</v>
      </c>
      <c r="AX1711" s="13" t="s">
        <v>78</v>
      </c>
      <c r="AY1711" s="237" t="s">
        <v>157</v>
      </c>
    </row>
    <row r="1712" s="14" customFormat="1">
      <c r="A1712" s="14"/>
      <c r="B1712" s="238"/>
      <c r="C1712" s="239"/>
      <c r="D1712" s="229" t="s">
        <v>167</v>
      </c>
      <c r="E1712" s="240" t="s">
        <v>1</v>
      </c>
      <c r="F1712" s="241" t="s">
        <v>3372</v>
      </c>
      <c r="G1712" s="239"/>
      <c r="H1712" s="242">
        <v>50.880000000000003</v>
      </c>
      <c r="I1712" s="243"/>
      <c r="J1712" s="239"/>
      <c r="K1712" s="239"/>
      <c r="L1712" s="244"/>
      <c r="M1712" s="245"/>
      <c r="N1712" s="246"/>
      <c r="O1712" s="246"/>
      <c r="P1712" s="246"/>
      <c r="Q1712" s="246"/>
      <c r="R1712" s="246"/>
      <c r="S1712" s="246"/>
      <c r="T1712" s="247"/>
      <c r="U1712" s="14"/>
      <c r="V1712" s="14"/>
      <c r="W1712" s="14"/>
      <c r="X1712" s="14"/>
      <c r="Y1712" s="14"/>
      <c r="Z1712" s="14"/>
      <c r="AA1712" s="14"/>
      <c r="AB1712" s="14"/>
      <c r="AC1712" s="14"/>
      <c r="AD1712" s="14"/>
      <c r="AE1712" s="14"/>
      <c r="AT1712" s="248" t="s">
        <v>167</v>
      </c>
      <c r="AU1712" s="248" t="s">
        <v>87</v>
      </c>
      <c r="AV1712" s="14" t="s">
        <v>87</v>
      </c>
      <c r="AW1712" s="14" t="s">
        <v>33</v>
      </c>
      <c r="AX1712" s="14" t="s">
        <v>78</v>
      </c>
      <c r="AY1712" s="248" t="s">
        <v>157</v>
      </c>
    </row>
    <row r="1713" s="15" customFormat="1">
      <c r="A1713" s="15"/>
      <c r="B1713" s="249"/>
      <c r="C1713" s="250"/>
      <c r="D1713" s="229" t="s">
        <v>167</v>
      </c>
      <c r="E1713" s="251" t="s">
        <v>1</v>
      </c>
      <c r="F1713" s="252" t="s">
        <v>171</v>
      </c>
      <c r="G1713" s="250"/>
      <c r="H1713" s="253">
        <v>123.90000000000001</v>
      </c>
      <c r="I1713" s="254"/>
      <c r="J1713" s="250"/>
      <c r="K1713" s="250"/>
      <c r="L1713" s="255"/>
      <c r="M1713" s="256"/>
      <c r="N1713" s="257"/>
      <c r="O1713" s="257"/>
      <c r="P1713" s="257"/>
      <c r="Q1713" s="257"/>
      <c r="R1713" s="257"/>
      <c r="S1713" s="257"/>
      <c r="T1713" s="258"/>
      <c r="U1713" s="15"/>
      <c r="V1713" s="15"/>
      <c r="W1713" s="15"/>
      <c r="X1713" s="15"/>
      <c r="Y1713" s="15"/>
      <c r="Z1713" s="15"/>
      <c r="AA1713" s="15"/>
      <c r="AB1713" s="15"/>
      <c r="AC1713" s="15"/>
      <c r="AD1713" s="15"/>
      <c r="AE1713" s="15"/>
      <c r="AT1713" s="259" t="s">
        <v>167</v>
      </c>
      <c r="AU1713" s="259" t="s">
        <v>87</v>
      </c>
      <c r="AV1713" s="15" t="s">
        <v>165</v>
      </c>
      <c r="AW1713" s="15" t="s">
        <v>33</v>
      </c>
      <c r="AX1713" s="15" t="s">
        <v>85</v>
      </c>
      <c r="AY1713" s="259" t="s">
        <v>157</v>
      </c>
    </row>
    <row r="1714" s="2" customFormat="1" ht="37.8" customHeight="1">
      <c r="A1714" s="38"/>
      <c r="B1714" s="39"/>
      <c r="C1714" s="214" t="s">
        <v>3373</v>
      </c>
      <c r="D1714" s="214" t="s">
        <v>160</v>
      </c>
      <c r="E1714" s="215" t="s">
        <v>3374</v>
      </c>
      <c r="F1714" s="216" t="s">
        <v>3375</v>
      </c>
      <c r="G1714" s="217" t="s">
        <v>174</v>
      </c>
      <c r="H1714" s="218">
        <v>138.59999999999999</v>
      </c>
      <c r="I1714" s="219"/>
      <c r="J1714" s="220">
        <f>ROUND(I1714*H1714,2)</f>
        <v>0</v>
      </c>
      <c r="K1714" s="216" t="s">
        <v>164</v>
      </c>
      <c r="L1714" s="44"/>
      <c r="M1714" s="221" t="s">
        <v>1</v>
      </c>
      <c r="N1714" s="222" t="s">
        <v>43</v>
      </c>
      <c r="O1714" s="91"/>
      <c r="P1714" s="223">
        <f>O1714*H1714</f>
        <v>0</v>
      </c>
      <c r="Q1714" s="223">
        <v>0.0070499999999999998</v>
      </c>
      <c r="R1714" s="223">
        <f>Q1714*H1714</f>
        <v>0.97712999999999994</v>
      </c>
      <c r="S1714" s="223">
        <v>0</v>
      </c>
      <c r="T1714" s="224">
        <f>S1714*H1714</f>
        <v>0</v>
      </c>
      <c r="U1714" s="38"/>
      <c r="V1714" s="38"/>
      <c r="W1714" s="38"/>
      <c r="X1714" s="38"/>
      <c r="Y1714" s="38"/>
      <c r="Z1714" s="38"/>
      <c r="AA1714" s="38"/>
      <c r="AB1714" s="38"/>
      <c r="AC1714" s="38"/>
      <c r="AD1714" s="38"/>
      <c r="AE1714" s="38"/>
      <c r="AR1714" s="225" t="s">
        <v>254</v>
      </c>
      <c r="AT1714" s="225" t="s">
        <v>160</v>
      </c>
      <c r="AU1714" s="225" t="s">
        <v>87</v>
      </c>
      <c r="AY1714" s="17" t="s">
        <v>157</v>
      </c>
      <c r="BE1714" s="226">
        <f>IF(N1714="základní",J1714,0)</f>
        <v>0</v>
      </c>
      <c r="BF1714" s="226">
        <f>IF(N1714="snížená",J1714,0)</f>
        <v>0</v>
      </c>
      <c r="BG1714" s="226">
        <f>IF(N1714="zákl. přenesená",J1714,0)</f>
        <v>0</v>
      </c>
      <c r="BH1714" s="226">
        <f>IF(N1714="sníž. přenesená",J1714,0)</f>
        <v>0</v>
      </c>
      <c r="BI1714" s="226">
        <f>IF(N1714="nulová",J1714,0)</f>
        <v>0</v>
      </c>
      <c r="BJ1714" s="17" t="s">
        <v>85</v>
      </c>
      <c r="BK1714" s="226">
        <f>ROUND(I1714*H1714,2)</f>
        <v>0</v>
      </c>
      <c r="BL1714" s="17" t="s">
        <v>254</v>
      </c>
      <c r="BM1714" s="225" t="s">
        <v>3376</v>
      </c>
    </row>
    <row r="1715" s="13" customFormat="1">
      <c r="A1715" s="13"/>
      <c r="B1715" s="227"/>
      <c r="C1715" s="228"/>
      <c r="D1715" s="229" t="s">
        <v>167</v>
      </c>
      <c r="E1715" s="230" t="s">
        <v>1</v>
      </c>
      <c r="F1715" s="231" t="s">
        <v>189</v>
      </c>
      <c r="G1715" s="228"/>
      <c r="H1715" s="230" t="s">
        <v>1</v>
      </c>
      <c r="I1715" s="232"/>
      <c r="J1715" s="228"/>
      <c r="K1715" s="228"/>
      <c r="L1715" s="233"/>
      <c r="M1715" s="234"/>
      <c r="N1715" s="235"/>
      <c r="O1715" s="235"/>
      <c r="P1715" s="235"/>
      <c r="Q1715" s="235"/>
      <c r="R1715" s="235"/>
      <c r="S1715" s="235"/>
      <c r="T1715" s="236"/>
      <c r="U1715" s="13"/>
      <c r="V1715" s="13"/>
      <c r="W1715" s="13"/>
      <c r="X1715" s="13"/>
      <c r="Y1715" s="13"/>
      <c r="Z1715" s="13"/>
      <c r="AA1715" s="13"/>
      <c r="AB1715" s="13"/>
      <c r="AC1715" s="13"/>
      <c r="AD1715" s="13"/>
      <c r="AE1715" s="13"/>
      <c r="AT1715" s="237" t="s">
        <v>167</v>
      </c>
      <c r="AU1715" s="237" t="s">
        <v>87</v>
      </c>
      <c r="AV1715" s="13" t="s">
        <v>85</v>
      </c>
      <c r="AW1715" s="13" t="s">
        <v>33</v>
      </c>
      <c r="AX1715" s="13" t="s">
        <v>78</v>
      </c>
      <c r="AY1715" s="237" t="s">
        <v>157</v>
      </c>
    </row>
    <row r="1716" s="14" customFormat="1">
      <c r="A1716" s="14"/>
      <c r="B1716" s="238"/>
      <c r="C1716" s="239"/>
      <c r="D1716" s="229" t="s">
        <v>167</v>
      </c>
      <c r="E1716" s="240" t="s">
        <v>1</v>
      </c>
      <c r="F1716" s="241" t="s">
        <v>3377</v>
      </c>
      <c r="G1716" s="239"/>
      <c r="H1716" s="242">
        <v>65.609999999999999</v>
      </c>
      <c r="I1716" s="243"/>
      <c r="J1716" s="239"/>
      <c r="K1716" s="239"/>
      <c r="L1716" s="244"/>
      <c r="M1716" s="245"/>
      <c r="N1716" s="246"/>
      <c r="O1716" s="246"/>
      <c r="P1716" s="246"/>
      <c r="Q1716" s="246"/>
      <c r="R1716" s="246"/>
      <c r="S1716" s="246"/>
      <c r="T1716" s="247"/>
      <c r="U1716" s="14"/>
      <c r="V1716" s="14"/>
      <c r="W1716" s="14"/>
      <c r="X1716" s="14"/>
      <c r="Y1716" s="14"/>
      <c r="Z1716" s="14"/>
      <c r="AA1716" s="14"/>
      <c r="AB1716" s="14"/>
      <c r="AC1716" s="14"/>
      <c r="AD1716" s="14"/>
      <c r="AE1716" s="14"/>
      <c r="AT1716" s="248" t="s">
        <v>167</v>
      </c>
      <c r="AU1716" s="248" t="s">
        <v>87</v>
      </c>
      <c r="AV1716" s="14" t="s">
        <v>87</v>
      </c>
      <c r="AW1716" s="14" t="s">
        <v>33</v>
      </c>
      <c r="AX1716" s="14" t="s">
        <v>78</v>
      </c>
      <c r="AY1716" s="248" t="s">
        <v>157</v>
      </c>
    </row>
    <row r="1717" s="13" customFormat="1">
      <c r="A1717" s="13"/>
      <c r="B1717" s="227"/>
      <c r="C1717" s="228"/>
      <c r="D1717" s="229" t="s">
        <v>167</v>
      </c>
      <c r="E1717" s="230" t="s">
        <v>1</v>
      </c>
      <c r="F1717" s="231" t="s">
        <v>178</v>
      </c>
      <c r="G1717" s="228"/>
      <c r="H1717" s="230" t="s">
        <v>1</v>
      </c>
      <c r="I1717" s="232"/>
      <c r="J1717" s="228"/>
      <c r="K1717" s="228"/>
      <c r="L1717" s="233"/>
      <c r="M1717" s="234"/>
      <c r="N1717" s="235"/>
      <c r="O1717" s="235"/>
      <c r="P1717" s="235"/>
      <c r="Q1717" s="235"/>
      <c r="R1717" s="235"/>
      <c r="S1717" s="235"/>
      <c r="T1717" s="236"/>
      <c r="U1717" s="13"/>
      <c r="V1717" s="13"/>
      <c r="W1717" s="13"/>
      <c r="X1717" s="13"/>
      <c r="Y1717" s="13"/>
      <c r="Z1717" s="13"/>
      <c r="AA1717" s="13"/>
      <c r="AB1717" s="13"/>
      <c r="AC1717" s="13"/>
      <c r="AD1717" s="13"/>
      <c r="AE1717" s="13"/>
      <c r="AT1717" s="237" t="s">
        <v>167</v>
      </c>
      <c r="AU1717" s="237" t="s">
        <v>87</v>
      </c>
      <c r="AV1717" s="13" t="s">
        <v>85</v>
      </c>
      <c r="AW1717" s="13" t="s">
        <v>33</v>
      </c>
      <c r="AX1717" s="13" t="s">
        <v>78</v>
      </c>
      <c r="AY1717" s="237" t="s">
        <v>157</v>
      </c>
    </row>
    <row r="1718" s="14" customFormat="1">
      <c r="A1718" s="14"/>
      <c r="B1718" s="238"/>
      <c r="C1718" s="239"/>
      <c r="D1718" s="229" t="s">
        <v>167</v>
      </c>
      <c r="E1718" s="240" t="s">
        <v>1</v>
      </c>
      <c r="F1718" s="241" t="s">
        <v>3378</v>
      </c>
      <c r="G1718" s="239"/>
      <c r="H1718" s="242">
        <v>72.989999999999995</v>
      </c>
      <c r="I1718" s="243"/>
      <c r="J1718" s="239"/>
      <c r="K1718" s="239"/>
      <c r="L1718" s="244"/>
      <c r="M1718" s="245"/>
      <c r="N1718" s="246"/>
      <c r="O1718" s="246"/>
      <c r="P1718" s="246"/>
      <c r="Q1718" s="246"/>
      <c r="R1718" s="246"/>
      <c r="S1718" s="246"/>
      <c r="T1718" s="247"/>
      <c r="U1718" s="14"/>
      <c r="V1718" s="14"/>
      <c r="W1718" s="14"/>
      <c r="X1718" s="14"/>
      <c r="Y1718" s="14"/>
      <c r="Z1718" s="14"/>
      <c r="AA1718" s="14"/>
      <c r="AB1718" s="14"/>
      <c r="AC1718" s="14"/>
      <c r="AD1718" s="14"/>
      <c r="AE1718" s="14"/>
      <c r="AT1718" s="248" t="s">
        <v>167</v>
      </c>
      <c r="AU1718" s="248" t="s">
        <v>87</v>
      </c>
      <c r="AV1718" s="14" t="s">
        <v>87</v>
      </c>
      <c r="AW1718" s="14" t="s">
        <v>33</v>
      </c>
      <c r="AX1718" s="14" t="s">
        <v>78</v>
      </c>
      <c r="AY1718" s="248" t="s">
        <v>157</v>
      </c>
    </row>
    <row r="1719" s="15" customFormat="1">
      <c r="A1719" s="15"/>
      <c r="B1719" s="249"/>
      <c r="C1719" s="250"/>
      <c r="D1719" s="229" t="s">
        <v>167</v>
      </c>
      <c r="E1719" s="251" t="s">
        <v>1</v>
      </c>
      <c r="F1719" s="252" t="s">
        <v>171</v>
      </c>
      <c r="G1719" s="250"/>
      <c r="H1719" s="253">
        <v>138.59999999999999</v>
      </c>
      <c r="I1719" s="254"/>
      <c r="J1719" s="250"/>
      <c r="K1719" s="250"/>
      <c r="L1719" s="255"/>
      <c r="M1719" s="256"/>
      <c r="N1719" s="257"/>
      <c r="O1719" s="257"/>
      <c r="P1719" s="257"/>
      <c r="Q1719" s="257"/>
      <c r="R1719" s="257"/>
      <c r="S1719" s="257"/>
      <c r="T1719" s="258"/>
      <c r="U1719" s="15"/>
      <c r="V1719" s="15"/>
      <c r="W1719" s="15"/>
      <c r="X1719" s="15"/>
      <c r="Y1719" s="15"/>
      <c r="Z1719" s="15"/>
      <c r="AA1719" s="15"/>
      <c r="AB1719" s="15"/>
      <c r="AC1719" s="15"/>
      <c r="AD1719" s="15"/>
      <c r="AE1719" s="15"/>
      <c r="AT1719" s="259" t="s">
        <v>167</v>
      </c>
      <c r="AU1719" s="259" t="s">
        <v>87</v>
      </c>
      <c r="AV1719" s="15" t="s">
        <v>165</v>
      </c>
      <c r="AW1719" s="15" t="s">
        <v>33</v>
      </c>
      <c r="AX1719" s="15" t="s">
        <v>85</v>
      </c>
      <c r="AY1719" s="259" t="s">
        <v>157</v>
      </c>
    </row>
    <row r="1720" s="2" customFormat="1" ht="37.8" customHeight="1">
      <c r="A1720" s="38"/>
      <c r="B1720" s="39"/>
      <c r="C1720" s="260" t="s">
        <v>3379</v>
      </c>
      <c r="D1720" s="260" t="s">
        <v>240</v>
      </c>
      <c r="E1720" s="261" t="s">
        <v>3380</v>
      </c>
      <c r="F1720" s="262" t="s">
        <v>3381</v>
      </c>
      <c r="G1720" s="263" t="s">
        <v>174</v>
      </c>
      <c r="H1720" s="264">
        <v>138.59999999999999</v>
      </c>
      <c r="I1720" s="265"/>
      <c r="J1720" s="266">
        <f>ROUND(I1720*H1720,2)</f>
        <v>0</v>
      </c>
      <c r="K1720" s="262" t="s">
        <v>1</v>
      </c>
      <c r="L1720" s="267"/>
      <c r="M1720" s="268" t="s">
        <v>1</v>
      </c>
      <c r="N1720" s="269" t="s">
        <v>43</v>
      </c>
      <c r="O1720" s="91"/>
      <c r="P1720" s="223">
        <f>O1720*H1720</f>
        <v>0</v>
      </c>
      <c r="Q1720" s="223">
        <v>0.0030999999999999999</v>
      </c>
      <c r="R1720" s="223">
        <f>Q1720*H1720</f>
        <v>0.42965999999999999</v>
      </c>
      <c r="S1720" s="223">
        <v>0</v>
      </c>
      <c r="T1720" s="224">
        <f>S1720*H1720</f>
        <v>0</v>
      </c>
      <c r="U1720" s="38"/>
      <c r="V1720" s="38"/>
      <c r="W1720" s="38"/>
      <c r="X1720" s="38"/>
      <c r="Y1720" s="38"/>
      <c r="Z1720" s="38"/>
      <c r="AA1720" s="38"/>
      <c r="AB1720" s="38"/>
      <c r="AC1720" s="38"/>
      <c r="AD1720" s="38"/>
      <c r="AE1720" s="38"/>
      <c r="AR1720" s="225" t="s">
        <v>367</v>
      </c>
      <c r="AT1720" s="225" t="s">
        <v>240</v>
      </c>
      <c r="AU1720" s="225" t="s">
        <v>87</v>
      </c>
      <c r="AY1720" s="17" t="s">
        <v>157</v>
      </c>
      <c r="BE1720" s="226">
        <f>IF(N1720="základní",J1720,0)</f>
        <v>0</v>
      </c>
      <c r="BF1720" s="226">
        <f>IF(N1720="snížená",J1720,0)</f>
        <v>0</v>
      </c>
      <c r="BG1720" s="226">
        <f>IF(N1720="zákl. přenesená",J1720,0)</f>
        <v>0</v>
      </c>
      <c r="BH1720" s="226">
        <f>IF(N1720="sníž. přenesená",J1720,0)</f>
        <v>0</v>
      </c>
      <c r="BI1720" s="226">
        <f>IF(N1720="nulová",J1720,0)</f>
        <v>0</v>
      </c>
      <c r="BJ1720" s="17" t="s">
        <v>85</v>
      </c>
      <c r="BK1720" s="226">
        <f>ROUND(I1720*H1720,2)</f>
        <v>0</v>
      </c>
      <c r="BL1720" s="17" t="s">
        <v>254</v>
      </c>
      <c r="BM1720" s="225" t="s">
        <v>3382</v>
      </c>
    </row>
    <row r="1721" s="2" customFormat="1" ht="24.15" customHeight="1">
      <c r="A1721" s="38"/>
      <c r="B1721" s="39"/>
      <c r="C1721" s="214" t="s">
        <v>3383</v>
      </c>
      <c r="D1721" s="214" t="s">
        <v>160</v>
      </c>
      <c r="E1721" s="215" t="s">
        <v>3384</v>
      </c>
      <c r="F1721" s="216" t="s">
        <v>3385</v>
      </c>
      <c r="G1721" s="217" t="s">
        <v>174</v>
      </c>
      <c r="H1721" s="218">
        <v>300.56299999999999</v>
      </c>
      <c r="I1721" s="219"/>
      <c r="J1721" s="220">
        <f>ROUND(I1721*H1721,2)</f>
        <v>0</v>
      </c>
      <c r="K1721" s="216" t="s">
        <v>164</v>
      </c>
      <c r="L1721" s="44"/>
      <c r="M1721" s="221" t="s">
        <v>1</v>
      </c>
      <c r="N1721" s="222" t="s">
        <v>43</v>
      </c>
      <c r="O1721" s="91"/>
      <c r="P1721" s="223">
        <f>O1721*H1721</f>
        <v>0</v>
      </c>
      <c r="Q1721" s="223">
        <v>0</v>
      </c>
      <c r="R1721" s="223">
        <f>Q1721*H1721</f>
        <v>0</v>
      </c>
      <c r="S1721" s="223">
        <v>0.0020999999999999999</v>
      </c>
      <c r="T1721" s="224">
        <f>S1721*H1721</f>
        <v>0.63118229999999997</v>
      </c>
      <c r="U1721" s="38"/>
      <c r="V1721" s="38"/>
      <c r="W1721" s="38"/>
      <c r="X1721" s="38"/>
      <c r="Y1721" s="38"/>
      <c r="Z1721" s="38"/>
      <c r="AA1721" s="38"/>
      <c r="AB1721" s="38"/>
      <c r="AC1721" s="38"/>
      <c r="AD1721" s="38"/>
      <c r="AE1721" s="38"/>
      <c r="AR1721" s="225" t="s">
        <v>254</v>
      </c>
      <c r="AT1721" s="225" t="s">
        <v>160</v>
      </c>
      <c r="AU1721" s="225" t="s">
        <v>87</v>
      </c>
      <c r="AY1721" s="17" t="s">
        <v>157</v>
      </c>
      <c r="BE1721" s="226">
        <f>IF(N1721="základní",J1721,0)</f>
        <v>0</v>
      </c>
      <c r="BF1721" s="226">
        <f>IF(N1721="snížená",J1721,0)</f>
        <v>0</v>
      </c>
      <c r="BG1721" s="226">
        <f>IF(N1721="zákl. přenesená",J1721,0)</f>
        <v>0</v>
      </c>
      <c r="BH1721" s="226">
        <f>IF(N1721="sníž. přenesená",J1721,0)</f>
        <v>0</v>
      </c>
      <c r="BI1721" s="226">
        <f>IF(N1721="nulová",J1721,0)</f>
        <v>0</v>
      </c>
      <c r="BJ1721" s="17" t="s">
        <v>85</v>
      </c>
      <c r="BK1721" s="226">
        <f>ROUND(I1721*H1721,2)</f>
        <v>0</v>
      </c>
      <c r="BL1721" s="17" t="s">
        <v>254</v>
      </c>
      <c r="BM1721" s="225" t="s">
        <v>3386</v>
      </c>
    </row>
    <row r="1722" s="14" customFormat="1">
      <c r="A1722" s="14"/>
      <c r="B1722" s="238"/>
      <c r="C1722" s="239"/>
      <c r="D1722" s="229" t="s">
        <v>167</v>
      </c>
      <c r="E1722" s="240" t="s">
        <v>1</v>
      </c>
      <c r="F1722" s="241" t="s">
        <v>3387</v>
      </c>
      <c r="G1722" s="239"/>
      <c r="H1722" s="242">
        <v>35.325000000000003</v>
      </c>
      <c r="I1722" s="243"/>
      <c r="J1722" s="239"/>
      <c r="K1722" s="239"/>
      <c r="L1722" s="244"/>
      <c r="M1722" s="245"/>
      <c r="N1722" s="246"/>
      <c r="O1722" s="246"/>
      <c r="P1722" s="246"/>
      <c r="Q1722" s="246"/>
      <c r="R1722" s="246"/>
      <c r="S1722" s="246"/>
      <c r="T1722" s="247"/>
      <c r="U1722" s="14"/>
      <c r="V1722" s="14"/>
      <c r="W1722" s="14"/>
      <c r="X1722" s="14"/>
      <c r="Y1722" s="14"/>
      <c r="Z1722" s="14"/>
      <c r="AA1722" s="14"/>
      <c r="AB1722" s="14"/>
      <c r="AC1722" s="14"/>
      <c r="AD1722" s="14"/>
      <c r="AE1722" s="14"/>
      <c r="AT1722" s="248" t="s">
        <v>167</v>
      </c>
      <c r="AU1722" s="248" t="s">
        <v>87</v>
      </c>
      <c r="AV1722" s="14" t="s">
        <v>87</v>
      </c>
      <c r="AW1722" s="14" t="s">
        <v>33</v>
      </c>
      <c r="AX1722" s="14" t="s">
        <v>78</v>
      </c>
      <c r="AY1722" s="248" t="s">
        <v>157</v>
      </c>
    </row>
    <row r="1723" s="14" customFormat="1">
      <c r="A1723" s="14"/>
      <c r="B1723" s="238"/>
      <c r="C1723" s="239"/>
      <c r="D1723" s="229" t="s">
        <v>167</v>
      </c>
      <c r="E1723" s="240" t="s">
        <v>1</v>
      </c>
      <c r="F1723" s="241" t="s">
        <v>3388</v>
      </c>
      <c r="G1723" s="239"/>
      <c r="H1723" s="242">
        <v>265.238</v>
      </c>
      <c r="I1723" s="243"/>
      <c r="J1723" s="239"/>
      <c r="K1723" s="239"/>
      <c r="L1723" s="244"/>
      <c r="M1723" s="245"/>
      <c r="N1723" s="246"/>
      <c r="O1723" s="246"/>
      <c r="P1723" s="246"/>
      <c r="Q1723" s="246"/>
      <c r="R1723" s="246"/>
      <c r="S1723" s="246"/>
      <c r="T1723" s="247"/>
      <c r="U1723" s="14"/>
      <c r="V1723" s="14"/>
      <c r="W1723" s="14"/>
      <c r="X1723" s="14"/>
      <c r="Y1723" s="14"/>
      <c r="Z1723" s="14"/>
      <c r="AA1723" s="14"/>
      <c r="AB1723" s="14"/>
      <c r="AC1723" s="14"/>
      <c r="AD1723" s="14"/>
      <c r="AE1723" s="14"/>
      <c r="AT1723" s="248" t="s">
        <v>167</v>
      </c>
      <c r="AU1723" s="248" t="s">
        <v>87</v>
      </c>
      <c r="AV1723" s="14" t="s">
        <v>87</v>
      </c>
      <c r="AW1723" s="14" t="s">
        <v>33</v>
      </c>
      <c r="AX1723" s="14" t="s">
        <v>78</v>
      </c>
      <c r="AY1723" s="248" t="s">
        <v>157</v>
      </c>
    </row>
    <row r="1724" s="15" customFormat="1">
      <c r="A1724" s="15"/>
      <c r="B1724" s="249"/>
      <c r="C1724" s="250"/>
      <c r="D1724" s="229" t="s">
        <v>167</v>
      </c>
      <c r="E1724" s="251" t="s">
        <v>1</v>
      </c>
      <c r="F1724" s="252" t="s">
        <v>171</v>
      </c>
      <c r="G1724" s="250"/>
      <c r="H1724" s="253">
        <v>300.56299999999999</v>
      </c>
      <c r="I1724" s="254"/>
      <c r="J1724" s="250"/>
      <c r="K1724" s="250"/>
      <c r="L1724" s="255"/>
      <c r="M1724" s="256"/>
      <c r="N1724" s="257"/>
      <c r="O1724" s="257"/>
      <c r="P1724" s="257"/>
      <c r="Q1724" s="257"/>
      <c r="R1724" s="257"/>
      <c r="S1724" s="257"/>
      <c r="T1724" s="258"/>
      <c r="U1724" s="15"/>
      <c r="V1724" s="15"/>
      <c r="W1724" s="15"/>
      <c r="X1724" s="15"/>
      <c r="Y1724" s="15"/>
      <c r="Z1724" s="15"/>
      <c r="AA1724" s="15"/>
      <c r="AB1724" s="15"/>
      <c r="AC1724" s="15"/>
      <c r="AD1724" s="15"/>
      <c r="AE1724" s="15"/>
      <c r="AT1724" s="259" t="s">
        <v>167</v>
      </c>
      <c r="AU1724" s="259" t="s">
        <v>87</v>
      </c>
      <c r="AV1724" s="15" t="s">
        <v>165</v>
      </c>
      <c r="AW1724" s="15" t="s">
        <v>33</v>
      </c>
      <c r="AX1724" s="15" t="s">
        <v>85</v>
      </c>
      <c r="AY1724" s="259" t="s">
        <v>157</v>
      </c>
    </row>
    <row r="1725" s="2" customFormat="1" ht="78" customHeight="1">
      <c r="A1725" s="38"/>
      <c r="B1725" s="39"/>
      <c r="C1725" s="214" t="s">
        <v>3389</v>
      </c>
      <c r="D1725" s="214" t="s">
        <v>160</v>
      </c>
      <c r="E1725" s="215" t="s">
        <v>3390</v>
      </c>
      <c r="F1725" s="216" t="s">
        <v>3391</v>
      </c>
      <c r="G1725" s="217" t="s">
        <v>233</v>
      </c>
      <c r="H1725" s="218">
        <v>7.4480000000000004</v>
      </c>
      <c r="I1725" s="219"/>
      <c r="J1725" s="220">
        <f>ROUND(I1725*H1725,2)</f>
        <v>0</v>
      </c>
      <c r="K1725" s="216" t="s">
        <v>164</v>
      </c>
      <c r="L1725" s="44"/>
      <c r="M1725" s="221" t="s">
        <v>1</v>
      </c>
      <c r="N1725" s="222" t="s">
        <v>43</v>
      </c>
      <c r="O1725" s="91"/>
      <c r="P1725" s="223">
        <f>O1725*H1725</f>
        <v>0</v>
      </c>
      <c r="Q1725" s="223">
        <v>0</v>
      </c>
      <c r="R1725" s="223">
        <f>Q1725*H1725</f>
        <v>0</v>
      </c>
      <c r="S1725" s="223">
        <v>0</v>
      </c>
      <c r="T1725" s="224">
        <f>S1725*H1725</f>
        <v>0</v>
      </c>
      <c r="U1725" s="38"/>
      <c r="V1725" s="38"/>
      <c r="W1725" s="38"/>
      <c r="X1725" s="38"/>
      <c r="Y1725" s="38"/>
      <c r="Z1725" s="38"/>
      <c r="AA1725" s="38"/>
      <c r="AB1725" s="38"/>
      <c r="AC1725" s="38"/>
      <c r="AD1725" s="38"/>
      <c r="AE1725" s="38"/>
      <c r="AR1725" s="225" t="s">
        <v>254</v>
      </c>
      <c r="AT1725" s="225" t="s">
        <v>160</v>
      </c>
      <c r="AU1725" s="225" t="s">
        <v>87</v>
      </c>
      <c r="AY1725" s="17" t="s">
        <v>157</v>
      </c>
      <c r="BE1725" s="226">
        <f>IF(N1725="základní",J1725,0)</f>
        <v>0</v>
      </c>
      <c r="BF1725" s="226">
        <f>IF(N1725="snížená",J1725,0)</f>
        <v>0</v>
      </c>
      <c r="BG1725" s="226">
        <f>IF(N1725="zákl. přenesená",J1725,0)</f>
        <v>0</v>
      </c>
      <c r="BH1725" s="226">
        <f>IF(N1725="sníž. přenesená",J1725,0)</f>
        <v>0</v>
      </c>
      <c r="BI1725" s="226">
        <f>IF(N1725="nulová",J1725,0)</f>
        <v>0</v>
      </c>
      <c r="BJ1725" s="17" t="s">
        <v>85</v>
      </c>
      <c r="BK1725" s="226">
        <f>ROUND(I1725*H1725,2)</f>
        <v>0</v>
      </c>
      <c r="BL1725" s="17" t="s">
        <v>254</v>
      </c>
      <c r="BM1725" s="225" t="s">
        <v>3392</v>
      </c>
    </row>
    <row r="1726" s="2" customFormat="1" ht="78" customHeight="1">
      <c r="A1726" s="38"/>
      <c r="B1726" s="39"/>
      <c r="C1726" s="214" t="s">
        <v>3393</v>
      </c>
      <c r="D1726" s="214" t="s">
        <v>160</v>
      </c>
      <c r="E1726" s="215" t="s">
        <v>3394</v>
      </c>
      <c r="F1726" s="216" t="s">
        <v>3395</v>
      </c>
      <c r="G1726" s="217" t="s">
        <v>233</v>
      </c>
      <c r="H1726" s="218">
        <v>7.4480000000000004</v>
      </c>
      <c r="I1726" s="219"/>
      <c r="J1726" s="220">
        <f>ROUND(I1726*H1726,2)</f>
        <v>0</v>
      </c>
      <c r="K1726" s="216" t="s">
        <v>164</v>
      </c>
      <c r="L1726" s="44"/>
      <c r="M1726" s="221" t="s">
        <v>1</v>
      </c>
      <c r="N1726" s="222" t="s">
        <v>43</v>
      </c>
      <c r="O1726" s="91"/>
      <c r="P1726" s="223">
        <f>O1726*H1726</f>
        <v>0</v>
      </c>
      <c r="Q1726" s="223">
        <v>0</v>
      </c>
      <c r="R1726" s="223">
        <f>Q1726*H1726</f>
        <v>0</v>
      </c>
      <c r="S1726" s="223">
        <v>0</v>
      </c>
      <c r="T1726" s="224">
        <f>S1726*H1726</f>
        <v>0</v>
      </c>
      <c r="U1726" s="38"/>
      <c r="V1726" s="38"/>
      <c r="W1726" s="38"/>
      <c r="X1726" s="38"/>
      <c r="Y1726" s="38"/>
      <c r="Z1726" s="38"/>
      <c r="AA1726" s="38"/>
      <c r="AB1726" s="38"/>
      <c r="AC1726" s="38"/>
      <c r="AD1726" s="38"/>
      <c r="AE1726" s="38"/>
      <c r="AR1726" s="225" t="s">
        <v>254</v>
      </c>
      <c r="AT1726" s="225" t="s">
        <v>160</v>
      </c>
      <c r="AU1726" s="225" t="s">
        <v>87</v>
      </c>
      <c r="AY1726" s="17" t="s">
        <v>157</v>
      </c>
      <c r="BE1726" s="226">
        <f>IF(N1726="základní",J1726,0)</f>
        <v>0</v>
      </c>
      <c r="BF1726" s="226">
        <f>IF(N1726="snížená",J1726,0)</f>
        <v>0</v>
      </c>
      <c r="BG1726" s="226">
        <f>IF(N1726="zákl. přenesená",J1726,0)</f>
        <v>0</v>
      </c>
      <c r="BH1726" s="226">
        <f>IF(N1726="sníž. přenesená",J1726,0)</f>
        <v>0</v>
      </c>
      <c r="BI1726" s="226">
        <f>IF(N1726="nulová",J1726,0)</f>
        <v>0</v>
      </c>
      <c r="BJ1726" s="17" t="s">
        <v>85</v>
      </c>
      <c r="BK1726" s="226">
        <f>ROUND(I1726*H1726,2)</f>
        <v>0</v>
      </c>
      <c r="BL1726" s="17" t="s">
        <v>254</v>
      </c>
      <c r="BM1726" s="225" t="s">
        <v>3396</v>
      </c>
    </row>
    <row r="1727" s="12" customFormat="1" ht="22.8" customHeight="1">
      <c r="A1727" s="12"/>
      <c r="B1727" s="198"/>
      <c r="C1727" s="199"/>
      <c r="D1727" s="200" t="s">
        <v>77</v>
      </c>
      <c r="E1727" s="212" t="s">
        <v>3397</v>
      </c>
      <c r="F1727" s="212" t="s">
        <v>3398</v>
      </c>
      <c r="G1727" s="199"/>
      <c r="H1727" s="199"/>
      <c r="I1727" s="202"/>
      <c r="J1727" s="213">
        <f>BK1727</f>
        <v>0</v>
      </c>
      <c r="K1727" s="199"/>
      <c r="L1727" s="204"/>
      <c r="M1727" s="205"/>
      <c r="N1727" s="206"/>
      <c r="O1727" s="206"/>
      <c r="P1727" s="207">
        <f>SUM(P1728:P1731)</f>
        <v>0</v>
      </c>
      <c r="Q1727" s="206"/>
      <c r="R1727" s="207">
        <f>SUM(R1728:R1731)</f>
        <v>0.027258000000000001</v>
      </c>
      <c r="S1727" s="206"/>
      <c r="T1727" s="208">
        <f>SUM(T1728:T1731)</f>
        <v>0</v>
      </c>
      <c r="U1727" s="12"/>
      <c r="V1727" s="12"/>
      <c r="W1727" s="12"/>
      <c r="X1727" s="12"/>
      <c r="Y1727" s="12"/>
      <c r="Z1727" s="12"/>
      <c r="AA1727" s="12"/>
      <c r="AB1727" s="12"/>
      <c r="AC1727" s="12"/>
      <c r="AD1727" s="12"/>
      <c r="AE1727" s="12"/>
      <c r="AR1727" s="209" t="s">
        <v>87</v>
      </c>
      <c r="AT1727" s="210" t="s">
        <v>77</v>
      </c>
      <c r="AU1727" s="210" t="s">
        <v>85</v>
      </c>
      <c r="AY1727" s="209" t="s">
        <v>157</v>
      </c>
      <c r="BK1727" s="211">
        <f>SUM(BK1728:BK1731)</f>
        <v>0</v>
      </c>
    </row>
    <row r="1728" s="2" customFormat="1" ht="24.15" customHeight="1">
      <c r="A1728" s="38"/>
      <c r="B1728" s="39"/>
      <c r="C1728" s="214" t="s">
        <v>3399</v>
      </c>
      <c r="D1728" s="214" t="s">
        <v>160</v>
      </c>
      <c r="E1728" s="215" t="s">
        <v>3400</v>
      </c>
      <c r="F1728" s="216" t="s">
        <v>3401</v>
      </c>
      <c r="G1728" s="217" t="s">
        <v>202</v>
      </c>
      <c r="H1728" s="218">
        <v>11.550000000000001</v>
      </c>
      <c r="I1728" s="219"/>
      <c r="J1728" s="220">
        <f>ROUND(I1728*H1728,2)</f>
        <v>0</v>
      </c>
      <c r="K1728" s="216" t="s">
        <v>164</v>
      </c>
      <c r="L1728" s="44"/>
      <c r="M1728" s="221" t="s">
        <v>1</v>
      </c>
      <c r="N1728" s="222" t="s">
        <v>43</v>
      </c>
      <c r="O1728" s="91"/>
      <c r="P1728" s="223">
        <f>O1728*H1728</f>
        <v>0</v>
      </c>
      <c r="Q1728" s="223">
        <v>0.00106</v>
      </c>
      <c r="R1728" s="223">
        <f>Q1728*H1728</f>
        <v>0.012243</v>
      </c>
      <c r="S1728" s="223">
        <v>0</v>
      </c>
      <c r="T1728" s="224">
        <f>S1728*H1728</f>
        <v>0</v>
      </c>
      <c r="U1728" s="38"/>
      <c r="V1728" s="38"/>
      <c r="W1728" s="38"/>
      <c r="X1728" s="38"/>
      <c r="Y1728" s="38"/>
      <c r="Z1728" s="38"/>
      <c r="AA1728" s="38"/>
      <c r="AB1728" s="38"/>
      <c r="AC1728" s="38"/>
      <c r="AD1728" s="38"/>
      <c r="AE1728" s="38"/>
      <c r="AR1728" s="225" t="s">
        <v>254</v>
      </c>
      <c r="AT1728" s="225" t="s">
        <v>160</v>
      </c>
      <c r="AU1728" s="225" t="s">
        <v>87</v>
      </c>
      <c r="AY1728" s="17" t="s">
        <v>157</v>
      </c>
      <c r="BE1728" s="226">
        <f>IF(N1728="základní",J1728,0)</f>
        <v>0</v>
      </c>
      <c r="BF1728" s="226">
        <f>IF(N1728="snížená",J1728,0)</f>
        <v>0</v>
      </c>
      <c r="BG1728" s="226">
        <f>IF(N1728="zákl. přenesená",J1728,0)</f>
        <v>0</v>
      </c>
      <c r="BH1728" s="226">
        <f>IF(N1728="sníž. přenesená",J1728,0)</f>
        <v>0</v>
      </c>
      <c r="BI1728" s="226">
        <f>IF(N1728="nulová",J1728,0)</f>
        <v>0</v>
      </c>
      <c r="BJ1728" s="17" t="s">
        <v>85</v>
      </c>
      <c r="BK1728" s="226">
        <f>ROUND(I1728*H1728,2)</f>
        <v>0</v>
      </c>
      <c r="BL1728" s="17" t="s">
        <v>254</v>
      </c>
      <c r="BM1728" s="225" t="s">
        <v>3402</v>
      </c>
    </row>
    <row r="1729" s="14" customFormat="1">
      <c r="A1729" s="14"/>
      <c r="B1729" s="238"/>
      <c r="C1729" s="239"/>
      <c r="D1729" s="229" t="s">
        <v>167</v>
      </c>
      <c r="E1729" s="240" t="s">
        <v>1</v>
      </c>
      <c r="F1729" s="241" t="s">
        <v>3403</v>
      </c>
      <c r="G1729" s="239"/>
      <c r="H1729" s="242">
        <v>11.550000000000001</v>
      </c>
      <c r="I1729" s="243"/>
      <c r="J1729" s="239"/>
      <c r="K1729" s="239"/>
      <c r="L1729" s="244"/>
      <c r="M1729" s="245"/>
      <c r="N1729" s="246"/>
      <c r="O1729" s="246"/>
      <c r="P1729" s="246"/>
      <c r="Q1729" s="246"/>
      <c r="R1729" s="246"/>
      <c r="S1729" s="246"/>
      <c r="T1729" s="247"/>
      <c r="U1729" s="14"/>
      <c r="V1729" s="14"/>
      <c r="W1729" s="14"/>
      <c r="X1729" s="14"/>
      <c r="Y1729" s="14"/>
      <c r="Z1729" s="14"/>
      <c r="AA1729" s="14"/>
      <c r="AB1729" s="14"/>
      <c r="AC1729" s="14"/>
      <c r="AD1729" s="14"/>
      <c r="AE1729" s="14"/>
      <c r="AT1729" s="248" t="s">
        <v>167</v>
      </c>
      <c r="AU1729" s="248" t="s">
        <v>87</v>
      </c>
      <c r="AV1729" s="14" t="s">
        <v>87</v>
      </c>
      <c r="AW1729" s="14" t="s">
        <v>33</v>
      </c>
      <c r="AX1729" s="14" t="s">
        <v>85</v>
      </c>
      <c r="AY1729" s="248" t="s">
        <v>157</v>
      </c>
    </row>
    <row r="1730" s="2" customFormat="1" ht="33" customHeight="1">
      <c r="A1730" s="38"/>
      <c r="B1730" s="39"/>
      <c r="C1730" s="214" t="s">
        <v>3404</v>
      </c>
      <c r="D1730" s="214" t="s">
        <v>160</v>
      </c>
      <c r="E1730" s="215" t="s">
        <v>3405</v>
      </c>
      <c r="F1730" s="216" t="s">
        <v>3406</v>
      </c>
      <c r="G1730" s="217" t="s">
        <v>202</v>
      </c>
      <c r="H1730" s="218">
        <v>11.550000000000001</v>
      </c>
      <c r="I1730" s="219"/>
      <c r="J1730" s="220">
        <f>ROUND(I1730*H1730,2)</f>
        <v>0</v>
      </c>
      <c r="K1730" s="216" t="s">
        <v>164</v>
      </c>
      <c r="L1730" s="44"/>
      <c r="M1730" s="221" t="s">
        <v>1</v>
      </c>
      <c r="N1730" s="222" t="s">
        <v>43</v>
      </c>
      <c r="O1730" s="91"/>
      <c r="P1730" s="223">
        <f>O1730*H1730</f>
        <v>0</v>
      </c>
      <c r="Q1730" s="223">
        <v>0.0012999999999999999</v>
      </c>
      <c r="R1730" s="223">
        <f>Q1730*H1730</f>
        <v>0.015015000000000001</v>
      </c>
      <c r="S1730" s="223">
        <v>0</v>
      </c>
      <c r="T1730" s="224">
        <f>S1730*H1730</f>
        <v>0</v>
      </c>
      <c r="U1730" s="38"/>
      <c r="V1730" s="38"/>
      <c r="W1730" s="38"/>
      <c r="X1730" s="38"/>
      <c r="Y1730" s="38"/>
      <c r="Z1730" s="38"/>
      <c r="AA1730" s="38"/>
      <c r="AB1730" s="38"/>
      <c r="AC1730" s="38"/>
      <c r="AD1730" s="38"/>
      <c r="AE1730" s="38"/>
      <c r="AR1730" s="225" t="s">
        <v>254</v>
      </c>
      <c r="AT1730" s="225" t="s">
        <v>160</v>
      </c>
      <c r="AU1730" s="225" t="s">
        <v>87</v>
      </c>
      <c r="AY1730" s="17" t="s">
        <v>157</v>
      </c>
      <c r="BE1730" s="226">
        <f>IF(N1730="základní",J1730,0)</f>
        <v>0</v>
      </c>
      <c r="BF1730" s="226">
        <f>IF(N1730="snížená",J1730,0)</f>
        <v>0</v>
      </c>
      <c r="BG1730" s="226">
        <f>IF(N1730="zákl. přenesená",J1730,0)</f>
        <v>0</v>
      </c>
      <c r="BH1730" s="226">
        <f>IF(N1730="sníž. přenesená",J1730,0)</f>
        <v>0</v>
      </c>
      <c r="BI1730" s="226">
        <f>IF(N1730="nulová",J1730,0)</f>
        <v>0</v>
      </c>
      <c r="BJ1730" s="17" t="s">
        <v>85</v>
      </c>
      <c r="BK1730" s="226">
        <f>ROUND(I1730*H1730,2)</f>
        <v>0</v>
      </c>
      <c r="BL1730" s="17" t="s">
        <v>254</v>
      </c>
      <c r="BM1730" s="225" t="s">
        <v>3407</v>
      </c>
    </row>
    <row r="1731" s="14" customFormat="1">
      <c r="A1731" s="14"/>
      <c r="B1731" s="238"/>
      <c r="C1731" s="239"/>
      <c r="D1731" s="229" t="s">
        <v>167</v>
      </c>
      <c r="E1731" s="240" t="s">
        <v>1</v>
      </c>
      <c r="F1731" s="241" t="s">
        <v>3403</v>
      </c>
      <c r="G1731" s="239"/>
      <c r="H1731" s="242">
        <v>11.550000000000001</v>
      </c>
      <c r="I1731" s="243"/>
      <c r="J1731" s="239"/>
      <c r="K1731" s="239"/>
      <c r="L1731" s="244"/>
      <c r="M1731" s="245"/>
      <c r="N1731" s="246"/>
      <c r="O1731" s="246"/>
      <c r="P1731" s="246"/>
      <c r="Q1731" s="246"/>
      <c r="R1731" s="246"/>
      <c r="S1731" s="246"/>
      <c r="T1731" s="247"/>
      <c r="U1731" s="14"/>
      <c r="V1731" s="14"/>
      <c r="W1731" s="14"/>
      <c r="X1731" s="14"/>
      <c r="Y1731" s="14"/>
      <c r="Z1731" s="14"/>
      <c r="AA1731" s="14"/>
      <c r="AB1731" s="14"/>
      <c r="AC1731" s="14"/>
      <c r="AD1731" s="14"/>
      <c r="AE1731" s="14"/>
      <c r="AT1731" s="248" t="s">
        <v>167</v>
      </c>
      <c r="AU1731" s="248" t="s">
        <v>87</v>
      </c>
      <c r="AV1731" s="14" t="s">
        <v>87</v>
      </c>
      <c r="AW1731" s="14" t="s">
        <v>33</v>
      </c>
      <c r="AX1731" s="14" t="s">
        <v>85</v>
      </c>
      <c r="AY1731" s="248" t="s">
        <v>157</v>
      </c>
    </row>
    <row r="1732" s="12" customFormat="1" ht="22.8" customHeight="1">
      <c r="A1732" s="12"/>
      <c r="B1732" s="198"/>
      <c r="C1732" s="199"/>
      <c r="D1732" s="200" t="s">
        <v>77</v>
      </c>
      <c r="E1732" s="212" t="s">
        <v>3408</v>
      </c>
      <c r="F1732" s="212" t="s">
        <v>3409</v>
      </c>
      <c r="G1732" s="199"/>
      <c r="H1732" s="199"/>
      <c r="I1732" s="202"/>
      <c r="J1732" s="213">
        <f>BK1732</f>
        <v>0</v>
      </c>
      <c r="K1732" s="199"/>
      <c r="L1732" s="204"/>
      <c r="M1732" s="205"/>
      <c r="N1732" s="206"/>
      <c r="O1732" s="206"/>
      <c r="P1732" s="207">
        <f>SUM(P1733:P1795)</f>
        <v>0</v>
      </c>
      <c r="Q1732" s="206"/>
      <c r="R1732" s="207">
        <f>SUM(R1733:R1795)</f>
        <v>264.96335957999997</v>
      </c>
      <c r="S1732" s="206"/>
      <c r="T1732" s="208">
        <f>SUM(T1733:T1795)</f>
        <v>3.10340536</v>
      </c>
      <c r="U1732" s="12"/>
      <c r="V1732" s="12"/>
      <c r="W1732" s="12"/>
      <c r="X1732" s="12"/>
      <c r="Y1732" s="12"/>
      <c r="Z1732" s="12"/>
      <c r="AA1732" s="12"/>
      <c r="AB1732" s="12"/>
      <c r="AC1732" s="12"/>
      <c r="AD1732" s="12"/>
      <c r="AE1732" s="12"/>
      <c r="AR1732" s="209" t="s">
        <v>87</v>
      </c>
      <c r="AT1732" s="210" t="s">
        <v>77</v>
      </c>
      <c r="AU1732" s="210" t="s">
        <v>85</v>
      </c>
      <c r="AY1732" s="209" t="s">
        <v>157</v>
      </c>
      <c r="BK1732" s="211">
        <f>SUM(BK1733:BK1795)</f>
        <v>0</v>
      </c>
    </row>
    <row r="1733" s="2" customFormat="1" ht="16.5" customHeight="1">
      <c r="A1733" s="38"/>
      <c r="B1733" s="39"/>
      <c r="C1733" s="214" t="s">
        <v>3410</v>
      </c>
      <c r="D1733" s="214" t="s">
        <v>160</v>
      </c>
      <c r="E1733" s="215" t="s">
        <v>3411</v>
      </c>
      <c r="F1733" s="216" t="s">
        <v>3412</v>
      </c>
      <c r="G1733" s="217" t="s">
        <v>174</v>
      </c>
      <c r="H1733" s="218">
        <v>112.33199999999999</v>
      </c>
      <c r="I1733" s="219"/>
      <c r="J1733" s="220">
        <f>ROUND(I1733*H1733,2)</f>
        <v>0</v>
      </c>
      <c r="K1733" s="216" t="s">
        <v>164</v>
      </c>
      <c r="L1733" s="44"/>
      <c r="M1733" s="221" t="s">
        <v>1</v>
      </c>
      <c r="N1733" s="222" t="s">
        <v>43</v>
      </c>
      <c r="O1733" s="91"/>
      <c r="P1733" s="223">
        <f>O1733*H1733</f>
        <v>0</v>
      </c>
      <c r="Q1733" s="223">
        <v>0</v>
      </c>
      <c r="R1733" s="223">
        <f>Q1733*H1733</f>
        <v>0</v>
      </c>
      <c r="S1733" s="223">
        <v>0.01098</v>
      </c>
      <c r="T1733" s="224">
        <f>S1733*H1733</f>
        <v>1.2334053599999999</v>
      </c>
      <c r="U1733" s="38"/>
      <c r="V1733" s="38"/>
      <c r="W1733" s="38"/>
      <c r="X1733" s="38"/>
      <c r="Y1733" s="38"/>
      <c r="Z1733" s="38"/>
      <c r="AA1733" s="38"/>
      <c r="AB1733" s="38"/>
      <c r="AC1733" s="38"/>
      <c r="AD1733" s="38"/>
      <c r="AE1733" s="38"/>
      <c r="AR1733" s="225" t="s">
        <v>254</v>
      </c>
      <c r="AT1733" s="225" t="s">
        <v>160</v>
      </c>
      <c r="AU1733" s="225" t="s">
        <v>87</v>
      </c>
      <c r="AY1733" s="17" t="s">
        <v>157</v>
      </c>
      <c r="BE1733" s="226">
        <f>IF(N1733="základní",J1733,0)</f>
        <v>0</v>
      </c>
      <c r="BF1733" s="226">
        <f>IF(N1733="snížená",J1733,0)</f>
        <v>0</v>
      </c>
      <c r="BG1733" s="226">
        <f>IF(N1733="zákl. přenesená",J1733,0)</f>
        <v>0</v>
      </c>
      <c r="BH1733" s="226">
        <f>IF(N1733="sníž. přenesená",J1733,0)</f>
        <v>0</v>
      </c>
      <c r="BI1733" s="226">
        <f>IF(N1733="nulová",J1733,0)</f>
        <v>0</v>
      </c>
      <c r="BJ1733" s="17" t="s">
        <v>85</v>
      </c>
      <c r="BK1733" s="226">
        <f>ROUND(I1733*H1733,2)</f>
        <v>0</v>
      </c>
      <c r="BL1733" s="17" t="s">
        <v>254</v>
      </c>
      <c r="BM1733" s="225" t="s">
        <v>3413</v>
      </c>
    </row>
    <row r="1734" s="13" customFormat="1">
      <c r="A1734" s="13"/>
      <c r="B1734" s="227"/>
      <c r="C1734" s="228"/>
      <c r="D1734" s="229" t="s">
        <v>167</v>
      </c>
      <c r="E1734" s="230" t="s">
        <v>1</v>
      </c>
      <c r="F1734" s="231" t="s">
        <v>178</v>
      </c>
      <c r="G1734" s="228"/>
      <c r="H1734" s="230" t="s">
        <v>1</v>
      </c>
      <c r="I1734" s="232"/>
      <c r="J1734" s="228"/>
      <c r="K1734" s="228"/>
      <c r="L1734" s="233"/>
      <c r="M1734" s="234"/>
      <c r="N1734" s="235"/>
      <c r="O1734" s="235"/>
      <c r="P1734" s="235"/>
      <c r="Q1734" s="235"/>
      <c r="R1734" s="235"/>
      <c r="S1734" s="235"/>
      <c r="T1734" s="236"/>
      <c r="U1734" s="13"/>
      <c r="V1734" s="13"/>
      <c r="W1734" s="13"/>
      <c r="X1734" s="13"/>
      <c r="Y1734" s="13"/>
      <c r="Z1734" s="13"/>
      <c r="AA1734" s="13"/>
      <c r="AB1734" s="13"/>
      <c r="AC1734" s="13"/>
      <c r="AD1734" s="13"/>
      <c r="AE1734" s="13"/>
      <c r="AT1734" s="237" t="s">
        <v>167</v>
      </c>
      <c r="AU1734" s="237" t="s">
        <v>87</v>
      </c>
      <c r="AV1734" s="13" t="s">
        <v>85</v>
      </c>
      <c r="AW1734" s="13" t="s">
        <v>33</v>
      </c>
      <c r="AX1734" s="13" t="s">
        <v>78</v>
      </c>
      <c r="AY1734" s="237" t="s">
        <v>157</v>
      </c>
    </row>
    <row r="1735" s="14" customFormat="1">
      <c r="A1735" s="14"/>
      <c r="B1735" s="238"/>
      <c r="C1735" s="239"/>
      <c r="D1735" s="229" t="s">
        <v>167</v>
      </c>
      <c r="E1735" s="240" t="s">
        <v>1</v>
      </c>
      <c r="F1735" s="241" t="s">
        <v>3414</v>
      </c>
      <c r="G1735" s="239"/>
      <c r="H1735" s="242">
        <v>31.591000000000001</v>
      </c>
      <c r="I1735" s="243"/>
      <c r="J1735" s="239"/>
      <c r="K1735" s="239"/>
      <c r="L1735" s="244"/>
      <c r="M1735" s="245"/>
      <c r="N1735" s="246"/>
      <c r="O1735" s="246"/>
      <c r="P1735" s="246"/>
      <c r="Q1735" s="246"/>
      <c r="R1735" s="246"/>
      <c r="S1735" s="246"/>
      <c r="T1735" s="247"/>
      <c r="U1735" s="14"/>
      <c r="V1735" s="14"/>
      <c r="W1735" s="14"/>
      <c r="X1735" s="14"/>
      <c r="Y1735" s="14"/>
      <c r="Z1735" s="14"/>
      <c r="AA1735" s="14"/>
      <c r="AB1735" s="14"/>
      <c r="AC1735" s="14"/>
      <c r="AD1735" s="14"/>
      <c r="AE1735" s="14"/>
      <c r="AT1735" s="248" t="s">
        <v>167</v>
      </c>
      <c r="AU1735" s="248" t="s">
        <v>87</v>
      </c>
      <c r="AV1735" s="14" t="s">
        <v>87</v>
      </c>
      <c r="AW1735" s="14" t="s">
        <v>33</v>
      </c>
      <c r="AX1735" s="14" t="s">
        <v>78</v>
      </c>
      <c r="AY1735" s="248" t="s">
        <v>157</v>
      </c>
    </row>
    <row r="1736" s="14" customFormat="1">
      <c r="A1736" s="14"/>
      <c r="B1736" s="238"/>
      <c r="C1736" s="239"/>
      <c r="D1736" s="229" t="s">
        <v>167</v>
      </c>
      <c r="E1736" s="240" t="s">
        <v>1</v>
      </c>
      <c r="F1736" s="241" t="s">
        <v>3415</v>
      </c>
      <c r="G1736" s="239"/>
      <c r="H1736" s="242">
        <v>28.98</v>
      </c>
      <c r="I1736" s="243"/>
      <c r="J1736" s="239"/>
      <c r="K1736" s="239"/>
      <c r="L1736" s="244"/>
      <c r="M1736" s="245"/>
      <c r="N1736" s="246"/>
      <c r="O1736" s="246"/>
      <c r="P1736" s="246"/>
      <c r="Q1736" s="246"/>
      <c r="R1736" s="246"/>
      <c r="S1736" s="246"/>
      <c r="T1736" s="247"/>
      <c r="U1736" s="14"/>
      <c r="V1736" s="14"/>
      <c r="W1736" s="14"/>
      <c r="X1736" s="14"/>
      <c r="Y1736" s="14"/>
      <c r="Z1736" s="14"/>
      <c r="AA1736" s="14"/>
      <c r="AB1736" s="14"/>
      <c r="AC1736" s="14"/>
      <c r="AD1736" s="14"/>
      <c r="AE1736" s="14"/>
      <c r="AT1736" s="248" t="s">
        <v>167</v>
      </c>
      <c r="AU1736" s="248" t="s">
        <v>87</v>
      </c>
      <c r="AV1736" s="14" t="s">
        <v>87</v>
      </c>
      <c r="AW1736" s="14" t="s">
        <v>33</v>
      </c>
      <c r="AX1736" s="14" t="s">
        <v>78</v>
      </c>
      <c r="AY1736" s="248" t="s">
        <v>157</v>
      </c>
    </row>
    <row r="1737" s="14" customFormat="1">
      <c r="A1737" s="14"/>
      <c r="B1737" s="238"/>
      <c r="C1737" s="239"/>
      <c r="D1737" s="229" t="s">
        <v>167</v>
      </c>
      <c r="E1737" s="240" t="s">
        <v>1</v>
      </c>
      <c r="F1737" s="241" t="s">
        <v>3416</v>
      </c>
      <c r="G1737" s="239"/>
      <c r="H1737" s="242">
        <v>45.460999999999999</v>
      </c>
      <c r="I1737" s="243"/>
      <c r="J1737" s="239"/>
      <c r="K1737" s="239"/>
      <c r="L1737" s="244"/>
      <c r="M1737" s="245"/>
      <c r="N1737" s="246"/>
      <c r="O1737" s="246"/>
      <c r="P1737" s="246"/>
      <c r="Q1737" s="246"/>
      <c r="R1737" s="246"/>
      <c r="S1737" s="246"/>
      <c r="T1737" s="247"/>
      <c r="U1737" s="14"/>
      <c r="V1737" s="14"/>
      <c r="W1737" s="14"/>
      <c r="X1737" s="14"/>
      <c r="Y1737" s="14"/>
      <c r="Z1737" s="14"/>
      <c r="AA1737" s="14"/>
      <c r="AB1737" s="14"/>
      <c r="AC1737" s="14"/>
      <c r="AD1737" s="14"/>
      <c r="AE1737" s="14"/>
      <c r="AT1737" s="248" t="s">
        <v>167</v>
      </c>
      <c r="AU1737" s="248" t="s">
        <v>87</v>
      </c>
      <c r="AV1737" s="14" t="s">
        <v>87</v>
      </c>
      <c r="AW1737" s="14" t="s">
        <v>33</v>
      </c>
      <c r="AX1737" s="14" t="s">
        <v>78</v>
      </c>
      <c r="AY1737" s="248" t="s">
        <v>157</v>
      </c>
    </row>
    <row r="1738" s="14" customFormat="1">
      <c r="A1738" s="14"/>
      <c r="B1738" s="238"/>
      <c r="C1738" s="239"/>
      <c r="D1738" s="229" t="s">
        <v>167</v>
      </c>
      <c r="E1738" s="240" t="s">
        <v>1</v>
      </c>
      <c r="F1738" s="241" t="s">
        <v>3417</v>
      </c>
      <c r="G1738" s="239"/>
      <c r="H1738" s="242">
        <v>6.2999999999999998</v>
      </c>
      <c r="I1738" s="243"/>
      <c r="J1738" s="239"/>
      <c r="K1738" s="239"/>
      <c r="L1738" s="244"/>
      <c r="M1738" s="245"/>
      <c r="N1738" s="246"/>
      <c r="O1738" s="246"/>
      <c r="P1738" s="246"/>
      <c r="Q1738" s="246"/>
      <c r="R1738" s="246"/>
      <c r="S1738" s="246"/>
      <c r="T1738" s="247"/>
      <c r="U1738" s="14"/>
      <c r="V1738" s="14"/>
      <c r="W1738" s="14"/>
      <c r="X1738" s="14"/>
      <c r="Y1738" s="14"/>
      <c r="Z1738" s="14"/>
      <c r="AA1738" s="14"/>
      <c r="AB1738" s="14"/>
      <c r="AC1738" s="14"/>
      <c r="AD1738" s="14"/>
      <c r="AE1738" s="14"/>
      <c r="AT1738" s="248" t="s">
        <v>167</v>
      </c>
      <c r="AU1738" s="248" t="s">
        <v>87</v>
      </c>
      <c r="AV1738" s="14" t="s">
        <v>87</v>
      </c>
      <c r="AW1738" s="14" t="s">
        <v>33</v>
      </c>
      <c r="AX1738" s="14" t="s">
        <v>78</v>
      </c>
      <c r="AY1738" s="248" t="s">
        <v>157</v>
      </c>
    </row>
    <row r="1739" s="15" customFormat="1">
      <c r="A1739" s="15"/>
      <c r="B1739" s="249"/>
      <c r="C1739" s="250"/>
      <c r="D1739" s="229" t="s">
        <v>167</v>
      </c>
      <c r="E1739" s="251" t="s">
        <v>1</v>
      </c>
      <c r="F1739" s="252" t="s">
        <v>171</v>
      </c>
      <c r="G1739" s="250"/>
      <c r="H1739" s="253">
        <v>112.33199999999999</v>
      </c>
      <c r="I1739" s="254"/>
      <c r="J1739" s="250"/>
      <c r="K1739" s="250"/>
      <c r="L1739" s="255"/>
      <c r="M1739" s="256"/>
      <c r="N1739" s="257"/>
      <c r="O1739" s="257"/>
      <c r="P1739" s="257"/>
      <c r="Q1739" s="257"/>
      <c r="R1739" s="257"/>
      <c r="S1739" s="257"/>
      <c r="T1739" s="258"/>
      <c r="U1739" s="15"/>
      <c r="V1739" s="15"/>
      <c r="W1739" s="15"/>
      <c r="X1739" s="15"/>
      <c r="Y1739" s="15"/>
      <c r="Z1739" s="15"/>
      <c r="AA1739" s="15"/>
      <c r="AB1739" s="15"/>
      <c r="AC1739" s="15"/>
      <c r="AD1739" s="15"/>
      <c r="AE1739" s="15"/>
      <c r="AT1739" s="259" t="s">
        <v>167</v>
      </c>
      <c r="AU1739" s="259" t="s">
        <v>87</v>
      </c>
      <c r="AV1739" s="15" t="s">
        <v>165</v>
      </c>
      <c r="AW1739" s="15" t="s">
        <v>33</v>
      </c>
      <c r="AX1739" s="15" t="s">
        <v>85</v>
      </c>
      <c r="AY1739" s="259" t="s">
        <v>157</v>
      </c>
    </row>
    <row r="1740" s="2" customFormat="1" ht="37.8" customHeight="1">
      <c r="A1740" s="38"/>
      <c r="B1740" s="39"/>
      <c r="C1740" s="214" t="s">
        <v>3418</v>
      </c>
      <c r="D1740" s="214" t="s">
        <v>160</v>
      </c>
      <c r="E1740" s="215" t="s">
        <v>3419</v>
      </c>
      <c r="F1740" s="216" t="s">
        <v>3420</v>
      </c>
      <c r="G1740" s="217" t="s">
        <v>174</v>
      </c>
      <c r="H1740" s="218">
        <v>25.850000000000001</v>
      </c>
      <c r="I1740" s="219"/>
      <c r="J1740" s="220">
        <f>ROUND(I1740*H1740,2)</f>
        <v>0</v>
      </c>
      <c r="K1740" s="216" t="s">
        <v>1</v>
      </c>
      <c r="L1740" s="44"/>
      <c r="M1740" s="221" t="s">
        <v>1</v>
      </c>
      <c r="N1740" s="222" t="s">
        <v>43</v>
      </c>
      <c r="O1740" s="91"/>
      <c r="P1740" s="223">
        <f>O1740*H1740</f>
        <v>0</v>
      </c>
      <c r="Q1740" s="223">
        <v>0</v>
      </c>
      <c r="R1740" s="223">
        <f>Q1740*H1740</f>
        <v>0</v>
      </c>
      <c r="S1740" s="223">
        <v>0</v>
      </c>
      <c r="T1740" s="224">
        <f>S1740*H1740</f>
        <v>0</v>
      </c>
      <c r="U1740" s="38"/>
      <c r="V1740" s="38"/>
      <c r="W1740" s="38"/>
      <c r="X1740" s="38"/>
      <c r="Y1740" s="38"/>
      <c r="Z1740" s="38"/>
      <c r="AA1740" s="38"/>
      <c r="AB1740" s="38"/>
      <c r="AC1740" s="38"/>
      <c r="AD1740" s="38"/>
      <c r="AE1740" s="38"/>
      <c r="AR1740" s="225" t="s">
        <v>254</v>
      </c>
      <c r="AT1740" s="225" t="s">
        <v>160</v>
      </c>
      <c r="AU1740" s="225" t="s">
        <v>87</v>
      </c>
      <c r="AY1740" s="17" t="s">
        <v>157</v>
      </c>
      <c r="BE1740" s="226">
        <f>IF(N1740="základní",J1740,0)</f>
        <v>0</v>
      </c>
      <c r="BF1740" s="226">
        <f>IF(N1740="snížená",J1740,0)</f>
        <v>0</v>
      </c>
      <c r="BG1740" s="226">
        <f>IF(N1740="zákl. přenesená",J1740,0)</f>
        <v>0</v>
      </c>
      <c r="BH1740" s="226">
        <f>IF(N1740="sníž. přenesená",J1740,0)</f>
        <v>0</v>
      </c>
      <c r="BI1740" s="226">
        <f>IF(N1740="nulová",J1740,0)</f>
        <v>0</v>
      </c>
      <c r="BJ1740" s="17" t="s">
        <v>85</v>
      </c>
      <c r="BK1740" s="226">
        <f>ROUND(I1740*H1740,2)</f>
        <v>0</v>
      </c>
      <c r="BL1740" s="17" t="s">
        <v>254</v>
      </c>
      <c r="BM1740" s="225" t="s">
        <v>3421</v>
      </c>
    </row>
    <row r="1741" s="14" customFormat="1">
      <c r="A1741" s="14"/>
      <c r="B1741" s="238"/>
      <c r="C1741" s="239"/>
      <c r="D1741" s="229" t="s">
        <v>167</v>
      </c>
      <c r="E1741" s="240" t="s">
        <v>1</v>
      </c>
      <c r="F1741" s="241" t="s">
        <v>3422</v>
      </c>
      <c r="G1741" s="239"/>
      <c r="H1741" s="242">
        <v>25.850000000000001</v>
      </c>
      <c r="I1741" s="243"/>
      <c r="J1741" s="239"/>
      <c r="K1741" s="239"/>
      <c r="L1741" s="244"/>
      <c r="M1741" s="245"/>
      <c r="N1741" s="246"/>
      <c r="O1741" s="246"/>
      <c r="P1741" s="246"/>
      <c r="Q1741" s="246"/>
      <c r="R1741" s="246"/>
      <c r="S1741" s="246"/>
      <c r="T1741" s="247"/>
      <c r="U1741" s="14"/>
      <c r="V1741" s="14"/>
      <c r="W1741" s="14"/>
      <c r="X1741" s="14"/>
      <c r="Y1741" s="14"/>
      <c r="Z1741" s="14"/>
      <c r="AA1741" s="14"/>
      <c r="AB1741" s="14"/>
      <c r="AC1741" s="14"/>
      <c r="AD1741" s="14"/>
      <c r="AE1741" s="14"/>
      <c r="AT1741" s="248" t="s">
        <v>167</v>
      </c>
      <c r="AU1741" s="248" t="s">
        <v>87</v>
      </c>
      <c r="AV1741" s="14" t="s">
        <v>87</v>
      </c>
      <c r="AW1741" s="14" t="s">
        <v>33</v>
      </c>
      <c r="AX1741" s="14" t="s">
        <v>78</v>
      </c>
      <c r="AY1741" s="248" t="s">
        <v>157</v>
      </c>
    </row>
    <row r="1742" s="15" customFormat="1">
      <c r="A1742" s="15"/>
      <c r="B1742" s="249"/>
      <c r="C1742" s="250"/>
      <c r="D1742" s="229" t="s">
        <v>167</v>
      </c>
      <c r="E1742" s="251" t="s">
        <v>1</v>
      </c>
      <c r="F1742" s="252" t="s">
        <v>171</v>
      </c>
      <c r="G1742" s="250"/>
      <c r="H1742" s="253">
        <v>25.850000000000001</v>
      </c>
      <c r="I1742" s="254"/>
      <c r="J1742" s="250"/>
      <c r="K1742" s="250"/>
      <c r="L1742" s="255"/>
      <c r="M1742" s="256"/>
      <c r="N1742" s="257"/>
      <c r="O1742" s="257"/>
      <c r="P1742" s="257"/>
      <c r="Q1742" s="257"/>
      <c r="R1742" s="257"/>
      <c r="S1742" s="257"/>
      <c r="T1742" s="258"/>
      <c r="U1742" s="15"/>
      <c r="V1742" s="15"/>
      <c r="W1742" s="15"/>
      <c r="X1742" s="15"/>
      <c r="Y1742" s="15"/>
      <c r="Z1742" s="15"/>
      <c r="AA1742" s="15"/>
      <c r="AB1742" s="15"/>
      <c r="AC1742" s="15"/>
      <c r="AD1742" s="15"/>
      <c r="AE1742" s="15"/>
      <c r="AT1742" s="259" t="s">
        <v>167</v>
      </c>
      <c r="AU1742" s="259" t="s">
        <v>87</v>
      </c>
      <c r="AV1742" s="15" t="s">
        <v>165</v>
      </c>
      <c r="AW1742" s="15" t="s">
        <v>33</v>
      </c>
      <c r="AX1742" s="15" t="s">
        <v>85</v>
      </c>
      <c r="AY1742" s="259" t="s">
        <v>157</v>
      </c>
    </row>
    <row r="1743" s="2" customFormat="1" ht="16.5" customHeight="1">
      <c r="A1743" s="38"/>
      <c r="B1743" s="39"/>
      <c r="C1743" s="260" t="s">
        <v>3423</v>
      </c>
      <c r="D1743" s="260" t="s">
        <v>240</v>
      </c>
      <c r="E1743" s="261" t="s">
        <v>3424</v>
      </c>
      <c r="F1743" s="262" t="s">
        <v>3425</v>
      </c>
      <c r="G1743" s="263" t="s">
        <v>202</v>
      </c>
      <c r="H1743" s="264">
        <v>477.94999999999999</v>
      </c>
      <c r="I1743" s="265"/>
      <c r="J1743" s="266">
        <f>ROUND(I1743*H1743,2)</f>
        <v>0</v>
      </c>
      <c r="K1743" s="262" t="s">
        <v>1</v>
      </c>
      <c r="L1743" s="267"/>
      <c r="M1743" s="268" t="s">
        <v>1</v>
      </c>
      <c r="N1743" s="269" t="s">
        <v>43</v>
      </c>
      <c r="O1743" s="91"/>
      <c r="P1743" s="223">
        <f>O1743*H1743</f>
        <v>0</v>
      </c>
      <c r="Q1743" s="223">
        <v>0.55000000000000004</v>
      </c>
      <c r="R1743" s="223">
        <f>Q1743*H1743</f>
        <v>262.8725</v>
      </c>
      <c r="S1743" s="223">
        <v>0</v>
      </c>
      <c r="T1743" s="224">
        <f>S1743*H1743</f>
        <v>0</v>
      </c>
      <c r="U1743" s="38"/>
      <c r="V1743" s="38"/>
      <c r="W1743" s="38"/>
      <c r="X1743" s="38"/>
      <c r="Y1743" s="38"/>
      <c r="Z1743" s="38"/>
      <c r="AA1743" s="38"/>
      <c r="AB1743" s="38"/>
      <c r="AC1743" s="38"/>
      <c r="AD1743" s="38"/>
      <c r="AE1743" s="38"/>
      <c r="AR1743" s="225" t="s">
        <v>367</v>
      </c>
      <c r="AT1743" s="225" t="s">
        <v>240</v>
      </c>
      <c r="AU1743" s="225" t="s">
        <v>87</v>
      </c>
      <c r="AY1743" s="17" t="s">
        <v>157</v>
      </c>
      <c r="BE1743" s="226">
        <f>IF(N1743="základní",J1743,0)</f>
        <v>0</v>
      </c>
      <c r="BF1743" s="226">
        <f>IF(N1743="snížená",J1743,0)</f>
        <v>0</v>
      </c>
      <c r="BG1743" s="226">
        <f>IF(N1743="zákl. přenesená",J1743,0)</f>
        <v>0</v>
      </c>
      <c r="BH1743" s="226">
        <f>IF(N1743="sníž. přenesená",J1743,0)</f>
        <v>0</v>
      </c>
      <c r="BI1743" s="226">
        <f>IF(N1743="nulová",J1743,0)</f>
        <v>0</v>
      </c>
      <c r="BJ1743" s="17" t="s">
        <v>85</v>
      </c>
      <c r="BK1743" s="226">
        <f>ROUND(I1743*H1743,2)</f>
        <v>0</v>
      </c>
      <c r="BL1743" s="17" t="s">
        <v>254</v>
      </c>
      <c r="BM1743" s="225" t="s">
        <v>3426</v>
      </c>
    </row>
    <row r="1744" s="14" customFormat="1">
      <c r="A1744" s="14"/>
      <c r="B1744" s="238"/>
      <c r="C1744" s="239"/>
      <c r="D1744" s="229" t="s">
        <v>167</v>
      </c>
      <c r="E1744" s="240" t="s">
        <v>1</v>
      </c>
      <c r="F1744" s="241" t="s">
        <v>3427</v>
      </c>
      <c r="G1744" s="239"/>
      <c r="H1744" s="242">
        <v>434.5</v>
      </c>
      <c r="I1744" s="243"/>
      <c r="J1744" s="239"/>
      <c r="K1744" s="239"/>
      <c r="L1744" s="244"/>
      <c r="M1744" s="245"/>
      <c r="N1744" s="246"/>
      <c r="O1744" s="246"/>
      <c r="P1744" s="246"/>
      <c r="Q1744" s="246"/>
      <c r="R1744" s="246"/>
      <c r="S1744" s="246"/>
      <c r="T1744" s="247"/>
      <c r="U1744" s="14"/>
      <c r="V1744" s="14"/>
      <c r="W1744" s="14"/>
      <c r="X1744" s="14"/>
      <c r="Y1744" s="14"/>
      <c r="Z1744" s="14"/>
      <c r="AA1744" s="14"/>
      <c r="AB1744" s="14"/>
      <c r="AC1744" s="14"/>
      <c r="AD1744" s="14"/>
      <c r="AE1744" s="14"/>
      <c r="AT1744" s="248" t="s">
        <v>167</v>
      </c>
      <c r="AU1744" s="248" t="s">
        <v>87</v>
      </c>
      <c r="AV1744" s="14" t="s">
        <v>87</v>
      </c>
      <c r="AW1744" s="14" t="s">
        <v>33</v>
      </c>
      <c r="AX1744" s="14" t="s">
        <v>78</v>
      </c>
      <c r="AY1744" s="248" t="s">
        <v>157</v>
      </c>
    </row>
    <row r="1745" s="15" customFormat="1">
      <c r="A1745" s="15"/>
      <c r="B1745" s="249"/>
      <c r="C1745" s="250"/>
      <c r="D1745" s="229" t="s">
        <v>167</v>
      </c>
      <c r="E1745" s="251" t="s">
        <v>1</v>
      </c>
      <c r="F1745" s="252" t="s">
        <v>171</v>
      </c>
      <c r="G1745" s="250"/>
      <c r="H1745" s="253">
        <v>434.5</v>
      </c>
      <c r="I1745" s="254"/>
      <c r="J1745" s="250"/>
      <c r="K1745" s="250"/>
      <c r="L1745" s="255"/>
      <c r="M1745" s="256"/>
      <c r="N1745" s="257"/>
      <c r="O1745" s="257"/>
      <c r="P1745" s="257"/>
      <c r="Q1745" s="257"/>
      <c r="R1745" s="257"/>
      <c r="S1745" s="257"/>
      <c r="T1745" s="258"/>
      <c r="U1745" s="15"/>
      <c r="V1745" s="15"/>
      <c r="W1745" s="15"/>
      <c r="X1745" s="15"/>
      <c r="Y1745" s="15"/>
      <c r="Z1745" s="15"/>
      <c r="AA1745" s="15"/>
      <c r="AB1745" s="15"/>
      <c r="AC1745" s="15"/>
      <c r="AD1745" s="15"/>
      <c r="AE1745" s="15"/>
      <c r="AT1745" s="259" t="s">
        <v>167</v>
      </c>
      <c r="AU1745" s="259" t="s">
        <v>87</v>
      </c>
      <c r="AV1745" s="15" t="s">
        <v>165</v>
      </c>
      <c r="AW1745" s="15" t="s">
        <v>33</v>
      </c>
      <c r="AX1745" s="15" t="s">
        <v>85</v>
      </c>
      <c r="AY1745" s="259" t="s">
        <v>157</v>
      </c>
    </row>
    <row r="1746" s="14" customFormat="1">
      <c r="A1746" s="14"/>
      <c r="B1746" s="238"/>
      <c r="C1746" s="239"/>
      <c r="D1746" s="229" t="s">
        <v>167</v>
      </c>
      <c r="E1746" s="239"/>
      <c r="F1746" s="241" t="s">
        <v>3428</v>
      </c>
      <c r="G1746" s="239"/>
      <c r="H1746" s="242">
        <v>477.94999999999999</v>
      </c>
      <c r="I1746" s="243"/>
      <c r="J1746" s="239"/>
      <c r="K1746" s="239"/>
      <c r="L1746" s="244"/>
      <c r="M1746" s="245"/>
      <c r="N1746" s="246"/>
      <c r="O1746" s="246"/>
      <c r="P1746" s="246"/>
      <c r="Q1746" s="246"/>
      <c r="R1746" s="246"/>
      <c r="S1746" s="246"/>
      <c r="T1746" s="247"/>
      <c r="U1746" s="14"/>
      <c r="V1746" s="14"/>
      <c r="W1746" s="14"/>
      <c r="X1746" s="14"/>
      <c r="Y1746" s="14"/>
      <c r="Z1746" s="14"/>
      <c r="AA1746" s="14"/>
      <c r="AB1746" s="14"/>
      <c r="AC1746" s="14"/>
      <c r="AD1746" s="14"/>
      <c r="AE1746" s="14"/>
      <c r="AT1746" s="248" t="s">
        <v>167</v>
      </c>
      <c r="AU1746" s="248" t="s">
        <v>87</v>
      </c>
      <c r="AV1746" s="14" t="s">
        <v>87</v>
      </c>
      <c r="AW1746" s="14" t="s">
        <v>4</v>
      </c>
      <c r="AX1746" s="14" t="s">
        <v>85</v>
      </c>
      <c r="AY1746" s="248" t="s">
        <v>157</v>
      </c>
    </row>
    <row r="1747" s="2" customFormat="1" ht="33" customHeight="1">
      <c r="A1747" s="38"/>
      <c r="B1747" s="39"/>
      <c r="C1747" s="214" t="s">
        <v>3429</v>
      </c>
      <c r="D1747" s="214" t="s">
        <v>160</v>
      </c>
      <c r="E1747" s="215" t="s">
        <v>3430</v>
      </c>
      <c r="F1747" s="216" t="s">
        <v>3431</v>
      </c>
      <c r="G1747" s="217" t="s">
        <v>174</v>
      </c>
      <c r="H1747" s="218">
        <v>29.879999999999999</v>
      </c>
      <c r="I1747" s="219"/>
      <c r="J1747" s="220">
        <f>ROUND(I1747*H1747,2)</f>
        <v>0</v>
      </c>
      <c r="K1747" s="216" t="s">
        <v>164</v>
      </c>
      <c r="L1747" s="44"/>
      <c r="M1747" s="221" t="s">
        <v>1</v>
      </c>
      <c r="N1747" s="222" t="s">
        <v>43</v>
      </c>
      <c r="O1747" s="91"/>
      <c r="P1747" s="223">
        <f>O1747*H1747</f>
        <v>0</v>
      </c>
      <c r="Q1747" s="223">
        <v>0</v>
      </c>
      <c r="R1747" s="223">
        <f>Q1747*H1747</f>
        <v>0</v>
      </c>
      <c r="S1747" s="223">
        <v>0</v>
      </c>
      <c r="T1747" s="224">
        <f>S1747*H1747</f>
        <v>0</v>
      </c>
      <c r="U1747" s="38"/>
      <c r="V1747" s="38"/>
      <c r="W1747" s="38"/>
      <c r="X1747" s="38"/>
      <c r="Y1747" s="38"/>
      <c r="Z1747" s="38"/>
      <c r="AA1747" s="38"/>
      <c r="AB1747" s="38"/>
      <c r="AC1747" s="38"/>
      <c r="AD1747" s="38"/>
      <c r="AE1747" s="38"/>
      <c r="AR1747" s="225" t="s">
        <v>254</v>
      </c>
      <c r="AT1747" s="225" t="s">
        <v>160</v>
      </c>
      <c r="AU1747" s="225" t="s">
        <v>87</v>
      </c>
      <c r="AY1747" s="17" t="s">
        <v>157</v>
      </c>
      <c r="BE1747" s="226">
        <f>IF(N1747="základní",J1747,0)</f>
        <v>0</v>
      </c>
      <c r="BF1747" s="226">
        <f>IF(N1747="snížená",J1747,0)</f>
        <v>0</v>
      </c>
      <c r="BG1747" s="226">
        <f>IF(N1747="zákl. přenesená",J1747,0)</f>
        <v>0</v>
      </c>
      <c r="BH1747" s="226">
        <f>IF(N1747="sníž. přenesená",J1747,0)</f>
        <v>0</v>
      </c>
      <c r="BI1747" s="226">
        <f>IF(N1747="nulová",J1747,0)</f>
        <v>0</v>
      </c>
      <c r="BJ1747" s="17" t="s">
        <v>85</v>
      </c>
      <c r="BK1747" s="226">
        <f>ROUND(I1747*H1747,2)</f>
        <v>0</v>
      </c>
      <c r="BL1747" s="17" t="s">
        <v>254</v>
      </c>
      <c r="BM1747" s="225" t="s">
        <v>3432</v>
      </c>
    </row>
    <row r="1748" s="14" customFormat="1">
      <c r="A1748" s="14"/>
      <c r="B1748" s="238"/>
      <c r="C1748" s="239"/>
      <c r="D1748" s="229" t="s">
        <v>167</v>
      </c>
      <c r="E1748" s="240" t="s">
        <v>1</v>
      </c>
      <c r="F1748" s="241" t="s">
        <v>3433</v>
      </c>
      <c r="G1748" s="239"/>
      <c r="H1748" s="242">
        <v>29.879999999999999</v>
      </c>
      <c r="I1748" s="243"/>
      <c r="J1748" s="239"/>
      <c r="K1748" s="239"/>
      <c r="L1748" s="244"/>
      <c r="M1748" s="245"/>
      <c r="N1748" s="246"/>
      <c r="O1748" s="246"/>
      <c r="P1748" s="246"/>
      <c r="Q1748" s="246"/>
      <c r="R1748" s="246"/>
      <c r="S1748" s="246"/>
      <c r="T1748" s="247"/>
      <c r="U1748" s="14"/>
      <c r="V1748" s="14"/>
      <c r="W1748" s="14"/>
      <c r="X1748" s="14"/>
      <c r="Y1748" s="14"/>
      <c r="Z1748" s="14"/>
      <c r="AA1748" s="14"/>
      <c r="AB1748" s="14"/>
      <c r="AC1748" s="14"/>
      <c r="AD1748" s="14"/>
      <c r="AE1748" s="14"/>
      <c r="AT1748" s="248" t="s">
        <v>167</v>
      </c>
      <c r="AU1748" s="248" t="s">
        <v>87</v>
      </c>
      <c r="AV1748" s="14" t="s">
        <v>87</v>
      </c>
      <c r="AW1748" s="14" t="s">
        <v>33</v>
      </c>
      <c r="AX1748" s="14" t="s">
        <v>85</v>
      </c>
      <c r="AY1748" s="248" t="s">
        <v>157</v>
      </c>
    </row>
    <row r="1749" s="2" customFormat="1" ht="24.15" customHeight="1">
      <c r="A1749" s="38"/>
      <c r="B1749" s="39"/>
      <c r="C1749" s="260" t="s">
        <v>3434</v>
      </c>
      <c r="D1749" s="260" t="s">
        <v>240</v>
      </c>
      <c r="E1749" s="261" t="s">
        <v>3435</v>
      </c>
      <c r="F1749" s="262" t="s">
        <v>3436</v>
      </c>
      <c r="G1749" s="263" t="s">
        <v>174</v>
      </c>
      <c r="H1749" s="264">
        <v>32.868000000000002</v>
      </c>
      <c r="I1749" s="265"/>
      <c r="J1749" s="266">
        <f>ROUND(I1749*H1749,2)</f>
        <v>0</v>
      </c>
      <c r="K1749" s="262" t="s">
        <v>164</v>
      </c>
      <c r="L1749" s="267"/>
      <c r="M1749" s="268" t="s">
        <v>1</v>
      </c>
      <c r="N1749" s="269" t="s">
        <v>43</v>
      </c>
      <c r="O1749" s="91"/>
      <c r="P1749" s="223">
        <f>O1749*H1749</f>
        <v>0</v>
      </c>
      <c r="Q1749" s="223">
        <v>0.0093100000000000006</v>
      </c>
      <c r="R1749" s="223">
        <f>Q1749*H1749</f>
        <v>0.30600108000000004</v>
      </c>
      <c r="S1749" s="223">
        <v>0</v>
      </c>
      <c r="T1749" s="224">
        <f>S1749*H1749</f>
        <v>0</v>
      </c>
      <c r="U1749" s="38"/>
      <c r="V1749" s="38"/>
      <c r="W1749" s="38"/>
      <c r="X1749" s="38"/>
      <c r="Y1749" s="38"/>
      <c r="Z1749" s="38"/>
      <c r="AA1749" s="38"/>
      <c r="AB1749" s="38"/>
      <c r="AC1749" s="38"/>
      <c r="AD1749" s="38"/>
      <c r="AE1749" s="38"/>
      <c r="AR1749" s="225" t="s">
        <v>367</v>
      </c>
      <c r="AT1749" s="225" t="s">
        <v>240</v>
      </c>
      <c r="AU1749" s="225" t="s">
        <v>87</v>
      </c>
      <c r="AY1749" s="17" t="s">
        <v>157</v>
      </c>
      <c r="BE1749" s="226">
        <f>IF(N1749="základní",J1749,0)</f>
        <v>0</v>
      </c>
      <c r="BF1749" s="226">
        <f>IF(N1749="snížená",J1749,0)</f>
        <v>0</v>
      </c>
      <c r="BG1749" s="226">
        <f>IF(N1749="zákl. přenesená",J1749,0)</f>
        <v>0</v>
      </c>
      <c r="BH1749" s="226">
        <f>IF(N1749="sníž. přenesená",J1749,0)</f>
        <v>0</v>
      </c>
      <c r="BI1749" s="226">
        <f>IF(N1749="nulová",J1749,0)</f>
        <v>0</v>
      </c>
      <c r="BJ1749" s="17" t="s">
        <v>85</v>
      </c>
      <c r="BK1749" s="226">
        <f>ROUND(I1749*H1749,2)</f>
        <v>0</v>
      </c>
      <c r="BL1749" s="17" t="s">
        <v>254</v>
      </c>
      <c r="BM1749" s="225" t="s">
        <v>3437</v>
      </c>
    </row>
    <row r="1750" s="14" customFormat="1">
      <c r="A1750" s="14"/>
      <c r="B1750" s="238"/>
      <c r="C1750" s="239"/>
      <c r="D1750" s="229" t="s">
        <v>167</v>
      </c>
      <c r="E1750" s="239"/>
      <c r="F1750" s="241" t="s">
        <v>3438</v>
      </c>
      <c r="G1750" s="239"/>
      <c r="H1750" s="242">
        <v>32.868000000000002</v>
      </c>
      <c r="I1750" s="243"/>
      <c r="J1750" s="239"/>
      <c r="K1750" s="239"/>
      <c r="L1750" s="244"/>
      <c r="M1750" s="245"/>
      <c r="N1750" s="246"/>
      <c r="O1750" s="246"/>
      <c r="P1750" s="246"/>
      <c r="Q1750" s="246"/>
      <c r="R1750" s="246"/>
      <c r="S1750" s="246"/>
      <c r="T1750" s="247"/>
      <c r="U1750" s="14"/>
      <c r="V1750" s="14"/>
      <c r="W1750" s="14"/>
      <c r="X1750" s="14"/>
      <c r="Y1750" s="14"/>
      <c r="Z1750" s="14"/>
      <c r="AA1750" s="14"/>
      <c r="AB1750" s="14"/>
      <c r="AC1750" s="14"/>
      <c r="AD1750" s="14"/>
      <c r="AE1750" s="14"/>
      <c r="AT1750" s="248" t="s">
        <v>167</v>
      </c>
      <c r="AU1750" s="248" t="s">
        <v>87</v>
      </c>
      <c r="AV1750" s="14" t="s">
        <v>87</v>
      </c>
      <c r="AW1750" s="14" t="s">
        <v>4</v>
      </c>
      <c r="AX1750" s="14" t="s">
        <v>85</v>
      </c>
      <c r="AY1750" s="248" t="s">
        <v>157</v>
      </c>
    </row>
    <row r="1751" s="2" customFormat="1" ht="33" customHeight="1">
      <c r="A1751" s="38"/>
      <c r="B1751" s="39"/>
      <c r="C1751" s="214" t="s">
        <v>3439</v>
      </c>
      <c r="D1751" s="214" t="s">
        <v>160</v>
      </c>
      <c r="E1751" s="215" t="s">
        <v>3440</v>
      </c>
      <c r="F1751" s="216" t="s">
        <v>3441</v>
      </c>
      <c r="G1751" s="217" t="s">
        <v>174</v>
      </c>
      <c r="H1751" s="218">
        <v>1.8</v>
      </c>
      <c r="I1751" s="219"/>
      <c r="J1751" s="220">
        <f>ROUND(I1751*H1751,2)</f>
        <v>0</v>
      </c>
      <c r="K1751" s="216" t="s">
        <v>164</v>
      </c>
      <c r="L1751" s="44"/>
      <c r="M1751" s="221" t="s">
        <v>1</v>
      </c>
      <c r="N1751" s="222" t="s">
        <v>43</v>
      </c>
      <c r="O1751" s="91"/>
      <c r="P1751" s="223">
        <f>O1751*H1751</f>
        <v>0</v>
      </c>
      <c r="Q1751" s="223">
        <v>0.00025000000000000001</v>
      </c>
      <c r="R1751" s="223">
        <f>Q1751*H1751</f>
        <v>0.00045000000000000004</v>
      </c>
      <c r="S1751" s="223">
        <v>0</v>
      </c>
      <c r="T1751" s="224">
        <f>S1751*H1751</f>
        <v>0</v>
      </c>
      <c r="U1751" s="38"/>
      <c r="V1751" s="38"/>
      <c r="W1751" s="38"/>
      <c r="X1751" s="38"/>
      <c r="Y1751" s="38"/>
      <c r="Z1751" s="38"/>
      <c r="AA1751" s="38"/>
      <c r="AB1751" s="38"/>
      <c r="AC1751" s="38"/>
      <c r="AD1751" s="38"/>
      <c r="AE1751" s="38"/>
      <c r="AR1751" s="225" t="s">
        <v>254</v>
      </c>
      <c r="AT1751" s="225" t="s">
        <v>160</v>
      </c>
      <c r="AU1751" s="225" t="s">
        <v>87</v>
      </c>
      <c r="AY1751" s="17" t="s">
        <v>157</v>
      </c>
      <c r="BE1751" s="226">
        <f>IF(N1751="základní",J1751,0)</f>
        <v>0</v>
      </c>
      <c r="BF1751" s="226">
        <f>IF(N1751="snížená",J1751,0)</f>
        <v>0</v>
      </c>
      <c r="BG1751" s="226">
        <f>IF(N1751="zákl. přenesená",J1751,0)</f>
        <v>0</v>
      </c>
      <c r="BH1751" s="226">
        <f>IF(N1751="sníž. přenesená",J1751,0)</f>
        <v>0</v>
      </c>
      <c r="BI1751" s="226">
        <f>IF(N1751="nulová",J1751,0)</f>
        <v>0</v>
      </c>
      <c r="BJ1751" s="17" t="s">
        <v>85</v>
      </c>
      <c r="BK1751" s="226">
        <f>ROUND(I1751*H1751,2)</f>
        <v>0</v>
      </c>
      <c r="BL1751" s="17" t="s">
        <v>254</v>
      </c>
      <c r="BM1751" s="225" t="s">
        <v>3442</v>
      </c>
    </row>
    <row r="1752" s="14" customFormat="1">
      <c r="A1752" s="14"/>
      <c r="B1752" s="238"/>
      <c r="C1752" s="239"/>
      <c r="D1752" s="229" t="s">
        <v>167</v>
      </c>
      <c r="E1752" s="240" t="s">
        <v>1</v>
      </c>
      <c r="F1752" s="241" t="s">
        <v>3443</v>
      </c>
      <c r="G1752" s="239"/>
      <c r="H1752" s="242">
        <v>1.8</v>
      </c>
      <c r="I1752" s="243"/>
      <c r="J1752" s="239"/>
      <c r="K1752" s="239"/>
      <c r="L1752" s="244"/>
      <c r="M1752" s="245"/>
      <c r="N1752" s="246"/>
      <c r="O1752" s="246"/>
      <c r="P1752" s="246"/>
      <c r="Q1752" s="246"/>
      <c r="R1752" s="246"/>
      <c r="S1752" s="246"/>
      <c r="T1752" s="247"/>
      <c r="U1752" s="14"/>
      <c r="V1752" s="14"/>
      <c r="W1752" s="14"/>
      <c r="X1752" s="14"/>
      <c r="Y1752" s="14"/>
      <c r="Z1752" s="14"/>
      <c r="AA1752" s="14"/>
      <c r="AB1752" s="14"/>
      <c r="AC1752" s="14"/>
      <c r="AD1752" s="14"/>
      <c r="AE1752" s="14"/>
      <c r="AT1752" s="248" t="s">
        <v>167</v>
      </c>
      <c r="AU1752" s="248" t="s">
        <v>87</v>
      </c>
      <c r="AV1752" s="14" t="s">
        <v>87</v>
      </c>
      <c r="AW1752" s="14" t="s">
        <v>33</v>
      </c>
      <c r="AX1752" s="14" t="s">
        <v>85</v>
      </c>
      <c r="AY1752" s="248" t="s">
        <v>157</v>
      </c>
    </row>
    <row r="1753" s="2" customFormat="1" ht="24.15" customHeight="1">
      <c r="A1753" s="38"/>
      <c r="B1753" s="39"/>
      <c r="C1753" s="260" t="s">
        <v>708</v>
      </c>
      <c r="D1753" s="260" t="s">
        <v>240</v>
      </c>
      <c r="E1753" s="261" t="s">
        <v>3444</v>
      </c>
      <c r="F1753" s="262" t="s">
        <v>3445</v>
      </c>
      <c r="G1753" s="263" t="s">
        <v>174</v>
      </c>
      <c r="H1753" s="264">
        <v>1.8</v>
      </c>
      <c r="I1753" s="265"/>
      <c r="J1753" s="266">
        <f>ROUND(I1753*H1753,2)</f>
        <v>0</v>
      </c>
      <c r="K1753" s="262" t="s">
        <v>164</v>
      </c>
      <c r="L1753" s="267"/>
      <c r="M1753" s="268" t="s">
        <v>1</v>
      </c>
      <c r="N1753" s="269" t="s">
        <v>43</v>
      </c>
      <c r="O1753" s="91"/>
      <c r="P1753" s="223">
        <f>O1753*H1753</f>
        <v>0</v>
      </c>
      <c r="Q1753" s="223">
        <v>0.039579999999999997</v>
      </c>
      <c r="R1753" s="223">
        <f>Q1753*H1753</f>
        <v>0.071244000000000002</v>
      </c>
      <c r="S1753" s="223">
        <v>0</v>
      </c>
      <c r="T1753" s="224">
        <f>S1753*H1753</f>
        <v>0</v>
      </c>
      <c r="U1753" s="38"/>
      <c r="V1753" s="38"/>
      <c r="W1753" s="38"/>
      <c r="X1753" s="38"/>
      <c r="Y1753" s="38"/>
      <c r="Z1753" s="38"/>
      <c r="AA1753" s="38"/>
      <c r="AB1753" s="38"/>
      <c r="AC1753" s="38"/>
      <c r="AD1753" s="38"/>
      <c r="AE1753" s="38"/>
      <c r="AR1753" s="225" t="s">
        <v>367</v>
      </c>
      <c r="AT1753" s="225" t="s">
        <v>240</v>
      </c>
      <c r="AU1753" s="225" t="s">
        <v>87</v>
      </c>
      <c r="AY1753" s="17" t="s">
        <v>157</v>
      </c>
      <c r="BE1753" s="226">
        <f>IF(N1753="základní",J1753,0)</f>
        <v>0</v>
      </c>
      <c r="BF1753" s="226">
        <f>IF(N1753="snížená",J1753,0)</f>
        <v>0</v>
      </c>
      <c r="BG1753" s="226">
        <f>IF(N1753="zákl. přenesená",J1753,0)</f>
        <v>0</v>
      </c>
      <c r="BH1753" s="226">
        <f>IF(N1753="sníž. přenesená",J1753,0)</f>
        <v>0</v>
      </c>
      <c r="BI1753" s="226">
        <f>IF(N1753="nulová",J1753,0)</f>
        <v>0</v>
      </c>
      <c r="BJ1753" s="17" t="s">
        <v>85</v>
      </c>
      <c r="BK1753" s="226">
        <f>ROUND(I1753*H1753,2)</f>
        <v>0</v>
      </c>
      <c r="BL1753" s="17" t="s">
        <v>254</v>
      </c>
      <c r="BM1753" s="225" t="s">
        <v>3446</v>
      </c>
    </row>
    <row r="1754" s="2" customFormat="1" ht="33" customHeight="1">
      <c r="A1754" s="38"/>
      <c r="B1754" s="39"/>
      <c r="C1754" s="214" t="s">
        <v>811</v>
      </c>
      <c r="D1754" s="214" t="s">
        <v>160</v>
      </c>
      <c r="E1754" s="215" t="s">
        <v>3447</v>
      </c>
      <c r="F1754" s="216" t="s">
        <v>3448</v>
      </c>
      <c r="G1754" s="217" t="s">
        <v>174</v>
      </c>
      <c r="H1754" s="218">
        <v>17.324999999999999</v>
      </c>
      <c r="I1754" s="219"/>
      <c r="J1754" s="220">
        <f>ROUND(I1754*H1754,2)</f>
        <v>0</v>
      </c>
      <c r="K1754" s="216" t="s">
        <v>164</v>
      </c>
      <c r="L1754" s="44"/>
      <c r="M1754" s="221" t="s">
        <v>1</v>
      </c>
      <c r="N1754" s="222" t="s">
        <v>43</v>
      </c>
      <c r="O1754" s="91"/>
      <c r="P1754" s="223">
        <f>O1754*H1754</f>
        <v>0</v>
      </c>
      <c r="Q1754" s="223">
        <v>0.00025000000000000001</v>
      </c>
      <c r="R1754" s="223">
        <f>Q1754*H1754</f>
        <v>0.00433125</v>
      </c>
      <c r="S1754" s="223">
        <v>0</v>
      </c>
      <c r="T1754" s="224">
        <f>S1754*H1754</f>
        <v>0</v>
      </c>
      <c r="U1754" s="38"/>
      <c r="V1754" s="38"/>
      <c r="W1754" s="38"/>
      <c r="X1754" s="38"/>
      <c r="Y1754" s="38"/>
      <c r="Z1754" s="38"/>
      <c r="AA1754" s="38"/>
      <c r="AB1754" s="38"/>
      <c r="AC1754" s="38"/>
      <c r="AD1754" s="38"/>
      <c r="AE1754" s="38"/>
      <c r="AR1754" s="225" t="s">
        <v>254</v>
      </c>
      <c r="AT1754" s="225" t="s">
        <v>160</v>
      </c>
      <c r="AU1754" s="225" t="s">
        <v>87</v>
      </c>
      <c r="AY1754" s="17" t="s">
        <v>157</v>
      </c>
      <c r="BE1754" s="226">
        <f>IF(N1754="základní",J1754,0)</f>
        <v>0</v>
      </c>
      <c r="BF1754" s="226">
        <f>IF(N1754="snížená",J1754,0)</f>
        <v>0</v>
      </c>
      <c r="BG1754" s="226">
        <f>IF(N1754="zákl. přenesená",J1754,0)</f>
        <v>0</v>
      </c>
      <c r="BH1754" s="226">
        <f>IF(N1754="sníž. přenesená",J1754,0)</f>
        <v>0</v>
      </c>
      <c r="BI1754" s="226">
        <f>IF(N1754="nulová",J1754,0)</f>
        <v>0</v>
      </c>
      <c r="BJ1754" s="17" t="s">
        <v>85</v>
      </c>
      <c r="BK1754" s="226">
        <f>ROUND(I1754*H1754,2)</f>
        <v>0</v>
      </c>
      <c r="BL1754" s="17" t="s">
        <v>254</v>
      </c>
      <c r="BM1754" s="225" t="s">
        <v>3449</v>
      </c>
    </row>
    <row r="1755" s="14" customFormat="1">
      <c r="A1755" s="14"/>
      <c r="B1755" s="238"/>
      <c r="C1755" s="239"/>
      <c r="D1755" s="229" t="s">
        <v>167</v>
      </c>
      <c r="E1755" s="240" t="s">
        <v>1</v>
      </c>
      <c r="F1755" s="241" t="s">
        <v>3450</v>
      </c>
      <c r="G1755" s="239"/>
      <c r="H1755" s="242">
        <v>17.324999999999999</v>
      </c>
      <c r="I1755" s="243"/>
      <c r="J1755" s="239"/>
      <c r="K1755" s="239"/>
      <c r="L1755" s="244"/>
      <c r="M1755" s="245"/>
      <c r="N1755" s="246"/>
      <c r="O1755" s="246"/>
      <c r="P1755" s="246"/>
      <c r="Q1755" s="246"/>
      <c r="R1755" s="246"/>
      <c r="S1755" s="246"/>
      <c r="T1755" s="247"/>
      <c r="U1755" s="14"/>
      <c r="V1755" s="14"/>
      <c r="W1755" s="14"/>
      <c r="X1755" s="14"/>
      <c r="Y1755" s="14"/>
      <c r="Z1755" s="14"/>
      <c r="AA1755" s="14"/>
      <c r="AB1755" s="14"/>
      <c r="AC1755" s="14"/>
      <c r="AD1755" s="14"/>
      <c r="AE1755" s="14"/>
      <c r="AT1755" s="248" t="s">
        <v>167</v>
      </c>
      <c r="AU1755" s="248" t="s">
        <v>87</v>
      </c>
      <c r="AV1755" s="14" t="s">
        <v>87</v>
      </c>
      <c r="AW1755" s="14" t="s">
        <v>33</v>
      </c>
      <c r="AX1755" s="14" t="s">
        <v>85</v>
      </c>
      <c r="AY1755" s="248" t="s">
        <v>157</v>
      </c>
    </row>
    <row r="1756" s="2" customFormat="1" ht="24.15" customHeight="1">
      <c r="A1756" s="38"/>
      <c r="B1756" s="39"/>
      <c r="C1756" s="260" t="s">
        <v>848</v>
      </c>
      <c r="D1756" s="260" t="s">
        <v>240</v>
      </c>
      <c r="E1756" s="261" t="s">
        <v>3451</v>
      </c>
      <c r="F1756" s="262" t="s">
        <v>3452</v>
      </c>
      <c r="G1756" s="263" t="s">
        <v>174</v>
      </c>
      <c r="H1756" s="264">
        <v>17.324999999999999</v>
      </c>
      <c r="I1756" s="265"/>
      <c r="J1756" s="266">
        <f>ROUND(I1756*H1756,2)</f>
        <v>0</v>
      </c>
      <c r="K1756" s="262" t="s">
        <v>164</v>
      </c>
      <c r="L1756" s="267"/>
      <c r="M1756" s="268" t="s">
        <v>1</v>
      </c>
      <c r="N1756" s="269" t="s">
        <v>43</v>
      </c>
      <c r="O1756" s="91"/>
      <c r="P1756" s="223">
        <f>O1756*H1756</f>
        <v>0</v>
      </c>
      <c r="Q1756" s="223">
        <v>0.036810000000000002</v>
      </c>
      <c r="R1756" s="223">
        <f>Q1756*H1756</f>
        <v>0.63773325000000003</v>
      </c>
      <c r="S1756" s="223">
        <v>0</v>
      </c>
      <c r="T1756" s="224">
        <f>S1756*H1756</f>
        <v>0</v>
      </c>
      <c r="U1756" s="38"/>
      <c r="V1756" s="38"/>
      <c r="W1756" s="38"/>
      <c r="X1756" s="38"/>
      <c r="Y1756" s="38"/>
      <c r="Z1756" s="38"/>
      <c r="AA1756" s="38"/>
      <c r="AB1756" s="38"/>
      <c r="AC1756" s="38"/>
      <c r="AD1756" s="38"/>
      <c r="AE1756" s="38"/>
      <c r="AR1756" s="225" t="s">
        <v>367</v>
      </c>
      <c r="AT1756" s="225" t="s">
        <v>240</v>
      </c>
      <c r="AU1756" s="225" t="s">
        <v>87</v>
      </c>
      <c r="AY1756" s="17" t="s">
        <v>157</v>
      </c>
      <c r="BE1756" s="226">
        <f>IF(N1756="základní",J1756,0)</f>
        <v>0</v>
      </c>
      <c r="BF1756" s="226">
        <f>IF(N1756="snížená",J1756,0)</f>
        <v>0</v>
      </c>
      <c r="BG1756" s="226">
        <f>IF(N1756="zákl. přenesená",J1756,0)</f>
        <v>0</v>
      </c>
      <c r="BH1756" s="226">
        <f>IF(N1756="sníž. přenesená",J1756,0)</f>
        <v>0</v>
      </c>
      <c r="BI1756" s="226">
        <f>IF(N1756="nulová",J1756,0)</f>
        <v>0</v>
      </c>
      <c r="BJ1756" s="17" t="s">
        <v>85</v>
      </c>
      <c r="BK1756" s="226">
        <f>ROUND(I1756*H1756,2)</f>
        <v>0</v>
      </c>
      <c r="BL1756" s="17" t="s">
        <v>254</v>
      </c>
      <c r="BM1756" s="225" t="s">
        <v>3453</v>
      </c>
    </row>
    <row r="1757" s="2" customFormat="1" ht="37.8" customHeight="1">
      <c r="A1757" s="38"/>
      <c r="B1757" s="39"/>
      <c r="C1757" s="214" t="s">
        <v>900</v>
      </c>
      <c r="D1757" s="214" t="s">
        <v>160</v>
      </c>
      <c r="E1757" s="215" t="s">
        <v>3454</v>
      </c>
      <c r="F1757" s="216" t="s">
        <v>3455</v>
      </c>
      <c r="G1757" s="217" t="s">
        <v>352</v>
      </c>
      <c r="H1757" s="218">
        <v>22</v>
      </c>
      <c r="I1757" s="219"/>
      <c r="J1757" s="220">
        <f>ROUND(I1757*H1757,2)</f>
        <v>0</v>
      </c>
      <c r="K1757" s="216" t="s">
        <v>164</v>
      </c>
      <c r="L1757" s="44"/>
      <c r="M1757" s="221" t="s">
        <v>1</v>
      </c>
      <c r="N1757" s="222" t="s">
        <v>43</v>
      </c>
      <c r="O1757" s="91"/>
      <c r="P1757" s="223">
        <f>O1757*H1757</f>
        <v>0</v>
      </c>
      <c r="Q1757" s="223">
        <v>0</v>
      </c>
      <c r="R1757" s="223">
        <f>Q1757*H1757</f>
        <v>0</v>
      </c>
      <c r="S1757" s="223">
        <v>0</v>
      </c>
      <c r="T1757" s="224">
        <f>S1757*H1757</f>
        <v>0</v>
      </c>
      <c r="U1757" s="38"/>
      <c r="V1757" s="38"/>
      <c r="W1757" s="38"/>
      <c r="X1757" s="38"/>
      <c r="Y1757" s="38"/>
      <c r="Z1757" s="38"/>
      <c r="AA1757" s="38"/>
      <c r="AB1757" s="38"/>
      <c r="AC1757" s="38"/>
      <c r="AD1757" s="38"/>
      <c r="AE1757" s="38"/>
      <c r="AR1757" s="225" t="s">
        <v>254</v>
      </c>
      <c r="AT1757" s="225" t="s">
        <v>160</v>
      </c>
      <c r="AU1757" s="225" t="s">
        <v>87</v>
      </c>
      <c r="AY1757" s="17" t="s">
        <v>157</v>
      </c>
      <c r="BE1757" s="226">
        <f>IF(N1757="základní",J1757,0)</f>
        <v>0</v>
      </c>
      <c r="BF1757" s="226">
        <f>IF(N1757="snížená",J1757,0)</f>
        <v>0</v>
      </c>
      <c r="BG1757" s="226">
        <f>IF(N1757="zákl. přenesená",J1757,0)</f>
        <v>0</v>
      </c>
      <c r="BH1757" s="226">
        <f>IF(N1757="sníž. přenesená",J1757,0)</f>
        <v>0</v>
      </c>
      <c r="BI1757" s="226">
        <f>IF(N1757="nulová",J1757,0)</f>
        <v>0</v>
      </c>
      <c r="BJ1757" s="17" t="s">
        <v>85</v>
      </c>
      <c r="BK1757" s="226">
        <f>ROUND(I1757*H1757,2)</f>
        <v>0</v>
      </c>
      <c r="BL1757" s="17" t="s">
        <v>254</v>
      </c>
      <c r="BM1757" s="225" t="s">
        <v>3456</v>
      </c>
    </row>
    <row r="1758" s="14" customFormat="1">
      <c r="A1758" s="14"/>
      <c r="B1758" s="238"/>
      <c r="C1758" s="239"/>
      <c r="D1758" s="229" t="s">
        <v>167</v>
      </c>
      <c r="E1758" s="240" t="s">
        <v>1</v>
      </c>
      <c r="F1758" s="241" t="s">
        <v>3457</v>
      </c>
      <c r="G1758" s="239"/>
      <c r="H1758" s="242">
        <v>22</v>
      </c>
      <c r="I1758" s="243"/>
      <c r="J1758" s="239"/>
      <c r="K1758" s="239"/>
      <c r="L1758" s="244"/>
      <c r="M1758" s="245"/>
      <c r="N1758" s="246"/>
      <c r="O1758" s="246"/>
      <c r="P1758" s="246"/>
      <c r="Q1758" s="246"/>
      <c r="R1758" s="246"/>
      <c r="S1758" s="246"/>
      <c r="T1758" s="247"/>
      <c r="U1758" s="14"/>
      <c r="V1758" s="14"/>
      <c r="W1758" s="14"/>
      <c r="X1758" s="14"/>
      <c r="Y1758" s="14"/>
      <c r="Z1758" s="14"/>
      <c r="AA1758" s="14"/>
      <c r="AB1758" s="14"/>
      <c r="AC1758" s="14"/>
      <c r="AD1758" s="14"/>
      <c r="AE1758" s="14"/>
      <c r="AT1758" s="248" t="s">
        <v>167</v>
      </c>
      <c r="AU1758" s="248" t="s">
        <v>87</v>
      </c>
      <c r="AV1758" s="14" t="s">
        <v>87</v>
      </c>
      <c r="AW1758" s="14" t="s">
        <v>33</v>
      </c>
      <c r="AX1758" s="14" t="s">
        <v>78</v>
      </c>
      <c r="AY1758" s="248" t="s">
        <v>157</v>
      </c>
    </row>
    <row r="1759" s="15" customFormat="1">
      <c r="A1759" s="15"/>
      <c r="B1759" s="249"/>
      <c r="C1759" s="250"/>
      <c r="D1759" s="229" t="s">
        <v>167</v>
      </c>
      <c r="E1759" s="251" t="s">
        <v>1</v>
      </c>
      <c r="F1759" s="252" t="s">
        <v>171</v>
      </c>
      <c r="G1759" s="250"/>
      <c r="H1759" s="253">
        <v>22</v>
      </c>
      <c r="I1759" s="254"/>
      <c r="J1759" s="250"/>
      <c r="K1759" s="250"/>
      <c r="L1759" s="255"/>
      <c r="M1759" s="256"/>
      <c r="N1759" s="257"/>
      <c r="O1759" s="257"/>
      <c r="P1759" s="257"/>
      <c r="Q1759" s="257"/>
      <c r="R1759" s="257"/>
      <c r="S1759" s="257"/>
      <c r="T1759" s="258"/>
      <c r="U1759" s="15"/>
      <c r="V1759" s="15"/>
      <c r="W1759" s="15"/>
      <c r="X1759" s="15"/>
      <c r="Y1759" s="15"/>
      <c r="Z1759" s="15"/>
      <c r="AA1759" s="15"/>
      <c r="AB1759" s="15"/>
      <c r="AC1759" s="15"/>
      <c r="AD1759" s="15"/>
      <c r="AE1759" s="15"/>
      <c r="AT1759" s="259" t="s">
        <v>167</v>
      </c>
      <c r="AU1759" s="259" t="s">
        <v>87</v>
      </c>
      <c r="AV1759" s="15" t="s">
        <v>165</v>
      </c>
      <c r="AW1759" s="15" t="s">
        <v>33</v>
      </c>
      <c r="AX1759" s="15" t="s">
        <v>85</v>
      </c>
      <c r="AY1759" s="259" t="s">
        <v>157</v>
      </c>
    </row>
    <row r="1760" s="2" customFormat="1" ht="37.8" customHeight="1">
      <c r="A1760" s="38"/>
      <c r="B1760" s="39"/>
      <c r="C1760" s="214" t="s">
        <v>3458</v>
      </c>
      <c r="D1760" s="214" t="s">
        <v>160</v>
      </c>
      <c r="E1760" s="215" t="s">
        <v>3459</v>
      </c>
      <c r="F1760" s="216" t="s">
        <v>3460</v>
      </c>
      <c r="G1760" s="217" t="s">
        <v>352</v>
      </c>
      <c r="H1760" s="218">
        <v>34</v>
      </c>
      <c r="I1760" s="219"/>
      <c r="J1760" s="220">
        <f>ROUND(I1760*H1760,2)</f>
        <v>0</v>
      </c>
      <c r="K1760" s="216" t="s">
        <v>164</v>
      </c>
      <c r="L1760" s="44"/>
      <c r="M1760" s="221" t="s">
        <v>1</v>
      </c>
      <c r="N1760" s="222" t="s">
        <v>43</v>
      </c>
      <c r="O1760" s="91"/>
      <c r="P1760" s="223">
        <f>O1760*H1760</f>
        <v>0</v>
      </c>
      <c r="Q1760" s="223">
        <v>0</v>
      </c>
      <c r="R1760" s="223">
        <f>Q1760*H1760</f>
        <v>0</v>
      </c>
      <c r="S1760" s="223">
        <v>0</v>
      </c>
      <c r="T1760" s="224">
        <f>S1760*H1760</f>
        <v>0</v>
      </c>
      <c r="U1760" s="38"/>
      <c r="V1760" s="38"/>
      <c r="W1760" s="38"/>
      <c r="X1760" s="38"/>
      <c r="Y1760" s="38"/>
      <c r="Z1760" s="38"/>
      <c r="AA1760" s="38"/>
      <c r="AB1760" s="38"/>
      <c r="AC1760" s="38"/>
      <c r="AD1760" s="38"/>
      <c r="AE1760" s="38"/>
      <c r="AR1760" s="225" t="s">
        <v>254</v>
      </c>
      <c r="AT1760" s="225" t="s">
        <v>160</v>
      </c>
      <c r="AU1760" s="225" t="s">
        <v>87</v>
      </c>
      <c r="AY1760" s="17" t="s">
        <v>157</v>
      </c>
      <c r="BE1760" s="226">
        <f>IF(N1760="základní",J1760,0)</f>
        <v>0</v>
      </c>
      <c r="BF1760" s="226">
        <f>IF(N1760="snížená",J1760,0)</f>
        <v>0</v>
      </c>
      <c r="BG1760" s="226">
        <f>IF(N1760="zákl. přenesená",J1760,0)</f>
        <v>0</v>
      </c>
      <c r="BH1760" s="226">
        <f>IF(N1760="sníž. přenesená",J1760,0)</f>
        <v>0</v>
      </c>
      <c r="BI1760" s="226">
        <f>IF(N1760="nulová",J1760,0)</f>
        <v>0</v>
      </c>
      <c r="BJ1760" s="17" t="s">
        <v>85</v>
      </c>
      <c r="BK1760" s="226">
        <f>ROUND(I1760*H1760,2)</f>
        <v>0</v>
      </c>
      <c r="BL1760" s="17" t="s">
        <v>254</v>
      </c>
      <c r="BM1760" s="225" t="s">
        <v>3461</v>
      </c>
    </row>
    <row r="1761" s="14" customFormat="1">
      <c r="A1761" s="14"/>
      <c r="B1761" s="238"/>
      <c r="C1761" s="239"/>
      <c r="D1761" s="229" t="s">
        <v>167</v>
      </c>
      <c r="E1761" s="240" t="s">
        <v>1</v>
      </c>
      <c r="F1761" s="241" t="s">
        <v>3462</v>
      </c>
      <c r="G1761" s="239"/>
      <c r="H1761" s="242">
        <v>34</v>
      </c>
      <c r="I1761" s="243"/>
      <c r="J1761" s="239"/>
      <c r="K1761" s="239"/>
      <c r="L1761" s="244"/>
      <c r="M1761" s="245"/>
      <c r="N1761" s="246"/>
      <c r="O1761" s="246"/>
      <c r="P1761" s="246"/>
      <c r="Q1761" s="246"/>
      <c r="R1761" s="246"/>
      <c r="S1761" s="246"/>
      <c r="T1761" s="247"/>
      <c r="U1761" s="14"/>
      <c r="V1761" s="14"/>
      <c r="W1761" s="14"/>
      <c r="X1761" s="14"/>
      <c r="Y1761" s="14"/>
      <c r="Z1761" s="14"/>
      <c r="AA1761" s="14"/>
      <c r="AB1761" s="14"/>
      <c r="AC1761" s="14"/>
      <c r="AD1761" s="14"/>
      <c r="AE1761" s="14"/>
      <c r="AT1761" s="248" t="s">
        <v>167</v>
      </c>
      <c r="AU1761" s="248" t="s">
        <v>87</v>
      </c>
      <c r="AV1761" s="14" t="s">
        <v>87</v>
      </c>
      <c r="AW1761" s="14" t="s">
        <v>33</v>
      </c>
      <c r="AX1761" s="14" t="s">
        <v>85</v>
      </c>
      <c r="AY1761" s="248" t="s">
        <v>157</v>
      </c>
    </row>
    <row r="1762" s="2" customFormat="1" ht="24.15" customHeight="1">
      <c r="A1762" s="38"/>
      <c r="B1762" s="39"/>
      <c r="C1762" s="260" t="s">
        <v>3463</v>
      </c>
      <c r="D1762" s="260" t="s">
        <v>240</v>
      </c>
      <c r="E1762" s="261" t="s">
        <v>3464</v>
      </c>
      <c r="F1762" s="262" t="s">
        <v>3465</v>
      </c>
      <c r="G1762" s="263" t="s">
        <v>352</v>
      </c>
      <c r="H1762" s="264">
        <v>16</v>
      </c>
      <c r="I1762" s="265"/>
      <c r="J1762" s="266">
        <f>ROUND(I1762*H1762,2)</f>
        <v>0</v>
      </c>
      <c r="K1762" s="262" t="s">
        <v>164</v>
      </c>
      <c r="L1762" s="267"/>
      <c r="M1762" s="268" t="s">
        <v>1</v>
      </c>
      <c r="N1762" s="269" t="s">
        <v>43</v>
      </c>
      <c r="O1762" s="91"/>
      <c r="P1762" s="223">
        <f>O1762*H1762</f>
        <v>0</v>
      </c>
      <c r="Q1762" s="223">
        <v>0.016</v>
      </c>
      <c r="R1762" s="223">
        <f>Q1762*H1762</f>
        <v>0.25600000000000001</v>
      </c>
      <c r="S1762" s="223">
        <v>0</v>
      </c>
      <c r="T1762" s="224">
        <f>S1762*H1762</f>
        <v>0</v>
      </c>
      <c r="U1762" s="38"/>
      <c r="V1762" s="38"/>
      <c r="W1762" s="38"/>
      <c r="X1762" s="38"/>
      <c r="Y1762" s="38"/>
      <c r="Z1762" s="38"/>
      <c r="AA1762" s="38"/>
      <c r="AB1762" s="38"/>
      <c r="AC1762" s="38"/>
      <c r="AD1762" s="38"/>
      <c r="AE1762" s="38"/>
      <c r="AR1762" s="225" t="s">
        <v>367</v>
      </c>
      <c r="AT1762" s="225" t="s">
        <v>240</v>
      </c>
      <c r="AU1762" s="225" t="s">
        <v>87</v>
      </c>
      <c r="AY1762" s="17" t="s">
        <v>157</v>
      </c>
      <c r="BE1762" s="226">
        <f>IF(N1762="základní",J1762,0)</f>
        <v>0</v>
      </c>
      <c r="BF1762" s="226">
        <f>IF(N1762="snížená",J1762,0)</f>
        <v>0</v>
      </c>
      <c r="BG1762" s="226">
        <f>IF(N1762="zákl. přenesená",J1762,0)</f>
        <v>0</v>
      </c>
      <c r="BH1762" s="226">
        <f>IF(N1762="sníž. přenesená",J1762,0)</f>
        <v>0</v>
      </c>
      <c r="BI1762" s="226">
        <f>IF(N1762="nulová",J1762,0)</f>
        <v>0</v>
      </c>
      <c r="BJ1762" s="17" t="s">
        <v>85</v>
      </c>
      <c r="BK1762" s="226">
        <f>ROUND(I1762*H1762,2)</f>
        <v>0</v>
      </c>
      <c r="BL1762" s="17" t="s">
        <v>254</v>
      </c>
      <c r="BM1762" s="225" t="s">
        <v>3466</v>
      </c>
    </row>
    <row r="1763" s="14" customFormat="1">
      <c r="A1763" s="14"/>
      <c r="B1763" s="238"/>
      <c r="C1763" s="239"/>
      <c r="D1763" s="229" t="s">
        <v>167</v>
      </c>
      <c r="E1763" s="240" t="s">
        <v>1</v>
      </c>
      <c r="F1763" s="241" t="s">
        <v>254</v>
      </c>
      <c r="G1763" s="239"/>
      <c r="H1763" s="242">
        <v>16</v>
      </c>
      <c r="I1763" s="243"/>
      <c r="J1763" s="239"/>
      <c r="K1763" s="239"/>
      <c r="L1763" s="244"/>
      <c r="M1763" s="245"/>
      <c r="N1763" s="246"/>
      <c r="O1763" s="246"/>
      <c r="P1763" s="246"/>
      <c r="Q1763" s="246"/>
      <c r="R1763" s="246"/>
      <c r="S1763" s="246"/>
      <c r="T1763" s="247"/>
      <c r="U1763" s="14"/>
      <c r="V1763" s="14"/>
      <c r="W1763" s="14"/>
      <c r="X1763" s="14"/>
      <c r="Y1763" s="14"/>
      <c r="Z1763" s="14"/>
      <c r="AA1763" s="14"/>
      <c r="AB1763" s="14"/>
      <c r="AC1763" s="14"/>
      <c r="AD1763" s="14"/>
      <c r="AE1763" s="14"/>
      <c r="AT1763" s="248" t="s">
        <v>167</v>
      </c>
      <c r="AU1763" s="248" t="s">
        <v>87</v>
      </c>
      <c r="AV1763" s="14" t="s">
        <v>87</v>
      </c>
      <c r="AW1763" s="14" t="s">
        <v>33</v>
      </c>
      <c r="AX1763" s="14" t="s">
        <v>85</v>
      </c>
      <c r="AY1763" s="248" t="s">
        <v>157</v>
      </c>
    </row>
    <row r="1764" s="2" customFormat="1" ht="24.15" customHeight="1">
      <c r="A1764" s="38"/>
      <c r="B1764" s="39"/>
      <c r="C1764" s="260" t="s">
        <v>3467</v>
      </c>
      <c r="D1764" s="260" t="s">
        <v>240</v>
      </c>
      <c r="E1764" s="261" t="s">
        <v>3468</v>
      </c>
      <c r="F1764" s="262" t="s">
        <v>3469</v>
      </c>
      <c r="G1764" s="263" t="s">
        <v>352</v>
      </c>
      <c r="H1764" s="264">
        <v>18</v>
      </c>
      <c r="I1764" s="265"/>
      <c r="J1764" s="266">
        <f>ROUND(I1764*H1764,2)</f>
        <v>0</v>
      </c>
      <c r="K1764" s="262" t="s">
        <v>164</v>
      </c>
      <c r="L1764" s="267"/>
      <c r="M1764" s="268" t="s">
        <v>1</v>
      </c>
      <c r="N1764" s="269" t="s">
        <v>43</v>
      </c>
      <c r="O1764" s="91"/>
      <c r="P1764" s="223">
        <f>O1764*H1764</f>
        <v>0</v>
      </c>
      <c r="Q1764" s="223">
        <v>0.0195</v>
      </c>
      <c r="R1764" s="223">
        <f>Q1764*H1764</f>
        <v>0.35099999999999998</v>
      </c>
      <c r="S1764" s="223">
        <v>0</v>
      </c>
      <c r="T1764" s="224">
        <f>S1764*H1764</f>
        <v>0</v>
      </c>
      <c r="U1764" s="38"/>
      <c r="V1764" s="38"/>
      <c r="W1764" s="38"/>
      <c r="X1764" s="38"/>
      <c r="Y1764" s="38"/>
      <c r="Z1764" s="38"/>
      <c r="AA1764" s="38"/>
      <c r="AB1764" s="38"/>
      <c r="AC1764" s="38"/>
      <c r="AD1764" s="38"/>
      <c r="AE1764" s="38"/>
      <c r="AR1764" s="225" t="s">
        <v>367</v>
      </c>
      <c r="AT1764" s="225" t="s">
        <v>240</v>
      </c>
      <c r="AU1764" s="225" t="s">
        <v>87</v>
      </c>
      <c r="AY1764" s="17" t="s">
        <v>157</v>
      </c>
      <c r="BE1764" s="226">
        <f>IF(N1764="základní",J1764,0)</f>
        <v>0</v>
      </c>
      <c r="BF1764" s="226">
        <f>IF(N1764="snížená",J1764,0)</f>
        <v>0</v>
      </c>
      <c r="BG1764" s="226">
        <f>IF(N1764="zákl. přenesená",J1764,0)</f>
        <v>0</v>
      </c>
      <c r="BH1764" s="226">
        <f>IF(N1764="sníž. přenesená",J1764,0)</f>
        <v>0</v>
      </c>
      <c r="BI1764" s="226">
        <f>IF(N1764="nulová",J1764,0)</f>
        <v>0</v>
      </c>
      <c r="BJ1764" s="17" t="s">
        <v>85</v>
      </c>
      <c r="BK1764" s="226">
        <f>ROUND(I1764*H1764,2)</f>
        <v>0</v>
      </c>
      <c r="BL1764" s="17" t="s">
        <v>254</v>
      </c>
      <c r="BM1764" s="225" t="s">
        <v>3470</v>
      </c>
    </row>
    <row r="1765" s="14" customFormat="1">
      <c r="A1765" s="14"/>
      <c r="B1765" s="238"/>
      <c r="C1765" s="239"/>
      <c r="D1765" s="229" t="s">
        <v>167</v>
      </c>
      <c r="E1765" s="240" t="s">
        <v>1</v>
      </c>
      <c r="F1765" s="241" t="s">
        <v>262</v>
      </c>
      <c r="G1765" s="239"/>
      <c r="H1765" s="242">
        <v>18</v>
      </c>
      <c r="I1765" s="243"/>
      <c r="J1765" s="239"/>
      <c r="K1765" s="239"/>
      <c r="L1765" s="244"/>
      <c r="M1765" s="245"/>
      <c r="N1765" s="246"/>
      <c r="O1765" s="246"/>
      <c r="P1765" s="246"/>
      <c r="Q1765" s="246"/>
      <c r="R1765" s="246"/>
      <c r="S1765" s="246"/>
      <c r="T1765" s="247"/>
      <c r="U1765" s="14"/>
      <c r="V1765" s="14"/>
      <c r="W1765" s="14"/>
      <c r="X1765" s="14"/>
      <c r="Y1765" s="14"/>
      <c r="Z1765" s="14"/>
      <c r="AA1765" s="14"/>
      <c r="AB1765" s="14"/>
      <c r="AC1765" s="14"/>
      <c r="AD1765" s="14"/>
      <c r="AE1765" s="14"/>
      <c r="AT1765" s="248" t="s">
        <v>167</v>
      </c>
      <c r="AU1765" s="248" t="s">
        <v>87</v>
      </c>
      <c r="AV1765" s="14" t="s">
        <v>87</v>
      </c>
      <c r="AW1765" s="14" t="s">
        <v>33</v>
      </c>
      <c r="AX1765" s="14" t="s">
        <v>85</v>
      </c>
      <c r="AY1765" s="248" t="s">
        <v>157</v>
      </c>
    </row>
    <row r="1766" s="2" customFormat="1" ht="37.8" customHeight="1">
      <c r="A1766" s="38"/>
      <c r="B1766" s="39"/>
      <c r="C1766" s="214" t="s">
        <v>3471</v>
      </c>
      <c r="D1766" s="214" t="s">
        <v>160</v>
      </c>
      <c r="E1766" s="215" t="s">
        <v>3472</v>
      </c>
      <c r="F1766" s="216" t="s">
        <v>3473</v>
      </c>
      <c r="G1766" s="217" t="s">
        <v>352</v>
      </c>
      <c r="H1766" s="218">
        <v>9</v>
      </c>
      <c r="I1766" s="219"/>
      <c r="J1766" s="220">
        <f>ROUND(I1766*H1766,2)</f>
        <v>0</v>
      </c>
      <c r="K1766" s="216" t="s">
        <v>164</v>
      </c>
      <c r="L1766" s="44"/>
      <c r="M1766" s="221" t="s">
        <v>1</v>
      </c>
      <c r="N1766" s="222" t="s">
        <v>43</v>
      </c>
      <c r="O1766" s="91"/>
      <c r="P1766" s="223">
        <f>O1766*H1766</f>
        <v>0</v>
      </c>
      <c r="Q1766" s="223">
        <v>0</v>
      </c>
      <c r="R1766" s="223">
        <f>Q1766*H1766</f>
        <v>0</v>
      </c>
      <c r="S1766" s="223">
        <v>0</v>
      </c>
      <c r="T1766" s="224">
        <f>S1766*H1766</f>
        <v>0</v>
      </c>
      <c r="U1766" s="38"/>
      <c r="V1766" s="38"/>
      <c r="W1766" s="38"/>
      <c r="X1766" s="38"/>
      <c r="Y1766" s="38"/>
      <c r="Z1766" s="38"/>
      <c r="AA1766" s="38"/>
      <c r="AB1766" s="38"/>
      <c r="AC1766" s="38"/>
      <c r="AD1766" s="38"/>
      <c r="AE1766" s="38"/>
      <c r="AR1766" s="225" t="s">
        <v>254</v>
      </c>
      <c r="AT1766" s="225" t="s">
        <v>160</v>
      </c>
      <c r="AU1766" s="225" t="s">
        <v>87</v>
      </c>
      <c r="AY1766" s="17" t="s">
        <v>157</v>
      </c>
      <c r="BE1766" s="226">
        <f>IF(N1766="základní",J1766,0)</f>
        <v>0</v>
      </c>
      <c r="BF1766" s="226">
        <f>IF(N1766="snížená",J1766,0)</f>
        <v>0</v>
      </c>
      <c r="BG1766" s="226">
        <f>IF(N1766="zákl. přenesená",J1766,0)</f>
        <v>0</v>
      </c>
      <c r="BH1766" s="226">
        <f>IF(N1766="sníž. přenesená",J1766,0)</f>
        <v>0</v>
      </c>
      <c r="BI1766" s="226">
        <f>IF(N1766="nulová",J1766,0)</f>
        <v>0</v>
      </c>
      <c r="BJ1766" s="17" t="s">
        <v>85</v>
      </c>
      <c r="BK1766" s="226">
        <f>ROUND(I1766*H1766,2)</f>
        <v>0</v>
      </c>
      <c r="BL1766" s="17" t="s">
        <v>254</v>
      </c>
      <c r="BM1766" s="225" t="s">
        <v>3474</v>
      </c>
    </row>
    <row r="1767" s="14" customFormat="1">
      <c r="A1767" s="14"/>
      <c r="B1767" s="238"/>
      <c r="C1767" s="239"/>
      <c r="D1767" s="229" t="s">
        <v>167</v>
      </c>
      <c r="E1767" s="240" t="s">
        <v>1</v>
      </c>
      <c r="F1767" s="241" t="s">
        <v>222</v>
      </c>
      <c r="G1767" s="239"/>
      <c r="H1767" s="242">
        <v>9</v>
      </c>
      <c r="I1767" s="243"/>
      <c r="J1767" s="239"/>
      <c r="K1767" s="239"/>
      <c r="L1767" s="244"/>
      <c r="M1767" s="245"/>
      <c r="N1767" s="246"/>
      <c r="O1767" s="246"/>
      <c r="P1767" s="246"/>
      <c r="Q1767" s="246"/>
      <c r="R1767" s="246"/>
      <c r="S1767" s="246"/>
      <c r="T1767" s="247"/>
      <c r="U1767" s="14"/>
      <c r="V1767" s="14"/>
      <c r="W1767" s="14"/>
      <c r="X1767" s="14"/>
      <c r="Y1767" s="14"/>
      <c r="Z1767" s="14"/>
      <c r="AA1767" s="14"/>
      <c r="AB1767" s="14"/>
      <c r="AC1767" s="14"/>
      <c r="AD1767" s="14"/>
      <c r="AE1767" s="14"/>
      <c r="AT1767" s="248" t="s">
        <v>167</v>
      </c>
      <c r="AU1767" s="248" t="s">
        <v>87</v>
      </c>
      <c r="AV1767" s="14" t="s">
        <v>87</v>
      </c>
      <c r="AW1767" s="14" t="s">
        <v>33</v>
      </c>
      <c r="AX1767" s="14" t="s">
        <v>85</v>
      </c>
      <c r="AY1767" s="248" t="s">
        <v>157</v>
      </c>
    </row>
    <row r="1768" s="2" customFormat="1" ht="24.15" customHeight="1">
      <c r="A1768" s="38"/>
      <c r="B1768" s="39"/>
      <c r="C1768" s="260" t="s">
        <v>3475</v>
      </c>
      <c r="D1768" s="260" t="s">
        <v>240</v>
      </c>
      <c r="E1768" s="261" t="s">
        <v>3476</v>
      </c>
      <c r="F1768" s="262" t="s">
        <v>3477</v>
      </c>
      <c r="G1768" s="263" t="s">
        <v>352</v>
      </c>
      <c r="H1768" s="264">
        <v>9</v>
      </c>
      <c r="I1768" s="265"/>
      <c r="J1768" s="266">
        <f>ROUND(I1768*H1768,2)</f>
        <v>0</v>
      </c>
      <c r="K1768" s="262" t="s">
        <v>164</v>
      </c>
      <c r="L1768" s="267"/>
      <c r="M1768" s="268" t="s">
        <v>1</v>
      </c>
      <c r="N1768" s="269" t="s">
        <v>43</v>
      </c>
      <c r="O1768" s="91"/>
      <c r="P1768" s="223">
        <f>O1768*H1768</f>
        <v>0</v>
      </c>
      <c r="Q1768" s="223">
        <v>0.020500000000000001</v>
      </c>
      <c r="R1768" s="223">
        <f>Q1768*H1768</f>
        <v>0.1845</v>
      </c>
      <c r="S1768" s="223">
        <v>0</v>
      </c>
      <c r="T1768" s="224">
        <f>S1768*H1768</f>
        <v>0</v>
      </c>
      <c r="U1768" s="38"/>
      <c r="V1768" s="38"/>
      <c r="W1768" s="38"/>
      <c r="X1768" s="38"/>
      <c r="Y1768" s="38"/>
      <c r="Z1768" s="38"/>
      <c r="AA1768" s="38"/>
      <c r="AB1768" s="38"/>
      <c r="AC1768" s="38"/>
      <c r="AD1768" s="38"/>
      <c r="AE1768" s="38"/>
      <c r="AR1768" s="225" t="s">
        <v>367</v>
      </c>
      <c r="AT1768" s="225" t="s">
        <v>240</v>
      </c>
      <c r="AU1768" s="225" t="s">
        <v>87</v>
      </c>
      <c r="AY1768" s="17" t="s">
        <v>157</v>
      </c>
      <c r="BE1768" s="226">
        <f>IF(N1768="základní",J1768,0)</f>
        <v>0</v>
      </c>
      <c r="BF1768" s="226">
        <f>IF(N1768="snížená",J1768,0)</f>
        <v>0</v>
      </c>
      <c r="BG1768" s="226">
        <f>IF(N1768="zákl. přenesená",J1768,0)</f>
        <v>0</v>
      </c>
      <c r="BH1768" s="226">
        <f>IF(N1768="sníž. přenesená",J1768,0)</f>
        <v>0</v>
      </c>
      <c r="BI1768" s="226">
        <f>IF(N1768="nulová",J1768,0)</f>
        <v>0</v>
      </c>
      <c r="BJ1768" s="17" t="s">
        <v>85</v>
      </c>
      <c r="BK1768" s="226">
        <f>ROUND(I1768*H1768,2)</f>
        <v>0</v>
      </c>
      <c r="BL1768" s="17" t="s">
        <v>254</v>
      </c>
      <c r="BM1768" s="225" t="s">
        <v>3478</v>
      </c>
    </row>
    <row r="1769" s="2" customFormat="1" ht="37.8" customHeight="1">
      <c r="A1769" s="38"/>
      <c r="B1769" s="39"/>
      <c r="C1769" s="214" t="s">
        <v>3479</v>
      </c>
      <c r="D1769" s="214" t="s">
        <v>160</v>
      </c>
      <c r="E1769" s="215" t="s">
        <v>3480</v>
      </c>
      <c r="F1769" s="216" t="s">
        <v>3481</v>
      </c>
      <c r="G1769" s="217" t="s">
        <v>352</v>
      </c>
      <c r="H1769" s="218">
        <v>2</v>
      </c>
      <c r="I1769" s="219"/>
      <c r="J1769" s="220">
        <f>ROUND(I1769*H1769,2)</f>
        <v>0</v>
      </c>
      <c r="K1769" s="216" t="s">
        <v>164</v>
      </c>
      <c r="L1769" s="44"/>
      <c r="M1769" s="221" t="s">
        <v>1</v>
      </c>
      <c r="N1769" s="222" t="s">
        <v>43</v>
      </c>
      <c r="O1769" s="91"/>
      <c r="P1769" s="223">
        <f>O1769*H1769</f>
        <v>0</v>
      </c>
      <c r="Q1769" s="223">
        <v>0</v>
      </c>
      <c r="R1769" s="223">
        <f>Q1769*H1769</f>
        <v>0</v>
      </c>
      <c r="S1769" s="223">
        <v>0</v>
      </c>
      <c r="T1769" s="224">
        <f>S1769*H1769</f>
        <v>0</v>
      </c>
      <c r="U1769" s="38"/>
      <c r="V1769" s="38"/>
      <c r="W1769" s="38"/>
      <c r="X1769" s="38"/>
      <c r="Y1769" s="38"/>
      <c r="Z1769" s="38"/>
      <c r="AA1769" s="38"/>
      <c r="AB1769" s="38"/>
      <c r="AC1769" s="38"/>
      <c r="AD1769" s="38"/>
      <c r="AE1769" s="38"/>
      <c r="AR1769" s="225" t="s">
        <v>254</v>
      </c>
      <c r="AT1769" s="225" t="s">
        <v>160</v>
      </c>
      <c r="AU1769" s="225" t="s">
        <v>87</v>
      </c>
      <c r="AY1769" s="17" t="s">
        <v>157</v>
      </c>
      <c r="BE1769" s="226">
        <f>IF(N1769="základní",J1769,0)</f>
        <v>0</v>
      </c>
      <c r="BF1769" s="226">
        <f>IF(N1769="snížená",J1769,0)</f>
        <v>0</v>
      </c>
      <c r="BG1769" s="226">
        <f>IF(N1769="zákl. přenesená",J1769,0)</f>
        <v>0</v>
      </c>
      <c r="BH1769" s="226">
        <f>IF(N1769="sníž. přenesená",J1769,0)</f>
        <v>0</v>
      </c>
      <c r="BI1769" s="226">
        <f>IF(N1769="nulová",J1769,0)</f>
        <v>0</v>
      </c>
      <c r="BJ1769" s="17" t="s">
        <v>85</v>
      </c>
      <c r="BK1769" s="226">
        <f>ROUND(I1769*H1769,2)</f>
        <v>0</v>
      </c>
      <c r="BL1769" s="17" t="s">
        <v>254</v>
      </c>
      <c r="BM1769" s="225" t="s">
        <v>3482</v>
      </c>
    </row>
    <row r="1770" s="14" customFormat="1">
      <c r="A1770" s="14"/>
      <c r="B1770" s="238"/>
      <c r="C1770" s="239"/>
      <c r="D1770" s="229" t="s">
        <v>167</v>
      </c>
      <c r="E1770" s="240" t="s">
        <v>1</v>
      </c>
      <c r="F1770" s="241" t="s">
        <v>87</v>
      </c>
      <c r="G1770" s="239"/>
      <c r="H1770" s="242">
        <v>2</v>
      </c>
      <c r="I1770" s="243"/>
      <c r="J1770" s="239"/>
      <c r="K1770" s="239"/>
      <c r="L1770" s="244"/>
      <c r="M1770" s="245"/>
      <c r="N1770" s="246"/>
      <c r="O1770" s="246"/>
      <c r="P1770" s="246"/>
      <c r="Q1770" s="246"/>
      <c r="R1770" s="246"/>
      <c r="S1770" s="246"/>
      <c r="T1770" s="247"/>
      <c r="U1770" s="14"/>
      <c r="V1770" s="14"/>
      <c r="W1770" s="14"/>
      <c r="X1770" s="14"/>
      <c r="Y1770" s="14"/>
      <c r="Z1770" s="14"/>
      <c r="AA1770" s="14"/>
      <c r="AB1770" s="14"/>
      <c r="AC1770" s="14"/>
      <c r="AD1770" s="14"/>
      <c r="AE1770" s="14"/>
      <c r="AT1770" s="248" t="s">
        <v>167</v>
      </c>
      <c r="AU1770" s="248" t="s">
        <v>87</v>
      </c>
      <c r="AV1770" s="14" t="s">
        <v>87</v>
      </c>
      <c r="AW1770" s="14" t="s">
        <v>33</v>
      </c>
      <c r="AX1770" s="14" t="s">
        <v>85</v>
      </c>
      <c r="AY1770" s="248" t="s">
        <v>157</v>
      </c>
    </row>
    <row r="1771" s="2" customFormat="1" ht="24.15" customHeight="1">
      <c r="A1771" s="38"/>
      <c r="B1771" s="39"/>
      <c r="C1771" s="260" t="s">
        <v>929</v>
      </c>
      <c r="D1771" s="260" t="s">
        <v>240</v>
      </c>
      <c r="E1771" s="261" t="s">
        <v>3483</v>
      </c>
      <c r="F1771" s="262" t="s">
        <v>3484</v>
      </c>
      <c r="G1771" s="263" t="s">
        <v>352</v>
      </c>
      <c r="H1771" s="264">
        <v>1</v>
      </c>
      <c r="I1771" s="265"/>
      <c r="J1771" s="266">
        <f>ROUND(I1771*H1771,2)</f>
        <v>0</v>
      </c>
      <c r="K1771" s="262" t="s">
        <v>164</v>
      </c>
      <c r="L1771" s="267"/>
      <c r="M1771" s="268" t="s">
        <v>1</v>
      </c>
      <c r="N1771" s="269" t="s">
        <v>43</v>
      </c>
      <c r="O1771" s="91"/>
      <c r="P1771" s="223">
        <f>O1771*H1771</f>
        <v>0</v>
      </c>
      <c r="Q1771" s="223">
        <v>0.035000000000000003</v>
      </c>
      <c r="R1771" s="223">
        <f>Q1771*H1771</f>
        <v>0.035000000000000003</v>
      </c>
      <c r="S1771" s="223">
        <v>0</v>
      </c>
      <c r="T1771" s="224">
        <f>S1771*H1771</f>
        <v>0</v>
      </c>
      <c r="U1771" s="38"/>
      <c r="V1771" s="38"/>
      <c r="W1771" s="38"/>
      <c r="X1771" s="38"/>
      <c r="Y1771" s="38"/>
      <c r="Z1771" s="38"/>
      <c r="AA1771" s="38"/>
      <c r="AB1771" s="38"/>
      <c r="AC1771" s="38"/>
      <c r="AD1771" s="38"/>
      <c r="AE1771" s="38"/>
      <c r="AR1771" s="225" t="s">
        <v>367</v>
      </c>
      <c r="AT1771" s="225" t="s">
        <v>240</v>
      </c>
      <c r="AU1771" s="225" t="s">
        <v>87</v>
      </c>
      <c r="AY1771" s="17" t="s">
        <v>157</v>
      </c>
      <c r="BE1771" s="226">
        <f>IF(N1771="základní",J1771,0)</f>
        <v>0</v>
      </c>
      <c r="BF1771" s="226">
        <f>IF(N1771="snížená",J1771,0)</f>
        <v>0</v>
      </c>
      <c r="BG1771" s="226">
        <f>IF(N1771="zákl. přenesená",J1771,0)</f>
        <v>0</v>
      </c>
      <c r="BH1771" s="226">
        <f>IF(N1771="sníž. přenesená",J1771,0)</f>
        <v>0</v>
      </c>
      <c r="BI1771" s="226">
        <f>IF(N1771="nulová",J1771,0)</f>
        <v>0</v>
      </c>
      <c r="BJ1771" s="17" t="s">
        <v>85</v>
      </c>
      <c r="BK1771" s="226">
        <f>ROUND(I1771*H1771,2)</f>
        <v>0</v>
      </c>
      <c r="BL1771" s="17" t="s">
        <v>254</v>
      </c>
      <c r="BM1771" s="225" t="s">
        <v>3485</v>
      </c>
    </row>
    <row r="1772" s="14" customFormat="1">
      <c r="A1772" s="14"/>
      <c r="B1772" s="238"/>
      <c r="C1772" s="239"/>
      <c r="D1772" s="229" t="s">
        <v>167</v>
      </c>
      <c r="E1772" s="240" t="s">
        <v>1</v>
      </c>
      <c r="F1772" s="241" t="s">
        <v>85</v>
      </c>
      <c r="G1772" s="239"/>
      <c r="H1772" s="242">
        <v>1</v>
      </c>
      <c r="I1772" s="243"/>
      <c r="J1772" s="239"/>
      <c r="K1772" s="239"/>
      <c r="L1772" s="244"/>
      <c r="M1772" s="245"/>
      <c r="N1772" s="246"/>
      <c r="O1772" s="246"/>
      <c r="P1772" s="246"/>
      <c r="Q1772" s="246"/>
      <c r="R1772" s="246"/>
      <c r="S1772" s="246"/>
      <c r="T1772" s="247"/>
      <c r="U1772" s="14"/>
      <c r="V1772" s="14"/>
      <c r="W1772" s="14"/>
      <c r="X1772" s="14"/>
      <c r="Y1772" s="14"/>
      <c r="Z1772" s="14"/>
      <c r="AA1772" s="14"/>
      <c r="AB1772" s="14"/>
      <c r="AC1772" s="14"/>
      <c r="AD1772" s="14"/>
      <c r="AE1772" s="14"/>
      <c r="AT1772" s="248" t="s">
        <v>167</v>
      </c>
      <c r="AU1772" s="248" t="s">
        <v>87</v>
      </c>
      <c r="AV1772" s="14" t="s">
        <v>87</v>
      </c>
      <c r="AW1772" s="14" t="s">
        <v>33</v>
      </c>
      <c r="AX1772" s="14" t="s">
        <v>85</v>
      </c>
      <c r="AY1772" s="248" t="s">
        <v>157</v>
      </c>
    </row>
    <row r="1773" s="2" customFormat="1" ht="24.15" customHeight="1">
      <c r="A1773" s="38"/>
      <c r="B1773" s="39"/>
      <c r="C1773" s="260" t="s">
        <v>1028</v>
      </c>
      <c r="D1773" s="260" t="s">
        <v>240</v>
      </c>
      <c r="E1773" s="261" t="s">
        <v>3486</v>
      </c>
      <c r="F1773" s="262" t="s">
        <v>3487</v>
      </c>
      <c r="G1773" s="263" t="s">
        <v>352</v>
      </c>
      <c r="H1773" s="264">
        <v>1</v>
      </c>
      <c r="I1773" s="265"/>
      <c r="J1773" s="266">
        <f>ROUND(I1773*H1773,2)</f>
        <v>0</v>
      </c>
      <c r="K1773" s="262" t="s">
        <v>164</v>
      </c>
      <c r="L1773" s="267"/>
      <c r="M1773" s="268" t="s">
        <v>1</v>
      </c>
      <c r="N1773" s="269" t="s">
        <v>43</v>
      </c>
      <c r="O1773" s="91"/>
      <c r="P1773" s="223">
        <f>O1773*H1773</f>
        <v>0</v>
      </c>
      <c r="Q1773" s="223">
        <v>0.032000000000000001</v>
      </c>
      <c r="R1773" s="223">
        <f>Q1773*H1773</f>
        <v>0.032000000000000001</v>
      </c>
      <c r="S1773" s="223">
        <v>0</v>
      </c>
      <c r="T1773" s="224">
        <f>S1773*H1773</f>
        <v>0</v>
      </c>
      <c r="U1773" s="38"/>
      <c r="V1773" s="38"/>
      <c r="W1773" s="38"/>
      <c r="X1773" s="38"/>
      <c r="Y1773" s="38"/>
      <c r="Z1773" s="38"/>
      <c r="AA1773" s="38"/>
      <c r="AB1773" s="38"/>
      <c r="AC1773" s="38"/>
      <c r="AD1773" s="38"/>
      <c r="AE1773" s="38"/>
      <c r="AR1773" s="225" t="s">
        <v>367</v>
      </c>
      <c r="AT1773" s="225" t="s">
        <v>240</v>
      </c>
      <c r="AU1773" s="225" t="s">
        <v>87</v>
      </c>
      <c r="AY1773" s="17" t="s">
        <v>157</v>
      </c>
      <c r="BE1773" s="226">
        <f>IF(N1773="základní",J1773,0)</f>
        <v>0</v>
      </c>
      <c r="BF1773" s="226">
        <f>IF(N1773="snížená",J1773,0)</f>
        <v>0</v>
      </c>
      <c r="BG1773" s="226">
        <f>IF(N1773="zákl. přenesená",J1773,0)</f>
        <v>0</v>
      </c>
      <c r="BH1773" s="226">
        <f>IF(N1773="sníž. přenesená",J1773,0)</f>
        <v>0</v>
      </c>
      <c r="BI1773" s="226">
        <f>IF(N1773="nulová",J1773,0)</f>
        <v>0</v>
      </c>
      <c r="BJ1773" s="17" t="s">
        <v>85</v>
      </c>
      <c r="BK1773" s="226">
        <f>ROUND(I1773*H1773,2)</f>
        <v>0</v>
      </c>
      <c r="BL1773" s="17" t="s">
        <v>254</v>
      </c>
      <c r="BM1773" s="225" t="s">
        <v>3488</v>
      </c>
    </row>
    <row r="1774" s="14" customFormat="1">
      <c r="A1774" s="14"/>
      <c r="B1774" s="238"/>
      <c r="C1774" s="239"/>
      <c r="D1774" s="229" t="s">
        <v>167</v>
      </c>
      <c r="E1774" s="240" t="s">
        <v>1</v>
      </c>
      <c r="F1774" s="241" t="s">
        <v>85</v>
      </c>
      <c r="G1774" s="239"/>
      <c r="H1774" s="242">
        <v>1</v>
      </c>
      <c r="I1774" s="243"/>
      <c r="J1774" s="239"/>
      <c r="K1774" s="239"/>
      <c r="L1774" s="244"/>
      <c r="M1774" s="245"/>
      <c r="N1774" s="246"/>
      <c r="O1774" s="246"/>
      <c r="P1774" s="246"/>
      <c r="Q1774" s="246"/>
      <c r="R1774" s="246"/>
      <c r="S1774" s="246"/>
      <c r="T1774" s="247"/>
      <c r="U1774" s="14"/>
      <c r="V1774" s="14"/>
      <c r="W1774" s="14"/>
      <c r="X1774" s="14"/>
      <c r="Y1774" s="14"/>
      <c r="Z1774" s="14"/>
      <c r="AA1774" s="14"/>
      <c r="AB1774" s="14"/>
      <c r="AC1774" s="14"/>
      <c r="AD1774" s="14"/>
      <c r="AE1774" s="14"/>
      <c r="AT1774" s="248" t="s">
        <v>167</v>
      </c>
      <c r="AU1774" s="248" t="s">
        <v>87</v>
      </c>
      <c r="AV1774" s="14" t="s">
        <v>87</v>
      </c>
      <c r="AW1774" s="14" t="s">
        <v>33</v>
      </c>
      <c r="AX1774" s="14" t="s">
        <v>85</v>
      </c>
      <c r="AY1774" s="248" t="s">
        <v>157</v>
      </c>
    </row>
    <row r="1775" s="2" customFormat="1" ht="37.8" customHeight="1">
      <c r="A1775" s="38"/>
      <c r="B1775" s="39"/>
      <c r="C1775" s="214" t="s">
        <v>1261</v>
      </c>
      <c r="D1775" s="214" t="s">
        <v>160</v>
      </c>
      <c r="E1775" s="215" t="s">
        <v>3489</v>
      </c>
      <c r="F1775" s="216" t="s">
        <v>3490</v>
      </c>
      <c r="G1775" s="217" t="s">
        <v>352</v>
      </c>
      <c r="H1775" s="218">
        <v>2</v>
      </c>
      <c r="I1775" s="219"/>
      <c r="J1775" s="220">
        <f>ROUND(I1775*H1775,2)</f>
        <v>0</v>
      </c>
      <c r="K1775" s="216" t="s">
        <v>164</v>
      </c>
      <c r="L1775" s="44"/>
      <c r="M1775" s="221" t="s">
        <v>1</v>
      </c>
      <c r="N1775" s="222" t="s">
        <v>43</v>
      </c>
      <c r="O1775" s="91"/>
      <c r="P1775" s="223">
        <f>O1775*H1775</f>
        <v>0</v>
      </c>
      <c r="Q1775" s="223">
        <v>0</v>
      </c>
      <c r="R1775" s="223">
        <f>Q1775*H1775</f>
        <v>0</v>
      </c>
      <c r="S1775" s="223">
        <v>0</v>
      </c>
      <c r="T1775" s="224">
        <f>S1775*H1775</f>
        <v>0</v>
      </c>
      <c r="U1775" s="38"/>
      <c r="V1775" s="38"/>
      <c r="W1775" s="38"/>
      <c r="X1775" s="38"/>
      <c r="Y1775" s="38"/>
      <c r="Z1775" s="38"/>
      <c r="AA1775" s="38"/>
      <c r="AB1775" s="38"/>
      <c r="AC1775" s="38"/>
      <c r="AD1775" s="38"/>
      <c r="AE1775" s="38"/>
      <c r="AR1775" s="225" t="s">
        <v>254</v>
      </c>
      <c r="AT1775" s="225" t="s">
        <v>160</v>
      </c>
      <c r="AU1775" s="225" t="s">
        <v>87</v>
      </c>
      <c r="AY1775" s="17" t="s">
        <v>157</v>
      </c>
      <c r="BE1775" s="226">
        <f>IF(N1775="základní",J1775,0)</f>
        <v>0</v>
      </c>
      <c r="BF1775" s="226">
        <f>IF(N1775="snížená",J1775,0)</f>
        <v>0</v>
      </c>
      <c r="BG1775" s="226">
        <f>IF(N1775="zákl. přenesená",J1775,0)</f>
        <v>0</v>
      </c>
      <c r="BH1775" s="226">
        <f>IF(N1775="sníž. přenesená",J1775,0)</f>
        <v>0</v>
      </c>
      <c r="BI1775" s="226">
        <f>IF(N1775="nulová",J1775,0)</f>
        <v>0</v>
      </c>
      <c r="BJ1775" s="17" t="s">
        <v>85</v>
      </c>
      <c r="BK1775" s="226">
        <f>ROUND(I1775*H1775,2)</f>
        <v>0</v>
      </c>
      <c r="BL1775" s="17" t="s">
        <v>254</v>
      </c>
      <c r="BM1775" s="225" t="s">
        <v>3491</v>
      </c>
    </row>
    <row r="1776" s="14" customFormat="1">
      <c r="A1776" s="14"/>
      <c r="B1776" s="238"/>
      <c r="C1776" s="239"/>
      <c r="D1776" s="229" t="s">
        <v>167</v>
      </c>
      <c r="E1776" s="240" t="s">
        <v>1</v>
      </c>
      <c r="F1776" s="241" t="s">
        <v>87</v>
      </c>
      <c r="G1776" s="239"/>
      <c r="H1776" s="242">
        <v>2</v>
      </c>
      <c r="I1776" s="243"/>
      <c r="J1776" s="239"/>
      <c r="K1776" s="239"/>
      <c r="L1776" s="244"/>
      <c r="M1776" s="245"/>
      <c r="N1776" s="246"/>
      <c r="O1776" s="246"/>
      <c r="P1776" s="246"/>
      <c r="Q1776" s="246"/>
      <c r="R1776" s="246"/>
      <c r="S1776" s="246"/>
      <c r="T1776" s="247"/>
      <c r="U1776" s="14"/>
      <c r="V1776" s="14"/>
      <c r="W1776" s="14"/>
      <c r="X1776" s="14"/>
      <c r="Y1776" s="14"/>
      <c r="Z1776" s="14"/>
      <c r="AA1776" s="14"/>
      <c r="AB1776" s="14"/>
      <c r="AC1776" s="14"/>
      <c r="AD1776" s="14"/>
      <c r="AE1776" s="14"/>
      <c r="AT1776" s="248" t="s">
        <v>167</v>
      </c>
      <c r="AU1776" s="248" t="s">
        <v>87</v>
      </c>
      <c r="AV1776" s="14" t="s">
        <v>87</v>
      </c>
      <c r="AW1776" s="14" t="s">
        <v>33</v>
      </c>
      <c r="AX1776" s="14" t="s">
        <v>85</v>
      </c>
      <c r="AY1776" s="248" t="s">
        <v>157</v>
      </c>
    </row>
    <row r="1777" s="2" customFormat="1" ht="24.15" customHeight="1">
      <c r="A1777" s="38"/>
      <c r="B1777" s="39"/>
      <c r="C1777" s="260" t="s">
        <v>1287</v>
      </c>
      <c r="D1777" s="260" t="s">
        <v>240</v>
      </c>
      <c r="E1777" s="261" t="s">
        <v>3492</v>
      </c>
      <c r="F1777" s="262" t="s">
        <v>3493</v>
      </c>
      <c r="G1777" s="263" t="s">
        <v>352</v>
      </c>
      <c r="H1777" s="264">
        <v>2</v>
      </c>
      <c r="I1777" s="265"/>
      <c r="J1777" s="266">
        <f>ROUND(I1777*H1777,2)</f>
        <v>0</v>
      </c>
      <c r="K1777" s="262" t="s">
        <v>1</v>
      </c>
      <c r="L1777" s="267"/>
      <c r="M1777" s="268" t="s">
        <v>1</v>
      </c>
      <c r="N1777" s="269" t="s">
        <v>43</v>
      </c>
      <c r="O1777" s="91"/>
      <c r="P1777" s="223">
        <f>O1777*H1777</f>
        <v>0</v>
      </c>
      <c r="Q1777" s="223">
        <v>0.024299999999999999</v>
      </c>
      <c r="R1777" s="223">
        <f>Q1777*H1777</f>
        <v>0.048599999999999997</v>
      </c>
      <c r="S1777" s="223">
        <v>0</v>
      </c>
      <c r="T1777" s="224">
        <f>S1777*H1777</f>
        <v>0</v>
      </c>
      <c r="U1777" s="38"/>
      <c r="V1777" s="38"/>
      <c r="W1777" s="38"/>
      <c r="X1777" s="38"/>
      <c r="Y1777" s="38"/>
      <c r="Z1777" s="38"/>
      <c r="AA1777" s="38"/>
      <c r="AB1777" s="38"/>
      <c r="AC1777" s="38"/>
      <c r="AD1777" s="38"/>
      <c r="AE1777" s="38"/>
      <c r="AR1777" s="225" t="s">
        <v>367</v>
      </c>
      <c r="AT1777" s="225" t="s">
        <v>240</v>
      </c>
      <c r="AU1777" s="225" t="s">
        <v>87</v>
      </c>
      <c r="AY1777" s="17" t="s">
        <v>157</v>
      </c>
      <c r="BE1777" s="226">
        <f>IF(N1777="základní",J1777,0)</f>
        <v>0</v>
      </c>
      <c r="BF1777" s="226">
        <f>IF(N1777="snížená",J1777,0)</f>
        <v>0</v>
      </c>
      <c r="BG1777" s="226">
        <f>IF(N1777="zákl. přenesená",J1777,0)</f>
        <v>0</v>
      </c>
      <c r="BH1777" s="226">
        <f>IF(N1777="sníž. přenesená",J1777,0)</f>
        <v>0</v>
      </c>
      <c r="BI1777" s="226">
        <f>IF(N1777="nulová",J1777,0)</f>
        <v>0</v>
      </c>
      <c r="BJ1777" s="17" t="s">
        <v>85</v>
      </c>
      <c r="BK1777" s="226">
        <f>ROUND(I1777*H1777,2)</f>
        <v>0</v>
      </c>
      <c r="BL1777" s="17" t="s">
        <v>254</v>
      </c>
      <c r="BM1777" s="225" t="s">
        <v>3494</v>
      </c>
    </row>
    <row r="1778" s="2" customFormat="1" ht="37.8" customHeight="1">
      <c r="A1778" s="38"/>
      <c r="B1778" s="39"/>
      <c r="C1778" s="214" t="s">
        <v>1301</v>
      </c>
      <c r="D1778" s="214" t="s">
        <v>160</v>
      </c>
      <c r="E1778" s="215" t="s">
        <v>3495</v>
      </c>
      <c r="F1778" s="216" t="s">
        <v>3496</v>
      </c>
      <c r="G1778" s="217" t="s">
        <v>352</v>
      </c>
      <c r="H1778" s="218">
        <v>3</v>
      </c>
      <c r="I1778" s="219"/>
      <c r="J1778" s="220">
        <f>ROUND(I1778*H1778,2)</f>
        <v>0</v>
      </c>
      <c r="K1778" s="216" t="s">
        <v>164</v>
      </c>
      <c r="L1778" s="44"/>
      <c r="M1778" s="221" t="s">
        <v>1</v>
      </c>
      <c r="N1778" s="222" t="s">
        <v>43</v>
      </c>
      <c r="O1778" s="91"/>
      <c r="P1778" s="223">
        <f>O1778*H1778</f>
        <v>0</v>
      </c>
      <c r="Q1778" s="223">
        <v>0</v>
      </c>
      <c r="R1778" s="223">
        <f>Q1778*H1778</f>
        <v>0</v>
      </c>
      <c r="S1778" s="223">
        <v>0</v>
      </c>
      <c r="T1778" s="224">
        <f>S1778*H1778</f>
        <v>0</v>
      </c>
      <c r="U1778" s="38"/>
      <c r="V1778" s="38"/>
      <c r="W1778" s="38"/>
      <c r="X1778" s="38"/>
      <c r="Y1778" s="38"/>
      <c r="Z1778" s="38"/>
      <c r="AA1778" s="38"/>
      <c r="AB1778" s="38"/>
      <c r="AC1778" s="38"/>
      <c r="AD1778" s="38"/>
      <c r="AE1778" s="38"/>
      <c r="AR1778" s="225" t="s">
        <v>254</v>
      </c>
      <c r="AT1778" s="225" t="s">
        <v>160</v>
      </c>
      <c r="AU1778" s="225" t="s">
        <v>87</v>
      </c>
      <c r="AY1778" s="17" t="s">
        <v>157</v>
      </c>
      <c r="BE1778" s="226">
        <f>IF(N1778="základní",J1778,0)</f>
        <v>0</v>
      </c>
      <c r="BF1778" s="226">
        <f>IF(N1778="snížená",J1778,0)</f>
        <v>0</v>
      </c>
      <c r="BG1778" s="226">
        <f>IF(N1778="zákl. přenesená",J1778,0)</f>
        <v>0</v>
      </c>
      <c r="BH1778" s="226">
        <f>IF(N1778="sníž. přenesená",J1778,0)</f>
        <v>0</v>
      </c>
      <c r="BI1778" s="226">
        <f>IF(N1778="nulová",J1778,0)</f>
        <v>0</v>
      </c>
      <c r="BJ1778" s="17" t="s">
        <v>85</v>
      </c>
      <c r="BK1778" s="226">
        <f>ROUND(I1778*H1778,2)</f>
        <v>0</v>
      </c>
      <c r="BL1778" s="17" t="s">
        <v>254</v>
      </c>
      <c r="BM1778" s="225" t="s">
        <v>3497</v>
      </c>
    </row>
    <row r="1779" s="14" customFormat="1">
      <c r="A1779" s="14"/>
      <c r="B1779" s="238"/>
      <c r="C1779" s="239"/>
      <c r="D1779" s="229" t="s">
        <v>167</v>
      </c>
      <c r="E1779" s="240" t="s">
        <v>1</v>
      </c>
      <c r="F1779" s="241" t="s">
        <v>158</v>
      </c>
      <c r="G1779" s="239"/>
      <c r="H1779" s="242">
        <v>3</v>
      </c>
      <c r="I1779" s="243"/>
      <c r="J1779" s="239"/>
      <c r="K1779" s="239"/>
      <c r="L1779" s="244"/>
      <c r="M1779" s="245"/>
      <c r="N1779" s="246"/>
      <c r="O1779" s="246"/>
      <c r="P1779" s="246"/>
      <c r="Q1779" s="246"/>
      <c r="R1779" s="246"/>
      <c r="S1779" s="246"/>
      <c r="T1779" s="247"/>
      <c r="U1779" s="14"/>
      <c r="V1779" s="14"/>
      <c r="W1779" s="14"/>
      <c r="X1779" s="14"/>
      <c r="Y1779" s="14"/>
      <c r="Z1779" s="14"/>
      <c r="AA1779" s="14"/>
      <c r="AB1779" s="14"/>
      <c r="AC1779" s="14"/>
      <c r="AD1779" s="14"/>
      <c r="AE1779" s="14"/>
      <c r="AT1779" s="248" t="s">
        <v>167</v>
      </c>
      <c r="AU1779" s="248" t="s">
        <v>87</v>
      </c>
      <c r="AV1779" s="14" t="s">
        <v>87</v>
      </c>
      <c r="AW1779" s="14" t="s">
        <v>33</v>
      </c>
      <c r="AX1779" s="14" t="s">
        <v>85</v>
      </c>
      <c r="AY1779" s="248" t="s">
        <v>157</v>
      </c>
    </row>
    <row r="1780" s="2" customFormat="1" ht="33" customHeight="1">
      <c r="A1780" s="38"/>
      <c r="B1780" s="39"/>
      <c r="C1780" s="260" t="s">
        <v>1474</v>
      </c>
      <c r="D1780" s="260" t="s">
        <v>240</v>
      </c>
      <c r="E1780" s="261" t="s">
        <v>3498</v>
      </c>
      <c r="F1780" s="262" t="s">
        <v>3499</v>
      </c>
      <c r="G1780" s="263" t="s">
        <v>352</v>
      </c>
      <c r="H1780" s="264">
        <v>3</v>
      </c>
      <c r="I1780" s="265"/>
      <c r="J1780" s="266">
        <f>ROUND(I1780*H1780,2)</f>
        <v>0</v>
      </c>
      <c r="K1780" s="262" t="s">
        <v>164</v>
      </c>
      <c r="L1780" s="267"/>
      <c r="M1780" s="268" t="s">
        <v>1</v>
      </c>
      <c r="N1780" s="269" t="s">
        <v>43</v>
      </c>
      <c r="O1780" s="91"/>
      <c r="P1780" s="223">
        <f>O1780*H1780</f>
        <v>0</v>
      </c>
      <c r="Q1780" s="223">
        <v>0.041000000000000002</v>
      </c>
      <c r="R1780" s="223">
        <f>Q1780*H1780</f>
        <v>0.123</v>
      </c>
      <c r="S1780" s="223">
        <v>0</v>
      </c>
      <c r="T1780" s="224">
        <f>S1780*H1780</f>
        <v>0</v>
      </c>
      <c r="U1780" s="38"/>
      <c r="V1780" s="38"/>
      <c r="W1780" s="38"/>
      <c r="X1780" s="38"/>
      <c r="Y1780" s="38"/>
      <c r="Z1780" s="38"/>
      <c r="AA1780" s="38"/>
      <c r="AB1780" s="38"/>
      <c r="AC1780" s="38"/>
      <c r="AD1780" s="38"/>
      <c r="AE1780" s="38"/>
      <c r="AR1780" s="225" t="s">
        <v>367</v>
      </c>
      <c r="AT1780" s="225" t="s">
        <v>240</v>
      </c>
      <c r="AU1780" s="225" t="s">
        <v>87</v>
      </c>
      <c r="AY1780" s="17" t="s">
        <v>157</v>
      </c>
      <c r="BE1780" s="226">
        <f>IF(N1780="základní",J1780,0)</f>
        <v>0</v>
      </c>
      <c r="BF1780" s="226">
        <f>IF(N1780="snížená",J1780,0)</f>
        <v>0</v>
      </c>
      <c r="BG1780" s="226">
        <f>IF(N1780="zákl. přenesená",J1780,0)</f>
        <v>0</v>
      </c>
      <c r="BH1780" s="226">
        <f>IF(N1780="sníž. přenesená",J1780,0)</f>
        <v>0</v>
      </c>
      <c r="BI1780" s="226">
        <f>IF(N1780="nulová",J1780,0)</f>
        <v>0</v>
      </c>
      <c r="BJ1780" s="17" t="s">
        <v>85</v>
      </c>
      <c r="BK1780" s="226">
        <f>ROUND(I1780*H1780,2)</f>
        <v>0</v>
      </c>
      <c r="BL1780" s="17" t="s">
        <v>254</v>
      </c>
      <c r="BM1780" s="225" t="s">
        <v>3500</v>
      </c>
    </row>
    <row r="1781" s="2" customFormat="1" ht="44.25" customHeight="1">
      <c r="A1781" s="38"/>
      <c r="B1781" s="39"/>
      <c r="C1781" s="214" t="s">
        <v>1500</v>
      </c>
      <c r="D1781" s="214" t="s">
        <v>160</v>
      </c>
      <c r="E1781" s="215" t="s">
        <v>3501</v>
      </c>
      <c r="F1781" s="216" t="s">
        <v>3502</v>
      </c>
      <c r="G1781" s="217" t="s">
        <v>352</v>
      </c>
      <c r="H1781" s="218">
        <v>2</v>
      </c>
      <c r="I1781" s="219"/>
      <c r="J1781" s="220">
        <f>ROUND(I1781*H1781,2)</f>
        <v>0</v>
      </c>
      <c r="K1781" s="216" t="s">
        <v>164</v>
      </c>
      <c r="L1781" s="44"/>
      <c r="M1781" s="221" t="s">
        <v>1</v>
      </c>
      <c r="N1781" s="222" t="s">
        <v>43</v>
      </c>
      <c r="O1781" s="91"/>
      <c r="P1781" s="223">
        <f>O1781*H1781</f>
        <v>0</v>
      </c>
      <c r="Q1781" s="223">
        <v>0</v>
      </c>
      <c r="R1781" s="223">
        <f>Q1781*H1781</f>
        <v>0</v>
      </c>
      <c r="S1781" s="223">
        <v>0</v>
      </c>
      <c r="T1781" s="224">
        <f>S1781*H1781</f>
        <v>0</v>
      </c>
      <c r="U1781" s="38"/>
      <c r="V1781" s="38"/>
      <c r="W1781" s="38"/>
      <c r="X1781" s="38"/>
      <c r="Y1781" s="38"/>
      <c r="Z1781" s="38"/>
      <c r="AA1781" s="38"/>
      <c r="AB1781" s="38"/>
      <c r="AC1781" s="38"/>
      <c r="AD1781" s="38"/>
      <c r="AE1781" s="38"/>
      <c r="AR1781" s="225" t="s">
        <v>254</v>
      </c>
      <c r="AT1781" s="225" t="s">
        <v>160</v>
      </c>
      <c r="AU1781" s="225" t="s">
        <v>87</v>
      </c>
      <c r="AY1781" s="17" t="s">
        <v>157</v>
      </c>
      <c r="BE1781" s="226">
        <f>IF(N1781="základní",J1781,0)</f>
        <v>0</v>
      </c>
      <c r="BF1781" s="226">
        <f>IF(N1781="snížená",J1781,0)</f>
        <v>0</v>
      </c>
      <c r="BG1781" s="226">
        <f>IF(N1781="zákl. přenesená",J1781,0)</f>
        <v>0</v>
      </c>
      <c r="BH1781" s="226">
        <f>IF(N1781="sníž. přenesená",J1781,0)</f>
        <v>0</v>
      </c>
      <c r="BI1781" s="226">
        <f>IF(N1781="nulová",J1781,0)</f>
        <v>0</v>
      </c>
      <c r="BJ1781" s="17" t="s">
        <v>85</v>
      </c>
      <c r="BK1781" s="226">
        <f>ROUND(I1781*H1781,2)</f>
        <v>0</v>
      </c>
      <c r="BL1781" s="17" t="s">
        <v>254</v>
      </c>
      <c r="BM1781" s="225" t="s">
        <v>3503</v>
      </c>
    </row>
    <row r="1782" s="2" customFormat="1" ht="24.15" customHeight="1">
      <c r="A1782" s="38"/>
      <c r="B1782" s="39"/>
      <c r="C1782" s="260" t="s">
        <v>1535</v>
      </c>
      <c r="D1782" s="260" t="s">
        <v>240</v>
      </c>
      <c r="E1782" s="261" t="s">
        <v>3504</v>
      </c>
      <c r="F1782" s="262" t="s">
        <v>3505</v>
      </c>
      <c r="G1782" s="263" t="s">
        <v>352</v>
      </c>
      <c r="H1782" s="264">
        <v>2</v>
      </c>
      <c r="I1782" s="265"/>
      <c r="J1782" s="266">
        <f>ROUND(I1782*H1782,2)</f>
        <v>0</v>
      </c>
      <c r="K1782" s="262" t="s">
        <v>1</v>
      </c>
      <c r="L1782" s="267"/>
      <c r="M1782" s="268" t="s">
        <v>1</v>
      </c>
      <c r="N1782" s="269" t="s">
        <v>43</v>
      </c>
      <c r="O1782" s="91"/>
      <c r="P1782" s="223">
        <f>O1782*H1782</f>
        <v>0</v>
      </c>
      <c r="Q1782" s="223">
        <v>0.020500000000000001</v>
      </c>
      <c r="R1782" s="223">
        <f>Q1782*H1782</f>
        <v>0.041000000000000002</v>
      </c>
      <c r="S1782" s="223">
        <v>0</v>
      </c>
      <c r="T1782" s="224">
        <f>S1782*H1782</f>
        <v>0</v>
      </c>
      <c r="U1782" s="38"/>
      <c r="V1782" s="38"/>
      <c r="W1782" s="38"/>
      <c r="X1782" s="38"/>
      <c r="Y1782" s="38"/>
      <c r="Z1782" s="38"/>
      <c r="AA1782" s="38"/>
      <c r="AB1782" s="38"/>
      <c r="AC1782" s="38"/>
      <c r="AD1782" s="38"/>
      <c r="AE1782" s="38"/>
      <c r="AR1782" s="225" t="s">
        <v>367</v>
      </c>
      <c r="AT1782" s="225" t="s">
        <v>240</v>
      </c>
      <c r="AU1782" s="225" t="s">
        <v>87</v>
      </c>
      <c r="AY1782" s="17" t="s">
        <v>157</v>
      </c>
      <c r="BE1782" s="226">
        <f>IF(N1782="základní",J1782,0)</f>
        <v>0</v>
      </c>
      <c r="BF1782" s="226">
        <f>IF(N1782="snížená",J1782,0)</f>
        <v>0</v>
      </c>
      <c r="BG1782" s="226">
        <f>IF(N1782="zákl. přenesená",J1782,0)</f>
        <v>0</v>
      </c>
      <c r="BH1782" s="226">
        <f>IF(N1782="sníž. přenesená",J1782,0)</f>
        <v>0</v>
      </c>
      <c r="BI1782" s="226">
        <f>IF(N1782="nulová",J1782,0)</f>
        <v>0</v>
      </c>
      <c r="BJ1782" s="17" t="s">
        <v>85</v>
      </c>
      <c r="BK1782" s="226">
        <f>ROUND(I1782*H1782,2)</f>
        <v>0</v>
      </c>
      <c r="BL1782" s="17" t="s">
        <v>254</v>
      </c>
      <c r="BM1782" s="225" t="s">
        <v>3506</v>
      </c>
    </row>
    <row r="1783" s="14" customFormat="1">
      <c r="A1783" s="14"/>
      <c r="B1783" s="238"/>
      <c r="C1783" s="239"/>
      <c r="D1783" s="229" t="s">
        <v>167</v>
      </c>
      <c r="E1783" s="240" t="s">
        <v>1</v>
      </c>
      <c r="F1783" s="241" t="s">
        <v>87</v>
      </c>
      <c r="G1783" s="239"/>
      <c r="H1783" s="242">
        <v>2</v>
      </c>
      <c r="I1783" s="243"/>
      <c r="J1783" s="239"/>
      <c r="K1783" s="239"/>
      <c r="L1783" s="244"/>
      <c r="M1783" s="245"/>
      <c r="N1783" s="246"/>
      <c r="O1783" s="246"/>
      <c r="P1783" s="246"/>
      <c r="Q1783" s="246"/>
      <c r="R1783" s="246"/>
      <c r="S1783" s="246"/>
      <c r="T1783" s="247"/>
      <c r="U1783" s="14"/>
      <c r="V1783" s="14"/>
      <c r="W1783" s="14"/>
      <c r="X1783" s="14"/>
      <c r="Y1783" s="14"/>
      <c r="Z1783" s="14"/>
      <c r="AA1783" s="14"/>
      <c r="AB1783" s="14"/>
      <c r="AC1783" s="14"/>
      <c r="AD1783" s="14"/>
      <c r="AE1783" s="14"/>
      <c r="AT1783" s="248" t="s">
        <v>167</v>
      </c>
      <c r="AU1783" s="248" t="s">
        <v>87</v>
      </c>
      <c r="AV1783" s="14" t="s">
        <v>87</v>
      </c>
      <c r="AW1783" s="14" t="s">
        <v>33</v>
      </c>
      <c r="AX1783" s="14" t="s">
        <v>85</v>
      </c>
      <c r="AY1783" s="248" t="s">
        <v>157</v>
      </c>
    </row>
    <row r="1784" s="2" customFormat="1" ht="24.15" customHeight="1">
      <c r="A1784" s="38"/>
      <c r="B1784" s="39"/>
      <c r="C1784" s="214" t="s">
        <v>3507</v>
      </c>
      <c r="D1784" s="214" t="s">
        <v>160</v>
      </c>
      <c r="E1784" s="215" t="s">
        <v>3508</v>
      </c>
      <c r="F1784" s="216" t="s">
        <v>3509</v>
      </c>
      <c r="G1784" s="217" t="s">
        <v>352</v>
      </c>
      <c r="H1784" s="218">
        <v>58</v>
      </c>
      <c r="I1784" s="219"/>
      <c r="J1784" s="220">
        <f>ROUND(I1784*H1784,2)</f>
        <v>0</v>
      </c>
      <c r="K1784" s="216" t="s">
        <v>164</v>
      </c>
      <c r="L1784" s="44"/>
      <c r="M1784" s="221" t="s">
        <v>1</v>
      </c>
      <c r="N1784" s="222" t="s">
        <v>43</v>
      </c>
      <c r="O1784" s="91"/>
      <c r="P1784" s="223">
        <f>O1784*H1784</f>
        <v>0</v>
      </c>
      <c r="Q1784" s="223">
        <v>0</v>
      </c>
      <c r="R1784" s="223">
        <f>Q1784*H1784</f>
        <v>0</v>
      </c>
      <c r="S1784" s="223">
        <v>0.024</v>
      </c>
      <c r="T1784" s="224">
        <f>S1784*H1784</f>
        <v>1.3920000000000001</v>
      </c>
      <c r="U1784" s="38"/>
      <c r="V1784" s="38"/>
      <c r="W1784" s="38"/>
      <c r="X1784" s="38"/>
      <c r="Y1784" s="38"/>
      <c r="Z1784" s="38"/>
      <c r="AA1784" s="38"/>
      <c r="AB1784" s="38"/>
      <c r="AC1784" s="38"/>
      <c r="AD1784" s="38"/>
      <c r="AE1784" s="38"/>
      <c r="AR1784" s="225" t="s">
        <v>254</v>
      </c>
      <c r="AT1784" s="225" t="s">
        <v>160</v>
      </c>
      <c r="AU1784" s="225" t="s">
        <v>87</v>
      </c>
      <c r="AY1784" s="17" t="s">
        <v>157</v>
      </c>
      <c r="BE1784" s="226">
        <f>IF(N1784="základní",J1784,0)</f>
        <v>0</v>
      </c>
      <c r="BF1784" s="226">
        <f>IF(N1784="snížená",J1784,0)</f>
        <v>0</v>
      </c>
      <c r="BG1784" s="226">
        <f>IF(N1784="zákl. přenesená",J1784,0)</f>
        <v>0</v>
      </c>
      <c r="BH1784" s="226">
        <f>IF(N1784="sníž. přenesená",J1784,0)</f>
        <v>0</v>
      </c>
      <c r="BI1784" s="226">
        <f>IF(N1784="nulová",J1784,0)</f>
        <v>0</v>
      </c>
      <c r="BJ1784" s="17" t="s">
        <v>85</v>
      </c>
      <c r="BK1784" s="226">
        <f>ROUND(I1784*H1784,2)</f>
        <v>0</v>
      </c>
      <c r="BL1784" s="17" t="s">
        <v>254</v>
      </c>
      <c r="BM1784" s="225" t="s">
        <v>3510</v>
      </c>
    </row>
    <row r="1785" s="14" customFormat="1">
      <c r="A1785" s="14"/>
      <c r="B1785" s="238"/>
      <c r="C1785" s="239"/>
      <c r="D1785" s="229" t="s">
        <v>167</v>
      </c>
      <c r="E1785" s="240" t="s">
        <v>1</v>
      </c>
      <c r="F1785" s="241" t="s">
        <v>3511</v>
      </c>
      <c r="G1785" s="239"/>
      <c r="H1785" s="242">
        <v>30</v>
      </c>
      <c r="I1785" s="243"/>
      <c r="J1785" s="239"/>
      <c r="K1785" s="239"/>
      <c r="L1785" s="244"/>
      <c r="M1785" s="245"/>
      <c r="N1785" s="246"/>
      <c r="O1785" s="246"/>
      <c r="P1785" s="246"/>
      <c r="Q1785" s="246"/>
      <c r="R1785" s="246"/>
      <c r="S1785" s="246"/>
      <c r="T1785" s="247"/>
      <c r="U1785" s="14"/>
      <c r="V1785" s="14"/>
      <c r="W1785" s="14"/>
      <c r="X1785" s="14"/>
      <c r="Y1785" s="14"/>
      <c r="Z1785" s="14"/>
      <c r="AA1785" s="14"/>
      <c r="AB1785" s="14"/>
      <c r="AC1785" s="14"/>
      <c r="AD1785" s="14"/>
      <c r="AE1785" s="14"/>
      <c r="AT1785" s="248" t="s">
        <v>167</v>
      </c>
      <c r="AU1785" s="248" t="s">
        <v>87</v>
      </c>
      <c r="AV1785" s="14" t="s">
        <v>87</v>
      </c>
      <c r="AW1785" s="14" t="s">
        <v>33</v>
      </c>
      <c r="AX1785" s="14" t="s">
        <v>78</v>
      </c>
      <c r="AY1785" s="248" t="s">
        <v>157</v>
      </c>
    </row>
    <row r="1786" s="14" customFormat="1">
      <c r="A1786" s="14"/>
      <c r="B1786" s="238"/>
      <c r="C1786" s="239"/>
      <c r="D1786" s="229" t="s">
        <v>167</v>
      </c>
      <c r="E1786" s="240" t="s">
        <v>1</v>
      </c>
      <c r="F1786" s="241" t="s">
        <v>3512</v>
      </c>
      <c r="G1786" s="239"/>
      <c r="H1786" s="242">
        <v>28</v>
      </c>
      <c r="I1786" s="243"/>
      <c r="J1786" s="239"/>
      <c r="K1786" s="239"/>
      <c r="L1786" s="244"/>
      <c r="M1786" s="245"/>
      <c r="N1786" s="246"/>
      <c r="O1786" s="246"/>
      <c r="P1786" s="246"/>
      <c r="Q1786" s="246"/>
      <c r="R1786" s="246"/>
      <c r="S1786" s="246"/>
      <c r="T1786" s="247"/>
      <c r="U1786" s="14"/>
      <c r="V1786" s="14"/>
      <c r="W1786" s="14"/>
      <c r="X1786" s="14"/>
      <c r="Y1786" s="14"/>
      <c r="Z1786" s="14"/>
      <c r="AA1786" s="14"/>
      <c r="AB1786" s="14"/>
      <c r="AC1786" s="14"/>
      <c r="AD1786" s="14"/>
      <c r="AE1786" s="14"/>
      <c r="AT1786" s="248" t="s">
        <v>167</v>
      </c>
      <c r="AU1786" s="248" t="s">
        <v>87</v>
      </c>
      <c r="AV1786" s="14" t="s">
        <v>87</v>
      </c>
      <c r="AW1786" s="14" t="s">
        <v>33</v>
      </c>
      <c r="AX1786" s="14" t="s">
        <v>78</v>
      </c>
      <c r="AY1786" s="248" t="s">
        <v>157</v>
      </c>
    </row>
    <row r="1787" s="15" customFormat="1">
      <c r="A1787" s="15"/>
      <c r="B1787" s="249"/>
      <c r="C1787" s="250"/>
      <c r="D1787" s="229" t="s">
        <v>167</v>
      </c>
      <c r="E1787" s="251" t="s">
        <v>1</v>
      </c>
      <c r="F1787" s="252" t="s">
        <v>171</v>
      </c>
      <c r="G1787" s="250"/>
      <c r="H1787" s="253">
        <v>58</v>
      </c>
      <c r="I1787" s="254"/>
      <c r="J1787" s="250"/>
      <c r="K1787" s="250"/>
      <c r="L1787" s="255"/>
      <c r="M1787" s="256"/>
      <c r="N1787" s="257"/>
      <c r="O1787" s="257"/>
      <c r="P1787" s="257"/>
      <c r="Q1787" s="257"/>
      <c r="R1787" s="257"/>
      <c r="S1787" s="257"/>
      <c r="T1787" s="258"/>
      <c r="U1787" s="15"/>
      <c r="V1787" s="15"/>
      <c r="W1787" s="15"/>
      <c r="X1787" s="15"/>
      <c r="Y1787" s="15"/>
      <c r="Z1787" s="15"/>
      <c r="AA1787" s="15"/>
      <c r="AB1787" s="15"/>
      <c r="AC1787" s="15"/>
      <c r="AD1787" s="15"/>
      <c r="AE1787" s="15"/>
      <c r="AT1787" s="259" t="s">
        <v>167</v>
      </c>
      <c r="AU1787" s="259" t="s">
        <v>87</v>
      </c>
      <c r="AV1787" s="15" t="s">
        <v>165</v>
      </c>
      <c r="AW1787" s="15" t="s">
        <v>33</v>
      </c>
      <c r="AX1787" s="15" t="s">
        <v>85</v>
      </c>
      <c r="AY1787" s="259" t="s">
        <v>157</v>
      </c>
    </row>
    <row r="1788" s="2" customFormat="1" ht="24.15" customHeight="1">
      <c r="A1788" s="38"/>
      <c r="B1788" s="39"/>
      <c r="C1788" s="214" t="s">
        <v>3513</v>
      </c>
      <c r="D1788" s="214" t="s">
        <v>160</v>
      </c>
      <c r="E1788" s="215" t="s">
        <v>3514</v>
      </c>
      <c r="F1788" s="216" t="s">
        <v>3515</v>
      </c>
      <c r="G1788" s="217" t="s">
        <v>352</v>
      </c>
      <c r="H1788" s="218">
        <v>18</v>
      </c>
      <c r="I1788" s="219"/>
      <c r="J1788" s="220">
        <f>ROUND(I1788*H1788,2)</f>
        <v>0</v>
      </c>
      <c r="K1788" s="216" t="s">
        <v>164</v>
      </c>
      <c r="L1788" s="44"/>
      <c r="M1788" s="221" t="s">
        <v>1</v>
      </c>
      <c r="N1788" s="222" t="s">
        <v>43</v>
      </c>
      <c r="O1788" s="91"/>
      <c r="P1788" s="223">
        <f>O1788*H1788</f>
        <v>0</v>
      </c>
      <c r="Q1788" s="223">
        <v>0</v>
      </c>
      <c r="R1788" s="223">
        <f>Q1788*H1788</f>
        <v>0</v>
      </c>
      <c r="S1788" s="223">
        <v>0.014999999999999999</v>
      </c>
      <c r="T1788" s="224">
        <f>S1788*H1788</f>
        <v>0.27000000000000002</v>
      </c>
      <c r="U1788" s="38"/>
      <c r="V1788" s="38"/>
      <c r="W1788" s="38"/>
      <c r="X1788" s="38"/>
      <c r="Y1788" s="38"/>
      <c r="Z1788" s="38"/>
      <c r="AA1788" s="38"/>
      <c r="AB1788" s="38"/>
      <c r="AC1788" s="38"/>
      <c r="AD1788" s="38"/>
      <c r="AE1788" s="38"/>
      <c r="AR1788" s="225" t="s">
        <v>254</v>
      </c>
      <c r="AT1788" s="225" t="s">
        <v>160</v>
      </c>
      <c r="AU1788" s="225" t="s">
        <v>87</v>
      </c>
      <c r="AY1788" s="17" t="s">
        <v>157</v>
      </c>
      <c r="BE1788" s="226">
        <f>IF(N1788="základní",J1788,0)</f>
        <v>0</v>
      </c>
      <c r="BF1788" s="226">
        <f>IF(N1788="snížená",J1788,0)</f>
        <v>0</v>
      </c>
      <c r="BG1788" s="226">
        <f>IF(N1788="zákl. přenesená",J1788,0)</f>
        <v>0</v>
      </c>
      <c r="BH1788" s="226">
        <f>IF(N1788="sníž. přenesená",J1788,0)</f>
        <v>0</v>
      </c>
      <c r="BI1788" s="226">
        <f>IF(N1788="nulová",J1788,0)</f>
        <v>0</v>
      </c>
      <c r="BJ1788" s="17" t="s">
        <v>85</v>
      </c>
      <c r="BK1788" s="226">
        <f>ROUND(I1788*H1788,2)</f>
        <v>0</v>
      </c>
      <c r="BL1788" s="17" t="s">
        <v>254</v>
      </c>
      <c r="BM1788" s="225" t="s">
        <v>3516</v>
      </c>
    </row>
    <row r="1789" s="14" customFormat="1">
      <c r="A1789" s="14"/>
      <c r="B1789" s="238"/>
      <c r="C1789" s="239"/>
      <c r="D1789" s="229" t="s">
        <v>167</v>
      </c>
      <c r="E1789" s="240" t="s">
        <v>1</v>
      </c>
      <c r="F1789" s="241" t="s">
        <v>262</v>
      </c>
      <c r="G1789" s="239"/>
      <c r="H1789" s="242">
        <v>18</v>
      </c>
      <c r="I1789" s="243"/>
      <c r="J1789" s="239"/>
      <c r="K1789" s="239"/>
      <c r="L1789" s="244"/>
      <c r="M1789" s="245"/>
      <c r="N1789" s="246"/>
      <c r="O1789" s="246"/>
      <c r="P1789" s="246"/>
      <c r="Q1789" s="246"/>
      <c r="R1789" s="246"/>
      <c r="S1789" s="246"/>
      <c r="T1789" s="247"/>
      <c r="U1789" s="14"/>
      <c r="V1789" s="14"/>
      <c r="W1789" s="14"/>
      <c r="X1789" s="14"/>
      <c r="Y1789" s="14"/>
      <c r="Z1789" s="14"/>
      <c r="AA1789" s="14"/>
      <c r="AB1789" s="14"/>
      <c r="AC1789" s="14"/>
      <c r="AD1789" s="14"/>
      <c r="AE1789" s="14"/>
      <c r="AT1789" s="248" t="s">
        <v>167</v>
      </c>
      <c r="AU1789" s="248" t="s">
        <v>87</v>
      </c>
      <c r="AV1789" s="14" t="s">
        <v>87</v>
      </c>
      <c r="AW1789" s="14" t="s">
        <v>33</v>
      </c>
      <c r="AX1789" s="14" t="s">
        <v>78</v>
      </c>
      <c r="AY1789" s="248" t="s">
        <v>157</v>
      </c>
    </row>
    <row r="1790" s="15" customFormat="1">
      <c r="A1790" s="15"/>
      <c r="B1790" s="249"/>
      <c r="C1790" s="250"/>
      <c r="D1790" s="229" t="s">
        <v>167</v>
      </c>
      <c r="E1790" s="251" t="s">
        <v>1</v>
      </c>
      <c r="F1790" s="252" t="s">
        <v>171</v>
      </c>
      <c r="G1790" s="250"/>
      <c r="H1790" s="253">
        <v>18</v>
      </c>
      <c r="I1790" s="254"/>
      <c r="J1790" s="250"/>
      <c r="K1790" s="250"/>
      <c r="L1790" s="255"/>
      <c r="M1790" s="256"/>
      <c r="N1790" s="257"/>
      <c r="O1790" s="257"/>
      <c r="P1790" s="257"/>
      <c r="Q1790" s="257"/>
      <c r="R1790" s="257"/>
      <c r="S1790" s="257"/>
      <c r="T1790" s="258"/>
      <c r="U1790" s="15"/>
      <c r="V1790" s="15"/>
      <c r="W1790" s="15"/>
      <c r="X1790" s="15"/>
      <c r="Y1790" s="15"/>
      <c r="Z1790" s="15"/>
      <c r="AA1790" s="15"/>
      <c r="AB1790" s="15"/>
      <c r="AC1790" s="15"/>
      <c r="AD1790" s="15"/>
      <c r="AE1790" s="15"/>
      <c r="AT1790" s="259" t="s">
        <v>167</v>
      </c>
      <c r="AU1790" s="259" t="s">
        <v>87</v>
      </c>
      <c r="AV1790" s="15" t="s">
        <v>165</v>
      </c>
      <c r="AW1790" s="15" t="s">
        <v>33</v>
      </c>
      <c r="AX1790" s="15" t="s">
        <v>85</v>
      </c>
      <c r="AY1790" s="259" t="s">
        <v>157</v>
      </c>
    </row>
    <row r="1791" s="2" customFormat="1" ht="33" customHeight="1">
      <c r="A1791" s="38"/>
      <c r="B1791" s="39"/>
      <c r="C1791" s="214" t="s">
        <v>1991</v>
      </c>
      <c r="D1791" s="214" t="s">
        <v>160</v>
      </c>
      <c r="E1791" s="215" t="s">
        <v>3517</v>
      </c>
      <c r="F1791" s="216" t="s">
        <v>3518</v>
      </c>
      <c r="G1791" s="217" t="s">
        <v>352</v>
      </c>
      <c r="H1791" s="218">
        <v>8</v>
      </c>
      <c r="I1791" s="219"/>
      <c r="J1791" s="220">
        <f>ROUND(I1791*H1791,2)</f>
        <v>0</v>
      </c>
      <c r="K1791" s="216" t="s">
        <v>164</v>
      </c>
      <c r="L1791" s="44"/>
      <c r="M1791" s="221" t="s">
        <v>1</v>
      </c>
      <c r="N1791" s="222" t="s">
        <v>43</v>
      </c>
      <c r="O1791" s="91"/>
      <c r="P1791" s="223">
        <f>O1791*H1791</f>
        <v>0</v>
      </c>
      <c r="Q1791" s="223">
        <v>0</v>
      </c>
      <c r="R1791" s="223">
        <f>Q1791*H1791</f>
        <v>0</v>
      </c>
      <c r="S1791" s="223">
        <v>0.025999999999999999</v>
      </c>
      <c r="T1791" s="224">
        <f>S1791*H1791</f>
        <v>0.20799999999999999</v>
      </c>
      <c r="U1791" s="38"/>
      <c r="V1791" s="38"/>
      <c r="W1791" s="38"/>
      <c r="X1791" s="38"/>
      <c r="Y1791" s="38"/>
      <c r="Z1791" s="38"/>
      <c r="AA1791" s="38"/>
      <c r="AB1791" s="38"/>
      <c r="AC1791" s="38"/>
      <c r="AD1791" s="38"/>
      <c r="AE1791" s="38"/>
      <c r="AR1791" s="225" t="s">
        <v>254</v>
      </c>
      <c r="AT1791" s="225" t="s">
        <v>160</v>
      </c>
      <c r="AU1791" s="225" t="s">
        <v>87</v>
      </c>
      <c r="AY1791" s="17" t="s">
        <v>157</v>
      </c>
      <c r="BE1791" s="226">
        <f>IF(N1791="základní",J1791,0)</f>
        <v>0</v>
      </c>
      <c r="BF1791" s="226">
        <f>IF(N1791="snížená",J1791,0)</f>
        <v>0</v>
      </c>
      <c r="BG1791" s="226">
        <f>IF(N1791="zákl. přenesená",J1791,0)</f>
        <v>0</v>
      </c>
      <c r="BH1791" s="226">
        <f>IF(N1791="sníž. přenesená",J1791,0)</f>
        <v>0</v>
      </c>
      <c r="BI1791" s="226">
        <f>IF(N1791="nulová",J1791,0)</f>
        <v>0</v>
      </c>
      <c r="BJ1791" s="17" t="s">
        <v>85</v>
      </c>
      <c r="BK1791" s="226">
        <f>ROUND(I1791*H1791,2)</f>
        <v>0</v>
      </c>
      <c r="BL1791" s="17" t="s">
        <v>254</v>
      </c>
      <c r="BM1791" s="225" t="s">
        <v>3519</v>
      </c>
    </row>
    <row r="1792" s="14" customFormat="1">
      <c r="A1792" s="14"/>
      <c r="B1792" s="238"/>
      <c r="C1792" s="239"/>
      <c r="D1792" s="229" t="s">
        <v>167</v>
      </c>
      <c r="E1792" s="240" t="s">
        <v>1</v>
      </c>
      <c r="F1792" s="241" t="s">
        <v>218</v>
      </c>
      <c r="G1792" s="239"/>
      <c r="H1792" s="242">
        <v>8</v>
      </c>
      <c r="I1792" s="243"/>
      <c r="J1792" s="239"/>
      <c r="K1792" s="239"/>
      <c r="L1792" s="244"/>
      <c r="M1792" s="245"/>
      <c r="N1792" s="246"/>
      <c r="O1792" s="246"/>
      <c r="P1792" s="246"/>
      <c r="Q1792" s="246"/>
      <c r="R1792" s="246"/>
      <c r="S1792" s="246"/>
      <c r="T1792" s="247"/>
      <c r="U1792" s="14"/>
      <c r="V1792" s="14"/>
      <c r="W1792" s="14"/>
      <c r="X1792" s="14"/>
      <c r="Y1792" s="14"/>
      <c r="Z1792" s="14"/>
      <c r="AA1792" s="14"/>
      <c r="AB1792" s="14"/>
      <c r="AC1792" s="14"/>
      <c r="AD1792" s="14"/>
      <c r="AE1792" s="14"/>
      <c r="AT1792" s="248" t="s">
        <v>167</v>
      </c>
      <c r="AU1792" s="248" t="s">
        <v>87</v>
      </c>
      <c r="AV1792" s="14" t="s">
        <v>87</v>
      </c>
      <c r="AW1792" s="14" t="s">
        <v>33</v>
      </c>
      <c r="AX1792" s="14" t="s">
        <v>78</v>
      </c>
      <c r="AY1792" s="248" t="s">
        <v>157</v>
      </c>
    </row>
    <row r="1793" s="15" customFormat="1">
      <c r="A1793" s="15"/>
      <c r="B1793" s="249"/>
      <c r="C1793" s="250"/>
      <c r="D1793" s="229" t="s">
        <v>167</v>
      </c>
      <c r="E1793" s="251" t="s">
        <v>1</v>
      </c>
      <c r="F1793" s="252" t="s">
        <v>171</v>
      </c>
      <c r="G1793" s="250"/>
      <c r="H1793" s="253">
        <v>8</v>
      </c>
      <c r="I1793" s="254"/>
      <c r="J1793" s="250"/>
      <c r="K1793" s="250"/>
      <c r="L1793" s="255"/>
      <c r="M1793" s="256"/>
      <c r="N1793" s="257"/>
      <c r="O1793" s="257"/>
      <c r="P1793" s="257"/>
      <c r="Q1793" s="257"/>
      <c r="R1793" s="257"/>
      <c r="S1793" s="257"/>
      <c r="T1793" s="258"/>
      <c r="U1793" s="15"/>
      <c r="V1793" s="15"/>
      <c r="W1793" s="15"/>
      <c r="X1793" s="15"/>
      <c r="Y1793" s="15"/>
      <c r="Z1793" s="15"/>
      <c r="AA1793" s="15"/>
      <c r="AB1793" s="15"/>
      <c r="AC1793" s="15"/>
      <c r="AD1793" s="15"/>
      <c r="AE1793" s="15"/>
      <c r="AT1793" s="259" t="s">
        <v>167</v>
      </c>
      <c r="AU1793" s="259" t="s">
        <v>87</v>
      </c>
      <c r="AV1793" s="15" t="s">
        <v>165</v>
      </c>
      <c r="AW1793" s="15" t="s">
        <v>33</v>
      </c>
      <c r="AX1793" s="15" t="s">
        <v>85</v>
      </c>
      <c r="AY1793" s="259" t="s">
        <v>157</v>
      </c>
    </row>
    <row r="1794" s="2" customFormat="1" ht="55.5" customHeight="1">
      <c r="A1794" s="38"/>
      <c r="B1794" s="39"/>
      <c r="C1794" s="214" t="s">
        <v>2017</v>
      </c>
      <c r="D1794" s="214" t="s">
        <v>160</v>
      </c>
      <c r="E1794" s="215" t="s">
        <v>3520</v>
      </c>
      <c r="F1794" s="216" t="s">
        <v>3521</v>
      </c>
      <c r="G1794" s="217" t="s">
        <v>805</v>
      </c>
      <c r="H1794" s="270"/>
      <c r="I1794" s="219"/>
      <c r="J1794" s="220">
        <f>ROUND(I1794*H1794,2)</f>
        <v>0</v>
      </c>
      <c r="K1794" s="216" t="s">
        <v>164</v>
      </c>
      <c r="L1794" s="44"/>
      <c r="M1794" s="221" t="s">
        <v>1</v>
      </c>
      <c r="N1794" s="222" t="s">
        <v>43</v>
      </c>
      <c r="O1794" s="91"/>
      <c r="P1794" s="223">
        <f>O1794*H1794</f>
        <v>0</v>
      </c>
      <c r="Q1794" s="223">
        <v>0</v>
      </c>
      <c r="R1794" s="223">
        <f>Q1794*H1794</f>
        <v>0</v>
      </c>
      <c r="S1794" s="223">
        <v>0</v>
      </c>
      <c r="T1794" s="224">
        <f>S1794*H1794</f>
        <v>0</v>
      </c>
      <c r="U1794" s="38"/>
      <c r="V1794" s="38"/>
      <c r="W1794" s="38"/>
      <c r="X1794" s="38"/>
      <c r="Y1794" s="38"/>
      <c r="Z1794" s="38"/>
      <c r="AA1794" s="38"/>
      <c r="AB1794" s="38"/>
      <c r="AC1794" s="38"/>
      <c r="AD1794" s="38"/>
      <c r="AE1794" s="38"/>
      <c r="AR1794" s="225" t="s">
        <v>254</v>
      </c>
      <c r="AT1794" s="225" t="s">
        <v>160</v>
      </c>
      <c r="AU1794" s="225" t="s">
        <v>87</v>
      </c>
      <c r="AY1794" s="17" t="s">
        <v>157</v>
      </c>
      <c r="BE1794" s="226">
        <f>IF(N1794="základní",J1794,0)</f>
        <v>0</v>
      </c>
      <c r="BF1794" s="226">
        <f>IF(N1794="snížená",J1794,0)</f>
        <v>0</v>
      </c>
      <c r="BG1794" s="226">
        <f>IF(N1794="zákl. přenesená",J1794,0)</f>
        <v>0</v>
      </c>
      <c r="BH1794" s="226">
        <f>IF(N1794="sníž. přenesená",J1794,0)</f>
        <v>0</v>
      </c>
      <c r="BI1794" s="226">
        <f>IF(N1794="nulová",J1794,0)</f>
        <v>0</v>
      </c>
      <c r="BJ1794" s="17" t="s">
        <v>85</v>
      </c>
      <c r="BK1794" s="226">
        <f>ROUND(I1794*H1794,2)</f>
        <v>0</v>
      </c>
      <c r="BL1794" s="17" t="s">
        <v>254</v>
      </c>
      <c r="BM1794" s="225" t="s">
        <v>3522</v>
      </c>
    </row>
    <row r="1795" s="2" customFormat="1" ht="55.5" customHeight="1">
      <c r="A1795" s="38"/>
      <c r="B1795" s="39"/>
      <c r="C1795" s="214" t="s">
        <v>2055</v>
      </c>
      <c r="D1795" s="214" t="s">
        <v>160</v>
      </c>
      <c r="E1795" s="215" t="s">
        <v>3523</v>
      </c>
      <c r="F1795" s="216" t="s">
        <v>3524</v>
      </c>
      <c r="G1795" s="217" t="s">
        <v>805</v>
      </c>
      <c r="H1795" s="270"/>
      <c r="I1795" s="219"/>
      <c r="J1795" s="220">
        <f>ROUND(I1795*H1795,2)</f>
        <v>0</v>
      </c>
      <c r="K1795" s="216" t="s">
        <v>164</v>
      </c>
      <c r="L1795" s="44"/>
      <c r="M1795" s="221" t="s">
        <v>1</v>
      </c>
      <c r="N1795" s="222" t="s">
        <v>43</v>
      </c>
      <c r="O1795" s="91"/>
      <c r="P1795" s="223">
        <f>O1795*H1795</f>
        <v>0</v>
      </c>
      <c r="Q1795" s="223">
        <v>0</v>
      </c>
      <c r="R1795" s="223">
        <f>Q1795*H1795</f>
        <v>0</v>
      </c>
      <c r="S1795" s="223">
        <v>0</v>
      </c>
      <c r="T1795" s="224">
        <f>S1795*H1795</f>
        <v>0</v>
      </c>
      <c r="U1795" s="38"/>
      <c r="V1795" s="38"/>
      <c r="W1795" s="38"/>
      <c r="X1795" s="38"/>
      <c r="Y1795" s="38"/>
      <c r="Z1795" s="38"/>
      <c r="AA1795" s="38"/>
      <c r="AB1795" s="38"/>
      <c r="AC1795" s="38"/>
      <c r="AD1795" s="38"/>
      <c r="AE1795" s="38"/>
      <c r="AR1795" s="225" t="s">
        <v>254</v>
      </c>
      <c r="AT1795" s="225" t="s">
        <v>160</v>
      </c>
      <c r="AU1795" s="225" t="s">
        <v>87</v>
      </c>
      <c r="AY1795" s="17" t="s">
        <v>157</v>
      </c>
      <c r="BE1795" s="226">
        <f>IF(N1795="základní",J1795,0)</f>
        <v>0</v>
      </c>
      <c r="BF1795" s="226">
        <f>IF(N1795="snížená",J1795,0)</f>
        <v>0</v>
      </c>
      <c r="BG1795" s="226">
        <f>IF(N1795="zákl. přenesená",J1795,0)</f>
        <v>0</v>
      </c>
      <c r="BH1795" s="226">
        <f>IF(N1795="sníž. přenesená",J1795,0)</f>
        <v>0</v>
      </c>
      <c r="BI1795" s="226">
        <f>IF(N1795="nulová",J1795,0)</f>
        <v>0</v>
      </c>
      <c r="BJ1795" s="17" t="s">
        <v>85</v>
      </c>
      <c r="BK1795" s="226">
        <f>ROUND(I1795*H1795,2)</f>
        <v>0</v>
      </c>
      <c r="BL1795" s="17" t="s">
        <v>254</v>
      </c>
      <c r="BM1795" s="225" t="s">
        <v>3525</v>
      </c>
    </row>
    <row r="1796" s="12" customFormat="1" ht="22.8" customHeight="1">
      <c r="A1796" s="12"/>
      <c r="B1796" s="198"/>
      <c r="C1796" s="199"/>
      <c r="D1796" s="200" t="s">
        <v>77</v>
      </c>
      <c r="E1796" s="212" t="s">
        <v>3526</v>
      </c>
      <c r="F1796" s="212" t="s">
        <v>3527</v>
      </c>
      <c r="G1796" s="199"/>
      <c r="H1796" s="199"/>
      <c r="I1796" s="202"/>
      <c r="J1796" s="213">
        <f>BK1796</f>
        <v>0</v>
      </c>
      <c r="K1796" s="199"/>
      <c r="L1796" s="204"/>
      <c r="M1796" s="205"/>
      <c r="N1796" s="206"/>
      <c r="O1796" s="206"/>
      <c r="P1796" s="207">
        <f>SUM(P1797:P1884)</f>
        <v>0</v>
      </c>
      <c r="Q1796" s="206"/>
      <c r="R1796" s="207">
        <f>SUM(R1797:R1884)</f>
        <v>36.254623500000029</v>
      </c>
      <c r="S1796" s="206"/>
      <c r="T1796" s="208">
        <f>SUM(T1797:T1884)</f>
        <v>0.5</v>
      </c>
      <c r="U1796" s="12"/>
      <c r="V1796" s="12"/>
      <c r="W1796" s="12"/>
      <c r="X1796" s="12"/>
      <c r="Y1796" s="12"/>
      <c r="Z1796" s="12"/>
      <c r="AA1796" s="12"/>
      <c r="AB1796" s="12"/>
      <c r="AC1796" s="12"/>
      <c r="AD1796" s="12"/>
      <c r="AE1796" s="12"/>
      <c r="AR1796" s="209" t="s">
        <v>87</v>
      </c>
      <c r="AT1796" s="210" t="s">
        <v>77</v>
      </c>
      <c r="AU1796" s="210" t="s">
        <v>85</v>
      </c>
      <c r="AY1796" s="209" t="s">
        <v>157</v>
      </c>
      <c r="BK1796" s="211">
        <f>SUM(BK1797:BK1884)</f>
        <v>0</v>
      </c>
    </row>
    <row r="1797" s="2" customFormat="1" ht="37.8" customHeight="1">
      <c r="A1797" s="38"/>
      <c r="B1797" s="39"/>
      <c r="C1797" s="214" t="s">
        <v>2107</v>
      </c>
      <c r="D1797" s="214" t="s">
        <v>160</v>
      </c>
      <c r="E1797" s="215" t="s">
        <v>3528</v>
      </c>
      <c r="F1797" s="216" t="s">
        <v>3529</v>
      </c>
      <c r="G1797" s="217" t="s">
        <v>174</v>
      </c>
      <c r="H1797" s="218">
        <v>1</v>
      </c>
      <c r="I1797" s="219"/>
      <c r="J1797" s="220">
        <f>ROUND(I1797*H1797,2)</f>
        <v>0</v>
      </c>
      <c r="K1797" s="216" t="s">
        <v>164</v>
      </c>
      <c r="L1797" s="44"/>
      <c r="M1797" s="221" t="s">
        <v>1</v>
      </c>
      <c r="N1797" s="222" t="s">
        <v>43</v>
      </c>
      <c r="O1797" s="91"/>
      <c r="P1797" s="223">
        <f>O1797*H1797</f>
        <v>0</v>
      </c>
      <c r="Q1797" s="223">
        <v>0.00023000000000000001</v>
      </c>
      <c r="R1797" s="223">
        <f>Q1797*H1797</f>
        <v>0.00023000000000000001</v>
      </c>
      <c r="S1797" s="223">
        <v>0</v>
      </c>
      <c r="T1797" s="224">
        <f>S1797*H1797</f>
        <v>0</v>
      </c>
      <c r="U1797" s="38"/>
      <c r="V1797" s="38"/>
      <c r="W1797" s="38"/>
      <c r="X1797" s="38"/>
      <c r="Y1797" s="38"/>
      <c r="Z1797" s="38"/>
      <c r="AA1797" s="38"/>
      <c r="AB1797" s="38"/>
      <c r="AC1797" s="38"/>
      <c r="AD1797" s="38"/>
      <c r="AE1797" s="38"/>
      <c r="AR1797" s="225" t="s">
        <v>254</v>
      </c>
      <c r="AT1797" s="225" t="s">
        <v>160</v>
      </c>
      <c r="AU1797" s="225" t="s">
        <v>87</v>
      </c>
      <c r="AY1797" s="17" t="s">
        <v>157</v>
      </c>
      <c r="BE1797" s="226">
        <f>IF(N1797="základní",J1797,0)</f>
        <v>0</v>
      </c>
      <c r="BF1797" s="226">
        <f>IF(N1797="snížená",J1797,0)</f>
        <v>0</v>
      </c>
      <c r="BG1797" s="226">
        <f>IF(N1797="zákl. přenesená",J1797,0)</f>
        <v>0</v>
      </c>
      <c r="BH1797" s="226">
        <f>IF(N1797="sníž. přenesená",J1797,0)</f>
        <v>0</v>
      </c>
      <c r="BI1797" s="226">
        <f>IF(N1797="nulová",J1797,0)</f>
        <v>0</v>
      </c>
      <c r="BJ1797" s="17" t="s">
        <v>85</v>
      </c>
      <c r="BK1797" s="226">
        <f>ROUND(I1797*H1797,2)</f>
        <v>0</v>
      </c>
      <c r="BL1797" s="17" t="s">
        <v>254</v>
      </c>
      <c r="BM1797" s="225" t="s">
        <v>3530</v>
      </c>
    </row>
    <row r="1798" s="2" customFormat="1" ht="49.05" customHeight="1">
      <c r="A1798" s="38"/>
      <c r="B1798" s="39"/>
      <c r="C1798" s="260" t="s">
        <v>2153</v>
      </c>
      <c r="D1798" s="260" t="s">
        <v>240</v>
      </c>
      <c r="E1798" s="261" t="s">
        <v>3531</v>
      </c>
      <c r="F1798" s="262" t="s">
        <v>3532</v>
      </c>
      <c r="G1798" s="263" t="s">
        <v>174</v>
      </c>
      <c r="H1798" s="264">
        <v>1</v>
      </c>
      <c r="I1798" s="265"/>
      <c r="J1798" s="266">
        <f>ROUND(I1798*H1798,2)</f>
        <v>0</v>
      </c>
      <c r="K1798" s="262" t="s">
        <v>1</v>
      </c>
      <c r="L1798" s="267"/>
      <c r="M1798" s="268" t="s">
        <v>1</v>
      </c>
      <c r="N1798" s="269" t="s">
        <v>43</v>
      </c>
      <c r="O1798" s="91"/>
      <c r="P1798" s="223">
        <f>O1798*H1798</f>
        <v>0</v>
      </c>
      <c r="Q1798" s="223">
        <v>0.038289999999999998</v>
      </c>
      <c r="R1798" s="223">
        <f>Q1798*H1798</f>
        <v>0.038289999999999998</v>
      </c>
      <c r="S1798" s="223">
        <v>0</v>
      </c>
      <c r="T1798" s="224">
        <f>S1798*H1798</f>
        <v>0</v>
      </c>
      <c r="U1798" s="38"/>
      <c r="V1798" s="38"/>
      <c r="W1798" s="38"/>
      <c r="X1798" s="38"/>
      <c r="Y1798" s="38"/>
      <c r="Z1798" s="38"/>
      <c r="AA1798" s="38"/>
      <c r="AB1798" s="38"/>
      <c r="AC1798" s="38"/>
      <c r="AD1798" s="38"/>
      <c r="AE1798" s="38"/>
      <c r="AR1798" s="225" t="s">
        <v>367</v>
      </c>
      <c r="AT1798" s="225" t="s">
        <v>240</v>
      </c>
      <c r="AU1798" s="225" t="s">
        <v>87</v>
      </c>
      <c r="AY1798" s="17" t="s">
        <v>157</v>
      </c>
      <c r="BE1798" s="226">
        <f>IF(N1798="základní",J1798,0)</f>
        <v>0</v>
      </c>
      <c r="BF1798" s="226">
        <f>IF(N1798="snížená",J1798,0)</f>
        <v>0</v>
      </c>
      <c r="BG1798" s="226">
        <f>IF(N1798="zákl. přenesená",J1798,0)</f>
        <v>0</v>
      </c>
      <c r="BH1798" s="226">
        <f>IF(N1798="sníž. přenesená",J1798,0)</f>
        <v>0</v>
      </c>
      <c r="BI1798" s="226">
        <f>IF(N1798="nulová",J1798,0)</f>
        <v>0</v>
      </c>
      <c r="BJ1798" s="17" t="s">
        <v>85</v>
      </c>
      <c r="BK1798" s="226">
        <f>ROUND(I1798*H1798,2)</f>
        <v>0</v>
      </c>
      <c r="BL1798" s="17" t="s">
        <v>254</v>
      </c>
      <c r="BM1798" s="225" t="s">
        <v>3533</v>
      </c>
    </row>
    <row r="1799" s="14" customFormat="1">
      <c r="A1799" s="14"/>
      <c r="B1799" s="238"/>
      <c r="C1799" s="239"/>
      <c r="D1799" s="229" t="s">
        <v>167</v>
      </c>
      <c r="E1799" s="240" t="s">
        <v>1</v>
      </c>
      <c r="F1799" s="241" t="s">
        <v>85</v>
      </c>
      <c r="G1799" s="239"/>
      <c r="H1799" s="242">
        <v>1</v>
      </c>
      <c r="I1799" s="243"/>
      <c r="J1799" s="239"/>
      <c r="K1799" s="239"/>
      <c r="L1799" s="244"/>
      <c r="M1799" s="245"/>
      <c r="N1799" s="246"/>
      <c r="O1799" s="246"/>
      <c r="P1799" s="246"/>
      <c r="Q1799" s="246"/>
      <c r="R1799" s="246"/>
      <c r="S1799" s="246"/>
      <c r="T1799" s="247"/>
      <c r="U1799" s="14"/>
      <c r="V1799" s="14"/>
      <c r="W1799" s="14"/>
      <c r="X1799" s="14"/>
      <c r="Y1799" s="14"/>
      <c r="Z1799" s="14"/>
      <c r="AA1799" s="14"/>
      <c r="AB1799" s="14"/>
      <c r="AC1799" s="14"/>
      <c r="AD1799" s="14"/>
      <c r="AE1799" s="14"/>
      <c r="AT1799" s="248" t="s">
        <v>167</v>
      </c>
      <c r="AU1799" s="248" t="s">
        <v>87</v>
      </c>
      <c r="AV1799" s="14" t="s">
        <v>87</v>
      </c>
      <c r="AW1799" s="14" t="s">
        <v>33</v>
      </c>
      <c r="AX1799" s="14" t="s">
        <v>85</v>
      </c>
      <c r="AY1799" s="248" t="s">
        <v>157</v>
      </c>
    </row>
    <row r="1800" s="2" customFormat="1" ht="44.25" customHeight="1">
      <c r="A1800" s="38"/>
      <c r="B1800" s="39"/>
      <c r="C1800" s="260" t="s">
        <v>3534</v>
      </c>
      <c r="D1800" s="260" t="s">
        <v>240</v>
      </c>
      <c r="E1800" s="261" t="s">
        <v>3535</v>
      </c>
      <c r="F1800" s="262" t="s">
        <v>3536</v>
      </c>
      <c r="G1800" s="263" t="s">
        <v>174</v>
      </c>
      <c r="H1800" s="264">
        <v>1</v>
      </c>
      <c r="I1800" s="265"/>
      <c r="J1800" s="266">
        <f>ROUND(I1800*H1800,2)</f>
        <v>0</v>
      </c>
      <c r="K1800" s="262" t="s">
        <v>1</v>
      </c>
      <c r="L1800" s="267"/>
      <c r="M1800" s="268" t="s">
        <v>1</v>
      </c>
      <c r="N1800" s="269" t="s">
        <v>43</v>
      </c>
      <c r="O1800" s="91"/>
      <c r="P1800" s="223">
        <f>O1800*H1800</f>
        <v>0</v>
      </c>
      <c r="Q1800" s="223">
        <v>0.038289999999999998</v>
      </c>
      <c r="R1800" s="223">
        <f>Q1800*H1800</f>
        <v>0.038289999999999998</v>
      </c>
      <c r="S1800" s="223">
        <v>0</v>
      </c>
      <c r="T1800" s="224">
        <f>S1800*H1800</f>
        <v>0</v>
      </c>
      <c r="U1800" s="38"/>
      <c r="V1800" s="38"/>
      <c r="W1800" s="38"/>
      <c r="X1800" s="38"/>
      <c r="Y1800" s="38"/>
      <c r="Z1800" s="38"/>
      <c r="AA1800" s="38"/>
      <c r="AB1800" s="38"/>
      <c r="AC1800" s="38"/>
      <c r="AD1800" s="38"/>
      <c r="AE1800" s="38"/>
      <c r="AR1800" s="225" t="s">
        <v>367</v>
      </c>
      <c r="AT1800" s="225" t="s">
        <v>240</v>
      </c>
      <c r="AU1800" s="225" t="s">
        <v>87</v>
      </c>
      <c r="AY1800" s="17" t="s">
        <v>157</v>
      </c>
      <c r="BE1800" s="226">
        <f>IF(N1800="základní",J1800,0)</f>
        <v>0</v>
      </c>
      <c r="BF1800" s="226">
        <f>IF(N1800="snížená",J1800,0)</f>
        <v>0</v>
      </c>
      <c r="BG1800" s="226">
        <f>IF(N1800="zákl. přenesená",J1800,0)</f>
        <v>0</v>
      </c>
      <c r="BH1800" s="226">
        <f>IF(N1800="sníž. přenesená",J1800,0)</f>
        <v>0</v>
      </c>
      <c r="BI1800" s="226">
        <f>IF(N1800="nulová",J1800,0)</f>
        <v>0</v>
      </c>
      <c r="BJ1800" s="17" t="s">
        <v>85</v>
      </c>
      <c r="BK1800" s="226">
        <f>ROUND(I1800*H1800,2)</f>
        <v>0</v>
      </c>
      <c r="BL1800" s="17" t="s">
        <v>254</v>
      </c>
      <c r="BM1800" s="225" t="s">
        <v>3537</v>
      </c>
    </row>
    <row r="1801" s="14" customFormat="1">
      <c r="A1801" s="14"/>
      <c r="B1801" s="238"/>
      <c r="C1801" s="239"/>
      <c r="D1801" s="229" t="s">
        <v>167</v>
      </c>
      <c r="E1801" s="240" t="s">
        <v>1</v>
      </c>
      <c r="F1801" s="241" t="s">
        <v>85</v>
      </c>
      <c r="G1801" s="239"/>
      <c r="H1801" s="242">
        <v>1</v>
      </c>
      <c r="I1801" s="243"/>
      <c r="J1801" s="239"/>
      <c r="K1801" s="239"/>
      <c r="L1801" s="244"/>
      <c r="M1801" s="245"/>
      <c r="N1801" s="246"/>
      <c r="O1801" s="246"/>
      <c r="P1801" s="246"/>
      <c r="Q1801" s="246"/>
      <c r="R1801" s="246"/>
      <c r="S1801" s="246"/>
      <c r="T1801" s="247"/>
      <c r="U1801" s="14"/>
      <c r="V1801" s="14"/>
      <c r="W1801" s="14"/>
      <c r="X1801" s="14"/>
      <c r="Y1801" s="14"/>
      <c r="Z1801" s="14"/>
      <c r="AA1801" s="14"/>
      <c r="AB1801" s="14"/>
      <c r="AC1801" s="14"/>
      <c r="AD1801" s="14"/>
      <c r="AE1801" s="14"/>
      <c r="AT1801" s="248" t="s">
        <v>167</v>
      </c>
      <c r="AU1801" s="248" t="s">
        <v>87</v>
      </c>
      <c r="AV1801" s="14" t="s">
        <v>87</v>
      </c>
      <c r="AW1801" s="14" t="s">
        <v>33</v>
      </c>
      <c r="AX1801" s="14" t="s">
        <v>85</v>
      </c>
      <c r="AY1801" s="248" t="s">
        <v>157</v>
      </c>
    </row>
    <row r="1802" s="2" customFormat="1" ht="37.8" customHeight="1">
      <c r="A1802" s="38"/>
      <c r="B1802" s="39"/>
      <c r="C1802" s="260" t="s">
        <v>3538</v>
      </c>
      <c r="D1802" s="260" t="s">
        <v>240</v>
      </c>
      <c r="E1802" s="261" t="s">
        <v>3539</v>
      </c>
      <c r="F1802" s="262" t="s">
        <v>3540</v>
      </c>
      <c r="G1802" s="263" t="s">
        <v>174</v>
      </c>
      <c r="H1802" s="264">
        <v>2</v>
      </c>
      <c r="I1802" s="265"/>
      <c r="J1802" s="266">
        <f>ROUND(I1802*H1802,2)</f>
        <v>0</v>
      </c>
      <c r="K1802" s="262" t="s">
        <v>1</v>
      </c>
      <c r="L1802" s="267"/>
      <c r="M1802" s="268" t="s">
        <v>1</v>
      </c>
      <c r="N1802" s="269" t="s">
        <v>43</v>
      </c>
      <c r="O1802" s="91"/>
      <c r="P1802" s="223">
        <f>O1802*H1802</f>
        <v>0</v>
      </c>
      <c r="Q1802" s="223">
        <v>0.038289999999999998</v>
      </c>
      <c r="R1802" s="223">
        <f>Q1802*H1802</f>
        <v>0.076579999999999995</v>
      </c>
      <c r="S1802" s="223">
        <v>0</v>
      </c>
      <c r="T1802" s="224">
        <f>S1802*H1802</f>
        <v>0</v>
      </c>
      <c r="U1802" s="38"/>
      <c r="V1802" s="38"/>
      <c r="W1802" s="38"/>
      <c r="X1802" s="38"/>
      <c r="Y1802" s="38"/>
      <c r="Z1802" s="38"/>
      <c r="AA1802" s="38"/>
      <c r="AB1802" s="38"/>
      <c r="AC1802" s="38"/>
      <c r="AD1802" s="38"/>
      <c r="AE1802" s="38"/>
      <c r="AR1802" s="225" t="s">
        <v>367</v>
      </c>
      <c r="AT1802" s="225" t="s">
        <v>240</v>
      </c>
      <c r="AU1802" s="225" t="s">
        <v>87</v>
      </c>
      <c r="AY1802" s="17" t="s">
        <v>157</v>
      </c>
      <c r="BE1802" s="226">
        <f>IF(N1802="základní",J1802,0)</f>
        <v>0</v>
      </c>
      <c r="BF1802" s="226">
        <f>IF(N1802="snížená",J1802,0)</f>
        <v>0</v>
      </c>
      <c r="BG1802" s="226">
        <f>IF(N1802="zákl. přenesená",J1802,0)</f>
        <v>0</v>
      </c>
      <c r="BH1802" s="226">
        <f>IF(N1802="sníž. přenesená",J1802,0)</f>
        <v>0</v>
      </c>
      <c r="BI1802" s="226">
        <f>IF(N1802="nulová",J1802,0)</f>
        <v>0</v>
      </c>
      <c r="BJ1802" s="17" t="s">
        <v>85</v>
      </c>
      <c r="BK1802" s="226">
        <f>ROUND(I1802*H1802,2)</f>
        <v>0</v>
      </c>
      <c r="BL1802" s="17" t="s">
        <v>254</v>
      </c>
      <c r="BM1802" s="225" t="s">
        <v>3541</v>
      </c>
    </row>
    <row r="1803" s="14" customFormat="1">
      <c r="A1803" s="14"/>
      <c r="B1803" s="238"/>
      <c r="C1803" s="239"/>
      <c r="D1803" s="229" t="s">
        <v>167</v>
      </c>
      <c r="E1803" s="240" t="s">
        <v>1</v>
      </c>
      <c r="F1803" s="241" t="s">
        <v>87</v>
      </c>
      <c r="G1803" s="239"/>
      <c r="H1803" s="242">
        <v>2</v>
      </c>
      <c r="I1803" s="243"/>
      <c r="J1803" s="239"/>
      <c r="K1803" s="239"/>
      <c r="L1803" s="244"/>
      <c r="M1803" s="245"/>
      <c r="N1803" s="246"/>
      <c r="O1803" s="246"/>
      <c r="P1803" s="246"/>
      <c r="Q1803" s="246"/>
      <c r="R1803" s="246"/>
      <c r="S1803" s="246"/>
      <c r="T1803" s="247"/>
      <c r="U1803" s="14"/>
      <c r="V1803" s="14"/>
      <c r="W1803" s="14"/>
      <c r="X1803" s="14"/>
      <c r="Y1803" s="14"/>
      <c r="Z1803" s="14"/>
      <c r="AA1803" s="14"/>
      <c r="AB1803" s="14"/>
      <c r="AC1803" s="14"/>
      <c r="AD1803" s="14"/>
      <c r="AE1803" s="14"/>
      <c r="AT1803" s="248" t="s">
        <v>167</v>
      </c>
      <c r="AU1803" s="248" t="s">
        <v>87</v>
      </c>
      <c r="AV1803" s="14" t="s">
        <v>87</v>
      </c>
      <c r="AW1803" s="14" t="s">
        <v>33</v>
      </c>
      <c r="AX1803" s="14" t="s">
        <v>85</v>
      </c>
      <c r="AY1803" s="248" t="s">
        <v>157</v>
      </c>
    </row>
    <row r="1804" s="2" customFormat="1" ht="37.8" customHeight="1">
      <c r="A1804" s="38"/>
      <c r="B1804" s="39"/>
      <c r="C1804" s="260" t="s">
        <v>3542</v>
      </c>
      <c r="D1804" s="260" t="s">
        <v>240</v>
      </c>
      <c r="E1804" s="261" t="s">
        <v>3543</v>
      </c>
      <c r="F1804" s="262" t="s">
        <v>3544</v>
      </c>
      <c r="G1804" s="263" t="s">
        <v>174</v>
      </c>
      <c r="H1804" s="264">
        <v>3</v>
      </c>
      <c r="I1804" s="265"/>
      <c r="J1804" s="266">
        <f>ROUND(I1804*H1804,2)</f>
        <v>0</v>
      </c>
      <c r="K1804" s="262" t="s">
        <v>1</v>
      </c>
      <c r="L1804" s="267"/>
      <c r="M1804" s="268" t="s">
        <v>1</v>
      </c>
      <c r="N1804" s="269" t="s">
        <v>43</v>
      </c>
      <c r="O1804" s="91"/>
      <c r="P1804" s="223">
        <f>O1804*H1804</f>
        <v>0</v>
      </c>
      <c r="Q1804" s="223">
        <v>0.038289999999999998</v>
      </c>
      <c r="R1804" s="223">
        <f>Q1804*H1804</f>
        <v>0.11487</v>
      </c>
      <c r="S1804" s="223">
        <v>0</v>
      </c>
      <c r="T1804" s="224">
        <f>S1804*H1804</f>
        <v>0</v>
      </c>
      <c r="U1804" s="38"/>
      <c r="V1804" s="38"/>
      <c r="W1804" s="38"/>
      <c r="X1804" s="38"/>
      <c r="Y1804" s="38"/>
      <c r="Z1804" s="38"/>
      <c r="AA1804" s="38"/>
      <c r="AB1804" s="38"/>
      <c r="AC1804" s="38"/>
      <c r="AD1804" s="38"/>
      <c r="AE1804" s="38"/>
      <c r="AR1804" s="225" t="s">
        <v>367</v>
      </c>
      <c r="AT1804" s="225" t="s">
        <v>240</v>
      </c>
      <c r="AU1804" s="225" t="s">
        <v>87</v>
      </c>
      <c r="AY1804" s="17" t="s">
        <v>157</v>
      </c>
      <c r="BE1804" s="226">
        <f>IF(N1804="základní",J1804,0)</f>
        <v>0</v>
      </c>
      <c r="BF1804" s="226">
        <f>IF(N1804="snížená",J1804,0)</f>
        <v>0</v>
      </c>
      <c r="BG1804" s="226">
        <f>IF(N1804="zákl. přenesená",J1804,0)</f>
        <v>0</v>
      </c>
      <c r="BH1804" s="226">
        <f>IF(N1804="sníž. přenesená",J1804,0)</f>
        <v>0</v>
      </c>
      <c r="BI1804" s="226">
        <f>IF(N1804="nulová",J1804,0)</f>
        <v>0</v>
      </c>
      <c r="BJ1804" s="17" t="s">
        <v>85</v>
      </c>
      <c r="BK1804" s="226">
        <f>ROUND(I1804*H1804,2)</f>
        <v>0</v>
      </c>
      <c r="BL1804" s="17" t="s">
        <v>254</v>
      </c>
      <c r="BM1804" s="225" t="s">
        <v>3545</v>
      </c>
    </row>
    <row r="1805" s="14" customFormat="1">
      <c r="A1805" s="14"/>
      <c r="B1805" s="238"/>
      <c r="C1805" s="239"/>
      <c r="D1805" s="229" t="s">
        <v>167</v>
      </c>
      <c r="E1805" s="240" t="s">
        <v>1</v>
      </c>
      <c r="F1805" s="241" t="s">
        <v>158</v>
      </c>
      <c r="G1805" s="239"/>
      <c r="H1805" s="242">
        <v>3</v>
      </c>
      <c r="I1805" s="243"/>
      <c r="J1805" s="239"/>
      <c r="K1805" s="239"/>
      <c r="L1805" s="244"/>
      <c r="M1805" s="245"/>
      <c r="N1805" s="246"/>
      <c r="O1805" s="246"/>
      <c r="P1805" s="246"/>
      <c r="Q1805" s="246"/>
      <c r="R1805" s="246"/>
      <c r="S1805" s="246"/>
      <c r="T1805" s="247"/>
      <c r="U1805" s="14"/>
      <c r="V1805" s="14"/>
      <c r="W1805" s="14"/>
      <c r="X1805" s="14"/>
      <c r="Y1805" s="14"/>
      <c r="Z1805" s="14"/>
      <c r="AA1805" s="14"/>
      <c r="AB1805" s="14"/>
      <c r="AC1805" s="14"/>
      <c r="AD1805" s="14"/>
      <c r="AE1805" s="14"/>
      <c r="AT1805" s="248" t="s">
        <v>167</v>
      </c>
      <c r="AU1805" s="248" t="s">
        <v>87</v>
      </c>
      <c r="AV1805" s="14" t="s">
        <v>87</v>
      </c>
      <c r="AW1805" s="14" t="s">
        <v>33</v>
      </c>
      <c r="AX1805" s="14" t="s">
        <v>85</v>
      </c>
      <c r="AY1805" s="248" t="s">
        <v>157</v>
      </c>
    </row>
    <row r="1806" s="2" customFormat="1" ht="49.05" customHeight="1">
      <c r="A1806" s="38"/>
      <c r="B1806" s="39"/>
      <c r="C1806" s="260" t="s">
        <v>3546</v>
      </c>
      <c r="D1806" s="260" t="s">
        <v>240</v>
      </c>
      <c r="E1806" s="261" t="s">
        <v>3547</v>
      </c>
      <c r="F1806" s="262" t="s">
        <v>3548</v>
      </c>
      <c r="G1806" s="263" t="s">
        <v>174</v>
      </c>
      <c r="H1806" s="264">
        <v>1</v>
      </c>
      <c r="I1806" s="265"/>
      <c r="J1806" s="266">
        <f>ROUND(I1806*H1806,2)</f>
        <v>0</v>
      </c>
      <c r="K1806" s="262" t="s">
        <v>1</v>
      </c>
      <c r="L1806" s="267"/>
      <c r="M1806" s="268" t="s">
        <v>1</v>
      </c>
      <c r="N1806" s="269" t="s">
        <v>43</v>
      </c>
      <c r="O1806" s="91"/>
      <c r="P1806" s="223">
        <f>O1806*H1806</f>
        <v>0</v>
      </c>
      <c r="Q1806" s="223">
        <v>0.038289999999999998</v>
      </c>
      <c r="R1806" s="223">
        <f>Q1806*H1806</f>
        <v>0.038289999999999998</v>
      </c>
      <c r="S1806" s="223">
        <v>0</v>
      </c>
      <c r="T1806" s="224">
        <f>S1806*H1806</f>
        <v>0</v>
      </c>
      <c r="U1806" s="38"/>
      <c r="V1806" s="38"/>
      <c r="W1806" s="38"/>
      <c r="X1806" s="38"/>
      <c r="Y1806" s="38"/>
      <c r="Z1806" s="38"/>
      <c r="AA1806" s="38"/>
      <c r="AB1806" s="38"/>
      <c r="AC1806" s="38"/>
      <c r="AD1806" s="38"/>
      <c r="AE1806" s="38"/>
      <c r="AR1806" s="225" t="s">
        <v>367</v>
      </c>
      <c r="AT1806" s="225" t="s">
        <v>240</v>
      </c>
      <c r="AU1806" s="225" t="s">
        <v>87</v>
      </c>
      <c r="AY1806" s="17" t="s">
        <v>157</v>
      </c>
      <c r="BE1806" s="226">
        <f>IF(N1806="základní",J1806,0)</f>
        <v>0</v>
      </c>
      <c r="BF1806" s="226">
        <f>IF(N1806="snížená",J1806,0)</f>
        <v>0</v>
      </c>
      <c r="BG1806" s="226">
        <f>IF(N1806="zákl. přenesená",J1806,0)</f>
        <v>0</v>
      </c>
      <c r="BH1806" s="226">
        <f>IF(N1806="sníž. přenesená",J1806,0)</f>
        <v>0</v>
      </c>
      <c r="BI1806" s="226">
        <f>IF(N1806="nulová",J1806,0)</f>
        <v>0</v>
      </c>
      <c r="BJ1806" s="17" t="s">
        <v>85</v>
      </c>
      <c r="BK1806" s="226">
        <f>ROUND(I1806*H1806,2)</f>
        <v>0</v>
      </c>
      <c r="BL1806" s="17" t="s">
        <v>254</v>
      </c>
      <c r="BM1806" s="225" t="s">
        <v>3549</v>
      </c>
    </row>
    <row r="1807" s="14" customFormat="1">
      <c r="A1807" s="14"/>
      <c r="B1807" s="238"/>
      <c r="C1807" s="239"/>
      <c r="D1807" s="229" t="s">
        <v>167</v>
      </c>
      <c r="E1807" s="240" t="s">
        <v>1</v>
      </c>
      <c r="F1807" s="241" t="s">
        <v>85</v>
      </c>
      <c r="G1807" s="239"/>
      <c r="H1807" s="242">
        <v>1</v>
      </c>
      <c r="I1807" s="243"/>
      <c r="J1807" s="239"/>
      <c r="K1807" s="239"/>
      <c r="L1807" s="244"/>
      <c r="M1807" s="245"/>
      <c r="N1807" s="246"/>
      <c r="O1807" s="246"/>
      <c r="P1807" s="246"/>
      <c r="Q1807" s="246"/>
      <c r="R1807" s="246"/>
      <c r="S1807" s="246"/>
      <c r="T1807" s="247"/>
      <c r="U1807" s="14"/>
      <c r="V1807" s="14"/>
      <c r="W1807" s="14"/>
      <c r="X1807" s="14"/>
      <c r="Y1807" s="14"/>
      <c r="Z1807" s="14"/>
      <c r="AA1807" s="14"/>
      <c r="AB1807" s="14"/>
      <c r="AC1807" s="14"/>
      <c r="AD1807" s="14"/>
      <c r="AE1807" s="14"/>
      <c r="AT1807" s="248" t="s">
        <v>167</v>
      </c>
      <c r="AU1807" s="248" t="s">
        <v>87</v>
      </c>
      <c r="AV1807" s="14" t="s">
        <v>87</v>
      </c>
      <c r="AW1807" s="14" t="s">
        <v>33</v>
      </c>
      <c r="AX1807" s="14" t="s">
        <v>85</v>
      </c>
      <c r="AY1807" s="248" t="s">
        <v>157</v>
      </c>
    </row>
    <row r="1808" s="2" customFormat="1" ht="37.8" customHeight="1">
      <c r="A1808" s="38"/>
      <c r="B1808" s="39"/>
      <c r="C1808" s="214" t="s">
        <v>3550</v>
      </c>
      <c r="D1808" s="214" t="s">
        <v>160</v>
      </c>
      <c r="E1808" s="215" t="s">
        <v>3551</v>
      </c>
      <c r="F1808" s="216" t="s">
        <v>3552</v>
      </c>
      <c r="G1808" s="217" t="s">
        <v>202</v>
      </c>
      <c r="H1808" s="218">
        <v>16.75</v>
      </c>
      <c r="I1808" s="219"/>
      <c r="J1808" s="220">
        <f>ROUND(I1808*H1808,2)</f>
        <v>0</v>
      </c>
      <c r="K1808" s="216" t="s">
        <v>164</v>
      </c>
      <c r="L1808" s="44"/>
      <c r="M1808" s="221" t="s">
        <v>1</v>
      </c>
      <c r="N1808" s="222" t="s">
        <v>43</v>
      </c>
      <c r="O1808" s="91"/>
      <c r="P1808" s="223">
        <f>O1808*H1808</f>
        <v>0</v>
      </c>
      <c r="Q1808" s="223">
        <v>3.0000000000000001E-05</v>
      </c>
      <c r="R1808" s="223">
        <f>Q1808*H1808</f>
        <v>0.00050250000000000002</v>
      </c>
      <c r="S1808" s="223">
        <v>0</v>
      </c>
      <c r="T1808" s="224">
        <f>S1808*H1808</f>
        <v>0</v>
      </c>
      <c r="U1808" s="38"/>
      <c r="V1808" s="38"/>
      <c r="W1808" s="38"/>
      <c r="X1808" s="38"/>
      <c r="Y1808" s="38"/>
      <c r="Z1808" s="38"/>
      <c r="AA1808" s="38"/>
      <c r="AB1808" s="38"/>
      <c r="AC1808" s="38"/>
      <c r="AD1808" s="38"/>
      <c r="AE1808" s="38"/>
      <c r="AR1808" s="225" t="s">
        <v>254</v>
      </c>
      <c r="AT1808" s="225" t="s">
        <v>160</v>
      </c>
      <c r="AU1808" s="225" t="s">
        <v>87</v>
      </c>
      <c r="AY1808" s="17" t="s">
        <v>157</v>
      </c>
      <c r="BE1808" s="226">
        <f>IF(N1808="základní",J1808,0)</f>
        <v>0</v>
      </c>
      <c r="BF1808" s="226">
        <f>IF(N1808="snížená",J1808,0)</f>
        <v>0</v>
      </c>
      <c r="BG1808" s="226">
        <f>IF(N1808="zákl. přenesená",J1808,0)</f>
        <v>0</v>
      </c>
      <c r="BH1808" s="226">
        <f>IF(N1808="sníž. přenesená",J1808,0)</f>
        <v>0</v>
      </c>
      <c r="BI1808" s="226">
        <f>IF(N1808="nulová",J1808,0)</f>
        <v>0</v>
      </c>
      <c r="BJ1808" s="17" t="s">
        <v>85</v>
      </c>
      <c r="BK1808" s="226">
        <f>ROUND(I1808*H1808,2)</f>
        <v>0</v>
      </c>
      <c r="BL1808" s="17" t="s">
        <v>254</v>
      </c>
      <c r="BM1808" s="225" t="s">
        <v>3553</v>
      </c>
    </row>
    <row r="1809" s="14" customFormat="1">
      <c r="A1809" s="14"/>
      <c r="B1809" s="238"/>
      <c r="C1809" s="239"/>
      <c r="D1809" s="229" t="s">
        <v>167</v>
      </c>
      <c r="E1809" s="240" t="s">
        <v>1</v>
      </c>
      <c r="F1809" s="241" t="s">
        <v>3554</v>
      </c>
      <c r="G1809" s="239"/>
      <c r="H1809" s="242">
        <v>16.75</v>
      </c>
      <c r="I1809" s="243"/>
      <c r="J1809" s="239"/>
      <c r="K1809" s="239"/>
      <c r="L1809" s="244"/>
      <c r="M1809" s="245"/>
      <c r="N1809" s="246"/>
      <c r="O1809" s="246"/>
      <c r="P1809" s="246"/>
      <c r="Q1809" s="246"/>
      <c r="R1809" s="246"/>
      <c r="S1809" s="246"/>
      <c r="T1809" s="247"/>
      <c r="U1809" s="14"/>
      <c r="V1809" s="14"/>
      <c r="W1809" s="14"/>
      <c r="X1809" s="14"/>
      <c r="Y1809" s="14"/>
      <c r="Z1809" s="14"/>
      <c r="AA1809" s="14"/>
      <c r="AB1809" s="14"/>
      <c r="AC1809" s="14"/>
      <c r="AD1809" s="14"/>
      <c r="AE1809" s="14"/>
      <c r="AT1809" s="248" t="s">
        <v>167</v>
      </c>
      <c r="AU1809" s="248" t="s">
        <v>87</v>
      </c>
      <c r="AV1809" s="14" t="s">
        <v>87</v>
      </c>
      <c r="AW1809" s="14" t="s">
        <v>33</v>
      </c>
      <c r="AX1809" s="14" t="s">
        <v>85</v>
      </c>
      <c r="AY1809" s="248" t="s">
        <v>157</v>
      </c>
    </row>
    <row r="1810" s="2" customFormat="1" ht="24.15" customHeight="1">
      <c r="A1810" s="38"/>
      <c r="B1810" s="39"/>
      <c r="C1810" s="260" t="s">
        <v>2199</v>
      </c>
      <c r="D1810" s="260" t="s">
        <v>240</v>
      </c>
      <c r="E1810" s="261" t="s">
        <v>3555</v>
      </c>
      <c r="F1810" s="262" t="s">
        <v>3556</v>
      </c>
      <c r="G1810" s="263" t="s">
        <v>174</v>
      </c>
      <c r="H1810" s="264">
        <v>33.5</v>
      </c>
      <c r="I1810" s="265"/>
      <c r="J1810" s="266">
        <f>ROUND(I1810*H1810,2)</f>
        <v>0</v>
      </c>
      <c r="K1810" s="262" t="s">
        <v>1</v>
      </c>
      <c r="L1810" s="267"/>
      <c r="M1810" s="268" t="s">
        <v>1</v>
      </c>
      <c r="N1810" s="269" t="s">
        <v>43</v>
      </c>
      <c r="O1810" s="91"/>
      <c r="P1810" s="223">
        <f>O1810*H1810</f>
        <v>0</v>
      </c>
      <c r="Q1810" s="223">
        <v>1</v>
      </c>
      <c r="R1810" s="223">
        <f>Q1810*H1810</f>
        <v>33.5</v>
      </c>
      <c r="S1810" s="223">
        <v>0</v>
      </c>
      <c r="T1810" s="224">
        <f>S1810*H1810</f>
        <v>0</v>
      </c>
      <c r="U1810" s="38"/>
      <c r="V1810" s="38"/>
      <c r="W1810" s="38"/>
      <c r="X1810" s="38"/>
      <c r="Y1810" s="38"/>
      <c r="Z1810" s="38"/>
      <c r="AA1810" s="38"/>
      <c r="AB1810" s="38"/>
      <c r="AC1810" s="38"/>
      <c r="AD1810" s="38"/>
      <c r="AE1810" s="38"/>
      <c r="AR1810" s="225" t="s">
        <v>367</v>
      </c>
      <c r="AT1810" s="225" t="s">
        <v>240</v>
      </c>
      <c r="AU1810" s="225" t="s">
        <v>87</v>
      </c>
      <c r="AY1810" s="17" t="s">
        <v>157</v>
      </c>
      <c r="BE1810" s="226">
        <f>IF(N1810="základní",J1810,0)</f>
        <v>0</v>
      </c>
      <c r="BF1810" s="226">
        <f>IF(N1810="snížená",J1810,0)</f>
        <v>0</v>
      </c>
      <c r="BG1810" s="226">
        <f>IF(N1810="zákl. přenesená",J1810,0)</f>
        <v>0</v>
      </c>
      <c r="BH1810" s="226">
        <f>IF(N1810="sníž. přenesená",J1810,0)</f>
        <v>0</v>
      </c>
      <c r="BI1810" s="226">
        <f>IF(N1810="nulová",J1810,0)</f>
        <v>0</v>
      </c>
      <c r="BJ1810" s="17" t="s">
        <v>85</v>
      </c>
      <c r="BK1810" s="226">
        <f>ROUND(I1810*H1810,2)</f>
        <v>0</v>
      </c>
      <c r="BL1810" s="17" t="s">
        <v>254</v>
      </c>
      <c r="BM1810" s="225" t="s">
        <v>3557</v>
      </c>
    </row>
    <row r="1811" s="14" customFormat="1">
      <c r="A1811" s="14"/>
      <c r="B1811" s="238"/>
      <c r="C1811" s="239"/>
      <c r="D1811" s="229" t="s">
        <v>167</v>
      </c>
      <c r="E1811" s="240" t="s">
        <v>1</v>
      </c>
      <c r="F1811" s="241" t="s">
        <v>3558</v>
      </c>
      <c r="G1811" s="239"/>
      <c r="H1811" s="242">
        <v>33.5</v>
      </c>
      <c r="I1811" s="243"/>
      <c r="J1811" s="239"/>
      <c r="K1811" s="239"/>
      <c r="L1811" s="244"/>
      <c r="M1811" s="245"/>
      <c r="N1811" s="246"/>
      <c r="O1811" s="246"/>
      <c r="P1811" s="246"/>
      <c r="Q1811" s="246"/>
      <c r="R1811" s="246"/>
      <c r="S1811" s="246"/>
      <c r="T1811" s="247"/>
      <c r="U1811" s="14"/>
      <c r="V1811" s="14"/>
      <c r="W1811" s="14"/>
      <c r="X1811" s="14"/>
      <c r="Y1811" s="14"/>
      <c r="Z1811" s="14"/>
      <c r="AA1811" s="14"/>
      <c r="AB1811" s="14"/>
      <c r="AC1811" s="14"/>
      <c r="AD1811" s="14"/>
      <c r="AE1811" s="14"/>
      <c r="AT1811" s="248" t="s">
        <v>167</v>
      </c>
      <c r="AU1811" s="248" t="s">
        <v>87</v>
      </c>
      <c r="AV1811" s="14" t="s">
        <v>87</v>
      </c>
      <c r="AW1811" s="14" t="s">
        <v>33</v>
      </c>
      <c r="AX1811" s="14" t="s">
        <v>78</v>
      </c>
      <c r="AY1811" s="248" t="s">
        <v>157</v>
      </c>
    </row>
    <row r="1812" s="15" customFormat="1">
      <c r="A1812" s="15"/>
      <c r="B1812" s="249"/>
      <c r="C1812" s="250"/>
      <c r="D1812" s="229" t="s">
        <v>167</v>
      </c>
      <c r="E1812" s="251" t="s">
        <v>1</v>
      </c>
      <c r="F1812" s="252" t="s">
        <v>171</v>
      </c>
      <c r="G1812" s="250"/>
      <c r="H1812" s="253">
        <v>33.5</v>
      </c>
      <c r="I1812" s="254"/>
      <c r="J1812" s="250"/>
      <c r="K1812" s="250"/>
      <c r="L1812" s="255"/>
      <c r="M1812" s="256"/>
      <c r="N1812" s="257"/>
      <c r="O1812" s="257"/>
      <c r="P1812" s="257"/>
      <c r="Q1812" s="257"/>
      <c r="R1812" s="257"/>
      <c r="S1812" s="257"/>
      <c r="T1812" s="258"/>
      <c r="U1812" s="15"/>
      <c r="V1812" s="15"/>
      <c r="W1812" s="15"/>
      <c r="X1812" s="15"/>
      <c r="Y1812" s="15"/>
      <c r="Z1812" s="15"/>
      <c r="AA1812" s="15"/>
      <c r="AB1812" s="15"/>
      <c r="AC1812" s="15"/>
      <c r="AD1812" s="15"/>
      <c r="AE1812" s="15"/>
      <c r="AT1812" s="259" t="s">
        <v>167</v>
      </c>
      <c r="AU1812" s="259" t="s">
        <v>87</v>
      </c>
      <c r="AV1812" s="15" t="s">
        <v>165</v>
      </c>
      <c r="AW1812" s="15" t="s">
        <v>33</v>
      </c>
      <c r="AX1812" s="15" t="s">
        <v>85</v>
      </c>
      <c r="AY1812" s="259" t="s">
        <v>157</v>
      </c>
    </row>
    <row r="1813" s="2" customFormat="1" ht="24.15" customHeight="1">
      <c r="A1813" s="38"/>
      <c r="B1813" s="39"/>
      <c r="C1813" s="214" t="s">
        <v>3559</v>
      </c>
      <c r="D1813" s="214" t="s">
        <v>160</v>
      </c>
      <c r="E1813" s="215" t="s">
        <v>3560</v>
      </c>
      <c r="F1813" s="216" t="s">
        <v>3561</v>
      </c>
      <c r="G1813" s="217" t="s">
        <v>352</v>
      </c>
      <c r="H1813" s="218">
        <v>0.59999999999999998</v>
      </c>
      <c r="I1813" s="219"/>
      <c r="J1813" s="220">
        <f>ROUND(I1813*H1813,2)</f>
        <v>0</v>
      </c>
      <c r="K1813" s="216" t="s">
        <v>164</v>
      </c>
      <c r="L1813" s="44"/>
      <c r="M1813" s="221" t="s">
        <v>1</v>
      </c>
      <c r="N1813" s="222" t="s">
        <v>43</v>
      </c>
      <c r="O1813" s="91"/>
      <c r="P1813" s="223">
        <f>O1813*H1813</f>
        <v>0</v>
      </c>
      <c r="Q1813" s="223">
        <v>0</v>
      </c>
      <c r="R1813" s="223">
        <f>Q1813*H1813</f>
        <v>0</v>
      </c>
      <c r="S1813" s="223">
        <v>0</v>
      </c>
      <c r="T1813" s="224">
        <f>S1813*H1813</f>
        <v>0</v>
      </c>
      <c r="U1813" s="38"/>
      <c r="V1813" s="38"/>
      <c r="W1813" s="38"/>
      <c r="X1813" s="38"/>
      <c r="Y1813" s="38"/>
      <c r="Z1813" s="38"/>
      <c r="AA1813" s="38"/>
      <c r="AB1813" s="38"/>
      <c r="AC1813" s="38"/>
      <c r="AD1813" s="38"/>
      <c r="AE1813" s="38"/>
      <c r="AR1813" s="225" t="s">
        <v>254</v>
      </c>
      <c r="AT1813" s="225" t="s">
        <v>160</v>
      </c>
      <c r="AU1813" s="225" t="s">
        <v>87</v>
      </c>
      <c r="AY1813" s="17" t="s">
        <v>157</v>
      </c>
      <c r="BE1813" s="226">
        <f>IF(N1813="základní",J1813,0)</f>
        <v>0</v>
      </c>
      <c r="BF1813" s="226">
        <f>IF(N1813="snížená",J1813,0)</f>
        <v>0</v>
      </c>
      <c r="BG1813" s="226">
        <f>IF(N1813="zákl. přenesená",J1813,0)</f>
        <v>0</v>
      </c>
      <c r="BH1813" s="226">
        <f>IF(N1813="sníž. přenesená",J1813,0)</f>
        <v>0</v>
      </c>
      <c r="BI1813" s="226">
        <f>IF(N1813="nulová",J1813,0)</f>
        <v>0</v>
      </c>
      <c r="BJ1813" s="17" t="s">
        <v>85</v>
      </c>
      <c r="BK1813" s="226">
        <f>ROUND(I1813*H1813,2)</f>
        <v>0</v>
      </c>
      <c r="BL1813" s="17" t="s">
        <v>254</v>
      </c>
      <c r="BM1813" s="225" t="s">
        <v>3562</v>
      </c>
    </row>
    <row r="1814" s="14" customFormat="1">
      <c r="A1814" s="14"/>
      <c r="B1814" s="238"/>
      <c r="C1814" s="239"/>
      <c r="D1814" s="229" t="s">
        <v>167</v>
      </c>
      <c r="E1814" s="240" t="s">
        <v>1</v>
      </c>
      <c r="F1814" s="241" t="s">
        <v>3563</v>
      </c>
      <c r="G1814" s="239"/>
      <c r="H1814" s="242">
        <v>0.59999999999999998</v>
      </c>
      <c r="I1814" s="243"/>
      <c r="J1814" s="239"/>
      <c r="K1814" s="239"/>
      <c r="L1814" s="244"/>
      <c r="M1814" s="245"/>
      <c r="N1814" s="246"/>
      <c r="O1814" s="246"/>
      <c r="P1814" s="246"/>
      <c r="Q1814" s="246"/>
      <c r="R1814" s="246"/>
      <c r="S1814" s="246"/>
      <c r="T1814" s="247"/>
      <c r="U1814" s="14"/>
      <c r="V1814" s="14"/>
      <c r="W1814" s="14"/>
      <c r="X1814" s="14"/>
      <c r="Y1814" s="14"/>
      <c r="Z1814" s="14"/>
      <c r="AA1814" s="14"/>
      <c r="AB1814" s="14"/>
      <c r="AC1814" s="14"/>
      <c r="AD1814" s="14"/>
      <c r="AE1814" s="14"/>
      <c r="AT1814" s="248" t="s">
        <v>167</v>
      </c>
      <c r="AU1814" s="248" t="s">
        <v>87</v>
      </c>
      <c r="AV1814" s="14" t="s">
        <v>87</v>
      </c>
      <c r="AW1814" s="14" t="s">
        <v>33</v>
      </c>
      <c r="AX1814" s="14" t="s">
        <v>85</v>
      </c>
      <c r="AY1814" s="248" t="s">
        <v>157</v>
      </c>
    </row>
    <row r="1815" s="2" customFormat="1" ht="16.5" customHeight="1">
      <c r="A1815" s="38"/>
      <c r="B1815" s="39"/>
      <c r="C1815" s="260" t="s">
        <v>3564</v>
      </c>
      <c r="D1815" s="260" t="s">
        <v>240</v>
      </c>
      <c r="E1815" s="261" t="s">
        <v>3565</v>
      </c>
      <c r="F1815" s="262" t="s">
        <v>3566</v>
      </c>
      <c r="G1815" s="263" t="s">
        <v>174</v>
      </c>
      <c r="H1815" s="264">
        <v>0.66000000000000003</v>
      </c>
      <c r="I1815" s="265"/>
      <c r="J1815" s="266">
        <f>ROUND(I1815*H1815,2)</f>
        <v>0</v>
      </c>
      <c r="K1815" s="262" t="s">
        <v>164</v>
      </c>
      <c r="L1815" s="267"/>
      <c r="M1815" s="268" t="s">
        <v>1</v>
      </c>
      <c r="N1815" s="269" t="s">
        <v>43</v>
      </c>
      <c r="O1815" s="91"/>
      <c r="P1815" s="223">
        <f>O1815*H1815</f>
        <v>0</v>
      </c>
      <c r="Q1815" s="223">
        <v>0.017999999999999999</v>
      </c>
      <c r="R1815" s="223">
        <f>Q1815*H1815</f>
        <v>0.01188</v>
      </c>
      <c r="S1815" s="223">
        <v>0</v>
      </c>
      <c r="T1815" s="224">
        <f>S1815*H1815</f>
        <v>0</v>
      </c>
      <c r="U1815" s="38"/>
      <c r="V1815" s="38"/>
      <c r="W1815" s="38"/>
      <c r="X1815" s="38"/>
      <c r="Y1815" s="38"/>
      <c r="Z1815" s="38"/>
      <c r="AA1815" s="38"/>
      <c r="AB1815" s="38"/>
      <c r="AC1815" s="38"/>
      <c r="AD1815" s="38"/>
      <c r="AE1815" s="38"/>
      <c r="AR1815" s="225" t="s">
        <v>367</v>
      </c>
      <c r="AT1815" s="225" t="s">
        <v>240</v>
      </c>
      <c r="AU1815" s="225" t="s">
        <v>87</v>
      </c>
      <c r="AY1815" s="17" t="s">
        <v>157</v>
      </c>
      <c r="BE1815" s="226">
        <f>IF(N1815="základní",J1815,0)</f>
        <v>0</v>
      </c>
      <c r="BF1815" s="226">
        <f>IF(N1815="snížená",J1815,0)</f>
        <v>0</v>
      </c>
      <c r="BG1815" s="226">
        <f>IF(N1815="zákl. přenesená",J1815,0)</f>
        <v>0</v>
      </c>
      <c r="BH1815" s="226">
        <f>IF(N1815="sníž. přenesená",J1815,0)</f>
        <v>0</v>
      </c>
      <c r="BI1815" s="226">
        <f>IF(N1815="nulová",J1815,0)</f>
        <v>0</v>
      </c>
      <c r="BJ1815" s="17" t="s">
        <v>85</v>
      </c>
      <c r="BK1815" s="226">
        <f>ROUND(I1815*H1815,2)</f>
        <v>0</v>
      </c>
      <c r="BL1815" s="17" t="s">
        <v>254</v>
      </c>
      <c r="BM1815" s="225" t="s">
        <v>3567</v>
      </c>
    </row>
    <row r="1816" s="14" customFormat="1">
      <c r="A1816" s="14"/>
      <c r="B1816" s="238"/>
      <c r="C1816" s="239"/>
      <c r="D1816" s="229" t="s">
        <v>167</v>
      </c>
      <c r="E1816" s="239"/>
      <c r="F1816" s="241" t="s">
        <v>3568</v>
      </c>
      <c r="G1816" s="239"/>
      <c r="H1816" s="242">
        <v>0.66000000000000003</v>
      </c>
      <c r="I1816" s="243"/>
      <c r="J1816" s="239"/>
      <c r="K1816" s="239"/>
      <c r="L1816" s="244"/>
      <c r="M1816" s="245"/>
      <c r="N1816" s="246"/>
      <c r="O1816" s="246"/>
      <c r="P1816" s="246"/>
      <c r="Q1816" s="246"/>
      <c r="R1816" s="246"/>
      <c r="S1816" s="246"/>
      <c r="T1816" s="247"/>
      <c r="U1816" s="14"/>
      <c r="V1816" s="14"/>
      <c r="W1816" s="14"/>
      <c r="X1816" s="14"/>
      <c r="Y1816" s="14"/>
      <c r="Z1816" s="14"/>
      <c r="AA1816" s="14"/>
      <c r="AB1816" s="14"/>
      <c r="AC1816" s="14"/>
      <c r="AD1816" s="14"/>
      <c r="AE1816" s="14"/>
      <c r="AT1816" s="248" t="s">
        <v>167</v>
      </c>
      <c r="AU1816" s="248" t="s">
        <v>87</v>
      </c>
      <c r="AV1816" s="14" t="s">
        <v>87</v>
      </c>
      <c r="AW1816" s="14" t="s">
        <v>4</v>
      </c>
      <c r="AX1816" s="14" t="s">
        <v>85</v>
      </c>
      <c r="AY1816" s="248" t="s">
        <v>157</v>
      </c>
    </row>
    <row r="1817" s="2" customFormat="1" ht="24.15" customHeight="1">
      <c r="A1817" s="38"/>
      <c r="B1817" s="39"/>
      <c r="C1817" s="214" t="s">
        <v>3569</v>
      </c>
      <c r="D1817" s="214" t="s">
        <v>160</v>
      </c>
      <c r="E1817" s="215" t="s">
        <v>3570</v>
      </c>
      <c r="F1817" s="216" t="s">
        <v>3571</v>
      </c>
      <c r="G1817" s="217" t="s">
        <v>352</v>
      </c>
      <c r="H1817" s="218">
        <v>2</v>
      </c>
      <c r="I1817" s="219"/>
      <c r="J1817" s="220">
        <f>ROUND(I1817*H1817,2)</f>
        <v>0</v>
      </c>
      <c r="K1817" s="216" t="s">
        <v>164</v>
      </c>
      <c r="L1817" s="44"/>
      <c r="M1817" s="221" t="s">
        <v>1</v>
      </c>
      <c r="N1817" s="222" t="s">
        <v>43</v>
      </c>
      <c r="O1817" s="91"/>
      <c r="P1817" s="223">
        <f>O1817*H1817</f>
        <v>0</v>
      </c>
      <c r="Q1817" s="223">
        <v>0</v>
      </c>
      <c r="R1817" s="223">
        <f>Q1817*H1817</f>
        <v>0</v>
      </c>
      <c r="S1817" s="223">
        <v>0</v>
      </c>
      <c r="T1817" s="224">
        <f>S1817*H1817</f>
        <v>0</v>
      </c>
      <c r="U1817" s="38"/>
      <c r="V1817" s="38"/>
      <c r="W1817" s="38"/>
      <c r="X1817" s="38"/>
      <c r="Y1817" s="38"/>
      <c r="Z1817" s="38"/>
      <c r="AA1817" s="38"/>
      <c r="AB1817" s="38"/>
      <c r="AC1817" s="38"/>
      <c r="AD1817" s="38"/>
      <c r="AE1817" s="38"/>
      <c r="AR1817" s="225" t="s">
        <v>254</v>
      </c>
      <c r="AT1817" s="225" t="s">
        <v>160</v>
      </c>
      <c r="AU1817" s="225" t="s">
        <v>87</v>
      </c>
      <c r="AY1817" s="17" t="s">
        <v>157</v>
      </c>
      <c r="BE1817" s="226">
        <f>IF(N1817="základní",J1817,0)</f>
        <v>0</v>
      </c>
      <c r="BF1817" s="226">
        <f>IF(N1817="snížená",J1817,0)</f>
        <v>0</v>
      </c>
      <c r="BG1817" s="226">
        <f>IF(N1817="zákl. přenesená",J1817,0)</f>
        <v>0</v>
      </c>
      <c r="BH1817" s="226">
        <f>IF(N1817="sníž. přenesená",J1817,0)</f>
        <v>0</v>
      </c>
      <c r="BI1817" s="226">
        <f>IF(N1817="nulová",J1817,0)</f>
        <v>0</v>
      </c>
      <c r="BJ1817" s="17" t="s">
        <v>85</v>
      </c>
      <c r="BK1817" s="226">
        <f>ROUND(I1817*H1817,2)</f>
        <v>0</v>
      </c>
      <c r="BL1817" s="17" t="s">
        <v>254</v>
      </c>
      <c r="BM1817" s="225" t="s">
        <v>3572</v>
      </c>
    </row>
    <row r="1818" s="2" customFormat="1" ht="16.5" customHeight="1">
      <c r="A1818" s="38"/>
      <c r="B1818" s="39"/>
      <c r="C1818" s="260" t="s">
        <v>3573</v>
      </c>
      <c r="D1818" s="260" t="s">
        <v>240</v>
      </c>
      <c r="E1818" s="261" t="s">
        <v>3565</v>
      </c>
      <c r="F1818" s="262" t="s">
        <v>3566</v>
      </c>
      <c r="G1818" s="263" t="s">
        <v>174</v>
      </c>
      <c r="H1818" s="264">
        <v>2.2000000000000002</v>
      </c>
      <c r="I1818" s="265"/>
      <c r="J1818" s="266">
        <f>ROUND(I1818*H1818,2)</f>
        <v>0</v>
      </c>
      <c r="K1818" s="262" t="s">
        <v>164</v>
      </c>
      <c r="L1818" s="267"/>
      <c r="M1818" s="268" t="s">
        <v>1</v>
      </c>
      <c r="N1818" s="269" t="s">
        <v>43</v>
      </c>
      <c r="O1818" s="91"/>
      <c r="P1818" s="223">
        <f>O1818*H1818</f>
        <v>0</v>
      </c>
      <c r="Q1818" s="223">
        <v>0.017999999999999999</v>
      </c>
      <c r="R1818" s="223">
        <f>Q1818*H1818</f>
        <v>0.039600000000000003</v>
      </c>
      <c r="S1818" s="223">
        <v>0</v>
      </c>
      <c r="T1818" s="224">
        <f>S1818*H1818</f>
        <v>0</v>
      </c>
      <c r="U1818" s="38"/>
      <c r="V1818" s="38"/>
      <c r="W1818" s="38"/>
      <c r="X1818" s="38"/>
      <c r="Y1818" s="38"/>
      <c r="Z1818" s="38"/>
      <c r="AA1818" s="38"/>
      <c r="AB1818" s="38"/>
      <c r="AC1818" s="38"/>
      <c r="AD1818" s="38"/>
      <c r="AE1818" s="38"/>
      <c r="AR1818" s="225" t="s">
        <v>367</v>
      </c>
      <c r="AT1818" s="225" t="s">
        <v>240</v>
      </c>
      <c r="AU1818" s="225" t="s">
        <v>87</v>
      </c>
      <c r="AY1818" s="17" t="s">
        <v>157</v>
      </c>
      <c r="BE1818" s="226">
        <f>IF(N1818="základní",J1818,0)</f>
        <v>0</v>
      </c>
      <c r="BF1818" s="226">
        <f>IF(N1818="snížená",J1818,0)</f>
        <v>0</v>
      </c>
      <c r="BG1818" s="226">
        <f>IF(N1818="zákl. přenesená",J1818,0)</f>
        <v>0</v>
      </c>
      <c r="BH1818" s="226">
        <f>IF(N1818="sníž. přenesená",J1818,0)</f>
        <v>0</v>
      </c>
      <c r="BI1818" s="226">
        <f>IF(N1818="nulová",J1818,0)</f>
        <v>0</v>
      </c>
      <c r="BJ1818" s="17" t="s">
        <v>85</v>
      </c>
      <c r="BK1818" s="226">
        <f>ROUND(I1818*H1818,2)</f>
        <v>0</v>
      </c>
      <c r="BL1818" s="17" t="s">
        <v>254</v>
      </c>
      <c r="BM1818" s="225" t="s">
        <v>3574</v>
      </c>
    </row>
    <row r="1819" s="14" customFormat="1">
      <c r="A1819" s="14"/>
      <c r="B1819" s="238"/>
      <c r="C1819" s="239"/>
      <c r="D1819" s="229" t="s">
        <v>167</v>
      </c>
      <c r="E1819" s="240" t="s">
        <v>1</v>
      </c>
      <c r="F1819" s="241" t="s">
        <v>912</v>
      </c>
      <c r="G1819" s="239"/>
      <c r="H1819" s="242">
        <v>2</v>
      </c>
      <c r="I1819" s="243"/>
      <c r="J1819" s="239"/>
      <c r="K1819" s="239"/>
      <c r="L1819" s="244"/>
      <c r="M1819" s="245"/>
      <c r="N1819" s="246"/>
      <c r="O1819" s="246"/>
      <c r="P1819" s="246"/>
      <c r="Q1819" s="246"/>
      <c r="R1819" s="246"/>
      <c r="S1819" s="246"/>
      <c r="T1819" s="247"/>
      <c r="U1819" s="14"/>
      <c r="V1819" s="14"/>
      <c r="W1819" s="14"/>
      <c r="X1819" s="14"/>
      <c r="Y1819" s="14"/>
      <c r="Z1819" s="14"/>
      <c r="AA1819" s="14"/>
      <c r="AB1819" s="14"/>
      <c r="AC1819" s="14"/>
      <c r="AD1819" s="14"/>
      <c r="AE1819" s="14"/>
      <c r="AT1819" s="248" t="s">
        <v>167</v>
      </c>
      <c r="AU1819" s="248" t="s">
        <v>87</v>
      </c>
      <c r="AV1819" s="14" t="s">
        <v>87</v>
      </c>
      <c r="AW1819" s="14" t="s">
        <v>33</v>
      </c>
      <c r="AX1819" s="14" t="s">
        <v>85</v>
      </c>
      <c r="AY1819" s="248" t="s">
        <v>157</v>
      </c>
    </row>
    <row r="1820" s="14" customFormat="1">
      <c r="A1820" s="14"/>
      <c r="B1820" s="238"/>
      <c r="C1820" s="239"/>
      <c r="D1820" s="229" t="s">
        <v>167</v>
      </c>
      <c r="E1820" s="239"/>
      <c r="F1820" s="241" t="s">
        <v>3575</v>
      </c>
      <c r="G1820" s="239"/>
      <c r="H1820" s="242">
        <v>2.2000000000000002</v>
      </c>
      <c r="I1820" s="243"/>
      <c r="J1820" s="239"/>
      <c r="K1820" s="239"/>
      <c r="L1820" s="244"/>
      <c r="M1820" s="245"/>
      <c r="N1820" s="246"/>
      <c r="O1820" s="246"/>
      <c r="P1820" s="246"/>
      <c r="Q1820" s="246"/>
      <c r="R1820" s="246"/>
      <c r="S1820" s="246"/>
      <c r="T1820" s="247"/>
      <c r="U1820" s="14"/>
      <c r="V1820" s="14"/>
      <c r="W1820" s="14"/>
      <c r="X1820" s="14"/>
      <c r="Y1820" s="14"/>
      <c r="Z1820" s="14"/>
      <c r="AA1820" s="14"/>
      <c r="AB1820" s="14"/>
      <c r="AC1820" s="14"/>
      <c r="AD1820" s="14"/>
      <c r="AE1820" s="14"/>
      <c r="AT1820" s="248" t="s">
        <v>167</v>
      </c>
      <c r="AU1820" s="248" t="s">
        <v>87</v>
      </c>
      <c r="AV1820" s="14" t="s">
        <v>87</v>
      </c>
      <c r="AW1820" s="14" t="s">
        <v>4</v>
      </c>
      <c r="AX1820" s="14" t="s">
        <v>85</v>
      </c>
      <c r="AY1820" s="248" t="s">
        <v>157</v>
      </c>
    </row>
    <row r="1821" s="2" customFormat="1" ht="24.15" customHeight="1">
      <c r="A1821" s="38"/>
      <c r="B1821" s="39"/>
      <c r="C1821" s="214" t="s">
        <v>3576</v>
      </c>
      <c r="D1821" s="214" t="s">
        <v>160</v>
      </c>
      <c r="E1821" s="215" t="s">
        <v>3577</v>
      </c>
      <c r="F1821" s="216" t="s">
        <v>3578</v>
      </c>
      <c r="G1821" s="217" t="s">
        <v>352</v>
      </c>
      <c r="H1821" s="218">
        <v>1</v>
      </c>
      <c r="I1821" s="219"/>
      <c r="J1821" s="220">
        <f>ROUND(I1821*H1821,2)</f>
        <v>0</v>
      </c>
      <c r="K1821" s="216" t="s">
        <v>164</v>
      </c>
      <c r="L1821" s="44"/>
      <c r="M1821" s="221" t="s">
        <v>1</v>
      </c>
      <c r="N1821" s="222" t="s">
        <v>43</v>
      </c>
      <c r="O1821" s="91"/>
      <c r="P1821" s="223">
        <f>O1821*H1821</f>
        <v>0</v>
      </c>
      <c r="Q1821" s="223">
        <v>0.00033</v>
      </c>
      <c r="R1821" s="223">
        <f>Q1821*H1821</f>
        <v>0.00033</v>
      </c>
      <c r="S1821" s="223">
        <v>0</v>
      </c>
      <c r="T1821" s="224">
        <f>S1821*H1821</f>
        <v>0</v>
      </c>
      <c r="U1821" s="38"/>
      <c r="V1821" s="38"/>
      <c r="W1821" s="38"/>
      <c r="X1821" s="38"/>
      <c r="Y1821" s="38"/>
      <c r="Z1821" s="38"/>
      <c r="AA1821" s="38"/>
      <c r="AB1821" s="38"/>
      <c r="AC1821" s="38"/>
      <c r="AD1821" s="38"/>
      <c r="AE1821" s="38"/>
      <c r="AR1821" s="225" t="s">
        <v>254</v>
      </c>
      <c r="AT1821" s="225" t="s">
        <v>160</v>
      </c>
      <c r="AU1821" s="225" t="s">
        <v>87</v>
      </c>
      <c r="AY1821" s="17" t="s">
        <v>157</v>
      </c>
      <c r="BE1821" s="226">
        <f>IF(N1821="základní",J1821,0)</f>
        <v>0</v>
      </c>
      <c r="BF1821" s="226">
        <f>IF(N1821="snížená",J1821,0)</f>
        <v>0</v>
      </c>
      <c r="BG1821" s="226">
        <f>IF(N1821="zákl. přenesená",J1821,0)</f>
        <v>0</v>
      </c>
      <c r="BH1821" s="226">
        <f>IF(N1821="sníž. přenesená",J1821,0)</f>
        <v>0</v>
      </c>
      <c r="BI1821" s="226">
        <f>IF(N1821="nulová",J1821,0)</f>
        <v>0</v>
      </c>
      <c r="BJ1821" s="17" t="s">
        <v>85</v>
      </c>
      <c r="BK1821" s="226">
        <f>ROUND(I1821*H1821,2)</f>
        <v>0</v>
      </c>
      <c r="BL1821" s="17" t="s">
        <v>254</v>
      </c>
      <c r="BM1821" s="225" t="s">
        <v>3579</v>
      </c>
    </row>
    <row r="1822" s="14" customFormat="1">
      <c r="A1822" s="14"/>
      <c r="B1822" s="238"/>
      <c r="C1822" s="239"/>
      <c r="D1822" s="229" t="s">
        <v>167</v>
      </c>
      <c r="E1822" s="240" t="s">
        <v>1</v>
      </c>
      <c r="F1822" s="241" t="s">
        <v>85</v>
      </c>
      <c r="G1822" s="239"/>
      <c r="H1822" s="242">
        <v>1</v>
      </c>
      <c r="I1822" s="243"/>
      <c r="J1822" s="239"/>
      <c r="K1822" s="239"/>
      <c r="L1822" s="244"/>
      <c r="M1822" s="245"/>
      <c r="N1822" s="246"/>
      <c r="O1822" s="246"/>
      <c r="P1822" s="246"/>
      <c r="Q1822" s="246"/>
      <c r="R1822" s="246"/>
      <c r="S1822" s="246"/>
      <c r="T1822" s="247"/>
      <c r="U1822" s="14"/>
      <c r="V1822" s="14"/>
      <c r="W1822" s="14"/>
      <c r="X1822" s="14"/>
      <c r="Y1822" s="14"/>
      <c r="Z1822" s="14"/>
      <c r="AA1822" s="14"/>
      <c r="AB1822" s="14"/>
      <c r="AC1822" s="14"/>
      <c r="AD1822" s="14"/>
      <c r="AE1822" s="14"/>
      <c r="AT1822" s="248" t="s">
        <v>167</v>
      </c>
      <c r="AU1822" s="248" t="s">
        <v>87</v>
      </c>
      <c r="AV1822" s="14" t="s">
        <v>87</v>
      </c>
      <c r="AW1822" s="14" t="s">
        <v>33</v>
      </c>
      <c r="AX1822" s="14" t="s">
        <v>85</v>
      </c>
      <c r="AY1822" s="248" t="s">
        <v>157</v>
      </c>
    </row>
    <row r="1823" s="2" customFormat="1" ht="33" customHeight="1">
      <c r="A1823" s="38"/>
      <c r="B1823" s="39"/>
      <c r="C1823" s="260" t="s">
        <v>3580</v>
      </c>
      <c r="D1823" s="260" t="s">
        <v>240</v>
      </c>
      <c r="E1823" s="261" t="s">
        <v>3581</v>
      </c>
      <c r="F1823" s="262" t="s">
        <v>3582</v>
      </c>
      <c r="G1823" s="263" t="s">
        <v>352</v>
      </c>
      <c r="H1823" s="264">
        <v>1</v>
      </c>
      <c r="I1823" s="265"/>
      <c r="J1823" s="266">
        <f>ROUND(I1823*H1823,2)</f>
        <v>0</v>
      </c>
      <c r="K1823" s="262" t="s">
        <v>164</v>
      </c>
      <c r="L1823" s="267"/>
      <c r="M1823" s="268" t="s">
        <v>1</v>
      </c>
      <c r="N1823" s="269" t="s">
        <v>43</v>
      </c>
      <c r="O1823" s="91"/>
      <c r="P1823" s="223">
        <f>O1823*H1823</f>
        <v>0</v>
      </c>
      <c r="Q1823" s="223">
        <v>0.084000000000000005</v>
      </c>
      <c r="R1823" s="223">
        <f>Q1823*H1823</f>
        <v>0.084000000000000005</v>
      </c>
      <c r="S1823" s="223">
        <v>0</v>
      </c>
      <c r="T1823" s="224">
        <f>S1823*H1823</f>
        <v>0</v>
      </c>
      <c r="U1823" s="38"/>
      <c r="V1823" s="38"/>
      <c r="W1823" s="38"/>
      <c r="X1823" s="38"/>
      <c r="Y1823" s="38"/>
      <c r="Z1823" s="38"/>
      <c r="AA1823" s="38"/>
      <c r="AB1823" s="38"/>
      <c r="AC1823" s="38"/>
      <c r="AD1823" s="38"/>
      <c r="AE1823" s="38"/>
      <c r="AR1823" s="225" t="s">
        <v>367</v>
      </c>
      <c r="AT1823" s="225" t="s">
        <v>240</v>
      </c>
      <c r="AU1823" s="225" t="s">
        <v>87</v>
      </c>
      <c r="AY1823" s="17" t="s">
        <v>157</v>
      </c>
      <c r="BE1823" s="226">
        <f>IF(N1823="základní",J1823,0)</f>
        <v>0</v>
      </c>
      <c r="BF1823" s="226">
        <f>IF(N1823="snížená",J1823,0)</f>
        <v>0</v>
      </c>
      <c r="BG1823" s="226">
        <f>IF(N1823="zákl. přenesená",J1823,0)</f>
        <v>0</v>
      </c>
      <c r="BH1823" s="226">
        <f>IF(N1823="sníž. přenesená",J1823,0)</f>
        <v>0</v>
      </c>
      <c r="BI1823" s="226">
        <f>IF(N1823="nulová",J1823,0)</f>
        <v>0</v>
      </c>
      <c r="BJ1823" s="17" t="s">
        <v>85</v>
      </c>
      <c r="BK1823" s="226">
        <f>ROUND(I1823*H1823,2)</f>
        <v>0</v>
      </c>
      <c r="BL1823" s="17" t="s">
        <v>254</v>
      </c>
      <c r="BM1823" s="225" t="s">
        <v>3583</v>
      </c>
    </row>
    <row r="1824" s="2" customFormat="1" ht="33" customHeight="1">
      <c r="A1824" s="38"/>
      <c r="B1824" s="39"/>
      <c r="C1824" s="214" t="s">
        <v>3584</v>
      </c>
      <c r="D1824" s="214" t="s">
        <v>160</v>
      </c>
      <c r="E1824" s="215" t="s">
        <v>3585</v>
      </c>
      <c r="F1824" s="216" t="s">
        <v>3586</v>
      </c>
      <c r="G1824" s="217" t="s">
        <v>352</v>
      </c>
      <c r="H1824" s="218">
        <v>1</v>
      </c>
      <c r="I1824" s="219"/>
      <c r="J1824" s="220">
        <f>ROUND(I1824*H1824,2)</f>
        <v>0</v>
      </c>
      <c r="K1824" s="216" t="s">
        <v>164</v>
      </c>
      <c r="L1824" s="44"/>
      <c r="M1824" s="221" t="s">
        <v>1</v>
      </c>
      <c r="N1824" s="222" t="s">
        <v>43</v>
      </c>
      <c r="O1824" s="91"/>
      <c r="P1824" s="223">
        <f>O1824*H1824</f>
        <v>0</v>
      </c>
      <c r="Q1824" s="223">
        <v>0.00055999999999999995</v>
      </c>
      <c r="R1824" s="223">
        <f>Q1824*H1824</f>
        <v>0.00055999999999999995</v>
      </c>
      <c r="S1824" s="223">
        <v>0</v>
      </c>
      <c r="T1824" s="224">
        <f>S1824*H1824</f>
        <v>0</v>
      </c>
      <c r="U1824" s="38"/>
      <c r="V1824" s="38"/>
      <c r="W1824" s="38"/>
      <c r="X1824" s="38"/>
      <c r="Y1824" s="38"/>
      <c r="Z1824" s="38"/>
      <c r="AA1824" s="38"/>
      <c r="AB1824" s="38"/>
      <c r="AC1824" s="38"/>
      <c r="AD1824" s="38"/>
      <c r="AE1824" s="38"/>
      <c r="AR1824" s="225" t="s">
        <v>254</v>
      </c>
      <c r="AT1824" s="225" t="s">
        <v>160</v>
      </c>
      <c r="AU1824" s="225" t="s">
        <v>87</v>
      </c>
      <c r="AY1824" s="17" t="s">
        <v>157</v>
      </c>
      <c r="BE1824" s="226">
        <f>IF(N1824="základní",J1824,0)</f>
        <v>0</v>
      </c>
      <c r="BF1824" s="226">
        <f>IF(N1824="snížená",J1824,0)</f>
        <v>0</v>
      </c>
      <c r="BG1824" s="226">
        <f>IF(N1824="zákl. přenesená",J1824,0)</f>
        <v>0</v>
      </c>
      <c r="BH1824" s="226">
        <f>IF(N1824="sníž. přenesená",J1824,0)</f>
        <v>0</v>
      </c>
      <c r="BI1824" s="226">
        <f>IF(N1824="nulová",J1824,0)</f>
        <v>0</v>
      </c>
      <c r="BJ1824" s="17" t="s">
        <v>85</v>
      </c>
      <c r="BK1824" s="226">
        <f>ROUND(I1824*H1824,2)</f>
        <v>0</v>
      </c>
      <c r="BL1824" s="17" t="s">
        <v>254</v>
      </c>
      <c r="BM1824" s="225" t="s">
        <v>3587</v>
      </c>
    </row>
    <row r="1825" s="2" customFormat="1" ht="33" customHeight="1">
      <c r="A1825" s="38"/>
      <c r="B1825" s="39"/>
      <c r="C1825" s="260" t="s">
        <v>3588</v>
      </c>
      <c r="D1825" s="260" t="s">
        <v>240</v>
      </c>
      <c r="E1825" s="261" t="s">
        <v>3589</v>
      </c>
      <c r="F1825" s="262" t="s">
        <v>3590</v>
      </c>
      <c r="G1825" s="263" t="s">
        <v>352</v>
      </c>
      <c r="H1825" s="264">
        <v>1</v>
      </c>
      <c r="I1825" s="265"/>
      <c r="J1825" s="266">
        <f>ROUND(I1825*H1825,2)</f>
        <v>0</v>
      </c>
      <c r="K1825" s="262" t="s">
        <v>1</v>
      </c>
      <c r="L1825" s="267"/>
      <c r="M1825" s="268" t="s">
        <v>1</v>
      </c>
      <c r="N1825" s="269" t="s">
        <v>43</v>
      </c>
      <c r="O1825" s="91"/>
      <c r="P1825" s="223">
        <f>O1825*H1825</f>
        <v>0</v>
      </c>
      <c r="Q1825" s="223">
        <v>0.13600000000000001</v>
      </c>
      <c r="R1825" s="223">
        <f>Q1825*H1825</f>
        <v>0.13600000000000001</v>
      </c>
      <c r="S1825" s="223">
        <v>0</v>
      </c>
      <c r="T1825" s="224">
        <f>S1825*H1825</f>
        <v>0</v>
      </c>
      <c r="U1825" s="38"/>
      <c r="V1825" s="38"/>
      <c r="W1825" s="38"/>
      <c r="X1825" s="38"/>
      <c r="Y1825" s="38"/>
      <c r="Z1825" s="38"/>
      <c r="AA1825" s="38"/>
      <c r="AB1825" s="38"/>
      <c r="AC1825" s="38"/>
      <c r="AD1825" s="38"/>
      <c r="AE1825" s="38"/>
      <c r="AR1825" s="225" t="s">
        <v>367</v>
      </c>
      <c r="AT1825" s="225" t="s">
        <v>240</v>
      </c>
      <c r="AU1825" s="225" t="s">
        <v>87</v>
      </c>
      <c r="AY1825" s="17" t="s">
        <v>157</v>
      </c>
      <c r="BE1825" s="226">
        <f>IF(N1825="základní",J1825,0)</f>
        <v>0</v>
      </c>
      <c r="BF1825" s="226">
        <f>IF(N1825="snížená",J1825,0)</f>
        <v>0</v>
      </c>
      <c r="BG1825" s="226">
        <f>IF(N1825="zákl. přenesená",J1825,0)</f>
        <v>0</v>
      </c>
      <c r="BH1825" s="226">
        <f>IF(N1825="sníž. přenesená",J1825,0)</f>
        <v>0</v>
      </c>
      <c r="BI1825" s="226">
        <f>IF(N1825="nulová",J1825,0)</f>
        <v>0</v>
      </c>
      <c r="BJ1825" s="17" t="s">
        <v>85</v>
      </c>
      <c r="BK1825" s="226">
        <f>ROUND(I1825*H1825,2)</f>
        <v>0</v>
      </c>
      <c r="BL1825" s="17" t="s">
        <v>254</v>
      </c>
      <c r="BM1825" s="225" t="s">
        <v>3591</v>
      </c>
    </row>
    <row r="1826" s="14" customFormat="1">
      <c r="A1826" s="14"/>
      <c r="B1826" s="238"/>
      <c r="C1826" s="239"/>
      <c r="D1826" s="229" t="s">
        <v>167</v>
      </c>
      <c r="E1826" s="240" t="s">
        <v>1</v>
      </c>
      <c r="F1826" s="241" t="s">
        <v>85</v>
      </c>
      <c r="G1826" s="239"/>
      <c r="H1826" s="242">
        <v>1</v>
      </c>
      <c r="I1826" s="243"/>
      <c r="J1826" s="239"/>
      <c r="K1826" s="239"/>
      <c r="L1826" s="244"/>
      <c r="M1826" s="245"/>
      <c r="N1826" s="246"/>
      <c r="O1826" s="246"/>
      <c r="P1826" s="246"/>
      <c r="Q1826" s="246"/>
      <c r="R1826" s="246"/>
      <c r="S1826" s="246"/>
      <c r="T1826" s="247"/>
      <c r="U1826" s="14"/>
      <c r="V1826" s="14"/>
      <c r="W1826" s="14"/>
      <c r="X1826" s="14"/>
      <c r="Y1826" s="14"/>
      <c r="Z1826" s="14"/>
      <c r="AA1826" s="14"/>
      <c r="AB1826" s="14"/>
      <c r="AC1826" s="14"/>
      <c r="AD1826" s="14"/>
      <c r="AE1826" s="14"/>
      <c r="AT1826" s="248" t="s">
        <v>167</v>
      </c>
      <c r="AU1826" s="248" t="s">
        <v>87</v>
      </c>
      <c r="AV1826" s="14" t="s">
        <v>87</v>
      </c>
      <c r="AW1826" s="14" t="s">
        <v>33</v>
      </c>
      <c r="AX1826" s="14" t="s">
        <v>85</v>
      </c>
      <c r="AY1826" s="248" t="s">
        <v>157</v>
      </c>
    </row>
    <row r="1827" s="2" customFormat="1" ht="24.15" customHeight="1">
      <c r="A1827" s="38"/>
      <c r="B1827" s="39"/>
      <c r="C1827" s="214" t="s">
        <v>3592</v>
      </c>
      <c r="D1827" s="214" t="s">
        <v>160</v>
      </c>
      <c r="E1827" s="215" t="s">
        <v>3593</v>
      </c>
      <c r="F1827" s="216" t="s">
        <v>3594</v>
      </c>
      <c r="G1827" s="217" t="s">
        <v>3233</v>
      </c>
      <c r="H1827" s="218">
        <v>252</v>
      </c>
      <c r="I1827" s="219"/>
      <c r="J1827" s="220">
        <f>ROUND(I1827*H1827,2)</f>
        <v>0</v>
      </c>
      <c r="K1827" s="216" t="s">
        <v>164</v>
      </c>
      <c r="L1827" s="44"/>
      <c r="M1827" s="221" t="s">
        <v>1</v>
      </c>
      <c r="N1827" s="222" t="s">
        <v>43</v>
      </c>
      <c r="O1827" s="91"/>
      <c r="P1827" s="223">
        <f>O1827*H1827</f>
        <v>0</v>
      </c>
      <c r="Q1827" s="223">
        <v>5.0000000000000002E-05</v>
      </c>
      <c r="R1827" s="223">
        <f>Q1827*H1827</f>
        <v>0.0126</v>
      </c>
      <c r="S1827" s="223">
        <v>0</v>
      </c>
      <c r="T1827" s="224">
        <f>S1827*H1827</f>
        <v>0</v>
      </c>
      <c r="U1827" s="38"/>
      <c r="V1827" s="38"/>
      <c r="W1827" s="38"/>
      <c r="X1827" s="38"/>
      <c r="Y1827" s="38"/>
      <c r="Z1827" s="38"/>
      <c r="AA1827" s="38"/>
      <c r="AB1827" s="38"/>
      <c r="AC1827" s="38"/>
      <c r="AD1827" s="38"/>
      <c r="AE1827" s="38"/>
      <c r="AR1827" s="225" t="s">
        <v>254</v>
      </c>
      <c r="AT1827" s="225" t="s">
        <v>160</v>
      </c>
      <c r="AU1827" s="225" t="s">
        <v>87</v>
      </c>
      <c r="AY1827" s="17" t="s">
        <v>157</v>
      </c>
      <c r="BE1827" s="226">
        <f>IF(N1827="základní",J1827,0)</f>
        <v>0</v>
      </c>
      <c r="BF1827" s="226">
        <f>IF(N1827="snížená",J1827,0)</f>
        <v>0</v>
      </c>
      <c r="BG1827" s="226">
        <f>IF(N1827="zákl. přenesená",J1827,0)</f>
        <v>0</v>
      </c>
      <c r="BH1827" s="226">
        <f>IF(N1827="sníž. přenesená",J1827,0)</f>
        <v>0</v>
      </c>
      <c r="BI1827" s="226">
        <f>IF(N1827="nulová",J1827,0)</f>
        <v>0</v>
      </c>
      <c r="BJ1827" s="17" t="s">
        <v>85</v>
      </c>
      <c r="BK1827" s="226">
        <f>ROUND(I1827*H1827,2)</f>
        <v>0</v>
      </c>
      <c r="BL1827" s="17" t="s">
        <v>254</v>
      </c>
      <c r="BM1827" s="225" t="s">
        <v>3595</v>
      </c>
    </row>
    <row r="1828" s="14" customFormat="1">
      <c r="A1828" s="14"/>
      <c r="B1828" s="238"/>
      <c r="C1828" s="239"/>
      <c r="D1828" s="229" t="s">
        <v>167</v>
      </c>
      <c r="E1828" s="240" t="s">
        <v>1</v>
      </c>
      <c r="F1828" s="241" t="s">
        <v>3596</v>
      </c>
      <c r="G1828" s="239"/>
      <c r="H1828" s="242">
        <v>252</v>
      </c>
      <c r="I1828" s="243"/>
      <c r="J1828" s="239"/>
      <c r="K1828" s="239"/>
      <c r="L1828" s="244"/>
      <c r="M1828" s="245"/>
      <c r="N1828" s="246"/>
      <c r="O1828" s="246"/>
      <c r="P1828" s="246"/>
      <c r="Q1828" s="246"/>
      <c r="R1828" s="246"/>
      <c r="S1828" s="246"/>
      <c r="T1828" s="247"/>
      <c r="U1828" s="14"/>
      <c r="V1828" s="14"/>
      <c r="W1828" s="14"/>
      <c r="X1828" s="14"/>
      <c r="Y1828" s="14"/>
      <c r="Z1828" s="14"/>
      <c r="AA1828" s="14"/>
      <c r="AB1828" s="14"/>
      <c r="AC1828" s="14"/>
      <c r="AD1828" s="14"/>
      <c r="AE1828" s="14"/>
      <c r="AT1828" s="248" t="s">
        <v>167</v>
      </c>
      <c r="AU1828" s="248" t="s">
        <v>87</v>
      </c>
      <c r="AV1828" s="14" t="s">
        <v>87</v>
      </c>
      <c r="AW1828" s="14" t="s">
        <v>33</v>
      </c>
      <c r="AX1828" s="14" t="s">
        <v>85</v>
      </c>
      <c r="AY1828" s="248" t="s">
        <v>157</v>
      </c>
    </row>
    <row r="1829" s="2" customFormat="1" ht="21.75" customHeight="1">
      <c r="A1829" s="38"/>
      <c r="B1829" s="39"/>
      <c r="C1829" s="260" t="s">
        <v>2633</v>
      </c>
      <c r="D1829" s="260" t="s">
        <v>240</v>
      </c>
      <c r="E1829" s="261" t="s">
        <v>3597</v>
      </c>
      <c r="F1829" s="262" t="s">
        <v>3598</v>
      </c>
      <c r="G1829" s="263" t="s">
        <v>233</v>
      </c>
      <c r="H1829" s="264">
        <v>0.050999999999999997</v>
      </c>
      <c r="I1829" s="265"/>
      <c r="J1829" s="266">
        <f>ROUND(I1829*H1829,2)</f>
        <v>0</v>
      </c>
      <c r="K1829" s="262" t="s">
        <v>164</v>
      </c>
      <c r="L1829" s="267"/>
      <c r="M1829" s="268" t="s">
        <v>1</v>
      </c>
      <c r="N1829" s="269" t="s">
        <v>43</v>
      </c>
      <c r="O1829" s="91"/>
      <c r="P1829" s="223">
        <f>O1829*H1829</f>
        <v>0</v>
      </c>
      <c r="Q1829" s="223">
        <v>1</v>
      </c>
      <c r="R1829" s="223">
        <f>Q1829*H1829</f>
        <v>0.050999999999999997</v>
      </c>
      <c r="S1829" s="223">
        <v>0</v>
      </c>
      <c r="T1829" s="224">
        <f>S1829*H1829</f>
        <v>0</v>
      </c>
      <c r="U1829" s="38"/>
      <c r="V1829" s="38"/>
      <c r="W1829" s="38"/>
      <c r="X1829" s="38"/>
      <c r="Y1829" s="38"/>
      <c r="Z1829" s="38"/>
      <c r="AA1829" s="38"/>
      <c r="AB1829" s="38"/>
      <c r="AC1829" s="38"/>
      <c r="AD1829" s="38"/>
      <c r="AE1829" s="38"/>
      <c r="AR1829" s="225" t="s">
        <v>367</v>
      </c>
      <c r="AT1829" s="225" t="s">
        <v>240</v>
      </c>
      <c r="AU1829" s="225" t="s">
        <v>87</v>
      </c>
      <c r="AY1829" s="17" t="s">
        <v>157</v>
      </c>
      <c r="BE1829" s="226">
        <f>IF(N1829="základní",J1829,0)</f>
        <v>0</v>
      </c>
      <c r="BF1829" s="226">
        <f>IF(N1829="snížená",J1829,0)</f>
        <v>0</v>
      </c>
      <c r="BG1829" s="226">
        <f>IF(N1829="zákl. přenesená",J1829,0)</f>
        <v>0</v>
      </c>
      <c r="BH1829" s="226">
        <f>IF(N1829="sníž. přenesená",J1829,0)</f>
        <v>0</v>
      </c>
      <c r="BI1829" s="226">
        <f>IF(N1829="nulová",J1829,0)</f>
        <v>0</v>
      </c>
      <c r="BJ1829" s="17" t="s">
        <v>85</v>
      </c>
      <c r="BK1829" s="226">
        <f>ROUND(I1829*H1829,2)</f>
        <v>0</v>
      </c>
      <c r="BL1829" s="17" t="s">
        <v>254</v>
      </c>
      <c r="BM1829" s="225" t="s">
        <v>3599</v>
      </c>
    </row>
    <row r="1830" s="14" customFormat="1">
      <c r="A1830" s="14"/>
      <c r="B1830" s="238"/>
      <c r="C1830" s="239"/>
      <c r="D1830" s="229" t="s">
        <v>167</v>
      </c>
      <c r="E1830" s="240" t="s">
        <v>1</v>
      </c>
      <c r="F1830" s="241" t="s">
        <v>3600</v>
      </c>
      <c r="G1830" s="239"/>
      <c r="H1830" s="242">
        <v>0.045999999999999999</v>
      </c>
      <c r="I1830" s="243"/>
      <c r="J1830" s="239"/>
      <c r="K1830" s="239"/>
      <c r="L1830" s="244"/>
      <c r="M1830" s="245"/>
      <c r="N1830" s="246"/>
      <c r="O1830" s="246"/>
      <c r="P1830" s="246"/>
      <c r="Q1830" s="246"/>
      <c r="R1830" s="246"/>
      <c r="S1830" s="246"/>
      <c r="T1830" s="247"/>
      <c r="U1830" s="14"/>
      <c r="V1830" s="14"/>
      <c r="W1830" s="14"/>
      <c r="X1830" s="14"/>
      <c r="Y1830" s="14"/>
      <c r="Z1830" s="14"/>
      <c r="AA1830" s="14"/>
      <c r="AB1830" s="14"/>
      <c r="AC1830" s="14"/>
      <c r="AD1830" s="14"/>
      <c r="AE1830" s="14"/>
      <c r="AT1830" s="248" t="s">
        <v>167</v>
      </c>
      <c r="AU1830" s="248" t="s">
        <v>87</v>
      </c>
      <c r="AV1830" s="14" t="s">
        <v>87</v>
      </c>
      <c r="AW1830" s="14" t="s">
        <v>33</v>
      </c>
      <c r="AX1830" s="14" t="s">
        <v>85</v>
      </c>
      <c r="AY1830" s="248" t="s">
        <v>157</v>
      </c>
    </row>
    <row r="1831" s="14" customFormat="1">
      <c r="A1831" s="14"/>
      <c r="B1831" s="238"/>
      <c r="C1831" s="239"/>
      <c r="D1831" s="229" t="s">
        <v>167</v>
      </c>
      <c r="E1831" s="239"/>
      <c r="F1831" s="241" t="s">
        <v>3601</v>
      </c>
      <c r="G1831" s="239"/>
      <c r="H1831" s="242">
        <v>0.050999999999999997</v>
      </c>
      <c r="I1831" s="243"/>
      <c r="J1831" s="239"/>
      <c r="K1831" s="239"/>
      <c r="L1831" s="244"/>
      <c r="M1831" s="245"/>
      <c r="N1831" s="246"/>
      <c r="O1831" s="246"/>
      <c r="P1831" s="246"/>
      <c r="Q1831" s="246"/>
      <c r="R1831" s="246"/>
      <c r="S1831" s="246"/>
      <c r="T1831" s="247"/>
      <c r="U1831" s="14"/>
      <c r="V1831" s="14"/>
      <c r="W1831" s="14"/>
      <c r="X1831" s="14"/>
      <c r="Y1831" s="14"/>
      <c r="Z1831" s="14"/>
      <c r="AA1831" s="14"/>
      <c r="AB1831" s="14"/>
      <c r="AC1831" s="14"/>
      <c r="AD1831" s="14"/>
      <c r="AE1831" s="14"/>
      <c r="AT1831" s="248" t="s">
        <v>167</v>
      </c>
      <c r="AU1831" s="248" t="s">
        <v>87</v>
      </c>
      <c r="AV1831" s="14" t="s">
        <v>87</v>
      </c>
      <c r="AW1831" s="14" t="s">
        <v>4</v>
      </c>
      <c r="AX1831" s="14" t="s">
        <v>85</v>
      </c>
      <c r="AY1831" s="248" t="s">
        <v>157</v>
      </c>
    </row>
    <row r="1832" s="2" customFormat="1" ht="24.15" customHeight="1">
      <c r="A1832" s="38"/>
      <c r="B1832" s="39"/>
      <c r="C1832" s="260" t="s">
        <v>3602</v>
      </c>
      <c r="D1832" s="260" t="s">
        <v>240</v>
      </c>
      <c r="E1832" s="261" t="s">
        <v>3603</v>
      </c>
      <c r="F1832" s="262" t="s">
        <v>3604</v>
      </c>
      <c r="G1832" s="263" t="s">
        <v>233</v>
      </c>
      <c r="H1832" s="264">
        <v>0.19300000000000001</v>
      </c>
      <c r="I1832" s="265"/>
      <c r="J1832" s="266">
        <f>ROUND(I1832*H1832,2)</f>
        <v>0</v>
      </c>
      <c r="K1832" s="262" t="s">
        <v>164</v>
      </c>
      <c r="L1832" s="267"/>
      <c r="M1832" s="268" t="s">
        <v>1</v>
      </c>
      <c r="N1832" s="269" t="s">
        <v>43</v>
      </c>
      <c r="O1832" s="91"/>
      <c r="P1832" s="223">
        <f>O1832*H1832</f>
        <v>0</v>
      </c>
      <c r="Q1832" s="223">
        <v>1</v>
      </c>
      <c r="R1832" s="223">
        <f>Q1832*H1832</f>
        <v>0.19300000000000001</v>
      </c>
      <c r="S1832" s="223">
        <v>0</v>
      </c>
      <c r="T1832" s="224">
        <f>S1832*H1832</f>
        <v>0</v>
      </c>
      <c r="U1832" s="38"/>
      <c r="V1832" s="38"/>
      <c r="W1832" s="38"/>
      <c r="X1832" s="38"/>
      <c r="Y1832" s="38"/>
      <c r="Z1832" s="38"/>
      <c r="AA1832" s="38"/>
      <c r="AB1832" s="38"/>
      <c r="AC1832" s="38"/>
      <c r="AD1832" s="38"/>
      <c r="AE1832" s="38"/>
      <c r="AR1832" s="225" t="s">
        <v>367</v>
      </c>
      <c r="AT1832" s="225" t="s">
        <v>240</v>
      </c>
      <c r="AU1832" s="225" t="s">
        <v>87</v>
      </c>
      <c r="AY1832" s="17" t="s">
        <v>157</v>
      </c>
      <c r="BE1832" s="226">
        <f>IF(N1832="základní",J1832,0)</f>
        <v>0</v>
      </c>
      <c r="BF1832" s="226">
        <f>IF(N1832="snížená",J1832,0)</f>
        <v>0</v>
      </c>
      <c r="BG1832" s="226">
        <f>IF(N1832="zákl. přenesená",J1832,0)</f>
        <v>0</v>
      </c>
      <c r="BH1832" s="226">
        <f>IF(N1832="sníž. přenesená",J1832,0)</f>
        <v>0</v>
      </c>
      <c r="BI1832" s="226">
        <f>IF(N1832="nulová",J1832,0)</f>
        <v>0</v>
      </c>
      <c r="BJ1832" s="17" t="s">
        <v>85</v>
      </c>
      <c r="BK1832" s="226">
        <f>ROUND(I1832*H1832,2)</f>
        <v>0</v>
      </c>
      <c r="BL1832" s="17" t="s">
        <v>254</v>
      </c>
      <c r="BM1832" s="225" t="s">
        <v>3605</v>
      </c>
    </row>
    <row r="1833" s="14" customFormat="1">
      <c r="A1833" s="14"/>
      <c r="B1833" s="238"/>
      <c r="C1833" s="239"/>
      <c r="D1833" s="229" t="s">
        <v>167</v>
      </c>
      <c r="E1833" s="240" t="s">
        <v>1</v>
      </c>
      <c r="F1833" s="241" t="s">
        <v>3606</v>
      </c>
      <c r="G1833" s="239"/>
      <c r="H1833" s="242">
        <v>0.17499999999999999</v>
      </c>
      <c r="I1833" s="243"/>
      <c r="J1833" s="239"/>
      <c r="K1833" s="239"/>
      <c r="L1833" s="244"/>
      <c r="M1833" s="245"/>
      <c r="N1833" s="246"/>
      <c r="O1833" s="246"/>
      <c r="P1833" s="246"/>
      <c r="Q1833" s="246"/>
      <c r="R1833" s="246"/>
      <c r="S1833" s="246"/>
      <c r="T1833" s="247"/>
      <c r="U1833" s="14"/>
      <c r="V1833" s="14"/>
      <c r="W1833" s="14"/>
      <c r="X1833" s="14"/>
      <c r="Y1833" s="14"/>
      <c r="Z1833" s="14"/>
      <c r="AA1833" s="14"/>
      <c r="AB1833" s="14"/>
      <c r="AC1833" s="14"/>
      <c r="AD1833" s="14"/>
      <c r="AE1833" s="14"/>
      <c r="AT1833" s="248" t="s">
        <v>167</v>
      </c>
      <c r="AU1833" s="248" t="s">
        <v>87</v>
      </c>
      <c r="AV1833" s="14" t="s">
        <v>87</v>
      </c>
      <c r="AW1833" s="14" t="s">
        <v>33</v>
      </c>
      <c r="AX1833" s="14" t="s">
        <v>85</v>
      </c>
      <c r="AY1833" s="248" t="s">
        <v>157</v>
      </c>
    </row>
    <row r="1834" s="14" customFormat="1">
      <c r="A1834" s="14"/>
      <c r="B1834" s="238"/>
      <c r="C1834" s="239"/>
      <c r="D1834" s="229" t="s">
        <v>167</v>
      </c>
      <c r="E1834" s="239"/>
      <c r="F1834" s="241" t="s">
        <v>3607</v>
      </c>
      <c r="G1834" s="239"/>
      <c r="H1834" s="242">
        <v>0.19300000000000001</v>
      </c>
      <c r="I1834" s="243"/>
      <c r="J1834" s="239"/>
      <c r="K1834" s="239"/>
      <c r="L1834" s="244"/>
      <c r="M1834" s="245"/>
      <c r="N1834" s="246"/>
      <c r="O1834" s="246"/>
      <c r="P1834" s="246"/>
      <c r="Q1834" s="246"/>
      <c r="R1834" s="246"/>
      <c r="S1834" s="246"/>
      <c r="T1834" s="247"/>
      <c r="U1834" s="14"/>
      <c r="V1834" s="14"/>
      <c r="W1834" s="14"/>
      <c r="X1834" s="14"/>
      <c r="Y1834" s="14"/>
      <c r="Z1834" s="14"/>
      <c r="AA1834" s="14"/>
      <c r="AB1834" s="14"/>
      <c r="AC1834" s="14"/>
      <c r="AD1834" s="14"/>
      <c r="AE1834" s="14"/>
      <c r="AT1834" s="248" t="s">
        <v>167</v>
      </c>
      <c r="AU1834" s="248" t="s">
        <v>87</v>
      </c>
      <c r="AV1834" s="14" t="s">
        <v>87</v>
      </c>
      <c r="AW1834" s="14" t="s">
        <v>4</v>
      </c>
      <c r="AX1834" s="14" t="s">
        <v>85</v>
      </c>
      <c r="AY1834" s="248" t="s">
        <v>157</v>
      </c>
    </row>
    <row r="1835" s="2" customFormat="1" ht="24.15" customHeight="1">
      <c r="A1835" s="38"/>
      <c r="B1835" s="39"/>
      <c r="C1835" s="260" t="s">
        <v>3608</v>
      </c>
      <c r="D1835" s="260" t="s">
        <v>240</v>
      </c>
      <c r="E1835" s="261" t="s">
        <v>3609</v>
      </c>
      <c r="F1835" s="262" t="s">
        <v>3610</v>
      </c>
      <c r="G1835" s="263" t="s">
        <v>233</v>
      </c>
      <c r="H1835" s="264">
        <v>0.034000000000000002</v>
      </c>
      <c r="I1835" s="265"/>
      <c r="J1835" s="266">
        <f>ROUND(I1835*H1835,2)</f>
        <v>0</v>
      </c>
      <c r="K1835" s="262" t="s">
        <v>164</v>
      </c>
      <c r="L1835" s="267"/>
      <c r="M1835" s="268" t="s">
        <v>1</v>
      </c>
      <c r="N1835" s="269" t="s">
        <v>43</v>
      </c>
      <c r="O1835" s="91"/>
      <c r="P1835" s="223">
        <f>O1835*H1835</f>
        <v>0</v>
      </c>
      <c r="Q1835" s="223">
        <v>1</v>
      </c>
      <c r="R1835" s="223">
        <f>Q1835*H1835</f>
        <v>0.034000000000000002</v>
      </c>
      <c r="S1835" s="223">
        <v>0</v>
      </c>
      <c r="T1835" s="224">
        <f>S1835*H1835</f>
        <v>0</v>
      </c>
      <c r="U1835" s="38"/>
      <c r="V1835" s="38"/>
      <c r="W1835" s="38"/>
      <c r="X1835" s="38"/>
      <c r="Y1835" s="38"/>
      <c r="Z1835" s="38"/>
      <c r="AA1835" s="38"/>
      <c r="AB1835" s="38"/>
      <c r="AC1835" s="38"/>
      <c r="AD1835" s="38"/>
      <c r="AE1835" s="38"/>
      <c r="AR1835" s="225" t="s">
        <v>367</v>
      </c>
      <c r="AT1835" s="225" t="s">
        <v>240</v>
      </c>
      <c r="AU1835" s="225" t="s">
        <v>87</v>
      </c>
      <c r="AY1835" s="17" t="s">
        <v>157</v>
      </c>
      <c r="BE1835" s="226">
        <f>IF(N1835="základní",J1835,0)</f>
        <v>0</v>
      </c>
      <c r="BF1835" s="226">
        <f>IF(N1835="snížená",J1835,0)</f>
        <v>0</v>
      </c>
      <c r="BG1835" s="226">
        <f>IF(N1835="zákl. přenesená",J1835,0)</f>
        <v>0</v>
      </c>
      <c r="BH1835" s="226">
        <f>IF(N1835="sníž. přenesená",J1835,0)</f>
        <v>0</v>
      </c>
      <c r="BI1835" s="226">
        <f>IF(N1835="nulová",J1835,0)</f>
        <v>0</v>
      </c>
      <c r="BJ1835" s="17" t="s">
        <v>85</v>
      </c>
      <c r="BK1835" s="226">
        <f>ROUND(I1835*H1835,2)</f>
        <v>0</v>
      </c>
      <c r="BL1835" s="17" t="s">
        <v>254</v>
      </c>
      <c r="BM1835" s="225" t="s">
        <v>3611</v>
      </c>
    </row>
    <row r="1836" s="14" customFormat="1">
      <c r="A1836" s="14"/>
      <c r="B1836" s="238"/>
      <c r="C1836" s="239"/>
      <c r="D1836" s="229" t="s">
        <v>167</v>
      </c>
      <c r="E1836" s="240" t="s">
        <v>1</v>
      </c>
      <c r="F1836" s="241" t="s">
        <v>3612</v>
      </c>
      <c r="G1836" s="239"/>
      <c r="H1836" s="242">
        <v>0.031</v>
      </c>
      <c r="I1836" s="243"/>
      <c r="J1836" s="239"/>
      <c r="K1836" s="239"/>
      <c r="L1836" s="244"/>
      <c r="M1836" s="245"/>
      <c r="N1836" s="246"/>
      <c r="O1836" s="246"/>
      <c r="P1836" s="246"/>
      <c r="Q1836" s="246"/>
      <c r="R1836" s="246"/>
      <c r="S1836" s="246"/>
      <c r="T1836" s="247"/>
      <c r="U1836" s="14"/>
      <c r="V1836" s="14"/>
      <c r="W1836" s="14"/>
      <c r="X1836" s="14"/>
      <c r="Y1836" s="14"/>
      <c r="Z1836" s="14"/>
      <c r="AA1836" s="14"/>
      <c r="AB1836" s="14"/>
      <c r="AC1836" s="14"/>
      <c r="AD1836" s="14"/>
      <c r="AE1836" s="14"/>
      <c r="AT1836" s="248" t="s">
        <v>167</v>
      </c>
      <c r="AU1836" s="248" t="s">
        <v>87</v>
      </c>
      <c r="AV1836" s="14" t="s">
        <v>87</v>
      </c>
      <c r="AW1836" s="14" t="s">
        <v>33</v>
      </c>
      <c r="AX1836" s="14" t="s">
        <v>85</v>
      </c>
      <c r="AY1836" s="248" t="s">
        <v>157</v>
      </c>
    </row>
    <row r="1837" s="14" customFormat="1">
      <c r="A1837" s="14"/>
      <c r="B1837" s="238"/>
      <c r="C1837" s="239"/>
      <c r="D1837" s="229" t="s">
        <v>167</v>
      </c>
      <c r="E1837" s="239"/>
      <c r="F1837" s="241" t="s">
        <v>3613</v>
      </c>
      <c r="G1837" s="239"/>
      <c r="H1837" s="242">
        <v>0.034000000000000002</v>
      </c>
      <c r="I1837" s="243"/>
      <c r="J1837" s="239"/>
      <c r="K1837" s="239"/>
      <c r="L1837" s="244"/>
      <c r="M1837" s="245"/>
      <c r="N1837" s="246"/>
      <c r="O1837" s="246"/>
      <c r="P1837" s="246"/>
      <c r="Q1837" s="246"/>
      <c r="R1837" s="246"/>
      <c r="S1837" s="246"/>
      <c r="T1837" s="247"/>
      <c r="U1837" s="14"/>
      <c r="V1837" s="14"/>
      <c r="W1837" s="14"/>
      <c r="X1837" s="14"/>
      <c r="Y1837" s="14"/>
      <c r="Z1837" s="14"/>
      <c r="AA1837" s="14"/>
      <c r="AB1837" s="14"/>
      <c r="AC1837" s="14"/>
      <c r="AD1837" s="14"/>
      <c r="AE1837" s="14"/>
      <c r="AT1837" s="248" t="s">
        <v>167</v>
      </c>
      <c r="AU1837" s="248" t="s">
        <v>87</v>
      </c>
      <c r="AV1837" s="14" t="s">
        <v>87</v>
      </c>
      <c r="AW1837" s="14" t="s">
        <v>4</v>
      </c>
      <c r="AX1837" s="14" t="s">
        <v>85</v>
      </c>
      <c r="AY1837" s="248" t="s">
        <v>157</v>
      </c>
    </row>
    <row r="1838" s="2" customFormat="1" ht="24.15" customHeight="1">
      <c r="A1838" s="38"/>
      <c r="B1838" s="39"/>
      <c r="C1838" s="214" t="s">
        <v>3614</v>
      </c>
      <c r="D1838" s="214" t="s">
        <v>160</v>
      </c>
      <c r="E1838" s="215" t="s">
        <v>3615</v>
      </c>
      <c r="F1838" s="216" t="s">
        <v>3616</v>
      </c>
      <c r="G1838" s="217" t="s">
        <v>3233</v>
      </c>
      <c r="H1838" s="218">
        <v>268</v>
      </c>
      <c r="I1838" s="219"/>
      <c r="J1838" s="220">
        <f>ROUND(I1838*H1838,2)</f>
        <v>0</v>
      </c>
      <c r="K1838" s="216" t="s">
        <v>164</v>
      </c>
      <c r="L1838" s="44"/>
      <c r="M1838" s="221" t="s">
        <v>1</v>
      </c>
      <c r="N1838" s="222" t="s">
        <v>43</v>
      </c>
      <c r="O1838" s="91"/>
      <c r="P1838" s="223">
        <f>O1838*H1838</f>
        <v>0</v>
      </c>
      <c r="Q1838" s="223">
        <v>5.0000000000000002E-05</v>
      </c>
      <c r="R1838" s="223">
        <f>Q1838*H1838</f>
        <v>0.013400000000000001</v>
      </c>
      <c r="S1838" s="223">
        <v>0</v>
      </c>
      <c r="T1838" s="224">
        <f>S1838*H1838</f>
        <v>0</v>
      </c>
      <c r="U1838" s="38"/>
      <c r="V1838" s="38"/>
      <c r="W1838" s="38"/>
      <c r="X1838" s="38"/>
      <c r="Y1838" s="38"/>
      <c r="Z1838" s="38"/>
      <c r="AA1838" s="38"/>
      <c r="AB1838" s="38"/>
      <c r="AC1838" s="38"/>
      <c r="AD1838" s="38"/>
      <c r="AE1838" s="38"/>
      <c r="AR1838" s="225" t="s">
        <v>254</v>
      </c>
      <c r="AT1838" s="225" t="s">
        <v>160</v>
      </c>
      <c r="AU1838" s="225" t="s">
        <v>87</v>
      </c>
      <c r="AY1838" s="17" t="s">
        <v>157</v>
      </c>
      <c r="BE1838" s="226">
        <f>IF(N1838="základní",J1838,0)</f>
        <v>0</v>
      </c>
      <c r="BF1838" s="226">
        <f>IF(N1838="snížená",J1838,0)</f>
        <v>0</v>
      </c>
      <c r="BG1838" s="226">
        <f>IF(N1838="zákl. přenesená",J1838,0)</f>
        <v>0</v>
      </c>
      <c r="BH1838" s="226">
        <f>IF(N1838="sníž. přenesená",J1838,0)</f>
        <v>0</v>
      </c>
      <c r="BI1838" s="226">
        <f>IF(N1838="nulová",J1838,0)</f>
        <v>0</v>
      </c>
      <c r="BJ1838" s="17" t="s">
        <v>85</v>
      </c>
      <c r="BK1838" s="226">
        <f>ROUND(I1838*H1838,2)</f>
        <v>0</v>
      </c>
      <c r="BL1838" s="17" t="s">
        <v>254</v>
      </c>
      <c r="BM1838" s="225" t="s">
        <v>3617</v>
      </c>
    </row>
    <row r="1839" s="14" customFormat="1">
      <c r="A1839" s="14"/>
      <c r="B1839" s="238"/>
      <c r="C1839" s="239"/>
      <c r="D1839" s="229" t="s">
        <v>167</v>
      </c>
      <c r="E1839" s="240" t="s">
        <v>1</v>
      </c>
      <c r="F1839" s="241" t="s">
        <v>3618</v>
      </c>
      <c r="G1839" s="239"/>
      <c r="H1839" s="242">
        <v>268</v>
      </c>
      <c r="I1839" s="243"/>
      <c r="J1839" s="239"/>
      <c r="K1839" s="239"/>
      <c r="L1839" s="244"/>
      <c r="M1839" s="245"/>
      <c r="N1839" s="246"/>
      <c r="O1839" s="246"/>
      <c r="P1839" s="246"/>
      <c r="Q1839" s="246"/>
      <c r="R1839" s="246"/>
      <c r="S1839" s="246"/>
      <c r="T1839" s="247"/>
      <c r="U1839" s="14"/>
      <c r="V1839" s="14"/>
      <c r="W1839" s="14"/>
      <c r="X1839" s="14"/>
      <c r="Y1839" s="14"/>
      <c r="Z1839" s="14"/>
      <c r="AA1839" s="14"/>
      <c r="AB1839" s="14"/>
      <c r="AC1839" s="14"/>
      <c r="AD1839" s="14"/>
      <c r="AE1839" s="14"/>
      <c r="AT1839" s="248" t="s">
        <v>167</v>
      </c>
      <c r="AU1839" s="248" t="s">
        <v>87</v>
      </c>
      <c r="AV1839" s="14" t="s">
        <v>87</v>
      </c>
      <c r="AW1839" s="14" t="s">
        <v>33</v>
      </c>
      <c r="AX1839" s="14" t="s">
        <v>85</v>
      </c>
      <c r="AY1839" s="248" t="s">
        <v>157</v>
      </c>
    </row>
    <row r="1840" s="2" customFormat="1" ht="24.15" customHeight="1">
      <c r="A1840" s="38"/>
      <c r="B1840" s="39"/>
      <c r="C1840" s="260" t="s">
        <v>3619</v>
      </c>
      <c r="D1840" s="260" t="s">
        <v>240</v>
      </c>
      <c r="E1840" s="261" t="s">
        <v>3609</v>
      </c>
      <c r="F1840" s="262" t="s">
        <v>3610</v>
      </c>
      <c r="G1840" s="263" t="s">
        <v>233</v>
      </c>
      <c r="H1840" s="264">
        <v>0.034000000000000002</v>
      </c>
      <c r="I1840" s="265"/>
      <c r="J1840" s="266">
        <f>ROUND(I1840*H1840,2)</f>
        <v>0</v>
      </c>
      <c r="K1840" s="262" t="s">
        <v>164</v>
      </c>
      <c r="L1840" s="267"/>
      <c r="M1840" s="268" t="s">
        <v>1</v>
      </c>
      <c r="N1840" s="269" t="s">
        <v>43</v>
      </c>
      <c r="O1840" s="91"/>
      <c r="P1840" s="223">
        <f>O1840*H1840</f>
        <v>0</v>
      </c>
      <c r="Q1840" s="223">
        <v>1</v>
      </c>
      <c r="R1840" s="223">
        <f>Q1840*H1840</f>
        <v>0.034000000000000002</v>
      </c>
      <c r="S1840" s="223">
        <v>0</v>
      </c>
      <c r="T1840" s="224">
        <f>S1840*H1840</f>
        <v>0</v>
      </c>
      <c r="U1840" s="38"/>
      <c r="V1840" s="38"/>
      <c r="W1840" s="38"/>
      <c r="X1840" s="38"/>
      <c r="Y1840" s="38"/>
      <c r="Z1840" s="38"/>
      <c r="AA1840" s="38"/>
      <c r="AB1840" s="38"/>
      <c r="AC1840" s="38"/>
      <c r="AD1840" s="38"/>
      <c r="AE1840" s="38"/>
      <c r="AR1840" s="225" t="s">
        <v>367</v>
      </c>
      <c r="AT1840" s="225" t="s">
        <v>240</v>
      </c>
      <c r="AU1840" s="225" t="s">
        <v>87</v>
      </c>
      <c r="AY1840" s="17" t="s">
        <v>157</v>
      </c>
      <c r="BE1840" s="226">
        <f>IF(N1840="základní",J1840,0)</f>
        <v>0</v>
      </c>
      <c r="BF1840" s="226">
        <f>IF(N1840="snížená",J1840,0)</f>
        <v>0</v>
      </c>
      <c r="BG1840" s="226">
        <f>IF(N1840="zákl. přenesená",J1840,0)</f>
        <v>0</v>
      </c>
      <c r="BH1840" s="226">
        <f>IF(N1840="sníž. přenesená",J1840,0)</f>
        <v>0</v>
      </c>
      <c r="BI1840" s="226">
        <f>IF(N1840="nulová",J1840,0)</f>
        <v>0</v>
      </c>
      <c r="BJ1840" s="17" t="s">
        <v>85</v>
      </c>
      <c r="BK1840" s="226">
        <f>ROUND(I1840*H1840,2)</f>
        <v>0</v>
      </c>
      <c r="BL1840" s="17" t="s">
        <v>254</v>
      </c>
      <c r="BM1840" s="225" t="s">
        <v>3620</v>
      </c>
    </row>
    <row r="1841" s="14" customFormat="1">
      <c r="A1841" s="14"/>
      <c r="B1841" s="238"/>
      <c r="C1841" s="239"/>
      <c r="D1841" s="229" t="s">
        <v>167</v>
      </c>
      <c r="E1841" s="240" t="s">
        <v>1</v>
      </c>
      <c r="F1841" s="241" t="s">
        <v>3612</v>
      </c>
      <c r="G1841" s="239"/>
      <c r="H1841" s="242">
        <v>0.031</v>
      </c>
      <c r="I1841" s="243"/>
      <c r="J1841" s="239"/>
      <c r="K1841" s="239"/>
      <c r="L1841" s="244"/>
      <c r="M1841" s="245"/>
      <c r="N1841" s="246"/>
      <c r="O1841" s="246"/>
      <c r="P1841" s="246"/>
      <c r="Q1841" s="246"/>
      <c r="R1841" s="246"/>
      <c r="S1841" s="246"/>
      <c r="T1841" s="247"/>
      <c r="U1841" s="14"/>
      <c r="V1841" s="14"/>
      <c r="W1841" s="14"/>
      <c r="X1841" s="14"/>
      <c r="Y1841" s="14"/>
      <c r="Z1841" s="14"/>
      <c r="AA1841" s="14"/>
      <c r="AB1841" s="14"/>
      <c r="AC1841" s="14"/>
      <c r="AD1841" s="14"/>
      <c r="AE1841" s="14"/>
      <c r="AT1841" s="248" t="s">
        <v>167</v>
      </c>
      <c r="AU1841" s="248" t="s">
        <v>87</v>
      </c>
      <c r="AV1841" s="14" t="s">
        <v>87</v>
      </c>
      <c r="AW1841" s="14" t="s">
        <v>33</v>
      </c>
      <c r="AX1841" s="14" t="s">
        <v>85</v>
      </c>
      <c r="AY1841" s="248" t="s">
        <v>157</v>
      </c>
    </row>
    <row r="1842" s="14" customFormat="1">
      <c r="A1842" s="14"/>
      <c r="B1842" s="238"/>
      <c r="C1842" s="239"/>
      <c r="D1842" s="229" t="s">
        <v>167</v>
      </c>
      <c r="E1842" s="239"/>
      <c r="F1842" s="241" t="s">
        <v>3613</v>
      </c>
      <c r="G1842" s="239"/>
      <c r="H1842" s="242">
        <v>0.034000000000000002</v>
      </c>
      <c r="I1842" s="243"/>
      <c r="J1842" s="239"/>
      <c r="K1842" s="239"/>
      <c r="L1842" s="244"/>
      <c r="M1842" s="245"/>
      <c r="N1842" s="246"/>
      <c r="O1842" s="246"/>
      <c r="P1842" s="246"/>
      <c r="Q1842" s="246"/>
      <c r="R1842" s="246"/>
      <c r="S1842" s="246"/>
      <c r="T1842" s="247"/>
      <c r="U1842" s="14"/>
      <c r="V1842" s="14"/>
      <c r="W1842" s="14"/>
      <c r="X1842" s="14"/>
      <c r="Y1842" s="14"/>
      <c r="Z1842" s="14"/>
      <c r="AA1842" s="14"/>
      <c r="AB1842" s="14"/>
      <c r="AC1842" s="14"/>
      <c r="AD1842" s="14"/>
      <c r="AE1842" s="14"/>
      <c r="AT1842" s="248" t="s">
        <v>167</v>
      </c>
      <c r="AU1842" s="248" t="s">
        <v>87</v>
      </c>
      <c r="AV1842" s="14" t="s">
        <v>87</v>
      </c>
      <c r="AW1842" s="14" t="s">
        <v>4</v>
      </c>
      <c r="AX1842" s="14" t="s">
        <v>85</v>
      </c>
      <c r="AY1842" s="248" t="s">
        <v>157</v>
      </c>
    </row>
    <row r="1843" s="2" customFormat="1" ht="24.15" customHeight="1">
      <c r="A1843" s="38"/>
      <c r="B1843" s="39"/>
      <c r="C1843" s="260" t="s">
        <v>3621</v>
      </c>
      <c r="D1843" s="260" t="s">
        <v>240</v>
      </c>
      <c r="E1843" s="261" t="s">
        <v>3603</v>
      </c>
      <c r="F1843" s="262" t="s">
        <v>3604</v>
      </c>
      <c r="G1843" s="263" t="s">
        <v>233</v>
      </c>
      <c r="H1843" s="264">
        <v>0.20499999999999999</v>
      </c>
      <c r="I1843" s="265"/>
      <c r="J1843" s="266">
        <f>ROUND(I1843*H1843,2)</f>
        <v>0</v>
      </c>
      <c r="K1843" s="262" t="s">
        <v>164</v>
      </c>
      <c r="L1843" s="267"/>
      <c r="M1843" s="268" t="s">
        <v>1</v>
      </c>
      <c r="N1843" s="269" t="s">
        <v>43</v>
      </c>
      <c r="O1843" s="91"/>
      <c r="P1843" s="223">
        <f>O1843*H1843</f>
        <v>0</v>
      </c>
      <c r="Q1843" s="223">
        <v>1</v>
      </c>
      <c r="R1843" s="223">
        <f>Q1843*H1843</f>
        <v>0.20499999999999999</v>
      </c>
      <c r="S1843" s="223">
        <v>0</v>
      </c>
      <c r="T1843" s="224">
        <f>S1843*H1843</f>
        <v>0</v>
      </c>
      <c r="U1843" s="38"/>
      <c r="V1843" s="38"/>
      <c r="W1843" s="38"/>
      <c r="X1843" s="38"/>
      <c r="Y1843" s="38"/>
      <c r="Z1843" s="38"/>
      <c r="AA1843" s="38"/>
      <c r="AB1843" s="38"/>
      <c r="AC1843" s="38"/>
      <c r="AD1843" s="38"/>
      <c r="AE1843" s="38"/>
      <c r="AR1843" s="225" t="s">
        <v>367</v>
      </c>
      <c r="AT1843" s="225" t="s">
        <v>240</v>
      </c>
      <c r="AU1843" s="225" t="s">
        <v>87</v>
      </c>
      <c r="AY1843" s="17" t="s">
        <v>157</v>
      </c>
      <c r="BE1843" s="226">
        <f>IF(N1843="základní",J1843,0)</f>
        <v>0</v>
      </c>
      <c r="BF1843" s="226">
        <f>IF(N1843="snížená",J1843,0)</f>
        <v>0</v>
      </c>
      <c r="BG1843" s="226">
        <f>IF(N1843="zákl. přenesená",J1843,0)</f>
        <v>0</v>
      </c>
      <c r="BH1843" s="226">
        <f>IF(N1843="sníž. přenesená",J1843,0)</f>
        <v>0</v>
      </c>
      <c r="BI1843" s="226">
        <f>IF(N1843="nulová",J1843,0)</f>
        <v>0</v>
      </c>
      <c r="BJ1843" s="17" t="s">
        <v>85</v>
      </c>
      <c r="BK1843" s="226">
        <f>ROUND(I1843*H1843,2)</f>
        <v>0</v>
      </c>
      <c r="BL1843" s="17" t="s">
        <v>254</v>
      </c>
      <c r="BM1843" s="225" t="s">
        <v>3622</v>
      </c>
    </row>
    <row r="1844" s="14" customFormat="1">
      <c r="A1844" s="14"/>
      <c r="B1844" s="238"/>
      <c r="C1844" s="239"/>
      <c r="D1844" s="229" t="s">
        <v>167</v>
      </c>
      <c r="E1844" s="240" t="s">
        <v>1</v>
      </c>
      <c r="F1844" s="241" t="s">
        <v>3623</v>
      </c>
      <c r="G1844" s="239"/>
      <c r="H1844" s="242">
        <v>0.186</v>
      </c>
      <c r="I1844" s="243"/>
      <c r="J1844" s="239"/>
      <c r="K1844" s="239"/>
      <c r="L1844" s="244"/>
      <c r="M1844" s="245"/>
      <c r="N1844" s="246"/>
      <c r="O1844" s="246"/>
      <c r="P1844" s="246"/>
      <c r="Q1844" s="246"/>
      <c r="R1844" s="246"/>
      <c r="S1844" s="246"/>
      <c r="T1844" s="247"/>
      <c r="U1844" s="14"/>
      <c r="V1844" s="14"/>
      <c r="W1844" s="14"/>
      <c r="X1844" s="14"/>
      <c r="Y1844" s="14"/>
      <c r="Z1844" s="14"/>
      <c r="AA1844" s="14"/>
      <c r="AB1844" s="14"/>
      <c r="AC1844" s="14"/>
      <c r="AD1844" s="14"/>
      <c r="AE1844" s="14"/>
      <c r="AT1844" s="248" t="s">
        <v>167</v>
      </c>
      <c r="AU1844" s="248" t="s">
        <v>87</v>
      </c>
      <c r="AV1844" s="14" t="s">
        <v>87</v>
      </c>
      <c r="AW1844" s="14" t="s">
        <v>33</v>
      </c>
      <c r="AX1844" s="14" t="s">
        <v>85</v>
      </c>
      <c r="AY1844" s="248" t="s">
        <v>157</v>
      </c>
    </row>
    <row r="1845" s="14" customFormat="1">
      <c r="A1845" s="14"/>
      <c r="B1845" s="238"/>
      <c r="C1845" s="239"/>
      <c r="D1845" s="229" t="s">
        <v>167</v>
      </c>
      <c r="E1845" s="239"/>
      <c r="F1845" s="241" t="s">
        <v>3624</v>
      </c>
      <c r="G1845" s="239"/>
      <c r="H1845" s="242">
        <v>0.20499999999999999</v>
      </c>
      <c r="I1845" s="243"/>
      <c r="J1845" s="239"/>
      <c r="K1845" s="239"/>
      <c r="L1845" s="244"/>
      <c r="M1845" s="245"/>
      <c r="N1845" s="246"/>
      <c r="O1845" s="246"/>
      <c r="P1845" s="246"/>
      <c r="Q1845" s="246"/>
      <c r="R1845" s="246"/>
      <c r="S1845" s="246"/>
      <c r="T1845" s="247"/>
      <c r="U1845" s="14"/>
      <c r="V1845" s="14"/>
      <c r="W1845" s="14"/>
      <c r="X1845" s="14"/>
      <c r="Y1845" s="14"/>
      <c r="Z1845" s="14"/>
      <c r="AA1845" s="14"/>
      <c r="AB1845" s="14"/>
      <c r="AC1845" s="14"/>
      <c r="AD1845" s="14"/>
      <c r="AE1845" s="14"/>
      <c r="AT1845" s="248" t="s">
        <v>167</v>
      </c>
      <c r="AU1845" s="248" t="s">
        <v>87</v>
      </c>
      <c r="AV1845" s="14" t="s">
        <v>87</v>
      </c>
      <c r="AW1845" s="14" t="s">
        <v>4</v>
      </c>
      <c r="AX1845" s="14" t="s">
        <v>85</v>
      </c>
      <c r="AY1845" s="248" t="s">
        <v>157</v>
      </c>
    </row>
    <row r="1846" s="2" customFormat="1" ht="21.75" customHeight="1">
      <c r="A1846" s="38"/>
      <c r="B1846" s="39"/>
      <c r="C1846" s="260" t="s">
        <v>3625</v>
      </c>
      <c r="D1846" s="260" t="s">
        <v>240</v>
      </c>
      <c r="E1846" s="261" t="s">
        <v>3597</v>
      </c>
      <c r="F1846" s="262" t="s">
        <v>3598</v>
      </c>
      <c r="G1846" s="263" t="s">
        <v>233</v>
      </c>
      <c r="H1846" s="264">
        <v>0.052999999999999998</v>
      </c>
      <c r="I1846" s="265"/>
      <c r="J1846" s="266">
        <f>ROUND(I1846*H1846,2)</f>
        <v>0</v>
      </c>
      <c r="K1846" s="262" t="s">
        <v>164</v>
      </c>
      <c r="L1846" s="267"/>
      <c r="M1846" s="268" t="s">
        <v>1</v>
      </c>
      <c r="N1846" s="269" t="s">
        <v>43</v>
      </c>
      <c r="O1846" s="91"/>
      <c r="P1846" s="223">
        <f>O1846*H1846</f>
        <v>0</v>
      </c>
      <c r="Q1846" s="223">
        <v>1</v>
      </c>
      <c r="R1846" s="223">
        <f>Q1846*H1846</f>
        <v>0.052999999999999998</v>
      </c>
      <c r="S1846" s="223">
        <v>0</v>
      </c>
      <c r="T1846" s="224">
        <f>S1846*H1846</f>
        <v>0</v>
      </c>
      <c r="U1846" s="38"/>
      <c r="V1846" s="38"/>
      <c r="W1846" s="38"/>
      <c r="X1846" s="38"/>
      <c r="Y1846" s="38"/>
      <c r="Z1846" s="38"/>
      <c r="AA1846" s="38"/>
      <c r="AB1846" s="38"/>
      <c r="AC1846" s="38"/>
      <c r="AD1846" s="38"/>
      <c r="AE1846" s="38"/>
      <c r="AR1846" s="225" t="s">
        <v>367</v>
      </c>
      <c r="AT1846" s="225" t="s">
        <v>240</v>
      </c>
      <c r="AU1846" s="225" t="s">
        <v>87</v>
      </c>
      <c r="AY1846" s="17" t="s">
        <v>157</v>
      </c>
      <c r="BE1846" s="226">
        <f>IF(N1846="základní",J1846,0)</f>
        <v>0</v>
      </c>
      <c r="BF1846" s="226">
        <f>IF(N1846="snížená",J1846,0)</f>
        <v>0</v>
      </c>
      <c r="BG1846" s="226">
        <f>IF(N1846="zákl. přenesená",J1846,0)</f>
        <v>0</v>
      </c>
      <c r="BH1846" s="226">
        <f>IF(N1846="sníž. přenesená",J1846,0)</f>
        <v>0</v>
      </c>
      <c r="BI1846" s="226">
        <f>IF(N1846="nulová",J1846,0)</f>
        <v>0</v>
      </c>
      <c r="BJ1846" s="17" t="s">
        <v>85</v>
      </c>
      <c r="BK1846" s="226">
        <f>ROUND(I1846*H1846,2)</f>
        <v>0</v>
      </c>
      <c r="BL1846" s="17" t="s">
        <v>254</v>
      </c>
      <c r="BM1846" s="225" t="s">
        <v>3626</v>
      </c>
    </row>
    <row r="1847" s="14" customFormat="1">
      <c r="A1847" s="14"/>
      <c r="B1847" s="238"/>
      <c r="C1847" s="239"/>
      <c r="D1847" s="229" t="s">
        <v>167</v>
      </c>
      <c r="E1847" s="240" t="s">
        <v>1</v>
      </c>
      <c r="F1847" s="241" t="s">
        <v>3627</v>
      </c>
      <c r="G1847" s="239"/>
      <c r="H1847" s="242">
        <v>0.048000000000000001</v>
      </c>
      <c r="I1847" s="243"/>
      <c r="J1847" s="239"/>
      <c r="K1847" s="239"/>
      <c r="L1847" s="244"/>
      <c r="M1847" s="245"/>
      <c r="N1847" s="246"/>
      <c r="O1847" s="246"/>
      <c r="P1847" s="246"/>
      <c r="Q1847" s="246"/>
      <c r="R1847" s="246"/>
      <c r="S1847" s="246"/>
      <c r="T1847" s="247"/>
      <c r="U1847" s="14"/>
      <c r="V1847" s="14"/>
      <c r="W1847" s="14"/>
      <c r="X1847" s="14"/>
      <c r="Y1847" s="14"/>
      <c r="Z1847" s="14"/>
      <c r="AA1847" s="14"/>
      <c r="AB1847" s="14"/>
      <c r="AC1847" s="14"/>
      <c r="AD1847" s="14"/>
      <c r="AE1847" s="14"/>
      <c r="AT1847" s="248" t="s">
        <v>167</v>
      </c>
      <c r="AU1847" s="248" t="s">
        <v>87</v>
      </c>
      <c r="AV1847" s="14" t="s">
        <v>87</v>
      </c>
      <c r="AW1847" s="14" t="s">
        <v>33</v>
      </c>
      <c r="AX1847" s="14" t="s">
        <v>85</v>
      </c>
      <c r="AY1847" s="248" t="s">
        <v>157</v>
      </c>
    </row>
    <row r="1848" s="14" customFormat="1">
      <c r="A1848" s="14"/>
      <c r="B1848" s="238"/>
      <c r="C1848" s="239"/>
      <c r="D1848" s="229" t="s">
        <v>167</v>
      </c>
      <c r="E1848" s="239"/>
      <c r="F1848" s="241" t="s">
        <v>3628</v>
      </c>
      <c r="G1848" s="239"/>
      <c r="H1848" s="242">
        <v>0.052999999999999998</v>
      </c>
      <c r="I1848" s="243"/>
      <c r="J1848" s="239"/>
      <c r="K1848" s="239"/>
      <c r="L1848" s="244"/>
      <c r="M1848" s="245"/>
      <c r="N1848" s="246"/>
      <c r="O1848" s="246"/>
      <c r="P1848" s="246"/>
      <c r="Q1848" s="246"/>
      <c r="R1848" s="246"/>
      <c r="S1848" s="246"/>
      <c r="T1848" s="247"/>
      <c r="U1848" s="14"/>
      <c r="V1848" s="14"/>
      <c r="W1848" s="14"/>
      <c r="X1848" s="14"/>
      <c r="Y1848" s="14"/>
      <c r="Z1848" s="14"/>
      <c r="AA1848" s="14"/>
      <c r="AB1848" s="14"/>
      <c r="AC1848" s="14"/>
      <c r="AD1848" s="14"/>
      <c r="AE1848" s="14"/>
      <c r="AT1848" s="248" t="s">
        <v>167</v>
      </c>
      <c r="AU1848" s="248" t="s">
        <v>87</v>
      </c>
      <c r="AV1848" s="14" t="s">
        <v>87</v>
      </c>
      <c r="AW1848" s="14" t="s">
        <v>4</v>
      </c>
      <c r="AX1848" s="14" t="s">
        <v>85</v>
      </c>
      <c r="AY1848" s="248" t="s">
        <v>157</v>
      </c>
    </row>
    <row r="1849" s="2" customFormat="1" ht="24.15" customHeight="1">
      <c r="A1849" s="38"/>
      <c r="B1849" s="39"/>
      <c r="C1849" s="214" t="s">
        <v>3629</v>
      </c>
      <c r="D1849" s="214" t="s">
        <v>160</v>
      </c>
      <c r="E1849" s="215" t="s">
        <v>3630</v>
      </c>
      <c r="F1849" s="216" t="s">
        <v>3631</v>
      </c>
      <c r="G1849" s="217" t="s">
        <v>3233</v>
      </c>
      <c r="H1849" s="218">
        <v>1000.02</v>
      </c>
      <c r="I1849" s="219"/>
      <c r="J1849" s="220">
        <f>ROUND(I1849*H1849,2)</f>
        <v>0</v>
      </c>
      <c r="K1849" s="216" t="s">
        <v>1</v>
      </c>
      <c r="L1849" s="44"/>
      <c r="M1849" s="221" t="s">
        <v>1</v>
      </c>
      <c r="N1849" s="222" t="s">
        <v>43</v>
      </c>
      <c r="O1849" s="91"/>
      <c r="P1849" s="223">
        <f>O1849*H1849</f>
        <v>0</v>
      </c>
      <c r="Q1849" s="223">
        <v>5.0000000000000002E-05</v>
      </c>
      <c r="R1849" s="223">
        <f>Q1849*H1849</f>
        <v>0.050001000000000004</v>
      </c>
      <c r="S1849" s="223">
        <v>0</v>
      </c>
      <c r="T1849" s="224">
        <f>S1849*H1849</f>
        <v>0</v>
      </c>
      <c r="U1849" s="38"/>
      <c r="V1849" s="38"/>
      <c r="W1849" s="38"/>
      <c r="X1849" s="38"/>
      <c r="Y1849" s="38"/>
      <c r="Z1849" s="38"/>
      <c r="AA1849" s="38"/>
      <c r="AB1849" s="38"/>
      <c r="AC1849" s="38"/>
      <c r="AD1849" s="38"/>
      <c r="AE1849" s="38"/>
      <c r="AR1849" s="225" t="s">
        <v>254</v>
      </c>
      <c r="AT1849" s="225" t="s">
        <v>160</v>
      </c>
      <c r="AU1849" s="225" t="s">
        <v>87</v>
      </c>
      <c r="AY1849" s="17" t="s">
        <v>157</v>
      </c>
      <c r="BE1849" s="226">
        <f>IF(N1849="základní",J1849,0)</f>
        <v>0</v>
      </c>
      <c r="BF1849" s="226">
        <f>IF(N1849="snížená",J1849,0)</f>
        <v>0</v>
      </c>
      <c r="BG1849" s="226">
        <f>IF(N1849="zákl. přenesená",J1849,0)</f>
        <v>0</v>
      </c>
      <c r="BH1849" s="226">
        <f>IF(N1849="sníž. přenesená",J1849,0)</f>
        <v>0</v>
      </c>
      <c r="BI1849" s="226">
        <f>IF(N1849="nulová",J1849,0)</f>
        <v>0</v>
      </c>
      <c r="BJ1849" s="17" t="s">
        <v>85</v>
      </c>
      <c r="BK1849" s="226">
        <f>ROUND(I1849*H1849,2)</f>
        <v>0</v>
      </c>
      <c r="BL1849" s="17" t="s">
        <v>254</v>
      </c>
      <c r="BM1849" s="225" t="s">
        <v>3632</v>
      </c>
    </row>
    <row r="1850" s="14" customFormat="1">
      <c r="A1850" s="14"/>
      <c r="B1850" s="238"/>
      <c r="C1850" s="239"/>
      <c r="D1850" s="229" t="s">
        <v>167</v>
      </c>
      <c r="E1850" s="240" t="s">
        <v>1</v>
      </c>
      <c r="F1850" s="241" t="s">
        <v>3633</v>
      </c>
      <c r="G1850" s="239"/>
      <c r="H1850" s="242">
        <v>1000.02</v>
      </c>
      <c r="I1850" s="243"/>
      <c r="J1850" s="239"/>
      <c r="K1850" s="239"/>
      <c r="L1850" s="244"/>
      <c r="M1850" s="245"/>
      <c r="N1850" s="246"/>
      <c r="O1850" s="246"/>
      <c r="P1850" s="246"/>
      <c r="Q1850" s="246"/>
      <c r="R1850" s="246"/>
      <c r="S1850" s="246"/>
      <c r="T1850" s="247"/>
      <c r="U1850" s="14"/>
      <c r="V1850" s="14"/>
      <c r="W1850" s="14"/>
      <c r="X1850" s="14"/>
      <c r="Y1850" s="14"/>
      <c r="Z1850" s="14"/>
      <c r="AA1850" s="14"/>
      <c r="AB1850" s="14"/>
      <c r="AC1850" s="14"/>
      <c r="AD1850" s="14"/>
      <c r="AE1850" s="14"/>
      <c r="AT1850" s="248" t="s">
        <v>167</v>
      </c>
      <c r="AU1850" s="248" t="s">
        <v>87</v>
      </c>
      <c r="AV1850" s="14" t="s">
        <v>87</v>
      </c>
      <c r="AW1850" s="14" t="s">
        <v>33</v>
      </c>
      <c r="AX1850" s="14" t="s">
        <v>85</v>
      </c>
      <c r="AY1850" s="248" t="s">
        <v>157</v>
      </c>
    </row>
    <row r="1851" s="2" customFormat="1" ht="21.75" customHeight="1">
      <c r="A1851" s="38"/>
      <c r="B1851" s="39"/>
      <c r="C1851" s="260" t="s">
        <v>3634</v>
      </c>
      <c r="D1851" s="260" t="s">
        <v>240</v>
      </c>
      <c r="E1851" s="261" t="s">
        <v>3635</v>
      </c>
      <c r="F1851" s="262" t="s">
        <v>3636</v>
      </c>
      <c r="G1851" s="263" t="s">
        <v>233</v>
      </c>
      <c r="H1851" s="264">
        <v>0.191</v>
      </c>
      <c r="I1851" s="265"/>
      <c r="J1851" s="266">
        <f>ROUND(I1851*H1851,2)</f>
        <v>0</v>
      </c>
      <c r="K1851" s="262" t="s">
        <v>164</v>
      </c>
      <c r="L1851" s="267"/>
      <c r="M1851" s="268" t="s">
        <v>1</v>
      </c>
      <c r="N1851" s="269" t="s">
        <v>43</v>
      </c>
      <c r="O1851" s="91"/>
      <c r="P1851" s="223">
        <f>O1851*H1851</f>
        <v>0</v>
      </c>
      <c r="Q1851" s="223">
        <v>1</v>
      </c>
      <c r="R1851" s="223">
        <f>Q1851*H1851</f>
        <v>0.191</v>
      </c>
      <c r="S1851" s="223">
        <v>0</v>
      </c>
      <c r="T1851" s="224">
        <f>S1851*H1851</f>
        <v>0</v>
      </c>
      <c r="U1851" s="38"/>
      <c r="V1851" s="38"/>
      <c r="W1851" s="38"/>
      <c r="X1851" s="38"/>
      <c r="Y1851" s="38"/>
      <c r="Z1851" s="38"/>
      <c r="AA1851" s="38"/>
      <c r="AB1851" s="38"/>
      <c r="AC1851" s="38"/>
      <c r="AD1851" s="38"/>
      <c r="AE1851" s="38"/>
      <c r="AR1851" s="225" t="s">
        <v>367</v>
      </c>
      <c r="AT1851" s="225" t="s">
        <v>240</v>
      </c>
      <c r="AU1851" s="225" t="s">
        <v>87</v>
      </c>
      <c r="AY1851" s="17" t="s">
        <v>157</v>
      </c>
      <c r="BE1851" s="226">
        <f>IF(N1851="základní",J1851,0)</f>
        <v>0</v>
      </c>
      <c r="BF1851" s="226">
        <f>IF(N1851="snížená",J1851,0)</f>
        <v>0</v>
      </c>
      <c r="BG1851" s="226">
        <f>IF(N1851="zákl. přenesená",J1851,0)</f>
        <v>0</v>
      </c>
      <c r="BH1851" s="226">
        <f>IF(N1851="sníž. přenesená",J1851,0)</f>
        <v>0</v>
      </c>
      <c r="BI1851" s="226">
        <f>IF(N1851="nulová",J1851,0)</f>
        <v>0</v>
      </c>
      <c r="BJ1851" s="17" t="s">
        <v>85</v>
      </c>
      <c r="BK1851" s="226">
        <f>ROUND(I1851*H1851,2)</f>
        <v>0</v>
      </c>
      <c r="BL1851" s="17" t="s">
        <v>254</v>
      </c>
      <c r="BM1851" s="225" t="s">
        <v>3637</v>
      </c>
    </row>
    <row r="1852" s="14" customFormat="1">
      <c r="A1852" s="14"/>
      <c r="B1852" s="238"/>
      <c r="C1852" s="239"/>
      <c r="D1852" s="229" t="s">
        <v>167</v>
      </c>
      <c r="E1852" s="240" t="s">
        <v>1</v>
      </c>
      <c r="F1852" s="241" t="s">
        <v>3638</v>
      </c>
      <c r="G1852" s="239"/>
      <c r="H1852" s="242">
        <v>0.17399999999999999</v>
      </c>
      <c r="I1852" s="243"/>
      <c r="J1852" s="239"/>
      <c r="K1852" s="239"/>
      <c r="L1852" s="244"/>
      <c r="M1852" s="245"/>
      <c r="N1852" s="246"/>
      <c r="O1852" s="246"/>
      <c r="P1852" s="246"/>
      <c r="Q1852" s="246"/>
      <c r="R1852" s="246"/>
      <c r="S1852" s="246"/>
      <c r="T1852" s="247"/>
      <c r="U1852" s="14"/>
      <c r="V1852" s="14"/>
      <c r="W1852" s="14"/>
      <c r="X1852" s="14"/>
      <c r="Y1852" s="14"/>
      <c r="Z1852" s="14"/>
      <c r="AA1852" s="14"/>
      <c r="AB1852" s="14"/>
      <c r="AC1852" s="14"/>
      <c r="AD1852" s="14"/>
      <c r="AE1852" s="14"/>
      <c r="AT1852" s="248" t="s">
        <v>167</v>
      </c>
      <c r="AU1852" s="248" t="s">
        <v>87</v>
      </c>
      <c r="AV1852" s="14" t="s">
        <v>87</v>
      </c>
      <c r="AW1852" s="14" t="s">
        <v>33</v>
      </c>
      <c r="AX1852" s="14" t="s">
        <v>85</v>
      </c>
      <c r="AY1852" s="248" t="s">
        <v>157</v>
      </c>
    </row>
    <row r="1853" s="14" customFormat="1">
      <c r="A1853" s="14"/>
      <c r="B1853" s="238"/>
      <c r="C1853" s="239"/>
      <c r="D1853" s="229" t="s">
        <v>167</v>
      </c>
      <c r="E1853" s="239"/>
      <c r="F1853" s="241" t="s">
        <v>3639</v>
      </c>
      <c r="G1853" s="239"/>
      <c r="H1853" s="242">
        <v>0.191</v>
      </c>
      <c r="I1853" s="243"/>
      <c r="J1853" s="239"/>
      <c r="K1853" s="239"/>
      <c r="L1853" s="244"/>
      <c r="M1853" s="245"/>
      <c r="N1853" s="246"/>
      <c r="O1853" s="246"/>
      <c r="P1853" s="246"/>
      <c r="Q1853" s="246"/>
      <c r="R1853" s="246"/>
      <c r="S1853" s="246"/>
      <c r="T1853" s="247"/>
      <c r="U1853" s="14"/>
      <c r="V1853" s="14"/>
      <c r="W1853" s="14"/>
      <c r="X1853" s="14"/>
      <c r="Y1853" s="14"/>
      <c r="Z1853" s="14"/>
      <c r="AA1853" s="14"/>
      <c r="AB1853" s="14"/>
      <c r="AC1853" s="14"/>
      <c r="AD1853" s="14"/>
      <c r="AE1853" s="14"/>
      <c r="AT1853" s="248" t="s">
        <v>167</v>
      </c>
      <c r="AU1853" s="248" t="s">
        <v>87</v>
      </c>
      <c r="AV1853" s="14" t="s">
        <v>87</v>
      </c>
      <c r="AW1853" s="14" t="s">
        <v>4</v>
      </c>
      <c r="AX1853" s="14" t="s">
        <v>85</v>
      </c>
      <c r="AY1853" s="248" t="s">
        <v>157</v>
      </c>
    </row>
    <row r="1854" s="2" customFormat="1" ht="24.15" customHeight="1">
      <c r="A1854" s="38"/>
      <c r="B1854" s="39"/>
      <c r="C1854" s="260" t="s">
        <v>3640</v>
      </c>
      <c r="D1854" s="260" t="s">
        <v>240</v>
      </c>
      <c r="E1854" s="261" t="s">
        <v>3641</v>
      </c>
      <c r="F1854" s="262" t="s">
        <v>3642</v>
      </c>
      <c r="G1854" s="263" t="s">
        <v>233</v>
      </c>
      <c r="H1854" s="264">
        <v>0.41299999999999998</v>
      </c>
      <c r="I1854" s="265"/>
      <c r="J1854" s="266">
        <f>ROUND(I1854*H1854,2)</f>
        <v>0</v>
      </c>
      <c r="K1854" s="262" t="s">
        <v>164</v>
      </c>
      <c r="L1854" s="267"/>
      <c r="M1854" s="268" t="s">
        <v>1</v>
      </c>
      <c r="N1854" s="269" t="s">
        <v>43</v>
      </c>
      <c r="O1854" s="91"/>
      <c r="P1854" s="223">
        <f>O1854*H1854</f>
        <v>0</v>
      </c>
      <c r="Q1854" s="223">
        <v>1</v>
      </c>
      <c r="R1854" s="223">
        <f>Q1854*H1854</f>
        <v>0.41299999999999998</v>
      </c>
      <c r="S1854" s="223">
        <v>0</v>
      </c>
      <c r="T1854" s="224">
        <f>S1854*H1854</f>
        <v>0</v>
      </c>
      <c r="U1854" s="38"/>
      <c r="V1854" s="38"/>
      <c r="W1854" s="38"/>
      <c r="X1854" s="38"/>
      <c r="Y1854" s="38"/>
      <c r="Z1854" s="38"/>
      <c r="AA1854" s="38"/>
      <c r="AB1854" s="38"/>
      <c r="AC1854" s="38"/>
      <c r="AD1854" s="38"/>
      <c r="AE1854" s="38"/>
      <c r="AR1854" s="225" t="s">
        <v>367</v>
      </c>
      <c r="AT1854" s="225" t="s">
        <v>240</v>
      </c>
      <c r="AU1854" s="225" t="s">
        <v>87</v>
      </c>
      <c r="AY1854" s="17" t="s">
        <v>157</v>
      </c>
      <c r="BE1854" s="226">
        <f>IF(N1854="základní",J1854,0)</f>
        <v>0</v>
      </c>
      <c r="BF1854" s="226">
        <f>IF(N1854="snížená",J1854,0)</f>
        <v>0</v>
      </c>
      <c r="BG1854" s="226">
        <f>IF(N1854="zákl. přenesená",J1854,0)</f>
        <v>0</v>
      </c>
      <c r="BH1854" s="226">
        <f>IF(N1854="sníž. přenesená",J1854,0)</f>
        <v>0</v>
      </c>
      <c r="BI1854" s="226">
        <f>IF(N1854="nulová",J1854,0)</f>
        <v>0</v>
      </c>
      <c r="BJ1854" s="17" t="s">
        <v>85</v>
      </c>
      <c r="BK1854" s="226">
        <f>ROUND(I1854*H1854,2)</f>
        <v>0</v>
      </c>
      <c r="BL1854" s="17" t="s">
        <v>254</v>
      </c>
      <c r="BM1854" s="225" t="s">
        <v>3643</v>
      </c>
    </row>
    <row r="1855" s="14" customFormat="1">
      <c r="A1855" s="14"/>
      <c r="B1855" s="238"/>
      <c r="C1855" s="239"/>
      <c r="D1855" s="229" t="s">
        <v>167</v>
      </c>
      <c r="E1855" s="240" t="s">
        <v>1</v>
      </c>
      <c r="F1855" s="241" t="s">
        <v>3644</v>
      </c>
      <c r="G1855" s="239"/>
      <c r="H1855" s="242">
        <v>0.375</v>
      </c>
      <c r="I1855" s="243"/>
      <c r="J1855" s="239"/>
      <c r="K1855" s="239"/>
      <c r="L1855" s="244"/>
      <c r="M1855" s="245"/>
      <c r="N1855" s="246"/>
      <c r="O1855" s="246"/>
      <c r="P1855" s="246"/>
      <c r="Q1855" s="246"/>
      <c r="R1855" s="246"/>
      <c r="S1855" s="246"/>
      <c r="T1855" s="247"/>
      <c r="U1855" s="14"/>
      <c r="V1855" s="14"/>
      <c r="W1855" s="14"/>
      <c r="X1855" s="14"/>
      <c r="Y1855" s="14"/>
      <c r="Z1855" s="14"/>
      <c r="AA1855" s="14"/>
      <c r="AB1855" s="14"/>
      <c r="AC1855" s="14"/>
      <c r="AD1855" s="14"/>
      <c r="AE1855" s="14"/>
      <c r="AT1855" s="248" t="s">
        <v>167</v>
      </c>
      <c r="AU1855" s="248" t="s">
        <v>87</v>
      </c>
      <c r="AV1855" s="14" t="s">
        <v>87</v>
      </c>
      <c r="AW1855" s="14" t="s">
        <v>33</v>
      </c>
      <c r="AX1855" s="14" t="s">
        <v>85</v>
      </c>
      <c r="AY1855" s="248" t="s">
        <v>157</v>
      </c>
    </row>
    <row r="1856" s="14" customFormat="1">
      <c r="A1856" s="14"/>
      <c r="B1856" s="238"/>
      <c r="C1856" s="239"/>
      <c r="D1856" s="229" t="s">
        <v>167</v>
      </c>
      <c r="E1856" s="239"/>
      <c r="F1856" s="241" t="s">
        <v>3645</v>
      </c>
      <c r="G1856" s="239"/>
      <c r="H1856" s="242">
        <v>0.41299999999999998</v>
      </c>
      <c r="I1856" s="243"/>
      <c r="J1856" s="239"/>
      <c r="K1856" s="239"/>
      <c r="L1856" s="244"/>
      <c r="M1856" s="245"/>
      <c r="N1856" s="246"/>
      <c r="O1856" s="246"/>
      <c r="P1856" s="246"/>
      <c r="Q1856" s="246"/>
      <c r="R1856" s="246"/>
      <c r="S1856" s="246"/>
      <c r="T1856" s="247"/>
      <c r="U1856" s="14"/>
      <c r="V1856" s="14"/>
      <c r="W1856" s="14"/>
      <c r="X1856" s="14"/>
      <c r="Y1856" s="14"/>
      <c r="Z1856" s="14"/>
      <c r="AA1856" s="14"/>
      <c r="AB1856" s="14"/>
      <c r="AC1856" s="14"/>
      <c r="AD1856" s="14"/>
      <c r="AE1856" s="14"/>
      <c r="AT1856" s="248" t="s">
        <v>167</v>
      </c>
      <c r="AU1856" s="248" t="s">
        <v>87</v>
      </c>
      <c r="AV1856" s="14" t="s">
        <v>87</v>
      </c>
      <c r="AW1856" s="14" t="s">
        <v>4</v>
      </c>
      <c r="AX1856" s="14" t="s">
        <v>85</v>
      </c>
      <c r="AY1856" s="248" t="s">
        <v>157</v>
      </c>
    </row>
    <row r="1857" s="2" customFormat="1" ht="24.15" customHeight="1">
      <c r="A1857" s="38"/>
      <c r="B1857" s="39"/>
      <c r="C1857" s="260" t="s">
        <v>3646</v>
      </c>
      <c r="D1857" s="260" t="s">
        <v>240</v>
      </c>
      <c r="E1857" s="261" t="s">
        <v>3647</v>
      </c>
      <c r="F1857" s="262" t="s">
        <v>3648</v>
      </c>
      <c r="G1857" s="263" t="s">
        <v>233</v>
      </c>
      <c r="H1857" s="264">
        <v>0.39500000000000002</v>
      </c>
      <c r="I1857" s="265"/>
      <c r="J1857" s="266">
        <f>ROUND(I1857*H1857,2)</f>
        <v>0</v>
      </c>
      <c r="K1857" s="262" t="s">
        <v>164</v>
      </c>
      <c r="L1857" s="267"/>
      <c r="M1857" s="268" t="s">
        <v>1</v>
      </c>
      <c r="N1857" s="269" t="s">
        <v>43</v>
      </c>
      <c r="O1857" s="91"/>
      <c r="P1857" s="223">
        <f>O1857*H1857</f>
        <v>0</v>
      </c>
      <c r="Q1857" s="223">
        <v>1</v>
      </c>
      <c r="R1857" s="223">
        <f>Q1857*H1857</f>
        <v>0.39500000000000002</v>
      </c>
      <c r="S1857" s="223">
        <v>0</v>
      </c>
      <c r="T1857" s="224">
        <f>S1857*H1857</f>
        <v>0</v>
      </c>
      <c r="U1857" s="38"/>
      <c r="V1857" s="38"/>
      <c r="W1857" s="38"/>
      <c r="X1857" s="38"/>
      <c r="Y1857" s="38"/>
      <c r="Z1857" s="38"/>
      <c r="AA1857" s="38"/>
      <c r="AB1857" s="38"/>
      <c r="AC1857" s="38"/>
      <c r="AD1857" s="38"/>
      <c r="AE1857" s="38"/>
      <c r="AR1857" s="225" t="s">
        <v>367</v>
      </c>
      <c r="AT1857" s="225" t="s">
        <v>240</v>
      </c>
      <c r="AU1857" s="225" t="s">
        <v>87</v>
      </c>
      <c r="AY1857" s="17" t="s">
        <v>157</v>
      </c>
      <c r="BE1857" s="226">
        <f>IF(N1857="základní",J1857,0)</f>
        <v>0</v>
      </c>
      <c r="BF1857" s="226">
        <f>IF(N1857="snížená",J1857,0)</f>
        <v>0</v>
      </c>
      <c r="BG1857" s="226">
        <f>IF(N1857="zákl. přenesená",J1857,0)</f>
        <v>0</v>
      </c>
      <c r="BH1857" s="226">
        <f>IF(N1857="sníž. přenesená",J1857,0)</f>
        <v>0</v>
      </c>
      <c r="BI1857" s="226">
        <f>IF(N1857="nulová",J1857,0)</f>
        <v>0</v>
      </c>
      <c r="BJ1857" s="17" t="s">
        <v>85</v>
      </c>
      <c r="BK1857" s="226">
        <f>ROUND(I1857*H1857,2)</f>
        <v>0</v>
      </c>
      <c r="BL1857" s="17" t="s">
        <v>254</v>
      </c>
      <c r="BM1857" s="225" t="s">
        <v>3649</v>
      </c>
    </row>
    <row r="1858" s="14" customFormat="1">
      <c r="A1858" s="14"/>
      <c r="B1858" s="238"/>
      <c r="C1858" s="239"/>
      <c r="D1858" s="229" t="s">
        <v>167</v>
      </c>
      <c r="E1858" s="240" t="s">
        <v>1</v>
      </c>
      <c r="F1858" s="241" t="s">
        <v>3650</v>
      </c>
      <c r="G1858" s="239"/>
      <c r="H1858" s="242">
        <v>0.35899999999999999</v>
      </c>
      <c r="I1858" s="243"/>
      <c r="J1858" s="239"/>
      <c r="K1858" s="239"/>
      <c r="L1858" s="244"/>
      <c r="M1858" s="245"/>
      <c r="N1858" s="246"/>
      <c r="O1858" s="246"/>
      <c r="P1858" s="246"/>
      <c r="Q1858" s="246"/>
      <c r="R1858" s="246"/>
      <c r="S1858" s="246"/>
      <c r="T1858" s="247"/>
      <c r="U1858" s="14"/>
      <c r="V1858" s="14"/>
      <c r="W1858" s="14"/>
      <c r="X1858" s="14"/>
      <c r="Y1858" s="14"/>
      <c r="Z1858" s="14"/>
      <c r="AA1858" s="14"/>
      <c r="AB1858" s="14"/>
      <c r="AC1858" s="14"/>
      <c r="AD1858" s="14"/>
      <c r="AE1858" s="14"/>
      <c r="AT1858" s="248" t="s">
        <v>167</v>
      </c>
      <c r="AU1858" s="248" t="s">
        <v>87</v>
      </c>
      <c r="AV1858" s="14" t="s">
        <v>87</v>
      </c>
      <c r="AW1858" s="14" t="s">
        <v>33</v>
      </c>
      <c r="AX1858" s="14" t="s">
        <v>85</v>
      </c>
      <c r="AY1858" s="248" t="s">
        <v>157</v>
      </c>
    </row>
    <row r="1859" s="14" customFormat="1">
      <c r="A1859" s="14"/>
      <c r="B1859" s="238"/>
      <c r="C1859" s="239"/>
      <c r="D1859" s="229" t="s">
        <v>167</v>
      </c>
      <c r="E1859" s="239"/>
      <c r="F1859" s="241" t="s">
        <v>3651</v>
      </c>
      <c r="G1859" s="239"/>
      <c r="H1859" s="242">
        <v>0.39500000000000002</v>
      </c>
      <c r="I1859" s="243"/>
      <c r="J1859" s="239"/>
      <c r="K1859" s="239"/>
      <c r="L1859" s="244"/>
      <c r="M1859" s="245"/>
      <c r="N1859" s="246"/>
      <c r="O1859" s="246"/>
      <c r="P1859" s="246"/>
      <c r="Q1859" s="246"/>
      <c r="R1859" s="246"/>
      <c r="S1859" s="246"/>
      <c r="T1859" s="247"/>
      <c r="U1859" s="14"/>
      <c r="V1859" s="14"/>
      <c r="W1859" s="14"/>
      <c r="X1859" s="14"/>
      <c r="Y1859" s="14"/>
      <c r="Z1859" s="14"/>
      <c r="AA1859" s="14"/>
      <c r="AB1859" s="14"/>
      <c r="AC1859" s="14"/>
      <c r="AD1859" s="14"/>
      <c r="AE1859" s="14"/>
      <c r="AT1859" s="248" t="s">
        <v>167</v>
      </c>
      <c r="AU1859" s="248" t="s">
        <v>87</v>
      </c>
      <c r="AV1859" s="14" t="s">
        <v>87</v>
      </c>
      <c r="AW1859" s="14" t="s">
        <v>4</v>
      </c>
      <c r="AX1859" s="14" t="s">
        <v>85</v>
      </c>
      <c r="AY1859" s="248" t="s">
        <v>157</v>
      </c>
    </row>
    <row r="1860" s="2" customFormat="1" ht="24.15" customHeight="1">
      <c r="A1860" s="38"/>
      <c r="B1860" s="39"/>
      <c r="C1860" s="260" t="s">
        <v>3247</v>
      </c>
      <c r="D1860" s="260" t="s">
        <v>240</v>
      </c>
      <c r="E1860" s="261" t="s">
        <v>3652</v>
      </c>
      <c r="F1860" s="262" t="s">
        <v>3653</v>
      </c>
      <c r="G1860" s="263" t="s">
        <v>233</v>
      </c>
      <c r="H1860" s="264">
        <v>0.10100000000000001</v>
      </c>
      <c r="I1860" s="265"/>
      <c r="J1860" s="266">
        <f>ROUND(I1860*H1860,2)</f>
        <v>0</v>
      </c>
      <c r="K1860" s="262" t="s">
        <v>1</v>
      </c>
      <c r="L1860" s="267"/>
      <c r="M1860" s="268" t="s">
        <v>1</v>
      </c>
      <c r="N1860" s="269" t="s">
        <v>43</v>
      </c>
      <c r="O1860" s="91"/>
      <c r="P1860" s="223">
        <f>O1860*H1860</f>
        <v>0</v>
      </c>
      <c r="Q1860" s="223">
        <v>1</v>
      </c>
      <c r="R1860" s="223">
        <f>Q1860*H1860</f>
        <v>0.10100000000000001</v>
      </c>
      <c r="S1860" s="223">
        <v>0</v>
      </c>
      <c r="T1860" s="224">
        <f>S1860*H1860</f>
        <v>0</v>
      </c>
      <c r="U1860" s="38"/>
      <c r="V1860" s="38"/>
      <c r="W1860" s="38"/>
      <c r="X1860" s="38"/>
      <c r="Y1860" s="38"/>
      <c r="Z1860" s="38"/>
      <c r="AA1860" s="38"/>
      <c r="AB1860" s="38"/>
      <c r="AC1860" s="38"/>
      <c r="AD1860" s="38"/>
      <c r="AE1860" s="38"/>
      <c r="AR1860" s="225" t="s">
        <v>367</v>
      </c>
      <c r="AT1860" s="225" t="s">
        <v>240</v>
      </c>
      <c r="AU1860" s="225" t="s">
        <v>87</v>
      </c>
      <c r="AY1860" s="17" t="s">
        <v>157</v>
      </c>
      <c r="BE1860" s="226">
        <f>IF(N1860="základní",J1860,0)</f>
        <v>0</v>
      </c>
      <c r="BF1860" s="226">
        <f>IF(N1860="snížená",J1860,0)</f>
        <v>0</v>
      </c>
      <c r="BG1860" s="226">
        <f>IF(N1860="zákl. přenesená",J1860,0)</f>
        <v>0</v>
      </c>
      <c r="BH1860" s="226">
        <f>IF(N1860="sníž. přenesená",J1860,0)</f>
        <v>0</v>
      </c>
      <c r="BI1860" s="226">
        <f>IF(N1860="nulová",J1860,0)</f>
        <v>0</v>
      </c>
      <c r="BJ1860" s="17" t="s">
        <v>85</v>
      </c>
      <c r="BK1860" s="226">
        <f>ROUND(I1860*H1860,2)</f>
        <v>0</v>
      </c>
      <c r="BL1860" s="17" t="s">
        <v>254</v>
      </c>
      <c r="BM1860" s="225" t="s">
        <v>3654</v>
      </c>
    </row>
    <row r="1861" s="14" customFormat="1">
      <c r="A1861" s="14"/>
      <c r="B1861" s="238"/>
      <c r="C1861" s="239"/>
      <c r="D1861" s="229" t="s">
        <v>167</v>
      </c>
      <c r="E1861" s="240" t="s">
        <v>1</v>
      </c>
      <c r="F1861" s="241" t="s">
        <v>3655</v>
      </c>
      <c r="G1861" s="239"/>
      <c r="H1861" s="242">
        <v>0.091999999999999998</v>
      </c>
      <c r="I1861" s="243"/>
      <c r="J1861" s="239"/>
      <c r="K1861" s="239"/>
      <c r="L1861" s="244"/>
      <c r="M1861" s="245"/>
      <c r="N1861" s="246"/>
      <c r="O1861" s="246"/>
      <c r="P1861" s="246"/>
      <c r="Q1861" s="246"/>
      <c r="R1861" s="246"/>
      <c r="S1861" s="246"/>
      <c r="T1861" s="247"/>
      <c r="U1861" s="14"/>
      <c r="V1861" s="14"/>
      <c r="W1861" s="14"/>
      <c r="X1861" s="14"/>
      <c r="Y1861" s="14"/>
      <c r="Z1861" s="14"/>
      <c r="AA1861" s="14"/>
      <c r="AB1861" s="14"/>
      <c r="AC1861" s="14"/>
      <c r="AD1861" s="14"/>
      <c r="AE1861" s="14"/>
      <c r="AT1861" s="248" t="s">
        <v>167</v>
      </c>
      <c r="AU1861" s="248" t="s">
        <v>87</v>
      </c>
      <c r="AV1861" s="14" t="s">
        <v>87</v>
      </c>
      <c r="AW1861" s="14" t="s">
        <v>33</v>
      </c>
      <c r="AX1861" s="14" t="s">
        <v>85</v>
      </c>
      <c r="AY1861" s="248" t="s">
        <v>157</v>
      </c>
    </row>
    <row r="1862" s="14" customFormat="1">
      <c r="A1862" s="14"/>
      <c r="B1862" s="238"/>
      <c r="C1862" s="239"/>
      <c r="D1862" s="229" t="s">
        <v>167</v>
      </c>
      <c r="E1862" s="239"/>
      <c r="F1862" s="241" t="s">
        <v>3656</v>
      </c>
      <c r="G1862" s="239"/>
      <c r="H1862" s="242">
        <v>0.10100000000000001</v>
      </c>
      <c r="I1862" s="243"/>
      <c r="J1862" s="239"/>
      <c r="K1862" s="239"/>
      <c r="L1862" s="244"/>
      <c r="M1862" s="245"/>
      <c r="N1862" s="246"/>
      <c r="O1862" s="246"/>
      <c r="P1862" s="246"/>
      <c r="Q1862" s="246"/>
      <c r="R1862" s="246"/>
      <c r="S1862" s="246"/>
      <c r="T1862" s="247"/>
      <c r="U1862" s="14"/>
      <c r="V1862" s="14"/>
      <c r="W1862" s="14"/>
      <c r="X1862" s="14"/>
      <c r="Y1862" s="14"/>
      <c r="Z1862" s="14"/>
      <c r="AA1862" s="14"/>
      <c r="AB1862" s="14"/>
      <c r="AC1862" s="14"/>
      <c r="AD1862" s="14"/>
      <c r="AE1862" s="14"/>
      <c r="AT1862" s="248" t="s">
        <v>167</v>
      </c>
      <c r="AU1862" s="248" t="s">
        <v>87</v>
      </c>
      <c r="AV1862" s="14" t="s">
        <v>87</v>
      </c>
      <c r="AW1862" s="14" t="s">
        <v>4</v>
      </c>
      <c r="AX1862" s="14" t="s">
        <v>85</v>
      </c>
      <c r="AY1862" s="248" t="s">
        <v>157</v>
      </c>
    </row>
    <row r="1863" s="2" customFormat="1" ht="24.15" customHeight="1">
      <c r="A1863" s="38"/>
      <c r="B1863" s="39"/>
      <c r="C1863" s="214" t="s">
        <v>3338</v>
      </c>
      <c r="D1863" s="214" t="s">
        <v>160</v>
      </c>
      <c r="E1863" s="215" t="s">
        <v>3657</v>
      </c>
      <c r="F1863" s="216" t="s">
        <v>3631</v>
      </c>
      <c r="G1863" s="217" t="s">
        <v>3233</v>
      </c>
      <c r="H1863" s="218">
        <v>372</v>
      </c>
      <c r="I1863" s="219"/>
      <c r="J1863" s="220">
        <f>ROUND(I1863*H1863,2)</f>
        <v>0</v>
      </c>
      <c r="K1863" s="216" t="s">
        <v>1</v>
      </c>
      <c r="L1863" s="44"/>
      <c r="M1863" s="221" t="s">
        <v>1</v>
      </c>
      <c r="N1863" s="222" t="s">
        <v>43</v>
      </c>
      <c r="O1863" s="91"/>
      <c r="P1863" s="223">
        <f>O1863*H1863</f>
        <v>0</v>
      </c>
      <c r="Q1863" s="223">
        <v>5.0000000000000002E-05</v>
      </c>
      <c r="R1863" s="223">
        <f>Q1863*H1863</f>
        <v>0.018600000000000002</v>
      </c>
      <c r="S1863" s="223">
        <v>0</v>
      </c>
      <c r="T1863" s="224">
        <f>S1863*H1863</f>
        <v>0</v>
      </c>
      <c r="U1863" s="38"/>
      <c r="V1863" s="38"/>
      <c r="W1863" s="38"/>
      <c r="X1863" s="38"/>
      <c r="Y1863" s="38"/>
      <c r="Z1863" s="38"/>
      <c r="AA1863" s="38"/>
      <c r="AB1863" s="38"/>
      <c r="AC1863" s="38"/>
      <c r="AD1863" s="38"/>
      <c r="AE1863" s="38"/>
      <c r="AR1863" s="225" t="s">
        <v>254</v>
      </c>
      <c r="AT1863" s="225" t="s">
        <v>160</v>
      </c>
      <c r="AU1863" s="225" t="s">
        <v>87</v>
      </c>
      <c r="AY1863" s="17" t="s">
        <v>157</v>
      </c>
      <c r="BE1863" s="226">
        <f>IF(N1863="základní",J1863,0)</f>
        <v>0</v>
      </c>
      <c r="BF1863" s="226">
        <f>IF(N1863="snížená",J1863,0)</f>
        <v>0</v>
      </c>
      <c r="BG1863" s="226">
        <f>IF(N1863="zákl. přenesená",J1863,0)</f>
        <v>0</v>
      </c>
      <c r="BH1863" s="226">
        <f>IF(N1863="sníž. přenesená",J1863,0)</f>
        <v>0</v>
      </c>
      <c r="BI1863" s="226">
        <f>IF(N1863="nulová",J1863,0)</f>
        <v>0</v>
      </c>
      <c r="BJ1863" s="17" t="s">
        <v>85</v>
      </c>
      <c r="BK1863" s="226">
        <f>ROUND(I1863*H1863,2)</f>
        <v>0</v>
      </c>
      <c r="BL1863" s="17" t="s">
        <v>254</v>
      </c>
      <c r="BM1863" s="225" t="s">
        <v>3658</v>
      </c>
    </row>
    <row r="1864" s="14" customFormat="1">
      <c r="A1864" s="14"/>
      <c r="B1864" s="238"/>
      <c r="C1864" s="239"/>
      <c r="D1864" s="229" t="s">
        <v>167</v>
      </c>
      <c r="E1864" s="240" t="s">
        <v>1</v>
      </c>
      <c r="F1864" s="241" t="s">
        <v>3659</v>
      </c>
      <c r="G1864" s="239"/>
      <c r="H1864" s="242">
        <v>372</v>
      </c>
      <c r="I1864" s="243"/>
      <c r="J1864" s="239"/>
      <c r="K1864" s="239"/>
      <c r="L1864" s="244"/>
      <c r="M1864" s="245"/>
      <c r="N1864" s="246"/>
      <c r="O1864" s="246"/>
      <c r="P1864" s="246"/>
      <c r="Q1864" s="246"/>
      <c r="R1864" s="246"/>
      <c r="S1864" s="246"/>
      <c r="T1864" s="247"/>
      <c r="U1864" s="14"/>
      <c r="V1864" s="14"/>
      <c r="W1864" s="14"/>
      <c r="X1864" s="14"/>
      <c r="Y1864" s="14"/>
      <c r="Z1864" s="14"/>
      <c r="AA1864" s="14"/>
      <c r="AB1864" s="14"/>
      <c r="AC1864" s="14"/>
      <c r="AD1864" s="14"/>
      <c r="AE1864" s="14"/>
      <c r="AT1864" s="248" t="s">
        <v>167</v>
      </c>
      <c r="AU1864" s="248" t="s">
        <v>87</v>
      </c>
      <c r="AV1864" s="14" t="s">
        <v>87</v>
      </c>
      <c r="AW1864" s="14" t="s">
        <v>33</v>
      </c>
      <c r="AX1864" s="14" t="s">
        <v>85</v>
      </c>
      <c r="AY1864" s="248" t="s">
        <v>157</v>
      </c>
    </row>
    <row r="1865" s="2" customFormat="1" ht="24.15" customHeight="1">
      <c r="A1865" s="38"/>
      <c r="B1865" s="39"/>
      <c r="C1865" s="260" t="s">
        <v>3397</v>
      </c>
      <c r="D1865" s="260" t="s">
        <v>240</v>
      </c>
      <c r="E1865" s="261" t="s">
        <v>3652</v>
      </c>
      <c r="F1865" s="262" t="s">
        <v>3653</v>
      </c>
      <c r="G1865" s="263" t="s">
        <v>233</v>
      </c>
      <c r="H1865" s="264">
        <v>0.056000000000000001</v>
      </c>
      <c r="I1865" s="265"/>
      <c r="J1865" s="266">
        <f>ROUND(I1865*H1865,2)</f>
        <v>0</v>
      </c>
      <c r="K1865" s="262" t="s">
        <v>1</v>
      </c>
      <c r="L1865" s="267"/>
      <c r="M1865" s="268" t="s">
        <v>1</v>
      </c>
      <c r="N1865" s="269" t="s">
        <v>43</v>
      </c>
      <c r="O1865" s="91"/>
      <c r="P1865" s="223">
        <f>O1865*H1865</f>
        <v>0</v>
      </c>
      <c r="Q1865" s="223">
        <v>1</v>
      </c>
      <c r="R1865" s="223">
        <f>Q1865*H1865</f>
        <v>0.056000000000000001</v>
      </c>
      <c r="S1865" s="223">
        <v>0</v>
      </c>
      <c r="T1865" s="224">
        <f>S1865*H1865</f>
        <v>0</v>
      </c>
      <c r="U1865" s="38"/>
      <c r="V1865" s="38"/>
      <c r="W1865" s="38"/>
      <c r="X1865" s="38"/>
      <c r="Y1865" s="38"/>
      <c r="Z1865" s="38"/>
      <c r="AA1865" s="38"/>
      <c r="AB1865" s="38"/>
      <c r="AC1865" s="38"/>
      <c r="AD1865" s="38"/>
      <c r="AE1865" s="38"/>
      <c r="AR1865" s="225" t="s">
        <v>367</v>
      </c>
      <c r="AT1865" s="225" t="s">
        <v>240</v>
      </c>
      <c r="AU1865" s="225" t="s">
        <v>87</v>
      </c>
      <c r="AY1865" s="17" t="s">
        <v>157</v>
      </c>
      <c r="BE1865" s="226">
        <f>IF(N1865="základní",J1865,0)</f>
        <v>0</v>
      </c>
      <c r="BF1865" s="226">
        <f>IF(N1865="snížená",J1865,0)</f>
        <v>0</v>
      </c>
      <c r="BG1865" s="226">
        <f>IF(N1865="zákl. přenesená",J1865,0)</f>
        <v>0</v>
      </c>
      <c r="BH1865" s="226">
        <f>IF(N1865="sníž. přenesená",J1865,0)</f>
        <v>0</v>
      </c>
      <c r="BI1865" s="226">
        <f>IF(N1865="nulová",J1865,0)</f>
        <v>0</v>
      </c>
      <c r="BJ1865" s="17" t="s">
        <v>85</v>
      </c>
      <c r="BK1865" s="226">
        <f>ROUND(I1865*H1865,2)</f>
        <v>0</v>
      </c>
      <c r="BL1865" s="17" t="s">
        <v>254</v>
      </c>
      <c r="BM1865" s="225" t="s">
        <v>3660</v>
      </c>
    </row>
    <row r="1866" s="14" customFormat="1">
      <c r="A1866" s="14"/>
      <c r="B1866" s="238"/>
      <c r="C1866" s="239"/>
      <c r="D1866" s="229" t="s">
        <v>167</v>
      </c>
      <c r="E1866" s="240" t="s">
        <v>1</v>
      </c>
      <c r="F1866" s="241" t="s">
        <v>3661</v>
      </c>
      <c r="G1866" s="239"/>
      <c r="H1866" s="242">
        <v>0.050999999999999997</v>
      </c>
      <c r="I1866" s="243"/>
      <c r="J1866" s="239"/>
      <c r="K1866" s="239"/>
      <c r="L1866" s="244"/>
      <c r="M1866" s="245"/>
      <c r="N1866" s="246"/>
      <c r="O1866" s="246"/>
      <c r="P1866" s="246"/>
      <c r="Q1866" s="246"/>
      <c r="R1866" s="246"/>
      <c r="S1866" s="246"/>
      <c r="T1866" s="247"/>
      <c r="U1866" s="14"/>
      <c r="V1866" s="14"/>
      <c r="W1866" s="14"/>
      <c r="X1866" s="14"/>
      <c r="Y1866" s="14"/>
      <c r="Z1866" s="14"/>
      <c r="AA1866" s="14"/>
      <c r="AB1866" s="14"/>
      <c r="AC1866" s="14"/>
      <c r="AD1866" s="14"/>
      <c r="AE1866" s="14"/>
      <c r="AT1866" s="248" t="s">
        <v>167</v>
      </c>
      <c r="AU1866" s="248" t="s">
        <v>87</v>
      </c>
      <c r="AV1866" s="14" t="s">
        <v>87</v>
      </c>
      <c r="AW1866" s="14" t="s">
        <v>33</v>
      </c>
      <c r="AX1866" s="14" t="s">
        <v>85</v>
      </c>
      <c r="AY1866" s="248" t="s">
        <v>157</v>
      </c>
    </row>
    <row r="1867" s="14" customFormat="1">
      <c r="A1867" s="14"/>
      <c r="B1867" s="238"/>
      <c r="C1867" s="239"/>
      <c r="D1867" s="229" t="s">
        <v>167</v>
      </c>
      <c r="E1867" s="239"/>
      <c r="F1867" s="241" t="s">
        <v>3662</v>
      </c>
      <c r="G1867" s="239"/>
      <c r="H1867" s="242">
        <v>0.056000000000000001</v>
      </c>
      <c r="I1867" s="243"/>
      <c r="J1867" s="239"/>
      <c r="K1867" s="239"/>
      <c r="L1867" s="244"/>
      <c r="M1867" s="245"/>
      <c r="N1867" s="246"/>
      <c r="O1867" s="246"/>
      <c r="P1867" s="246"/>
      <c r="Q1867" s="246"/>
      <c r="R1867" s="246"/>
      <c r="S1867" s="246"/>
      <c r="T1867" s="247"/>
      <c r="U1867" s="14"/>
      <c r="V1867" s="14"/>
      <c r="W1867" s="14"/>
      <c r="X1867" s="14"/>
      <c r="Y1867" s="14"/>
      <c r="Z1867" s="14"/>
      <c r="AA1867" s="14"/>
      <c r="AB1867" s="14"/>
      <c r="AC1867" s="14"/>
      <c r="AD1867" s="14"/>
      <c r="AE1867" s="14"/>
      <c r="AT1867" s="248" t="s">
        <v>167</v>
      </c>
      <c r="AU1867" s="248" t="s">
        <v>87</v>
      </c>
      <c r="AV1867" s="14" t="s">
        <v>87</v>
      </c>
      <c r="AW1867" s="14" t="s">
        <v>4</v>
      </c>
      <c r="AX1867" s="14" t="s">
        <v>85</v>
      </c>
      <c r="AY1867" s="248" t="s">
        <v>157</v>
      </c>
    </row>
    <row r="1868" s="2" customFormat="1" ht="24.15" customHeight="1">
      <c r="A1868" s="38"/>
      <c r="B1868" s="39"/>
      <c r="C1868" s="260" t="s">
        <v>3663</v>
      </c>
      <c r="D1868" s="260" t="s">
        <v>240</v>
      </c>
      <c r="E1868" s="261" t="s">
        <v>3647</v>
      </c>
      <c r="F1868" s="262" t="s">
        <v>3648</v>
      </c>
      <c r="G1868" s="263" t="s">
        <v>233</v>
      </c>
      <c r="H1868" s="264">
        <v>0.19400000000000001</v>
      </c>
      <c r="I1868" s="265"/>
      <c r="J1868" s="266">
        <f>ROUND(I1868*H1868,2)</f>
        <v>0</v>
      </c>
      <c r="K1868" s="262" t="s">
        <v>164</v>
      </c>
      <c r="L1868" s="267"/>
      <c r="M1868" s="268" t="s">
        <v>1</v>
      </c>
      <c r="N1868" s="269" t="s">
        <v>43</v>
      </c>
      <c r="O1868" s="91"/>
      <c r="P1868" s="223">
        <f>O1868*H1868</f>
        <v>0</v>
      </c>
      <c r="Q1868" s="223">
        <v>1</v>
      </c>
      <c r="R1868" s="223">
        <f>Q1868*H1868</f>
        <v>0.19400000000000001</v>
      </c>
      <c r="S1868" s="223">
        <v>0</v>
      </c>
      <c r="T1868" s="224">
        <f>S1868*H1868</f>
        <v>0</v>
      </c>
      <c r="U1868" s="38"/>
      <c r="V1868" s="38"/>
      <c r="W1868" s="38"/>
      <c r="X1868" s="38"/>
      <c r="Y1868" s="38"/>
      <c r="Z1868" s="38"/>
      <c r="AA1868" s="38"/>
      <c r="AB1868" s="38"/>
      <c r="AC1868" s="38"/>
      <c r="AD1868" s="38"/>
      <c r="AE1868" s="38"/>
      <c r="AR1868" s="225" t="s">
        <v>367</v>
      </c>
      <c r="AT1868" s="225" t="s">
        <v>240</v>
      </c>
      <c r="AU1868" s="225" t="s">
        <v>87</v>
      </c>
      <c r="AY1868" s="17" t="s">
        <v>157</v>
      </c>
      <c r="BE1868" s="226">
        <f>IF(N1868="základní",J1868,0)</f>
        <v>0</v>
      </c>
      <c r="BF1868" s="226">
        <f>IF(N1868="snížená",J1868,0)</f>
        <v>0</v>
      </c>
      <c r="BG1868" s="226">
        <f>IF(N1868="zákl. přenesená",J1868,0)</f>
        <v>0</v>
      </c>
      <c r="BH1868" s="226">
        <f>IF(N1868="sníž. přenesená",J1868,0)</f>
        <v>0</v>
      </c>
      <c r="BI1868" s="226">
        <f>IF(N1868="nulová",J1868,0)</f>
        <v>0</v>
      </c>
      <c r="BJ1868" s="17" t="s">
        <v>85</v>
      </c>
      <c r="BK1868" s="226">
        <f>ROUND(I1868*H1868,2)</f>
        <v>0</v>
      </c>
      <c r="BL1868" s="17" t="s">
        <v>254</v>
      </c>
      <c r="BM1868" s="225" t="s">
        <v>3664</v>
      </c>
    </row>
    <row r="1869" s="14" customFormat="1">
      <c r="A1869" s="14"/>
      <c r="B1869" s="238"/>
      <c r="C1869" s="239"/>
      <c r="D1869" s="229" t="s">
        <v>167</v>
      </c>
      <c r="E1869" s="240" t="s">
        <v>1</v>
      </c>
      <c r="F1869" s="241" t="s">
        <v>3665</v>
      </c>
      <c r="G1869" s="239"/>
      <c r="H1869" s="242">
        <v>0.17599999999999999</v>
      </c>
      <c r="I1869" s="243"/>
      <c r="J1869" s="239"/>
      <c r="K1869" s="239"/>
      <c r="L1869" s="244"/>
      <c r="M1869" s="245"/>
      <c r="N1869" s="246"/>
      <c r="O1869" s="246"/>
      <c r="P1869" s="246"/>
      <c r="Q1869" s="246"/>
      <c r="R1869" s="246"/>
      <c r="S1869" s="246"/>
      <c r="T1869" s="247"/>
      <c r="U1869" s="14"/>
      <c r="V1869" s="14"/>
      <c r="W1869" s="14"/>
      <c r="X1869" s="14"/>
      <c r="Y1869" s="14"/>
      <c r="Z1869" s="14"/>
      <c r="AA1869" s="14"/>
      <c r="AB1869" s="14"/>
      <c r="AC1869" s="14"/>
      <c r="AD1869" s="14"/>
      <c r="AE1869" s="14"/>
      <c r="AT1869" s="248" t="s">
        <v>167</v>
      </c>
      <c r="AU1869" s="248" t="s">
        <v>87</v>
      </c>
      <c r="AV1869" s="14" t="s">
        <v>87</v>
      </c>
      <c r="AW1869" s="14" t="s">
        <v>33</v>
      </c>
      <c r="AX1869" s="14" t="s">
        <v>85</v>
      </c>
      <c r="AY1869" s="248" t="s">
        <v>157</v>
      </c>
    </row>
    <row r="1870" s="14" customFormat="1">
      <c r="A1870" s="14"/>
      <c r="B1870" s="238"/>
      <c r="C1870" s="239"/>
      <c r="D1870" s="229" t="s">
        <v>167</v>
      </c>
      <c r="E1870" s="239"/>
      <c r="F1870" s="241" t="s">
        <v>3666</v>
      </c>
      <c r="G1870" s="239"/>
      <c r="H1870" s="242">
        <v>0.19400000000000001</v>
      </c>
      <c r="I1870" s="243"/>
      <c r="J1870" s="239"/>
      <c r="K1870" s="239"/>
      <c r="L1870" s="244"/>
      <c r="M1870" s="245"/>
      <c r="N1870" s="246"/>
      <c r="O1870" s="246"/>
      <c r="P1870" s="246"/>
      <c r="Q1870" s="246"/>
      <c r="R1870" s="246"/>
      <c r="S1870" s="246"/>
      <c r="T1870" s="247"/>
      <c r="U1870" s="14"/>
      <c r="V1870" s="14"/>
      <c r="W1870" s="14"/>
      <c r="X1870" s="14"/>
      <c r="Y1870" s="14"/>
      <c r="Z1870" s="14"/>
      <c r="AA1870" s="14"/>
      <c r="AB1870" s="14"/>
      <c r="AC1870" s="14"/>
      <c r="AD1870" s="14"/>
      <c r="AE1870" s="14"/>
      <c r="AT1870" s="248" t="s">
        <v>167</v>
      </c>
      <c r="AU1870" s="248" t="s">
        <v>87</v>
      </c>
      <c r="AV1870" s="14" t="s">
        <v>87</v>
      </c>
      <c r="AW1870" s="14" t="s">
        <v>4</v>
      </c>
      <c r="AX1870" s="14" t="s">
        <v>85</v>
      </c>
      <c r="AY1870" s="248" t="s">
        <v>157</v>
      </c>
    </row>
    <row r="1871" s="2" customFormat="1" ht="24.15" customHeight="1">
      <c r="A1871" s="38"/>
      <c r="B1871" s="39"/>
      <c r="C1871" s="260" t="s">
        <v>3408</v>
      </c>
      <c r="D1871" s="260" t="s">
        <v>240</v>
      </c>
      <c r="E1871" s="261" t="s">
        <v>3641</v>
      </c>
      <c r="F1871" s="262" t="s">
        <v>3642</v>
      </c>
      <c r="G1871" s="263" t="s">
        <v>233</v>
      </c>
      <c r="H1871" s="264">
        <v>0.089999999999999997</v>
      </c>
      <c r="I1871" s="265"/>
      <c r="J1871" s="266">
        <f>ROUND(I1871*H1871,2)</f>
        <v>0</v>
      </c>
      <c r="K1871" s="262" t="s">
        <v>164</v>
      </c>
      <c r="L1871" s="267"/>
      <c r="M1871" s="268" t="s">
        <v>1</v>
      </c>
      <c r="N1871" s="269" t="s">
        <v>43</v>
      </c>
      <c r="O1871" s="91"/>
      <c r="P1871" s="223">
        <f>O1871*H1871</f>
        <v>0</v>
      </c>
      <c r="Q1871" s="223">
        <v>1</v>
      </c>
      <c r="R1871" s="223">
        <f>Q1871*H1871</f>
        <v>0.089999999999999997</v>
      </c>
      <c r="S1871" s="223">
        <v>0</v>
      </c>
      <c r="T1871" s="224">
        <f>S1871*H1871</f>
        <v>0</v>
      </c>
      <c r="U1871" s="38"/>
      <c r="V1871" s="38"/>
      <c r="W1871" s="38"/>
      <c r="X1871" s="38"/>
      <c r="Y1871" s="38"/>
      <c r="Z1871" s="38"/>
      <c r="AA1871" s="38"/>
      <c r="AB1871" s="38"/>
      <c r="AC1871" s="38"/>
      <c r="AD1871" s="38"/>
      <c r="AE1871" s="38"/>
      <c r="AR1871" s="225" t="s">
        <v>367</v>
      </c>
      <c r="AT1871" s="225" t="s">
        <v>240</v>
      </c>
      <c r="AU1871" s="225" t="s">
        <v>87</v>
      </c>
      <c r="AY1871" s="17" t="s">
        <v>157</v>
      </c>
      <c r="BE1871" s="226">
        <f>IF(N1871="základní",J1871,0)</f>
        <v>0</v>
      </c>
      <c r="BF1871" s="226">
        <f>IF(N1871="snížená",J1871,0)</f>
        <v>0</v>
      </c>
      <c r="BG1871" s="226">
        <f>IF(N1871="zákl. přenesená",J1871,0)</f>
        <v>0</v>
      </c>
      <c r="BH1871" s="226">
        <f>IF(N1871="sníž. přenesená",J1871,0)</f>
        <v>0</v>
      </c>
      <c r="BI1871" s="226">
        <f>IF(N1871="nulová",J1871,0)</f>
        <v>0</v>
      </c>
      <c r="BJ1871" s="17" t="s">
        <v>85</v>
      </c>
      <c r="BK1871" s="226">
        <f>ROUND(I1871*H1871,2)</f>
        <v>0</v>
      </c>
      <c r="BL1871" s="17" t="s">
        <v>254</v>
      </c>
      <c r="BM1871" s="225" t="s">
        <v>3667</v>
      </c>
    </row>
    <row r="1872" s="14" customFormat="1">
      <c r="A1872" s="14"/>
      <c r="B1872" s="238"/>
      <c r="C1872" s="239"/>
      <c r="D1872" s="229" t="s">
        <v>167</v>
      </c>
      <c r="E1872" s="240" t="s">
        <v>1</v>
      </c>
      <c r="F1872" s="241" t="s">
        <v>3668</v>
      </c>
      <c r="G1872" s="239"/>
      <c r="H1872" s="242">
        <v>0.082000000000000003</v>
      </c>
      <c r="I1872" s="243"/>
      <c r="J1872" s="239"/>
      <c r="K1872" s="239"/>
      <c r="L1872" s="244"/>
      <c r="M1872" s="245"/>
      <c r="N1872" s="246"/>
      <c r="O1872" s="246"/>
      <c r="P1872" s="246"/>
      <c r="Q1872" s="246"/>
      <c r="R1872" s="246"/>
      <c r="S1872" s="246"/>
      <c r="T1872" s="247"/>
      <c r="U1872" s="14"/>
      <c r="V1872" s="14"/>
      <c r="W1872" s="14"/>
      <c r="X1872" s="14"/>
      <c r="Y1872" s="14"/>
      <c r="Z1872" s="14"/>
      <c r="AA1872" s="14"/>
      <c r="AB1872" s="14"/>
      <c r="AC1872" s="14"/>
      <c r="AD1872" s="14"/>
      <c r="AE1872" s="14"/>
      <c r="AT1872" s="248" t="s">
        <v>167</v>
      </c>
      <c r="AU1872" s="248" t="s">
        <v>87</v>
      </c>
      <c r="AV1872" s="14" t="s">
        <v>87</v>
      </c>
      <c r="AW1872" s="14" t="s">
        <v>33</v>
      </c>
      <c r="AX1872" s="14" t="s">
        <v>85</v>
      </c>
      <c r="AY1872" s="248" t="s">
        <v>157</v>
      </c>
    </row>
    <row r="1873" s="14" customFormat="1">
      <c r="A1873" s="14"/>
      <c r="B1873" s="238"/>
      <c r="C1873" s="239"/>
      <c r="D1873" s="229" t="s">
        <v>167</v>
      </c>
      <c r="E1873" s="239"/>
      <c r="F1873" s="241" t="s">
        <v>3669</v>
      </c>
      <c r="G1873" s="239"/>
      <c r="H1873" s="242">
        <v>0.089999999999999997</v>
      </c>
      <c r="I1873" s="243"/>
      <c r="J1873" s="239"/>
      <c r="K1873" s="239"/>
      <c r="L1873" s="244"/>
      <c r="M1873" s="245"/>
      <c r="N1873" s="246"/>
      <c r="O1873" s="246"/>
      <c r="P1873" s="246"/>
      <c r="Q1873" s="246"/>
      <c r="R1873" s="246"/>
      <c r="S1873" s="246"/>
      <c r="T1873" s="247"/>
      <c r="U1873" s="14"/>
      <c r="V1873" s="14"/>
      <c r="W1873" s="14"/>
      <c r="X1873" s="14"/>
      <c r="Y1873" s="14"/>
      <c r="Z1873" s="14"/>
      <c r="AA1873" s="14"/>
      <c r="AB1873" s="14"/>
      <c r="AC1873" s="14"/>
      <c r="AD1873" s="14"/>
      <c r="AE1873" s="14"/>
      <c r="AT1873" s="248" t="s">
        <v>167</v>
      </c>
      <c r="AU1873" s="248" t="s">
        <v>87</v>
      </c>
      <c r="AV1873" s="14" t="s">
        <v>87</v>
      </c>
      <c r="AW1873" s="14" t="s">
        <v>4</v>
      </c>
      <c r="AX1873" s="14" t="s">
        <v>85</v>
      </c>
      <c r="AY1873" s="248" t="s">
        <v>157</v>
      </c>
    </row>
    <row r="1874" s="2" customFormat="1" ht="21.75" customHeight="1">
      <c r="A1874" s="38"/>
      <c r="B1874" s="39"/>
      <c r="C1874" s="260" t="s">
        <v>3526</v>
      </c>
      <c r="D1874" s="260" t="s">
        <v>240</v>
      </c>
      <c r="E1874" s="261" t="s">
        <v>3635</v>
      </c>
      <c r="F1874" s="262" t="s">
        <v>3636</v>
      </c>
      <c r="G1874" s="263" t="s">
        <v>233</v>
      </c>
      <c r="H1874" s="264">
        <v>0.069000000000000006</v>
      </c>
      <c r="I1874" s="265"/>
      <c r="J1874" s="266">
        <f>ROUND(I1874*H1874,2)</f>
        <v>0</v>
      </c>
      <c r="K1874" s="262" t="s">
        <v>164</v>
      </c>
      <c r="L1874" s="267"/>
      <c r="M1874" s="268" t="s">
        <v>1</v>
      </c>
      <c r="N1874" s="269" t="s">
        <v>43</v>
      </c>
      <c r="O1874" s="91"/>
      <c r="P1874" s="223">
        <f>O1874*H1874</f>
        <v>0</v>
      </c>
      <c r="Q1874" s="223">
        <v>1</v>
      </c>
      <c r="R1874" s="223">
        <f>Q1874*H1874</f>
        <v>0.069000000000000006</v>
      </c>
      <c r="S1874" s="223">
        <v>0</v>
      </c>
      <c r="T1874" s="224">
        <f>S1874*H1874</f>
        <v>0</v>
      </c>
      <c r="U1874" s="38"/>
      <c r="V1874" s="38"/>
      <c r="W1874" s="38"/>
      <c r="X1874" s="38"/>
      <c r="Y1874" s="38"/>
      <c r="Z1874" s="38"/>
      <c r="AA1874" s="38"/>
      <c r="AB1874" s="38"/>
      <c r="AC1874" s="38"/>
      <c r="AD1874" s="38"/>
      <c r="AE1874" s="38"/>
      <c r="AR1874" s="225" t="s">
        <v>367</v>
      </c>
      <c r="AT1874" s="225" t="s">
        <v>240</v>
      </c>
      <c r="AU1874" s="225" t="s">
        <v>87</v>
      </c>
      <c r="AY1874" s="17" t="s">
        <v>157</v>
      </c>
      <c r="BE1874" s="226">
        <f>IF(N1874="základní",J1874,0)</f>
        <v>0</v>
      </c>
      <c r="BF1874" s="226">
        <f>IF(N1874="snížená",J1874,0)</f>
        <v>0</v>
      </c>
      <c r="BG1874" s="226">
        <f>IF(N1874="zákl. přenesená",J1874,0)</f>
        <v>0</v>
      </c>
      <c r="BH1874" s="226">
        <f>IF(N1874="sníž. přenesená",J1874,0)</f>
        <v>0</v>
      </c>
      <c r="BI1874" s="226">
        <f>IF(N1874="nulová",J1874,0)</f>
        <v>0</v>
      </c>
      <c r="BJ1874" s="17" t="s">
        <v>85</v>
      </c>
      <c r="BK1874" s="226">
        <f>ROUND(I1874*H1874,2)</f>
        <v>0</v>
      </c>
      <c r="BL1874" s="17" t="s">
        <v>254</v>
      </c>
      <c r="BM1874" s="225" t="s">
        <v>3670</v>
      </c>
    </row>
    <row r="1875" s="14" customFormat="1">
      <c r="A1875" s="14"/>
      <c r="B1875" s="238"/>
      <c r="C1875" s="239"/>
      <c r="D1875" s="229" t="s">
        <v>167</v>
      </c>
      <c r="E1875" s="240" t="s">
        <v>1</v>
      </c>
      <c r="F1875" s="241" t="s">
        <v>3671</v>
      </c>
      <c r="G1875" s="239"/>
      <c r="H1875" s="242">
        <v>0.063</v>
      </c>
      <c r="I1875" s="243"/>
      <c r="J1875" s="239"/>
      <c r="K1875" s="239"/>
      <c r="L1875" s="244"/>
      <c r="M1875" s="245"/>
      <c r="N1875" s="246"/>
      <c r="O1875" s="246"/>
      <c r="P1875" s="246"/>
      <c r="Q1875" s="246"/>
      <c r="R1875" s="246"/>
      <c r="S1875" s="246"/>
      <c r="T1875" s="247"/>
      <c r="U1875" s="14"/>
      <c r="V1875" s="14"/>
      <c r="W1875" s="14"/>
      <c r="X1875" s="14"/>
      <c r="Y1875" s="14"/>
      <c r="Z1875" s="14"/>
      <c r="AA1875" s="14"/>
      <c r="AB1875" s="14"/>
      <c r="AC1875" s="14"/>
      <c r="AD1875" s="14"/>
      <c r="AE1875" s="14"/>
      <c r="AT1875" s="248" t="s">
        <v>167</v>
      </c>
      <c r="AU1875" s="248" t="s">
        <v>87</v>
      </c>
      <c r="AV1875" s="14" t="s">
        <v>87</v>
      </c>
      <c r="AW1875" s="14" t="s">
        <v>33</v>
      </c>
      <c r="AX1875" s="14" t="s">
        <v>85</v>
      </c>
      <c r="AY1875" s="248" t="s">
        <v>157</v>
      </c>
    </row>
    <row r="1876" s="14" customFormat="1">
      <c r="A1876" s="14"/>
      <c r="B1876" s="238"/>
      <c r="C1876" s="239"/>
      <c r="D1876" s="229" t="s">
        <v>167</v>
      </c>
      <c r="E1876" s="239"/>
      <c r="F1876" s="241" t="s">
        <v>3672</v>
      </c>
      <c r="G1876" s="239"/>
      <c r="H1876" s="242">
        <v>0.069000000000000006</v>
      </c>
      <c r="I1876" s="243"/>
      <c r="J1876" s="239"/>
      <c r="K1876" s="239"/>
      <c r="L1876" s="244"/>
      <c r="M1876" s="245"/>
      <c r="N1876" s="246"/>
      <c r="O1876" s="246"/>
      <c r="P1876" s="246"/>
      <c r="Q1876" s="246"/>
      <c r="R1876" s="246"/>
      <c r="S1876" s="246"/>
      <c r="T1876" s="247"/>
      <c r="U1876" s="14"/>
      <c r="V1876" s="14"/>
      <c r="W1876" s="14"/>
      <c r="X1876" s="14"/>
      <c r="Y1876" s="14"/>
      <c r="Z1876" s="14"/>
      <c r="AA1876" s="14"/>
      <c r="AB1876" s="14"/>
      <c r="AC1876" s="14"/>
      <c r="AD1876" s="14"/>
      <c r="AE1876" s="14"/>
      <c r="AT1876" s="248" t="s">
        <v>167</v>
      </c>
      <c r="AU1876" s="248" t="s">
        <v>87</v>
      </c>
      <c r="AV1876" s="14" t="s">
        <v>87</v>
      </c>
      <c r="AW1876" s="14" t="s">
        <v>4</v>
      </c>
      <c r="AX1876" s="14" t="s">
        <v>85</v>
      </c>
      <c r="AY1876" s="248" t="s">
        <v>157</v>
      </c>
    </row>
    <row r="1877" s="2" customFormat="1" ht="37.8" customHeight="1">
      <c r="A1877" s="38"/>
      <c r="B1877" s="39"/>
      <c r="C1877" s="214" t="s">
        <v>3673</v>
      </c>
      <c r="D1877" s="214" t="s">
        <v>160</v>
      </c>
      <c r="E1877" s="215" t="s">
        <v>3674</v>
      </c>
      <c r="F1877" s="216" t="s">
        <v>3675</v>
      </c>
      <c r="G1877" s="217" t="s">
        <v>3233</v>
      </c>
      <c r="H1877" s="218">
        <v>500</v>
      </c>
      <c r="I1877" s="219"/>
      <c r="J1877" s="220">
        <f>ROUND(I1877*H1877,2)</f>
        <v>0</v>
      </c>
      <c r="K1877" s="216" t="s">
        <v>164</v>
      </c>
      <c r="L1877" s="44"/>
      <c r="M1877" s="221" t="s">
        <v>1</v>
      </c>
      <c r="N1877" s="222" t="s">
        <v>43</v>
      </c>
      <c r="O1877" s="91"/>
      <c r="P1877" s="223">
        <f>O1877*H1877</f>
        <v>0</v>
      </c>
      <c r="Q1877" s="223">
        <v>0</v>
      </c>
      <c r="R1877" s="223">
        <f>Q1877*H1877</f>
        <v>0</v>
      </c>
      <c r="S1877" s="223">
        <v>0.001</v>
      </c>
      <c r="T1877" s="224">
        <f>S1877*H1877</f>
        <v>0.5</v>
      </c>
      <c r="U1877" s="38"/>
      <c r="V1877" s="38"/>
      <c r="W1877" s="38"/>
      <c r="X1877" s="38"/>
      <c r="Y1877" s="38"/>
      <c r="Z1877" s="38"/>
      <c r="AA1877" s="38"/>
      <c r="AB1877" s="38"/>
      <c r="AC1877" s="38"/>
      <c r="AD1877" s="38"/>
      <c r="AE1877" s="38"/>
      <c r="AR1877" s="225" t="s">
        <v>254</v>
      </c>
      <c r="AT1877" s="225" t="s">
        <v>160</v>
      </c>
      <c r="AU1877" s="225" t="s">
        <v>87</v>
      </c>
      <c r="AY1877" s="17" t="s">
        <v>157</v>
      </c>
      <c r="BE1877" s="226">
        <f>IF(N1877="základní",J1877,0)</f>
        <v>0</v>
      </c>
      <c r="BF1877" s="226">
        <f>IF(N1877="snížená",J1877,0)</f>
        <v>0</v>
      </c>
      <c r="BG1877" s="226">
        <f>IF(N1877="zákl. přenesená",J1877,0)</f>
        <v>0</v>
      </c>
      <c r="BH1877" s="226">
        <f>IF(N1877="sníž. přenesená",J1877,0)</f>
        <v>0</v>
      </c>
      <c r="BI1877" s="226">
        <f>IF(N1877="nulová",J1877,0)</f>
        <v>0</v>
      </c>
      <c r="BJ1877" s="17" t="s">
        <v>85</v>
      </c>
      <c r="BK1877" s="226">
        <f>ROUND(I1877*H1877,2)</f>
        <v>0</v>
      </c>
      <c r="BL1877" s="17" t="s">
        <v>254</v>
      </c>
      <c r="BM1877" s="225" t="s">
        <v>3676</v>
      </c>
    </row>
    <row r="1878" s="14" customFormat="1">
      <c r="A1878" s="14"/>
      <c r="B1878" s="238"/>
      <c r="C1878" s="239"/>
      <c r="D1878" s="229" t="s">
        <v>167</v>
      </c>
      <c r="E1878" s="240" t="s">
        <v>1</v>
      </c>
      <c r="F1878" s="241" t="s">
        <v>3677</v>
      </c>
      <c r="G1878" s="239"/>
      <c r="H1878" s="242">
        <v>500</v>
      </c>
      <c r="I1878" s="243"/>
      <c r="J1878" s="239"/>
      <c r="K1878" s="239"/>
      <c r="L1878" s="244"/>
      <c r="M1878" s="245"/>
      <c r="N1878" s="246"/>
      <c r="O1878" s="246"/>
      <c r="P1878" s="246"/>
      <c r="Q1878" s="246"/>
      <c r="R1878" s="246"/>
      <c r="S1878" s="246"/>
      <c r="T1878" s="247"/>
      <c r="U1878" s="14"/>
      <c r="V1878" s="14"/>
      <c r="W1878" s="14"/>
      <c r="X1878" s="14"/>
      <c r="Y1878" s="14"/>
      <c r="Z1878" s="14"/>
      <c r="AA1878" s="14"/>
      <c r="AB1878" s="14"/>
      <c r="AC1878" s="14"/>
      <c r="AD1878" s="14"/>
      <c r="AE1878" s="14"/>
      <c r="AT1878" s="248" t="s">
        <v>167</v>
      </c>
      <c r="AU1878" s="248" t="s">
        <v>87</v>
      </c>
      <c r="AV1878" s="14" t="s">
        <v>87</v>
      </c>
      <c r="AW1878" s="14" t="s">
        <v>33</v>
      </c>
      <c r="AX1878" s="14" t="s">
        <v>78</v>
      </c>
      <c r="AY1878" s="248" t="s">
        <v>157</v>
      </c>
    </row>
    <row r="1879" s="15" customFormat="1">
      <c r="A1879" s="15"/>
      <c r="B1879" s="249"/>
      <c r="C1879" s="250"/>
      <c r="D1879" s="229" t="s">
        <v>167</v>
      </c>
      <c r="E1879" s="251" t="s">
        <v>1</v>
      </c>
      <c r="F1879" s="252" t="s">
        <v>171</v>
      </c>
      <c r="G1879" s="250"/>
      <c r="H1879" s="253">
        <v>500</v>
      </c>
      <c r="I1879" s="254"/>
      <c r="J1879" s="250"/>
      <c r="K1879" s="250"/>
      <c r="L1879" s="255"/>
      <c r="M1879" s="256"/>
      <c r="N1879" s="257"/>
      <c r="O1879" s="257"/>
      <c r="P1879" s="257"/>
      <c r="Q1879" s="257"/>
      <c r="R1879" s="257"/>
      <c r="S1879" s="257"/>
      <c r="T1879" s="258"/>
      <c r="U1879" s="15"/>
      <c r="V1879" s="15"/>
      <c r="W1879" s="15"/>
      <c r="X1879" s="15"/>
      <c r="Y1879" s="15"/>
      <c r="Z1879" s="15"/>
      <c r="AA1879" s="15"/>
      <c r="AB1879" s="15"/>
      <c r="AC1879" s="15"/>
      <c r="AD1879" s="15"/>
      <c r="AE1879" s="15"/>
      <c r="AT1879" s="259" t="s">
        <v>167</v>
      </c>
      <c r="AU1879" s="259" t="s">
        <v>87</v>
      </c>
      <c r="AV1879" s="15" t="s">
        <v>165</v>
      </c>
      <c r="AW1879" s="15" t="s">
        <v>33</v>
      </c>
      <c r="AX1879" s="15" t="s">
        <v>85</v>
      </c>
      <c r="AY1879" s="259" t="s">
        <v>157</v>
      </c>
    </row>
    <row r="1880" s="2" customFormat="1" ht="37.8" customHeight="1">
      <c r="A1880" s="38"/>
      <c r="B1880" s="39"/>
      <c r="C1880" s="214" t="s">
        <v>3678</v>
      </c>
      <c r="D1880" s="214" t="s">
        <v>160</v>
      </c>
      <c r="E1880" s="215" t="s">
        <v>3679</v>
      </c>
      <c r="F1880" s="216" t="s">
        <v>3680</v>
      </c>
      <c r="G1880" s="217" t="s">
        <v>352</v>
      </c>
      <c r="H1880" s="218">
        <v>1</v>
      </c>
      <c r="I1880" s="219"/>
      <c r="J1880" s="220">
        <f>ROUND(I1880*H1880,2)</f>
        <v>0</v>
      </c>
      <c r="K1880" s="216" t="s">
        <v>164</v>
      </c>
      <c r="L1880" s="44"/>
      <c r="M1880" s="221" t="s">
        <v>1</v>
      </c>
      <c r="N1880" s="222" t="s">
        <v>43</v>
      </c>
      <c r="O1880" s="91"/>
      <c r="P1880" s="223">
        <f>O1880*H1880</f>
        <v>0</v>
      </c>
      <c r="Q1880" s="223">
        <v>0</v>
      </c>
      <c r="R1880" s="223">
        <f>Q1880*H1880</f>
        <v>0</v>
      </c>
      <c r="S1880" s="223">
        <v>0</v>
      </c>
      <c r="T1880" s="224">
        <f>S1880*H1880</f>
        <v>0</v>
      </c>
      <c r="U1880" s="38"/>
      <c r="V1880" s="38"/>
      <c r="W1880" s="38"/>
      <c r="X1880" s="38"/>
      <c r="Y1880" s="38"/>
      <c r="Z1880" s="38"/>
      <c r="AA1880" s="38"/>
      <c r="AB1880" s="38"/>
      <c r="AC1880" s="38"/>
      <c r="AD1880" s="38"/>
      <c r="AE1880" s="38"/>
      <c r="AR1880" s="225" t="s">
        <v>254</v>
      </c>
      <c r="AT1880" s="225" t="s">
        <v>160</v>
      </c>
      <c r="AU1880" s="225" t="s">
        <v>87</v>
      </c>
      <c r="AY1880" s="17" t="s">
        <v>157</v>
      </c>
      <c r="BE1880" s="226">
        <f>IF(N1880="základní",J1880,0)</f>
        <v>0</v>
      </c>
      <c r="BF1880" s="226">
        <f>IF(N1880="snížená",J1880,0)</f>
        <v>0</v>
      </c>
      <c r="BG1880" s="226">
        <f>IF(N1880="zákl. přenesená",J1880,0)</f>
        <v>0</v>
      </c>
      <c r="BH1880" s="226">
        <f>IF(N1880="sníž. přenesená",J1880,0)</f>
        <v>0</v>
      </c>
      <c r="BI1880" s="226">
        <f>IF(N1880="nulová",J1880,0)</f>
        <v>0</v>
      </c>
      <c r="BJ1880" s="17" t="s">
        <v>85</v>
      </c>
      <c r="BK1880" s="226">
        <f>ROUND(I1880*H1880,2)</f>
        <v>0</v>
      </c>
      <c r="BL1880" s="17" t="s">
        <v>254</v>
      </c>
      <c r="BM1880" s="225" t="s">
        <v>3681</v>
      </c>
    </row>
    <row r="1881" s="2" customFormat="1" ht="24.15" customHeight="1">
      <c r="A1881" s="38"/>
      <c r="B1881" s="39"/>
      <c r="C1881" s="260" t="s">
        <v>3682</v>
      </c>
      <c r="D1881" s="260" t="s">
        <v>240</v>
      </c>
      <c r="E1881" s="261" t="s">
        <v>3683</v>
      </c>
      <c r="F1881" s="262" t="s">
        <v>3684</v>
      </c>
      <c r="G1881" s="263" t="s">
        <v>174</v>
      </c>
      <c r="H1881" s="264">
        <v>1.6000000000000001</v>
      </c>
      <c r="I1881" s="265"/>
      <c r="J1881" s="266">
        <f>ROUND(I1881*H1881,2)</f>
        <v>0</v>
      </c>
      <c r="K1881" s="262" t="s">
        <v>164</v>
      </c>
      <c r="L1881" s="267"/>
      <c r="M1881" s="268" t="s">
        <v>1</v>
      </c>
      <c r="N1881" s="269" t="s">
        <v>43</v>
      </c>
      <c r="O1881" s="91"/>
      <c r="P1881" s="223">
        <f>O1881*H1881</f>
        <v>0</v>
      </c>
      <c r="Q1881" s="223">
        <v>0.001</v>
      </c>
      <c r="R1881" s="223">
        <f>Q1881*H1881</f>
        <v>0.0016000000000000001</v>
      </c>
      <c r="S1881" s="223">
        <v>0</v>
      </c>
      <c r="T1881" s="224">
        <f>S1881*H1881</f>
        <v>0</v>
      </c>
      <c r="U1881" s="38"/>
      <c r="V1881" s="38"/>
      <c r="W1881" s="38"/>
      <c r="X1881" s="38"/>
      <c r="Y1881" s="38"/>
      <c r="Z1881" s="38"/>
      <c r="AA1881" s="38"/>
      <c r="AB1881" s="38"/>
      <c r="AC1881" s="38"/>
      <c r="AD1881" s="38"/>
      <c r="AE1881" s="38"/>
      <c r="AR1881" s="225" t="s">
        <v>367</v>
      </c>
      <c r="AT1881" s="225" t="s">
        <v>240</v>
      </c>
      <c r="AU1881" s="225" t="s">
        <v>87</v>
      </c>
      <c r="AY1881" s="17" t="s">
        <v>157</v>
      </c>
      <c r="BE1881" s="226">
        <f>IF(N1881="základní",J1881,0)</f>
        <v>0</v>
      </c>
      <c r="BF1881" s="226">
        <f>IF(N1881="snížená",J1881,0)</f>
        <v>0</v>
      </c>
      <c r="BG1881" s="226">
        <f>IF(N1881="zákl. přenesená",J1881,0)</f>
        <v>0</v>
      </c>
      <c r="BH1881" s="226">
        <f>IF(N1881="sníž. přenesená",J1881,0)</f>
        <v>0</v>
      </c>
      <c r="BI1881" s="226">
        <f>IF(N1881="nulová",J1881,0)</f>
        <v>0</v>
      </c>
      <c r="BJ1881" s="17" t="s">
        <v>85</v>
      </c>
      <c r="BK1881" s="226">
        <f>ROUND(I1881*H1881,2)</f>
        <v>0</v>
      </c>
      <c r="BL1881" s="17" t="s">
        <v>254</v>
      </c>
      <c r="BM1881" s="225" t="s">
        <v>3685</v>
      </c>
    </row>
    <row r="1882" s="14" customFormat="1">
      <c r="A1882" s="14"/>
      <c r="B1882" s="238"/>
      <c r="C1882" s="239"/>
      <c r="D1882" s="229" t="s">
        <v>167</v>
      </c>
      <c r="E1882" s="240" t="s">
        <v>1</v>
      </c>
      <c r="F1882" s="241" t="s">
        <v>3686</v>
      </c>
      <c r="G1882" s="239"/>
      <c r="H1882" s="242">
        <v>1.6000000000000001</v>
      </c>
      <c r="I1882" s="243"/>
      <c r="J1882" s="239"/>
      <c r="K1882" s="239"/>
      <c r="L1882" s="244"/>
      <c r="M1882" s="245"/>
      <c r="N1882" s="246"/>
      <c r="O1882" s="246"/>
      <c r="P1882" s="246"/>
      <c r="Q1882" s="246"/>
      <c r="R1882" s="246"/>
      <c r="S1882" s="246"/>
      <c r="T1882" s="247"/>
      <c r="U1882" s="14"/>
      <c r="V1882" s="14"/>
      <c r="W1882" s="14"/>
      <c r="X1882" s="14"/>
      <c r="Y1882" s="14"/>
      <c r="Z1882" s="14"/>
      <c r="AA1882" s="14"/>
      <c r="AB1882" s="14"/>
      <c r="AC1882" s="14"/>
      <c r="AD1882" s="14"/>
      <c r="AE1882" s="14"/>
      <c r="AT1882" s="248" t="s">
        <v>167</v>
      </c>
      <c r="AU1882" s="248" t="s">
        <v>87</v>
      </c>
      <c r="AV1882" s="14" t="s">
        <v>87</v>
      </c>
      <c r="AW1882" s="14" t="s">
        <v>33</v>
      </c>
      <c r="AX1882" s="14" t="s">
        <v>85</v>
      </c>
      <c r="AY1882" s="248" t="s">
        <v>157</v>
      </c>
    </row>
    <row r="1883" s="2" customFormat="1" ht="55.5" customHeight="1">
      <c r="A1883" s="38"/>
      <c r="B1883" s="39"/>
      <c r="C1883" s="214" t="s">
        <v>3687</v>
      </c>
      <c r="D1883" s="214" t="s">
        <v>160</v>
      </c>
      <c r="E1883" s="215" t="s">
        <v>3688</v>
      </c>
      <c r="F1883" s="216" t="s">
        <v>3689</v>
      </c>
      <c r="G1883" s="217" t="s">
        <v>805</v>
      </c>
      <c r="H1883" s="270"/>
      <c r="I1883" s="219"/>
      <c r="J1883" s="220">
        <f>ROUND(I1883*H1883,2)</f>
        <v>0</v>
      </c>
      <c r="K1883" s="216" t="s">
        <v>164</v>
      </c>
      <c r="L1883" s="44"/>
      <c r="M1883" s="221" t="s">
        <v>1</v>
      </c>
      <c r="N1883" s="222" t="s">
        <v>43</v>
      </c>
      <c r="O1883" s="91"/>
      <c r="P1883" s="223">
        <f>O1883*H1883</f>
        <v>0</v>
      </c>
      <c r="Q1883" s="223">
        <v>0</v>
      </c>
      <c r="R1883" s="223">
        <f>Q1883*H1883</f>
        <v>0</v>
      </c>
      <c r="S1883" s="223">
        <v>0</v>
      </c>
      <c r="T1883" s="224">
        <f>S1883*H1883</f>
        <v>0</v>
      </c>
      <c r="U1883" s="38"/>
      <c r="V1883" s="38"/>
      <c r="W1883" s="38"/>
      <c r="X1883" s="38"/>
      <c r="Y1883" s="38"/>
      <c r="Z1883" s="38"/>
      <c r="AA1883" s="38"/>
      <c r="AB1883" s="38"/>
      <c r="AC1883" s="38"/>
      <c r="AD1883" s="38"/>
      <c r="AE1883" s="38"/>
      <c r="AR1883" s="225" t="s">
        <v>254</v>
      </c>
      <c r="AT1883" s="225" t="s">
        <v>160</v>
      </c>
      <c r="AU1883" s="225" t="s">
        <v>87</v>
      </c>
      <c r="AY1883" s="17" t="s">
        <v>157</v>
      </c>
      <c r="BE1883" s="226">
        <f>IF(N1883="základní",J1883,0)</f>
        <v>0</v>
      </c>
      <c r="BF1883" s="226">
        <f>IF(N1883="snížená",J1883,0)</f>
        <v>0</v>
      </c>
      <c r="BG1883" s="226">
        <f>IF(N1883="zákl. přenesená",J1883,0)</f>
        <v>0</v>
      </c>
      <c r="BH1883" s="226">
        <f>IF(N1883="sníž. přenesená",J1883,0)</f>
        <v>0</v>
      </c>
      <c r="BI1883" s="226">
        <f>IF(N1883="nulová",J1883,0)</f>
        <v>0</v>
      </c>
      <c r="BJ1883" s="17" t="s">
        <v>85</v>
      </c>
      <c r="BK1883" s="226">
        <f>ROUND(I1883*H1883,2)</f>
        <v>0</v>
      </c>
      <c r="BL1883" s="17" t="s">
        <v>254</v>
      </c>
      <c r="BM1883" s="225" t="s">
        <v>3690</v>
      </c>
    </row>
    <row r="1884" s="2" customFormat="1" ht="55.5" customHeight="1">
      <c r="A1884" s="38"/>
      <c r="B1884" s="39"/>
      <c r="C1884" s="214" t="s">
        <v>3691</v>
      </c>
      <c r="D1884" s="214" t="s">
        <v>160</v>
      </c>
      <c r="E1884" s="215" t="s">
        <v>3692</v>
      </c>
      <c r="F1884" s="216" t="s">
        <v>3693</v>
      </c>
      <c r="G1884" s="217" t="s">
        <v>805</v>
      </c>
      <c r="H1884" s="270"/>
      <c r="I1884" s="219"/>
      <c r="J1884" s="220">
        <f>ROUND(I1884*H1884,2)</f>
        <v>0</v>
      </c>
      <c r="K1884" s="216" t="s">
        <v>164</v>
      </c>
      <c r="L1884" s="44"/>
      <c r="M1884" s="221" t="s">
        <v>1</v>
      </c>
      <c r="N1884" s="222" t="s">
        <v>43</v>
      </c>
      <c r="O1884" s="91"/>
      <c r="P1884" s="223">
        <f>O1884*H1884</f>
        <v>0</v>
      </c>
      <c r="Q1884" s="223">
        <v>0</v>
      </c>
      <c r="R1884" s="223">
        <f>Q1884*H1884</f>
        <v>0</v>
      </c>
      <c r="S1884" s="223">
        <v>0</v>
      </c>
      <c r="T1884" s="224">
        <f>S1884*H1884</f>
        <v>0</v>
      </c>
      <c r="U1884" s="38"/>
      <c r="V1884" s="38"/>
      <c r="W1884" s="38"/>
      <c r="X1884" s="38"/>
      <c r="Y1884" s="38"/>
      <c r="Z1884" s="38"/>
      <c r="AA1884" s="38"/>
      <c r="AB1884" s="38"/>
      <c r="AC1884" s="38"/>
      <c r="AD1884" s="38"/>
      <c r="AE1884" s="38"/>
      <c r="AR1884" s="225" t="s">
        <v>254</v>
      </c>
      <c r="AT1884" s="225" t="s">
        <v>160</v>
      </c>
      <c r="AU1884" s="225" t="s">
        <v>87</v>
      </c>
      <c r="AY1884" s="17" t="s">
        <v>157</v>
      </c>
      <c r="BE1884" s="226">
        <f>IF(N1884="základní",J1884,0)</f>
        <v>0</v>
      </c>
      <c r="BF1884" s="226">
        <f>IF(N1884="snížená",J1884,0)</f>
        <v>0</v>
      </c>
      <c r="BG1884" s="226">
        <f>IF(N1884="zákl. přenesená",J1884,0)</f>
        <v>0</v>
      </c>
      <c r="BH1884" s="226">
        <f>IF(N1884="sníž. přenesená",J1884,0)</f>
        <v>0</v>
      </c>
      <c r="BI1884" s="226">
        <f>IF(N1884="nulová",J1884,0)</f>
        <v>0</v>
      </c>
      <c r="BJ1884" s="17" t="s">
        <v>85</v>
      </c>
      <c r="BK1884" s="226">
        <f>ROUND(I1884*H1884,2)</f>
        <v>0</v>
      </c>
      <c r="BL1884" s="17" t="s">
        <v>254</v>
      </c>
      <c r="BM1884" s="225" t="s">
        <v>3694</v>
      </c>
    </row>
    <row r="1885" s="12" customFormat="1" ht="22.8" customHeight="1">
      <c r="A1885" s="12"/>
      <c r="B1885" s="198"/>
      <c r="C1885" s="199"/>
      <c r="D1885" s="200" t="s">
        <v>77</v>
      </c>
      <c r="E1885" s="212" t="s">
        <v>3687</v>
      </c>
      <c r="F1885" s="212" t="s">
        <v>3695</v>
      </c>
      <c r="G1885" s="199"/>
      <c r="H1885" s="199"/>
      <c r="I1885" s="202"/>
      <c r="J1885" s="213">
        <f>BK1885</f>
        <v>0</v>
      </c>
      <c r="K1885" s="199"/>
      <c r="L1885" s="204"/>
      <c r="M1885" s="205"/>
      <c r="N1885" s="206"/>
      <c r="O1885" s="206"/>
      <c r="P1885" s="207">
        <f>SUM(P1886:P2025)</f>
        <v>0</v>
      </c>
      <c r="Q1885" s="206"/>
      <c r="R1885" s="207">
        <f>SUM(R1886:R2025)</f>
        <v>16.986172320000001</v>
      </c>
      <c r="S1885" s="206"/>
      <c r="T1885" s="208">
        <f>SUM(T1886:T2025)</f>
        <v>0</v>
      </c>
      <c r="U1885" s="12"/>
      <c r="V1885" s="12"/>
      <c r="W1885" s="12"/>
      <c r="X1885" s="12"/>
      <c r="Y1885" s="12"/>
      <c r="Z1885" s="12"/>
      <c r="AA1885" s="12"/>
      <c r="AB1885" s="12"/>
      <c r="AC1885" s="12"/>
      <c r="AD1885" s="12"/>
      <c r="AE1885" s="12"/>
      <c r="AR1885" s="209" t="s">
        <v>87</v>
      </c>
      <c r="AT1885" s="210" t="s">
        <v>77</v>
      </c>
      <c r="AU1885" s="210" t="s">
        <v>85</v>
      </c>
      <c r="AY1885" s="209" t="s">
        <v>157</v>
      </c>
      <c r="BK1885" s="211">
        <f>SUM(BK1886:BK2025)</f>
        <v>0</v>
      </c>
    </row>
    <row r="1886" s="2" customFormat="1" ht="24.15" customHeight="1">
      <c r="A1886" s="38"/>
      <c r="B1886" s="39"/>
      <c r="C1886" s="214" t="s">
        <v>3696</v>
      </c>
      <c r="D1886" s="214" t="s">
        <v>160</v>
      </c>
      <c r="E1886" s="215" t="s">
        <v>3697</v>
      </c>
      <c r="F1886" s="216" t="s">
        <v>3698</v>
      </c>
      <c r="G1886" s="217" t="s">
        <v>174</v>
      </c>
      <c r="H1886" s="218">
        <v>470.58999999999998</v>
      </c>
      <c r="I1886" s="219"/>
      <c r="J1886" s="220">
        <f>ROUND(I1886*H1886,2)</f>
        <v>0</v>
      </c>
      <c r="K1886" s="216" t="s">
        <v>164</v>
      </c>
      <c r="L1886" s="44"/>
      <c r="M1886" s="221" t="s">
        <v>1</v>
      </c>
      <c r="N1886" s="222" t="s">
        <v>43</v>
      </c>
      <c r="O1886" s="91"/>
      <c r="P1886" s="223">
        <f>O1886*H1886</f>
        <v>0</v>
      </c>
      <c r="Q1886" s="223">
        <v>0</v>
      </c>
      <c r="R1886" s="223">
        <f>Q1886*H1886</f>
        <v>0</v>
      </c>
      <c r="S1886" s="223">
        <v>0</v>
      </c>
      <c r="T1886" s="224">
        <f>S1886*H1886</f>
        <v>0</v>
      </c>
      <c r="U1886" s="38"/>
      <c r="V1886" s="38"/>
      <c r="W1886" s="38"/>
      <c r="X1886" s="38"/>
      <c r="Y1886" s="38"/>
      <c r="Z1886" s="38"/>
      <c r="AA1886" s="38"/>
      <c r="AB1886" s="38"/>
      <c r="AC1886" s="38"/>
      <c r="AD1886" s="38"/>
      <c r="AE1886" s="38"/>
      <c r="AR1886" s="225" t="s">
        <v>254</v>
      </c>
      <c r="AT1886" s="225" t="s">
        <v>160</v>
      </c>
      <c r="AU1886" s="225" t="s">
        <v>87</v>
      </c>
      <c r="AY1886" s="17" t="s">
        <v>157</v>
      </c>
      <c r="BE1886" s="226">
        <f>IF(N1886="základní",J1886,0)</f>
        <v>0</v>
      </c>
      <c r="BF1886" s="226">
        <f>IF(N1886="snížená",J1886,0)</f>
        <v>0</v>
      </c>
      <c r="BG1886" s="226">
        <f>IF(N1886="zákl. přenesená",J1886,0)</f>
        <v>0</v>
      </c>
      <c r="BH1886" s="226">
        <f>IF(N1886="sníž. přenesená",J1886,0)</f>
        <v>0</v>
      </c>
      <c r="BI1886" s="226">
        <f>IF(N1886="nulová",J1886,0)</f>
        <v>0</v>
      </c>
      <c r="BJ1886" s="17" t="s">
        <v>85</v>
      </c>
      <c r="BK1886" s="226">
        <f>ROUND(I1886*H1886,2)</f>
        <v>0</v>
      </c>
      <c r="BL1886" s="17" t="s">
        <v>254</v>
      </c>
      <c r="BM1886" s="225" t="s">
        <v>3699</v>
      </c>
    </row>
    <row r="1887" s="14" customFormat="1">
      <c r="A1887" s="14"/>
      <c r="B1887" s="238"/>
      <c r="C1887" s="239"/>
      <c r="D1887" s="229" t="s">
        <v>167</v>
      </c>
      <c r="E1887" s="240" t="s">
        <v>1</v>
      </c>
      <c r="F1887" s="241" t="s">
        <v>3700</v>
      </c>
      <c r="G1887" s="239"/>
      <c r="H1887" s="242">
        <v>286.38</v>
      </c>
      <c r="I1887" s="243"/>
      <c r="J1887" s="239"/>
      <c r="K1887" s="239"/>
      <c r="L1887" s="244"/>
      <c r="M1887" s="245"/>
      <c r="N1887" s="246"/>
      <c r="O1887" s="246"/>
      <c r="P1887" s="246"/>
      <c r="Q1887" s="246"/>
      <c r="R1887" s="246"/>
      <c r="S1887" s="246"/>
      <c r="T1887" s="247"/>
      <c r="U1887" s="14"/>
      <c r="V1887" s="14"/>
      <c r="W1887" s="14"/>
      <c r="X1887" s="14"/>
      <c r="Y1887" s="14"/>
      <c r="Z1887" s="14"/>
      <c r="AA1887" s="14"/>
      <c r="AB1887" s="14"/>
      <c r="AC1887" s="14"/>
      <c r="AD1887" s="14"/>
      <c r="AE1887" s="14"/>
      <c r="AT1887" s="248" t="s">
        <v>167</v>
      </c>
      <c r="AU1887" s="248" t="s">
        <v>87</v>
      </c>
      <c r="AV1887" s="14" t="s">
        <v>87</v>
      </c>
      <c r="AW1887" s="14" t="s">
        <v>33</v>
      </c>
      <c r="AX1887" s="14" t="s">
        <v>78</v>
      </c>
      <c r="AY1887" s="248" t="s">
        <v>157</v>
      </c>
    </row>
    <row r="1888" s="14" customFormat="1">
      <c r="A1888" s="14"/>
      <c r="B1888" s="238"/>
      <c r="C1888" s="239"/>
      <c r="D1888" s="229" t="s">
        <v>167</v>
      </c>
      <c r="E1888" s="240" t="s">
        <v>1</v>
      </c>
      <c r="F1888" s="241" t="s">
        <v>3701</v>
      </c>
      <c r="G1888" s="239"/>
      <c r="H1888" s="242">
        <v>127.3</v>
      </c>
      <c r="I1888" s="243"/>
      <c r="J1888" s="239"/>
      <c r="K1888" s="239"/>
      <c r="L1888" s="244"/>
      <c r="M1888" s="245"/>
      <c r="N1888" s="246"/>
      <c r="O1888" s="246"/>
      <c r="P1888" s="246"/>
      <c r="Q1888" s="246"/>
      <c r="R1888" s="246"/>
      <c r="S1888" s="246"/>
      <c r="T1888" s="247"/>
      <c r="U1888" s="14"/>
      <c r="V1888" s="14"/>
      <c r="W1888" s="14"/>
      <c r="X1888" s="14"/>
      <c r="Y1888" s="14"/>
      <c r="Z1888" s="14"/>
      <c r="AA1888" s="14"/>
      <c r="AB1888" s="14"/>
      <c r="AC1888" s="14"/>
      <c r="AD1888" s="14"/>
      <c r="AE1888" s="14"/>
      <c r="AT1888" s="248" t="s">
        <v>167</v>
      </c>
      <c r="AU1888" s="248" t="s">
        <v>87</v>
      </c>
      <c r="AV1888" s="14" t="s">
        <v>87</v>
      </c>
      <c r="AW1888" s="14" t="s">
        <v>33</v>
      </c>
      <c r="AX1888" s="14" t="s">
        <v>78</v>
      </c>
      <c r="AY1888" s="248" t="s">
        <v>157</v>
      </c>
    </row>
    <row r="1889" s="14" customFormat="1">
      <c r="A1889" s="14"/>
      <c r="B1889" s="238"/>
      <c r="C1889" s="239"/>
      <c r="D1889" s="229" t="s">
        <v>167</v>
      </c>
      <c r="E1889" s="240" t="s">
        <v>1</v>
      </c>
      <c r="F1889" s="241" t="s">
        <v>3702</v>
      </c>
      <c r="G1889" s="239"/>
      <c r="H1889" s="242">
        <v>56.909999999999997</v>
      </c>
      <c r="I1889" s="243"/>
      <c r="J1889" s="239"/>
      <c r="K1889" s="239"/>
      <c r="L1889" s="244"/>
      <c r="M1889" s="245"/>
      <c r="N1889" s="246"/>
      <c r="O1889" s="246"/>
      <c r="P1889" s="246"/>
      <c r="Q1889" s="246"/>
      <c r="R1889" s="246"/>
      <c r="S1889" s="246"/>
      <c r="T1889" s="247"/>
      <c r="U1889" s="14"/>
      <c r="V1889" s="14"/>
      <c r="W1889" s="14"/>
      <c r="X1889" s="14"/>
      <c r="Y1889" s="14"/>
      <c r="Z1889" s="14"/>
      <c r="AA1889" s="14"/>
      <c r="AB1889" s="14"/>
      <c r="AC1889" s="14"/>
      <c r="AD1889" s="14"/>
      <c r="AE1889" s="14"/>
      <c r="AT1889" s="248" t="s">
        <v>167</v>
      </c>
      <c r="AU1889" s="248" t="s">
        <v>87</v>
      </c>
      <c r="AV1889" s="14" t="s">
        <v>87</v>
      </c>
      <c r="AW1889" s="14" t="s">
        <v>33</v>
      </c>
      <c r="AX1889" s="14" t="s">
        <v>78</v>
      </c>
      <c r="AY1889" s="248" t="s">
        <v>157</v>
      </c>
    </row>
    <row r="1890" s="15" customFormat="1">
      <c r="A1890" s="15"/>
      <c r="B1890" s="249"/>
      <c r="C1890" s="250"/>
      <c r="D1890" s="229" t="s">
        <v>167</v>
      </c>
      <c r="E1890" s="251" t="s">
        <v>1</v>
      </c>
      <c r="F1890" s="252" t="s">
        <v>171</v>
      </c>
      <c r="G1890" s="250"/>
      <c r="H1890" s="253">
        <v>470.59000000000003</v>
      </c>
      <c r="I1890" s="254"/>
      <c r="J1890" s="250"/>
      <c r="K1890" s="250"/>
      <c r="L1890" s="255"/>
      <c r="M1890" s="256"/>
      <c r="N1890" s="257"/>
      <c r="O1890" s="257"/>
      <c r="P1890" s="257"/>
      <c r="Q1890" s="257"/>
      <c r="R1890" s="257"/>
      <c r="S1890" s="257"/>
      <c r="T1890" s="258"/>
      <c r="U1890" s="15"/>
      <c r="V1890" s="15"/>
      <c r="W1890" s="15"/>
      <c r="X1890" s="15"/>
      <c r="Y1890" s="15"/>
      <c r="Z1890" s="15"/>
      <c r="AA1890" s="15"/>
      <c r="AB1890" s="15"/>
      <c r="AC1890" s="15"/>
      <c r="AD1890" s="15"/>
      <c r="AE1890" s="15"/>
      <c r="AT1890" s="259" t="s">
        <v>167</v>
      </c>
      <c r="AU1890" s="259" t="s">
        <v>87</v>
      </c>
      <c r="AV1890" s="15" t="s">
        <v>165</v>
      </c>
      <c r="AW1890" s="15" t="s">
        <v>33</v>
      </c>
      <c r="AX1890" s="15" t="s">
        <v>85</v>
      </c>
      <c r="AY1890" s="259" t="s">
        <v>157</v>
      </c>
    </row>
    <row r="1891" s="2" customFormat="1" ht="24.15" customHeight="1">
      <c r="A1891" s="38"/>
      <c r="B1891" s="39"/>
      <c r="C1891" s="214" t="s">
        <v>3703</v>
      </c>
      <c r="D1891" s="214" t="s">
        <v>160</v>
      </c>
      <c r="E1891" s="215" t="s">
        <v>3704</v>
      </c>
      <c r="F1891" s="216" t="s">
        <v>3705</v>
      </c>
      <c r="G1891" s="217" t="s">
        <v>174</v>
      </c>
      <c r="H1891" s="218">
        <v>470.58999999999998</v>
      </c>
      <c r="I1891" s="219"/>
      <c r="J1891" s="220">
        <f>ROUND(I1891*H1891,2)</f>
        <v>0</v>
      </c>
      <c r="K1891" s="216" t="s">
        <v>164</v>
      </c>
      <c r="L1891" s="44"/>
      <c r="M1891" s="221" t="s">
        <v>1</v>
      </c>
      <c r="N1891" s="222" t="s">
        <v>43</v>
      </c>
      <c r="O1891" s="91"/>
      <c r="P1891" s="223">
        <f>O1891*H1891</f>
        <v>0</v>
      </c>
      <c r="Q1891" s="223">
        <v>0.00029999999999999997</v>
      </c>
      <c r="R1891" s="223">
        <f>Q1891*H1891</f>
        <v>0.14117699999999997</v>
      </c>
      <c r="S1891" s="223">
        <v>0</v>
      </c>
      <c r="T1891" s="224">
        <f>S1891*H1891</f>
        <v>0</v>
      </c>
      <c r="U1891" s="38"/>
      <c r="V1891" s="38"/>
      <c r="W1891" s="38"/>
      <c r="X1891" s="38"/>
      <c r="Y1891" s="38"/>
      <c r="Z1891" s="38"/>
      <c r="AA1891" s="38"/>
      <c r="AB1891" s="38"/>
      <c r="AC1891" s="38"/>
      <c r="AD1891" s="38"/>
      <c r="AE1891" s="38"/>
      <c r="AR1891" s="225" t="s">
        <v>254</v>
      </c>
      <c r="AT1891" s="225" t="s">
        <v>160</v>
      </c>
      <c r="AU1891" s="225" t="s">
        <v>87</v>
      </c>
      <c r="AY1891" s="17" t="s">
        <v>157</v>
      </c>
      <c r="BE1891" s="226">
        <f>IF(N1891="základní",J1891,0)</f>
        <v>0</v>
      </c>
      <c r="BF1891" s="226">
        <f>IF(N1891="snížená",J1891,0)</f>
        <v>0</v>
      </c>
      <c r="BG1891" s="226">
        <f>IF(N1891="zákl. přenesená",J1891,0)</f>
        <v>0</v>
      </c>
      <c r="BH1891" s="226">
        <f>IF(N1891="sníž. přenesená",J1891,0)</f>
        <v>0</v>
      </c>
      <c r="BI1891" s="226">
        <f>IF(N1891="nulová",J1891,0)</f>
        <v>0</v>
      </c>
      <c r="BJ1891" s="17" t="s">
        <v>85</v>
      </c>
      <c r="BK1891" s="226">
        <f>ROUND(I1891*H1891,2)</f>
        <v>0</v>
      </c>
      <c r="BL1891" s="17" t="s">
        <v>254</v>
      </c>
      <c r="BM1891" s="225" t="s">
        <v>3706</v>
      </c>
    </row>
    <row r="1892" s="14" customFormat="1">
      <c r="A1892" s="14"/>
      <c r="B1892" s="238"/>
      <c r="C1892" s="239"/>
      <c r="D1892" s="229" t="s">
        <v>167</v>
      </c>
      <c r="E1892" s="240" t="s">
        <v>1</v>
      </c>
      <c r="F1892" s="241" t="s">
        <v>3700</v>
      </c>
      <c r="G1892" s="239"/>
      <c r="H1892" s="242">
        <v>286.38</v>
      </c>
      <c r="I1892" s="243"/>
      <c r="J1892" s="239"/>
      <c r="K1892" s="239"/>
      <c r="L1892" s="244"/>
      <c r="M1892" s="245"/>
      <c r="N1892" s="246"/>
      <c r="O1892" s="246"/>
      <c r="P1892" s="246"/>
      <c r="Q1892" s="246"/>
      <c r="R1892" s="246"/>
      <c r="S1892" s="246"/>
      <c r="T1892" s="247"/>
      <c r="U1892" s="14"/>
      <c r="V1892" s="14"/>
      <c r="W1892" s="14"/>
      <c r="X1892" s="14"/>
      <c r="Y1892" s="14"/>
      <c r="Z1892" s="14"/>
      <c r="AA1892" s="14"/>
      <c r="AB1892" s="14"/>
      <c r="AC1892" s="14"/>
      <c r="AD1892" s="14"/>
      <c r="AE1892" s="14"/>
      <c r="AT1892" s="248" t="s">
        <v>167</v>
      </c>
      <c r="AU1892" s="248" t="s">
        <v>87</v>
      </c>
      <c r="AV1892" s="14" t="s">
        <v>87</v>
      </c>
      <c r="AW1892" s="14" t="s">
        <v>33</v>
      </c>
      <c r="AX1892" s="14" t="s">
        <v>78</v>
      </c>
      <c r="AY1892" s="248" t="s">
        <v>157</v>
      </c>
    </row>
    <row r="1893" s="14" customFormat="1">
      <c r="A1893" s="14"/>
      <c r="B1893" s="238"/>
      <c r="C1893" s="239"/>
      <c r="D1893" s="229" t="s">
        <v>167</v>
      </c>
      <c r="E1893" s="240" t="s">
        <v>1</v>
      </c>
      <c r="F1893" s="241" t="s">
        <v>3701</v>
      </c>
      <c r="G1893" s="239"/>
      <c r="H1893" s="242">
        <v>127.3</v>
      </c>
      <c r="I1893" s="243"/>
      <c r="J1893" s="239"/>
      <c r="K1893" s="239"/>
      <c r="L1893" s="244"/>
      <c r="M1893" s="245"/>
      <c r="N1893" s="246"/>
      <c r="O1893" s="246"/>
      <c r="P1893" s="246"/>
      <c r="Q1893" s="246"/>
      <c r="R1893" s="246"/>
      <c r="S1893" s="246"/>
      <c r="T1893" s="247"/>
      <c r="U1893" s="14"/>
      <c r="V1893" s="14"/>
      <c r="W1893" s="14"/>
      <c r="X1893" s="14"/>
      <c r="Y1893" s="14"/>
      <c r="Z1893" s="14"/>
      <c r="AA1893" s="14"/>
      <c r="AB1893" s="14"/>
      <c r="AC1893" s="14"/>
      <c r="AD1893" s="14"/>
      <c r="AE1893" s="14"/>
      <c r="AT1893" s="248" t="s">
        <v>167</v>
      </c>
      <c r="AU1893" s="248" t="s">
        <v>87</v>
      </c>
      <c r="AV1893" s="14" t="s">
        <v>87</v>
      </c>
      <c r="AW1893" s="14" t="s">
        <v>33</v>
      </c>
      <c r="AX1893" s="14" t="s">
        <v>78</v>
      </c>
      <c r="AY1893" s="248" t="s">
        <v>157</v>
      </c>
    </row>
    <row r="1894" s="14" customFormat="1">
      <c r="A1894" s="14"/>
      <c r="B1894" s="238"/>
      <c r="C1894" s="239"/>
      <c r="D1894" s="229" t="s">
        <v>167</v>
      </c>
      <c r="E1894" s="240" t="s">
        <v>1</v>
      </c>
      <c r="F1894" s="241" t="s">
        <v>3702</v>
      </c>
      <c r="G1894" s="239"/>
      <c r="H1894" s="242">
        <v>56.909999999999997</v>
      </c>
      <c r="I1894" s="243"/>
      <c r="J1894" s="239"/>
      <c r="K1894" s="239"/>
      <c r="L1894" s="244"/>
      <c r="M1894" s="245"/>
      <c r="N1894" s="246"/>
      <c r="O1894" s="246"/>
      <c r="P1894" s="246"/>
      <c r="Q1894" s="246"/>
      <c r="R1894" s="246"/>
      <c r="S1894" s="246"/>
      <c r="T1894" s="247"/>
      <c r="U1894" s="14"/>
      <c r="V1894" s="14"/>
      <c r="W1894" s="14"/>
      <c r="X1894" s="14"/>
      <c r="Y1894" s="14"/>
      <c r="Z1894" s="14"/>
      <c r="AA1894" s="14"/>
      <c r="AB1894" s="14"/>
      <c r="AC1894" s="14"/>
      <c r="AD1894" s="14"/>
      <c r="AE1894" s="14"/>
      <c r="AT1894" s="248" t="s">
        <v>167</v>
      </c>
      <c r="AU1894" s="248" t="s">
        <v>87</v>
      </c>
      <c r="AV1894" s="14" t="s">
        <v>87</v>
      </c>
      <c r="AW1894" s="14" t="s">
        <v>33</v>
      </c>
      <c r="AX1894" s="14" t="s">
        <v>78</v>
      </c>
      <c r="AY1894" s="248" t="s">
        <v>157</v>
      </c>
    </row>
    <row r="1895" s="15" customFormat="1">
      <c r="A1895" s="15"/>
      <c r="B1895" s="249"/>
      <c r="C1895" s="250"/>
      <c r="D1895" s="229" t="s">
        <v>167</v>
      </c>
      <c r="E1895" s="251" t="s">
        <v>1</v>
      </c>
      <c r="F1895" s="252" t="s">
        <v>171</v>
      </c>
      <c r="G1895" s="250"/>
      <c r="H1895" s="253">
        <v>470.59000000000003</v>
      </c>
      <c r="I1895" s="254"/>
      <c r="J1895" s="250"/>
      <c r="K1895" s="250"/>
      <c r="L1895" s="255"/>
      <c r="M1895" s="256"/>
      <c r="N1895" s="257"/>
      <c r="O1895" s="257"/>
      <c r="P1895" s="257"/>
      <c r="Q1895" s="257"/>
      <c r="R1895" s="257"/>
      <c r="S1895" s="257"/>
      <c r="T1895" s="258"/>
      <c r="U1895" s="15"/>
      <c r="V1895" s="15"/>
      <c r="W1895" s="15"/>
      <c r="X1895" s="15"/>
      <c r="Y1895" s="15"/>
      <c r="Z1895" s="15"/>
      <c r="AA1895" s="15"/>
      <c r="AB1895" s="15"/>
      <c r="AC1895" s="15"/>
      <c r="AD1895" s="15"/>
      <c r="AE1895" s="15"/>
      <c r="AT1895" s="259" t="s">
        <v>167</v>
      </c>
      <c r="AU1895" s="259" t="s">
        <v>87</v>
      </c>
      <c r="AV1895" s="15" t="s">
        <v>165</v>
      </c>
      <c r="AW1895" s="15" t="s">
        <v>33</v>
      </c>
      <c r="AX1895" s="15" t="s">
        <v>85</v>
      </c>
      <c r="AY1895" s="259" t="s">
        <v>157</v>
      </c>
    </row>
    <row r="1896" s="2" customFormat="1" ht="24.15" customHeight="1">
      <c r="A1896" s="38"/>
      <c r="B1896" s="39"/>
      <c r="C1896" s="214" t="s">
        <v>3707</v>
      </c>
      <c r="D1896" s="214" t="s">
        <v>160</v>
      </c>
      <c r="E1896" s="215" t="s">
        <v>3708</v>
      </c>
      <c r="F1896" s="216" t="s">
        <v>3709</v>
      </c>
      <c r="G1896" s="217" t="s">
        <v>174</v>
      </c>
      <c r="H1896" s="218">
        <v>150.80000000000001</v>
      </c>
      <c r="I1896" s="219"/>
      <c r="J1896" s="220">
        <f>ROUND(I1896*H1896,2)</f>
        <v>0</v>
      </c>
      <c r="K1896" s="216" t="s">
        <v>164</v>
      </c>
      <c r="L1896" s="44"/>
      <c r="M1896" s="221" t="s">
        <v>1</v>
      </c>
      <c r="N1896" s="222" t="s">
        <v>43</v>
      </c>
      <c r="O1896" s="91"/>
      <c r="P1896" s="223">
        <f>O1896*H1896</f>
        <v>0</v>
      </c>
      <c r="Q1896" s="223">
        <v>0</v>
      </c>
      <c r="R1896" s="223">
        <f>Q1896*H1896</f>
        <v>0</v>
      </c>
      <c r="S1896" s="223">
        <v>0</v>
      </c>
      <c r="T1896" s="224">
        <f>S1896*H1896</f>
        <v>0</v>
      </c>
      <c r="U1896" s="38"/>
      <c r="V1896" s="38"/>
      <c r="W1896" s="38"/>
      <c r="X1896" s="38"/>
      <c r="Y1896" s="38"/>
      <c r="Z1896" s="38"/>
      <c r="AA1896" s="38"/>
      <c r="AB1896" s="38"/>
      <c r="AC1896" s="38"/>
      <c r="AD1896" s="38"/>
      <c r="AE1896" s="38"/>
      <c r="AR1896" s="225" t="s">
        <v>254</v>
      </c>
      <c r="AT1896" s="225" t="s">
        <v>160</v>
      </c>
      <c r="AU1896" s="225" t="s">
        <v>87</v>
      </c>
      <c r="AY1896" s="17" t="s">
        <v>157</v>
      </c>
      <c r="BE1896" s="226">
        <f>IF(N1896="základní",J1896,0)</f>
        <v>0</v>
      </c>
      <c r="BF1896" s="226">
        <f>IF(N1896="snížená",J1896,0)</f>
        <v>0</v>
      </c>
      <c r="BG1896" s="226">
        <f>IF(N1896="zákl. přenesená",J1896,0)</f>
        <v>0</v>
      </c>
      <c r="BH1896" s="226">
        <f>IF(N1896="sníž. přenesená",J1896,0)</f>
        <v>0</v>
      </c>
      <c r="BI1896" s="226">
        <f>IF(N1896="nulová",J1896,0)</f>
        <v>0</v>
      </c>
      <c r="BJ1896" s="17" t="s">
        <v>85</v>
      </c>
      <c r="BK1896" s="226">
        <f>ROUND(I1896*H1896,2)</f>
        <v>0</v>
      </c>
      <c r="BL1896" s="17" t="s">
        <v>254</v>
      </c>
      <c r="BM1896" s="225" t="s">
        <v>3710</v>
      </c>
    </row>
    <row r="1897" s="13" customFormat="1">
      <c r="A1897" s="13"/>
      <c r="B1897" s="227"/>
      <c r="C1897" s="228"/>
      <c r="D1897" s="229" t="s">
        <v>167</v>
      </c>
      <c r="E1897" s="230" t="s">
        <v>1</v>
      </c>
      <c r="F1897" s="231" t="s">
        <v>189</v>
      </c>
      <c r="G1897" s="228"/>
      <c r="H1897" s="230" t="s">
        <v>1</v>
      </c>
      <c r="I1897" s="232"/>
      <c r="J1897" s="228"/>
      <c r="K1897" s="228"/>
      <c r="L1897" s="233"/>
      <c r="M1897" s="234"/>
      <c r="N1897" s="235"/>
      <c r="O1897" s="235"/>
      <c r="P1897" s="235"/>
      <c r="Q1897" s="235"/>
      <c r="R1897" s="235"/>
      <c r="S1897" s="235"/>
      <c r="T1897" s="236"/>
      <c r="U1897" s="13"/>
      <c r="V1897" s="13"/>
      <c r="W1897" s="13"/>
      <c r="X1897" s="13"/>
      <c r="Y1897" s="13"/>
      <c r="Z1897" s="13"/>
      <c r="AA1897" s="13"/>
      <c r="AB1897" s="13"/>
      <c r="AC1897" s="13"/>
      <c r="AD1897" s="13"/>
      <c r="AE1897" s="13"/>
      <c r="AT1897" s="237" t="s">
        <v>167</v>
      </c>
      <c r="AU1897" s="237" t="s">
        <v>87</v>
      </c>
      <c r="AV1897" s="13" t="s">
        <v>85</v>
      </c>
      <c r="AW1897" s="13" t="s">
        <v>33</v>
      </c>
      <c r="AX1897" s="13" t="s">
        <v>78</v>
      </c>
      <c r="AY1897" s="237" t="s">
        <v>157</v>
      </c>
    </row>
    <row r="1898" s="14" customFormat="1">
      <c r="A1898" s="14"/>
      <c r="B1898" s="238"/>
      <c r="C1898" s="239"/>
      <c r="D1898" s="229" t="s">
        <v>167</v>
      </c>
      <c r="E1898" s="240" t="s">
        <v>1</v>
      </c>
      <c r="F1898" s="241" t="s">
        <v>3711</v>
      </c>
      <c r="G1898" s="239"/>
      <c r="H1898" s="242">
        <v>150.80000000000001</v>
      </c>
      <c r="I1898" s="243"/>
      <c r="J1898" s="239"/>
      <c r="K1898" s="239"/>
      <c r="L1898" s="244"/>
      <c r="M1898" s="245"/>
      <c r="N1898" s="246"/>
      <c r="O1898" s="246"/>
      <c r="P1898" s="246"/>
      <c r="Q1898" s="246"/>
      <c r="R1898" s="246"/>
      <c r="S1898" s="246"/>
      <c r="T1898" s="247"/>
      <c r="U1898" s="14"/>
      <c r="V1898" s="14"/>
      <c r="W1898" s="14"/>
      <c r="X1898" s="14"/>
      <c r="Y1898" s="14"/>
      <c r="Z1898" s="14"/>
      <c r="AA1898" s="14"/>
      <c r="AB1898" s="14"/>
      <c r="AC1898" s="14"/>
      <c r="AD1898" s="14"/>
      <c r="AE1898" s="14"/>
      <c r="AT1898" s="248" t="s">
        <v>167</v>
      </c>
      <c r="AU1898" s="248" t="s">
        <v>87</v>
      </c>
      <c r="AV1898" s="14" t="s">
        <v>87</v>
      </c>
      <c r="AW1898" s="14" t="s">
        <v>33</v>
      </c>
      <c r="AX1898" s="14" t="s">
        <v>78</v>
      </c>
      <c r="AY1898" s="248" t="s">
        <v>157</v>
      </c>
    </row>
    <row r="1899" s="15" customFormat="1">
      <c r="A1899" s="15"/>
      <c r="B1899" s="249"/>
      <c r="C1899" s="250"/>
      <c r="D1899" s="229" t="s">
        <v>167</v>
      </c>
      <c r="E1899" s="251" t="s">
        <v>1</v>
      </c>
      <c r="F1899" s="252" t="s">
        <v>171</v>
      </c>
      <c r="G1899" s="250"/>
      <c r="H1899" s="253">
        <v>150.80000000000001</v>
      </c>
      <c r="I1899" s="254"/>
      <c r="J1899" s="250"/>
      <c r="K1899" s="250"/>
      <c r="L1899" s="255"/>
      <c r="M1899" s="256"/>
      <c r="N1899" s="257"/>
      <c r="O1899" s="257"/>
      <c r="P1899" s="257"/>
      <c r="Q1899" s="257"/>
      <c r="R1899" s="257"/>
      <c r="S1899" s="257"/>
      <c r="T1899" s="258"/>
      <c r="U1899" s="15"/>
      <c r="V1899" s="15"/>
      <c r="W1899" s="15"/>
      <c r="X1899" s="15"/>
      <c r="Y1899" s="15"/>
      <c r="Z1899" s="15"/>
      <c r="AA1899" s="15"/>
      <c r="AB1899" s="15"/>
      <c r="AC1899" s="15"/>
      <c r="AD1899" s="15"/>
      <c r="AE1899" s="15"/>
      <c r="AT1899" s="259" t="s">
        <v>167</v>
      </c>
      <c r="AU1899" s="259" t="s">
        <v>87</v>
      </c>
      <c r="AV1899" s="15" t="s">
        <v>165</v>
      </c>
      <c r="AW1899" s="15" t="s">
        <v>33</v>
      </c>
      <c r="AX1899" s="15" t="s">
        <v>85</v>
      </c>
      <c r="AY1899" s="259" t="s">
        <v>157</v>
      </c>
    </row>
    <row r="1900" s="2" customFormat="1" ht="37.8" customHeight="1">
      <c r="A1900" s="38"/>
      <c r="B1900" s="39"/>
      <c r="C1900" s="214" t="s">
        <v>3712</v>
      </c>
      <c r="D1900" s="214" t="s">
        <v>160</v>
      </c>
      <c r="E1900" s="215" t="s">
        <v>3713</v>
      </c>
      <c r="F1900" s="216" t="s">
        <v>3714</v>
      </c>
      <c r="G1900" s="217" t="s">
        <v>174</v>
      </c>
      <c r="H1900" s="218">
        <v>150.80000000000001</v>
      </c>
      <c r="I1900" s="219"/>
      <c r="J1900" s="220">
        <f>ROUND(I1900*H1900,2)</f>
        <v>0</v>
      </c>
      <c r="K1900" s="216" t="s">
        <v>164</v>
      </c>
      <c r="L1900" s="44"/>
      <c r="M1900" s="221" t="s">
        <v>1</v>
      </c>
      <c r="N1900" s="222" t="s">
        <v>43</v>
      </c>
      <c r="O1900" s="91"/>
      <c r="P1900" s="223">
        <f>O1900*H1900</f>
        <v>0</v>
      </c>
      <c r="Q1900" s="223">
        <v>0.0045500000000000002</v>
      </c>
      <c r="R1900" s="223">
        <f>Q1900*H1900</f>
        <v>0.68614000000000008</v>
      </c>
      <c r="S1900" s="223">
        <v>0</v>
      </c>
      <c r="T1900" s="224">
        <f>S1900*H1900</f>
        <v>0</v>
      </c>
      <c r="U1900" s="38"/>
      <c r="V1900" s="38"/>
      <c r="W1900" s="38"/>
      <c r="X1900" s="38"/>
      <c r="Y1900" s="38"/>
      <c r="Z1900" s="38"/>
      <c r="AA1900" s="38"/>
      <c r="AB1900" s="38"/>
      <c r="AC1900" s="38"/>
      <c r="AD1900" s="38"/>
      <c r="AE1900" s="38"/>
      <c r="AR1900" s="225" t="s">
        <v>254</v>
      </c>
      <c r="AT1900" s="225" t="s">
        <v>160</v>
      </c>
      <c r="AU1900" s="225" t="s">
        <v>87</v>
      </c>
      <c r="AY1900" s="17" t="s">
        <v>157</v>
      </c>
      <c r="BE1900" s="226">
        <f>IF(N1900="základní",J1900,0)</f>
        <v>0</v>
      </c>
      <c r="BF1900" s="226">
        <f>IF(N1900="snížená",J1900,0)</f>
        <v>0</v>
      </c>
      <c r="BG1900" s="226">
        <f>IF(N1900="zákl. přenesená",J1900,0)</f>
        <v>0</v>
      </c>
      <c r="BH1900" s="226">
        <f>IF(N1900="sníž. přenesená",J1900,0)</f>
        <v>0</v>
      </c>
      <c r="BI1900" s="226">
        <f>IF(N1900="nulová",J1900,0)</f>
        <v>0</v>
      </c>
      <c r="BJ1900" s="17" t="s">
        <v>85</v>
      </c>
      <c r="BK1900" s="226">
        <f>ROUND(I1900*H1900,2)</f>
        <v>0</v>
      </c>
      <c r="BL1900" s="17" t="s">
        <v>254</v>
      </c>
      <c r="BM1900" s="225" t="s">
        <v>3715</v>
      </c>
    </row>
    <row r="1901" s="13" customFormat="1">
      <c r="A1901" s="13"/>
      <c r="B1901" s="227"/>
      <c r="C1901" s="228"/>
      <c r="D1901" s="229" t="s">
        <v>167</v>
      </c>
      <c r="E1901" s="230" t="s">
        <v>1</v>
      </c>
      <c r="F1901" s="231" t="s">
        <v>189</v>
      </c>
      <c r="G1901" s="228"/>
      <c r="H1901" s="230" t="s">
        <v>1</v>
      </c>
      <c r="I1901" s="232"/>
      <c r="J1901" s="228"/>
      <c r="K1901" s="228"/>
      <c r="L1901" s="233"/>
      <c r="M1901" s="234"/>
      <c r="N1901" s="235"/>
      <c r="O1901" s="235"/>
      <c r="P1901" s="235"/>
      <c r="Q1901" s="235"/>
      <c r="R1901" s="235"/>
      <c r="S1901" s="235"/>
      <c r="T1901" s="236"/>
      <c r="U1901" s="13"/>
      <c r="V1901" s="13"/>
      <c r="W1901" s="13"/>
      <c r="X1901" s="13"/>
      <c r="Y1901" s="13"/>
      <c r="Z1901" s="13"/>
      <c r="AA1901" s="13"/>
      <c r="AB1901" s="13"/>
      <c r="AC1901" s="13"/>
      <c r="AD1901" s="13"/>
      <c r="AE1901" s="13"/>
      <c r="AT1901" s="237" t="s">
        <v>167</v>
      </c>
      <c r="AU1901" s="237" t="s">
        <v>87</v>
      </c>
      <c r="AV1901" s="13" t="s">
        <v>85</v>
      </c>
      <c r="AW1901" s="13" t="s">
        <v>33</v>
      </c>
      <c r="AX1901" s="13" t="s">
        <v>78</v>
      </c>
      <c r="AY1901" s="237" t="s">
        <v>157</v>
      </c>
    </row>
    <row r="1902" s="14" customFormat="1">
      <c r="A1902" s="14"/>
      <c r="B1902" s="238"/>
      <c r="C1902" s="239"/>
      <c r="D1902" s="229" t="s">
        <v>167</v>
      </c>
      <c r="E1902" s="240" t="s">
        <v>1</v>
      </c>
      <c r="F1902" s="241" t="s">
        <v>3711</v>
      </c>
      <c r="G1902" s="239"/>
      <c r="H1902" s="242">
        <v>150.80000000000001</v>
      </c>
      <c r="I1902" s="243"/>
      <c r="J1902" s="239"/>
      <c r="K1902" s="239"/>
      <c r="L1902" s="244"/>
      <c r="M1902" s="245"/>
      <c r="N1902" s="246"/>
      <c r="O1902" s="246"/>
      <c r="P1902" s="246"/>
      <c r="Q1902" s="246"/>
      <c r="R1902" s="246"/>
      <c r="S1902" s="246"/>
      <c r="T1902" s="247"/>
      <c r="U1902" s="14"/>
      <c r="V1902" s="14"/>
      <c r="W1902" s="14"/>
      <c r="X1902" s="14"/>
      <c r="Y1902" s="14"/>
      <c r="Z1902" s="14"/>
      <c r="AA1902" s="14"/>
      <c r="AB1902" s="14"/>
      <c r="AC1902" s="14"/>
      <c r="AD1902" s="14"/>
      <c r="AE1902" s="14"/>
      <c r="AT1902" s="248" t="s">
        <v>167</v>
      </c>
      <c r="AU1902" s="248" t="s">
        <v>87</v>
      </c>
      <c r="AV1902" s="14" t="s">
        <v>87</v>
      </c>
      <c r="AW1902" s="14" t="s">
        <v>33</v>
      </c>
      <c r="AX1902" s="14" t="s">
        <v>78</v>
      </c>
      <c r="AY1902" s="248" t="s">
        <v>157</v>
      </c>
    </row>
    <row r="1903" s="15" customFormat="1">
      <c r="A1903" s="15"/>
      <c r="B1903" s="249"/>
      <c r="C1903" s="250"/>
      <c r="D1903" s="229" t="s">
        <v>167</v>
      </c>
      <c r="E1903" s="251" t="s">
        <v>1</v>
      </c>
      <c r="F1903" s="252" t="s">
        <v>171</v>
      </c>
      <c r="G1903" s="250"/>
      <c r="H1903" s="253">
        <v>150.80000000000001</v>
      </c>
      <c r="I1903" s="254"/>
      <c r="J1903" s="250"/>
      <c r="K1903" s="250"/>
      <c r="L1903" s="255"/>
      <c r="M1903" s="256"/>
      <c r="N1903" s="257"/>
      <c r="O1903" s="257"/>
      <c r="P1903" s="257"/>
      <c r="Q1903" s="257"/>
      <c r="R1903" s="257"/>
      <c r="S1903" s="257"/>
      <c r="T1903" s="258"/>
      <c r="U1903" s="15"/>
      <c r="V1903" s="15"/>
      <c r="W1903" s="15"/>
      <c r="X1903" s="15"/>
      <c r="Y1903" s="15"/>
      <c r="Z1903" s="15"/>
      <c r="AA1903" s="15"/>
      <c r="AB1903" s="15"/>
      <c r="AC1903" s="15"/>
      <c r="AD1903" s="15"/>
      <c r="AE1903" s="15"/>
      <c r="AT1903" s="259" t="s">
        <v>167</v>
      </c>
      <c r="AU1903" s="259" t="s">
        <v>87</v>
      </c>
      <c r="AV1903" s="15" t="s">
        <v>165</v>
      </c>
      <c r="AW1903" s="15" t="s">
        <v>33</v>
      </c>
      <c r="AX1903" s="15" t="s">
        <v>85</v>
      </c>
      <c r="AY1903" s="259" t="s">
        <v>157</v>
      </c>
    </row>
    <row r="1904" s="2" customFormat="1" ht="24.15" customHeight="1">
      <c r="A1904" s="38"/>
      <c r="B1904" s="39"/>
      <c r="C1904" s="214" t="s">
        <v>3716</v>
      </c>
      <c r="D1904" s="214" t="s">
        <v>160</v>
      </c>
      <c r="E1904" s="215" t="s">
        <v>3717</v>
      </c>
      <c r="F1904" s="216" t="s">
        <v>3718</v>
      </c>
      <c r="G1904" s="217" t="s">
        <v>202</v>
      </c>
      <c r="H1904" s="218">
        <v>134.53999999999999</v>
      </c>
      <c r="I1904" s="219"/>
      <c r="J1904" s="220">
        <f>ROUND(I1904*H1904,2)</f>
        <v>0</v>
      </c>
      <c r="K1904" s="216" t="s">
        <v>164</v>
      </c>
      <c r="L1904" s="44"/>
      <c r="M1904" s="221" t="s">
        <v>1</v>
      </c>
      <c r="N1904" s="222" t="s">
        <v>43</v>
      </c>
      <c r="O1904" s="91"/>
      <c r="P1904" s="223">
        <f>O1904*H1904</f>
        <v>0</v>
      </c>
      <c r="Q1904" s="223">
        <v>0</v>
      </c>
      <c r="R1904" s="223">
        <f>Q1904*H1904</f>
        <v>0</v>
      </c>
      <c r="S1904" s="223">
        <v>0</v>
      </c>
      <c r="T1904" s="224">
        <f>S1904*H1904</f>
        <v>0</v>
      </c>
      <c r="U1904" s="38"/>
      <c r="V1904" s="38"/>
      <c r="W1904" s="38"/>
      <c r="X1904" s="38"/>
      <c r="Y1904" s="38"/>
      <c r="Z1904" s="38"/>
      <c r="AA1904" s="38"/>
      <c r="AB1904" s="38"/>
      <c r="AC1904" s="38"/>
      <c r="AD1904" s="38"/>
      <c r="AE1904" s="38"/>
      <c r="AR1904" s="225" t="s">
        <v>254</v>
      </c>
      <c r="AT1904" s="225" t="s">
        <v>160</v>
      </c>
      <c r="AU1904" s="225" t="s">
        <v>87</v>
      </c>
      <c r="AY1904" s="17" t="s">
        <v>157</v>
      </c>
      <c r="BE1904" s="226">
        <f>IF(N1904="základní",J1904,0)</f>
        <v>0</v>
      </c>
      <c r="BF1904" s="226">
        <f>IF(N1904="snížená",J1904,0)</f>
        <v>0</v>
      </c>
      <c r="BG1904" s="226">
        <f>IF(N1904="zákl. přenesená",J1904,0)</f>
        <v>0</v>
      </c>
      <c r="BH1904" s="226">
        <f>IF(N1904="sníž. přenesená",J1904,0)</f>
        <v>0</v>
      </c>
      <c r="BI1904" s="226">
        <f>IF(N1904="nulová",J1904,0)</f>
        <v>0</v>
      </c>
      <c r="BJ1904" s="17" t="s">
        <v>85</v>
      </c>
      <c r="BK1904" s="226">
        <f>ROUND(I1904*H1904,2)</f>
        <v>0</v>
      </c>
      <c r="BL1904" s="17" t="s">
        <v>254</v>
      </c>
      <c r="BM1904" s="225" t="s">
        <v>3719</v>
      </c>
    </row>
    <row r="1905" s="14" customFormat="1">
      <c r="A1905" s="14"/>
      <c r="B1905" s="238"/>
      <c r="C1905" s="239"/>
      <c r="D1905" s="229" t="s">
        <v>167</v>
      </c>
      <c r="E1905" s="240" t="s">
        <v>1</v>
      </c>
      <c r="F1905" s="241" t="s">
        <v>3720</v>
      </c>
      <c r="G1905" s="239"/>
      <c r="H1905" s="242">
        <v>134.53999999999999</v>
      </c>
      <c r="I1905" s="243"/>
      <c r="J1905" s="239"/>
      <c r="K1905" s="239"/>
      <c r="L1905" s="244"/>
      <c r="M1905" s="245"/>
      <c r="N1905" s="246"/>
      <c r="O1905" s="246"/>
      <c r="P1905" s="246"/>
      <c r="Q1905" s="246"/>
      <c r="R1905" s="246"/>
      <c r="S1905" s="246"/>
      <c r="T1905" s="247"/>
      <c r="U1905" s="14"/>
      <c r="V1905" s="14"/>
      <c r="W1905" s="14"/>
      <c r="X1905" s="14"/>
      <c r="Y1905" s="14"/>
      <c r="Z1905" s="14"/>
      <c r="AA1905" s="14"/>
      <c r="AB1905" s="14"/>
      <c r="AC1905" s="14"/>
      <c r="AD1905" s="14"/>
      <c r="AE1905" s="14"/>
      <c r="AT1905" s="248" t="s">
        <v>167</v>
      </c>
      <c r="AU1905" s="248" t="s">
        <v>87</v>
      </c>
      <c r="AV1905" s="14" t="s">
        <v>87</v>
      </c>
      <c r="AW1905" s="14" t="s">
        <v>33</v>
      </c>
      <c r="AX1905" s="14" t="s">
        <v>78</v>
      </c>
      <c r="AY1905" s="248" t="s">
        <v>157</v>
      </c>
    </row>
    <row r="1906" s="15" customFormat="1">
      <c r="A1906" s="15"/>
      <c r="B1906" s="249"/>
      <c r="C1906" s="250"/>
      <c r="D1906" s="229" t="s">
        <v>167</v>
      </c>
      <c r="E1906" s="251" t="s">
        <v>1</v>
      </c>
      <c r="F1906" s="252" t="s">
        <v>171</v>
      </c>
      <c r="G1906" s="250"/>
      <c r="H1906" s="253">
        <v>134.53999999999999</v>
      </c>
      <c r="I1906" s="254"/>
      <c r="J1906" s="250"/>
      <c r="K1906" s="250"/>
      <c r="L1906" s="255"/>
      <c r="M1906" s="256"/>
      <c r="N1906" s="257"/>
      <c r="O1906" s="257"/>
      <c r="P1906" s="257"/>
      <c r="Q1906" s="257"/>
      <c r="R1906" s="257"/>
      <c r="S1906" s="257"/>
      <c r="T1906" s="258"/>
      <c r="U1906" s="15"/>
      <c r="V1906" s="15"/>
      <c r="W1906" s="15"/>
      <c r="X1906" s="15"/>
      <c r="Y1906" s="15"/>
      <c r="Z1906" s="15"/>
      <c r="AA1906" s="15"/>
      <c r="AB1906" s="15"/>
      <c r="AC1906" s="15"/>
      <c r="AD1906" s="15"/>
      <c r="AE1906" s="15"/>
      <c r="AT1906" s="259" t="s">
        <v>167</v>
      </c>
      <c r="AU1906" s="259" t="s">
        <v>87</v>
      </c>
      <c r="AV1906" s="15" t="s">
        <v>165</v>
      </c>
      <c r="AW1906" s="15" t="s">
        <v>33</v>
      </c>
      <c r="AX1906" s="15" t="s">
        <v>85</v>
      </c>
      <c r="AY1906" s="259" t="s">
        <v>157</v>
      </c>
    </row>
    <row r="1907" s="2" customFormat="1" ht="21.75" customHeight="1">
      <c r="A1907" s="38"/>
      <c r="B1907" s="39"/>
      <c r="C1907" s="260" t="s">
        <v>3721</v>
      </c>
      <c r="D1907" s="260" t="s">
        <v>240</v>
      </c>
      <c r="E1907" s="261" t="s">
        <v>3722</v>
      </c>
      <c r="F1907" s="262" t="s">
        <v>3723</v>
      </c>
      <c r="G1907" s="263" t="s">
        <v>202</v>
      </c>
      <c r="H1907" s="264">
        <v>147.994</v>
      </c>
      <c r="I1907" s="265"/>
      <c r="J1907" s="266">
        <f>ROUND(I1907*H1907,2)</f>
        <v>0</v>
      </c>
      <c r="K1907" s="262" t="s">
        <v>164</v>
      </c>
      <c r="L1907" s="267"/>
      <c r="M1907" s="268" t="s">
        <v>1</v>
      </c>
      <c r="N1907" s="269" t="s">
        <v>43</v>
      </c>
      <c r="O1907" s="91"/>
      <c r="P1907" s="223">
        <f>O1907*H1907</f>
        <v>0</v>
      </c>
      <c r="Q1907" s="223">
        <v>0.00012999999999999999</v>
      </c>
      <c r="R1907" s="223">
        <f>Q1907*H1907</f>
        <v>0.019239219999999998</v>
      </c>
      <c r="S1907" s="223">
        <v>0</v>
      </c>
      <c r="T1907" s="224">
        <f>S1907*H1907</f>
        <v>0</v>
      </c>
      <c r="U1907" s="38"/>
      <c r="V1907" s="38"/>
      <c r="W1907" s="38"/>
      <c r="X1907" s="38"/>
      <c r="Y1907" s="38"/>
      <c r="Z1907" s="38"/>
      <c r="AA1907" s="38"/>
      <c r="AB1907" s="38"/>
      <c r="AC1907" s="38"/>
      <c r="AD1907" s="38"/>
      <c r="AE1907" s="38"/>
      <c r="AR1907" s="225" t="s">
        <v>367</v>
      </c>
      <c r="AT1907" s="225" t="s">
        <v>240</v>
      </c>
      <c r="AU1907" s="225" t="s">
        <v>87</v>
      </c>
      <c r="AY1907" s="17" t="s">
        <v>157</v>
      </c>
      <c r="BE1907" s="226">
        <f>IF(N1907="základní",J1907,0)</f>
        <v>0</v>
      </c>
      <c r="BF1907" s="226">
        <f>IF(N1907="snížená",J1907,0)</f>
        <v>0</v>
      </c>
      <c r="BG1907" s="226">
        <f>IF(N1907="zákl. přenesená",J1907,0)</f>
        <v>0</v>
      </c>
      <c r="BH1907" s="226">
        <f>IF(N1907="sníž. přenesená",J1907,0)</f>
        <v>0</v>
      </c>
      <c r="BI1907" s="226">
        <f>IF(N1907="nulová",J1907,0)</f>
        <v>0</v>
      </c>
      <c r="BJ1907" s="17" t="s">
        <v>85</v>
      </c>
      <c r="BK1907" s="226">
        <f>ROUND(I1907*H1907,2)</f>
        <v>0</v>
      </c>
      <c r="BL1907" s="17" t="s">
        <v>254</v>
      </c>
      <c r="BM1907" s="225" t="s">
        <v>3724</v>
      </c>
    </row>
    <row r="1908" s="14" customFormat="1">
      <c r="A1908" s="14"/>
      <c r="B1908" s="238"/>
      <c r="C1908" s="239"/>
      <c r="D1908" s="229" t="s">
        <v>167</v>
      </c>
      <c r="E1908" s="239"/>
      <c r="F1908" s="241" t="s">
        <v>3725</v>
      </c>
      <c r="G1908" s="239"/>
      <c r="H1908" s="242">
        <v>147.994</v>
      </c>
      <c r="I1908" s="243"/>
      <c r="J1908" s="239"/>
      <c r="K1908" s="239"/>
      <c r="L1908" s="244"/>
      <c r="M1908" s="245"/>
      <c r="N1908" s="246"/>
      <c r="O1908" s="246"/>
      <c r="P1908" s="246"/>
      <c r="Q1908" s="246"/>
      <c r="R1908" s="246"/>
      <c r="S1908" s="246"/>
      <c r="T1908" s="247"/>
      <c r="U1908" s="14"/>
      <c r="V1908" s="14"/>
      <c r="W1908" s="14"/>
      <c r="X1908" s="14"/>
      <c r="Y1908" s="14"/>
      <c r="Z1908" s="14"/>
      <c r="AA1908" s="14"/>
      <c r="AB1908" s="14"/>
      <c r="AC1908" s="14"/>
      <c r="AD1908" s="14"/>
      <c r="AE1908" s="14"/>
      <c r="AT1908" s="248" t="s">
        <v>167</v>
      </c>
      <c r="AU1908" s="248" t="s">
        <v>87</v>
      </c>
      <c r="AV1908" s="14" t="s">
        <v>87</v>
      </c>
      <c r="AW1908" s="14" t="s">
        <v>4</v>
      </c>
      <c r="AX1908" s="14" t="s">
        <v>85</v>
      </c>
      <c r="AY1908" s="248" t="s">
        <v>157</v>
      </c>
    </row>
    <row r="1909" s="2" customFormat="1" ht="37.8" customHeight="1">
      <c r="A1909" s="38"/>
      <c r="B1909" s="39"/>
      <c r="C1909" s="214" t="s">
        <v>3726</v>
      </c>
      <c r="D1909" s="214" t="s">
        <v>160</v>
      </c>
      <c r="E1909" s="215" t="s">
        <v>3727</v>
      </c>
      <c r="F1909" s="216" t="s">
        <v>3728</v>
      </c>
      <c r="G1909" s="217" t="s">
        <v>202</v>
      </c>
      <c r="H1909" s="218">
        <v>13.65</v>
      </c>
      <c r="I1909" s="219"/>
      <c r="J1909" s="220">
        <f>ROUND(I1909*H1909,2)</f>
        <v>0</v>
      </c>
      <c r="K1909" s="216" t="s">
        <v>164</v>
      </c>
      <c r="L1909" s="44"/>
      <c r="M1909" s="221" t="s">
        <v>1</v>
      </c>
      <c r="N1909" s="222" t="s">
        <v>43</v>
      </c>
      <c r="O1909" s="91"/>
      <c r="P1909" s="223">
        <f>O1909*H1909</f>
        <v>0</v>
      </c>
      <c r="Q1909" s="223">
        <v>0.00020000000000000001</v>
      </c>
      <c r="R1909" s="223">
        <f>Q1909*H1909</f>
        <v>0.0027300000000000002</v>
      </c>
      <c r="S1909" s="223">
        <v>0</v>
      </c>
      <c r="T1909" s="224">
        <f>S1909*H1909</f>
        <v>0</v>
      </c>
      <c r="U1909" s="38"/>
      <c r="V1909" s="38"/>
      <c r="W1909" s="38"/>
      <c r="X1909" s="38"/>
      <c r="Y1909" s="38"/>
      <c r="Z1909" s="38"/>
      <c r="AA1909" s="38"/>
      <c r="AB1909" s="38"/>
      <c r="AC1909" s="38"/>
      <c r="AD1909" s="38"/>
      <c r="AE1909" s="38"/>
      <c r="AR1909" s="225" t="s">
        <v>254</v>
      </c>
      <c r="AT1909" s="225" t="s">
        <v>160</v>
      </c>
      <c r="AU1909" s="225" t="s">
        <v>87</v>
      </c>
      <c r="AY1909" s="17" t="s">
        <v>157</v>
      </c>
      <c r="BE1909" s="226">
        <f>IF(N1909="základní",J1909,0)</f>
        <v>0</v>
      </c>
      <c r="BF1909" s="226">
        <f>IF(N1909="snížená",J1909,0)</f>
        <v>0</v>
      </c>
      <c r="BG1909" s="226">
        <f>IF(N1909="zákl. přenesená",J1909,0)</f>
        <v>0</v>
      </c>
      <c r="BH1909" s="226">
        <f>IF(N1909="sníž. přenesená",J1909,0)</f>
        <v>0</v>
      </c>
      <c r="BI1909" s="226">
        <f>IF(N1909="nulová",J1909,0)</f>
        <v>0</v>
      </c>
      <c r="BJ1909" s="17" t="s">
        <v>85</v>
      </c>
      <c r="BK1909" s="226">
        <f>ROUND(I1909*H1909,2)</f>
        <v>0</v>
      </c>
      <c r="BL1909" s="17" t="s">
        <v>254</v>
      </c>
      <c r="BM1909" s="225" t="s">
        <v>3729</v>
      </c>
    </row>
    <row r="1910" s="13" customFormat="1">
      <c r="A1910" s="13"/>
      <c r="B1910" s="227"/>
      <c r="C1910" s="228"/>
      <c r="D1910" s="229" t="s">
        <v>167</v>
      </c>
      <c r="E1910" s="230" t="s">
        <v>1</v>
      </c>
      <c r="F1910" s="231" t="s">
        <v>189</v>
      </c>
      <c r="G1910" s="228"/>
      <c r="H1910" s="230" t="s">
        <v>1</v>
      </c>
      <c r="I1910" s="232"/>
      <c r="J1910" s="228"/>
      <c r="K1910" s="228"/>
      <c r="L1910" s="233"/>
      <c r="M1910" s="234"/>
      <c r="N1910" s="235"/>
      <c r="O1910" s="235"/>
      <c r="P1910" s="235"/>
      <c r="Q1910" s="235"/>
      <c r="R1910" s="235"/>
      <c r="S1910" s="235"/>
      <c r="T1910" s="236"/>
      <c r="U1910" s="13"/>
      <c r="V1910" s="13"/>
      <c r="W1910" s="13"/>
      <c r="X1910" s="13"/>
      <c r="Y1910" s="13"/>
      <c r="Z1910" s="13"/>
      <c r="AA1910" s="13"/>
      <c r="AB1910" s="13"/>
      <c r="AC1910" s="13"/>
      <c r="AD1910" s="13"/>
      <c r="AE1910" s="13"/>
      <c r="AT1910" s="237" t="s">
        <v>167</v>
      </c>
      <c r="AU1910" s="237" t="s">
        <v>87</v>
      </c>
      <c r="AV1910" s="13" t="s">
        <v>85</v>
      </c>
      <c r="AW1910" s="13" t="s">
        <v>33</v>
      </c>
      <c r="AX1910" s="13" t="s">
        <v>78</v>
      </c>
      <c r="AY1910" s="237" t="s">
        <v>157</v>
      </c>
    </row>
    <row r="1911" s="14" customFormat="1">
      <c r="A1911" s="14"/>
      <c r="B1911" s="238"/>
      <c r="C1911" s="239"/>
      <c r="D1911" s="229" t="s">
        <v>167</v>
      </c>
      <c r="E1911" s="240" t="s">
        <v>1</v>
      </c>
      <c r="F1911" s="241" t="s">
        <v>3730</v>
      </c>
      <c r="G1911" s="239"/>
      <c r="H1911" s="242">
        <v>5.8499999999999996</v>
      </c>
      <c r="I1911" s="243"/>
      <c r="J1911" s="239"/>
      <c r="K1911" s="239"/>
      <c r="L1911" s="244"/>
      <c r="M1911" s="245"/>
      <c r="N1911" s="246"/>
      <c r="O1911" s="246"/>
      <c r="P1911" s="246"/>
      <c r="Q1911" s="246"/>
      <c r="R1911" s="246"/>
      <c r="S1911" s="246"/>
      <c r="T1911" s="247"/>
      <c r="U1911" s="14"/>
      <c r="V1911" s="14"/>
      <c r="W1911" s="14"/>
      <c r="X1911" s="14"/>
      <c r="Y1911" s="14"/>
      <c r="Z1911" s="14"/>
      <c r="AA1911" s="14"/>
      <c r="AB1911" s="14"/>
      <c r="AC1911" s="14"/>
      <c r="AD1911" s="14"/>
      <c r="AE1911" s="14"/>
      <c r="AT1911" s="248" t="s">
        <v>167</v>
      </c>
      <c r="AU1911" s="248" t="s">
        <v>87</v>
      </c>
      <c r="AV1911" s="14" t="s">
        <v>87</v>
      </c>
      <c r="AW1911" s="14" t="s">
        <v>33</v>
      </c>
      <c r="AX1911" s="14" t="s">
        <v>78</v>
      </c>
      <c r="AY1911" s="248" t="s">
        <v>157</v>
      </c>
    </row>
    <row r="1912" s="13" customFormat="1">
      <c r="A1912" s="13"/>
      <c r="B1912" s="227"/>
      <c r="C1912" s="228"/>
      <c r="D1912" s="229" t="s">
        <v>167</v>
      </c>
      <c r="E1912" s="230" t="s">
        <v>1</v>
      </c>
      <c r="F1912" s="231" t="s">
        <v>178</v>
      </c>
      <c r="G1912" s="228"/>
      <c r="H1912" s="230" t="s">
        <v>1</v>
      </c>
      <c r="I1912" s="232"/>
      <c r="J1912" s="228"/>
      <c r="K1912" s="228"/>
      <c r="L1912" s="233"/>
      <c r="M1912" s="234"/>
      <c r="N1912" s="235"/>
      <c r="O1912" s="235"/>
      <c r="P1912" s="235"/>
      <c r="Q1912" s="235"/>
      <c r="R1912" s="235"/>
      <c r="S1912" s="235"/>
      <c r="T1912" s="236"/>
      <c r="U1912" s="13"/>
      <c r="V1912" s="13"/>
      <c r="W1912" s="13"/>
      <c r="X1912" s="13"/>
      <c r="Y1912" s="13"/>
      <c r="Z1912" s="13"/>
      <c r="AA1912" s="13"/>
      <c r="AB1912" s="13"/>
      <c r="AC1912" s="13"/>
      <c r="AD1912" s="13"/>
      <c r="AE1912" s="13"/>
      <c r="AT1912" s="237" t="s">
        <v>167</v>
      </c>
      <c r="AU1912" s="237" t="s">
        <v>87</v>
      </c>
      <c r="AV1912" s="13" t="s">
        <v>85</v>
      </c>
      <c r="AW1912" s="13" t="s">
        <v>33</v>
      </c>
      <c r="AX1912" s="13" t="s">
        <v>78</v>
      </c>
      <c r="AY1912" s="237" t="s">
        <v>157</v>
      </c>
    </row>
    <row r="1913" s="14" customFormat="1">
      <c r="A1913" s="14"/>
      <c r="B1913" s="238"/>
      <c r="C1913" s="239"/>
      <c r="D1913" s="229" t="s">
        <v>167</v>
      </c>
      <c r="E1913" s="240" t="s">
        <v>1</v>
      </c>
      <c r="F1913" s="241" t="s">
        <v>3731</v>
      </c>
      <c r="G1913" s="239"/>
      <c r="H1913" s="242">
        <v>7.7999999999999998</v>
      </c>
      <c r="I1913" s="243"/>
      <c r="J1913" s="239"/>
      <c r="K1913" s="239"/>
      <c r="L1913" s="244"/>
      <c r="M1913" s="245"/>
      <c r="N1913" s="246"/>
      <c r="O1913" s="246"/>
      <c r="P1913" s="246"/>
      <c r="Q1913" s="246"/>
      <c r="R1913" s="246"/>
      <c r="S1913" s="246"/>
      <c r="T1913" s="247"/>
      <c r="U1913" s="14"/>
      <c r="V1913" s="14"/>
      <c r="W1913" s="14"/>
      <c r="X1913" s="14"/>
      <c r="Y1913" s="14"/>
      <c r="Z1913" s="14"/>
      <c r="AA1913" s="14"/>
      <c r="AB1913" s="14"/>
      <c r="AC1913" s="14"/>
      <c r="AD1913" s="14"/>
      <c r="AE1913" s="14"/>
      <c r="AT1913" s="248" t="s">
        <v>167</v>
      </c>
      <c r="AU1913" s="248" t="s">
        <v>87</v>
      </c>
      <c r="AV1913" s="14" t="s">
        <v>87</v>
      </c>
      <c r="AW1913" s="14" t="s">
        <v>33</v>
      </c>
      <c r="AX1913" s="14" t="s">
        <v>78</v>
      </c>
      <c r="AY1913" s="248" t="s">
        <v>157</v>
      </c>
    </row>
    <row r="1914" s="15" customFormat="1">
      <c r="A1914" s="15"/>
      <c r="B1914" s="249"/>
      <c r="C1914" s="250"/>
      <c r="D1914" s="229" t="s">
        <v>167</v>
      </c>
      <c r="E1914" s="251" t="s">
        <v>1</v>
      </c>
      <c r="F1914" s="252" t="s">
        <v>171</v>
      </c>
      <c r="G1914" s="250"/>
      <c r="H1914" s="253">
        <v>13.649999999999999</v>
      </c>
      <c r="I1914" s="254"/>
      <c r="J1914" s="250"/>
      <c r="K1914" s="250"/>
      <c r="L1914" s="255"/>
      <c r="M1914" s="256"/>
      <c r="N1914" s="257"/>
      <c r="O1914" s="257"/>
      <c r="P1914" s="257"/>
      <c r="Q1914" s="257"/>
      <c r="R1914" s="257"/>
      <c r="S1914" s="257"/>
      <c r="T1914" s="258"/>
      <c r="U1914" s="15"/>
      <c r="V1914" s="15"/>
      <c r="W1914" s="15"/>
      <c r="X1914" s="15"/>
      <c r="Y1914" s="15"/>
      <c r="Z1914" s="15"/>
      <c r="AA1914" s="15"/>
      <c r="AB1914" s="15"/>
      <c r="AC1914" s="15"/>
      <c r="AD1914" s="15"/>
      <c r="AE1914" s="15"/>
      <c r="AT1914" s="259" t="s">
        <v>167</v>
      </c>
      <c r="AU1914" s="259" t="s">
        <v>87</v>
      </c>
      <c r="AV1914" s="15" t="s">
        <v>165</v>
      </c>
      <c r="AW1914" s="15" t="s">
        <v>33</v>
      </c>
      <c r="AX1914" s="15" t="s">
        <v>85</v>
      </c>
      <c r="AY1914" s="259" t="s">
        <v>157</v>
      </c>
    </row>
    <row r="1915" s="2" customFormat="1" ht="24.15" customHeight="1">
      <c r="A1915" s="38"/>
      <c r="B1915" s="39"/>
      <c r="C1915" s="260" t="s">
        <v>3732</v>
      </c>
      <c r="D1915" s="260" t="s">
        <v>240</v>
      </c>
      <c r="E1915" s="261" t="s">
        <v>3733</v>
      </c>
      <c r="F1915" s="262" t="s">
        <v>3734</v>
      </c>
      <c r="G1915" s="263" t="s">
        <v>202</v>
      </c>
      <c r="H1915" s="264">
        <v>15.015000000000001</v>
      </c>
      <c r="I1915" s="265"/>
      <c r="J1915" s="266">
        <f>ROUND(I1915*H1915,2)</f>
        <v>0</v>
      </c>
      <c r="K1915" s="262" t="s">
        <v>164</v>
      </c>
      <c r="L1915" s="267"/>
      <c r="M1915" s="268" t="s">
        <v>1</v>
      </c>
      <c r="N1915" s="269" t="s">
        <v>43</v>
      </c>
      <c r="O1915" s="91"/>
      <c r="P1915" s="223">
        <f>O1915*H1915</f>
        <v>0</v>
      </c>
      <c r="Q1915" s="223">
        <v>0.00025999999999999998</v>
      </c>
      <c r="R1915" s="223">
        <f>Q1915*H1915</f>
        <v>0.0039038999999999996</v>
      </c>
      <c r="S1915" s="223">
        <v>0</v>
      </c>
      <c r="T1915" s="224">
        <f>S1915*H1915</f>
        <v>0</v>
      </c>
      <c r="U1915" s="38"/>
      <c r="V1915" s="38"/>
      <c r="W1915" s="38"/>
      <c r="X1915" s="38"/>
      <c r="Y1915" s="38"/>
      <c r="Z1915" s="38"/>
      <c r="AA1915" s="38"/>
      <c r="AB1915" s="38"/>
      <c r="AC1915" s="38"/>
      <c r="AD1915" s="38"/>
      <c r="AE1915" s="38"/>
      <c r="AR1915" s="225" t="s">
        <v>367</v>
      </c>
      <c r="AT1915" s="225" t="s">
        <v>240</v>
      </c>
      <c r="AU1915" s="225" t="s">
        <v>87</v>
      </c>
      <c r="AY1915" s="17" t="s">
        <v>157</v>
      </c>
      <c r="BE1915" s="226">
        <f>IF(N1915="základní",J1915,0)</f>
        <v>0</v>
      </c>
      <c r="BF1915" s="226">
        <f>IF(N1915="snížená",J1915,0)</f>
        <v>0</v>
      </c>
      <c r="BG1915" s="226">
        <f>IF(N1915="zákl. přenesená",J1915,0)</f>
        <v>0</v>
      </c>
      <c r="BH1915" s="226">
        <f>IF(N1915="sníž. přenesená",J1915,0)</f>
        <v>0</v>
      </c>
      <c r="BI1915" s="226">
        <f>IF(N1915="nulová",J1915,0)</f>
        <v>0</v>
      </c>
      <c r="BJ1915" s="17" t="s">
        <v>85</v>
      </c>
      <c r="BK1915" s="226">
        <f>ROUND(I1915*H1915,2)</f>
        <v>0</v>
      </c>
      <c r="BL1915" s="17" t="s">
        <v>254</v>
      </c>
      <c r="BM1915" s="225" t="s">
        <v>3735</v>
      </c>
    </row>
    <row r="1916" s="14" customFormat="1">
      <c r="A1916" s="14"/>
      <c r="B1916" s="238"/>
      <c r="C1916" s="239"/>
      <c r="D1916" s="229" t="s">
        <v>167</v>
      </c>
      <c r="E1916" s="239"/>
      <c r="F1916" s="241" t="s">
        <v>3736</v>
      </c>
      <c r="G1916" s="239"/>
      <c r="H1916" s="242">
        <v>15.015000000000001</v>
      </c>
      <c r="I1916" s="243"/>
      <c r="J1916" s="239"/>
      <c r="K1916" s="239"/>
      <c r="L1916" s="244"/>
      <c r="M1916" s="245"/>
      <c r="N1916" s="246"/>
      <c r="O1916" s="246"/>
      <c r="P1916" s="246"/>
      <c r="Q1916" s="246"/>
      <c r="R1916" s="246"/>
      <c r="S1916" s="246"/>
      <c r="T1916" s="247"/>
      <c r="U1916" s="14"/>
      <c r="V1916" s="14"/>
      <c r="W1916" s="14"/>
      <c r="X1916" s="14"/>
      <c r="Y1916" s="14"/>
      <c r="Z1916" s="14"/>
      <c r="AA1916" s="14"/>
      <c r="AB1916" s="14"/>
      <c r="AC1916" s="14"/>
      <c r="AD1916" s="14"/>
      <c r="AE1916" s="14"/>
      <c r="AT1916" s="248" t="s">
        <v>167</v>
      </c>
      <c r="AU1916" s="248" t="s">
        <v>87</v>
      </c>
      <c r="AV1916" s="14" t="s">
        <v>87</v>
      </c>
      <c r="AW1916" s="14" t="s">
        <v>4</v>
      </c>
      <c r="AX1916" s="14" t="s">
        <v>85</v>
      </c>
      <c r="AY1916" s="248" t="s">
        <v>157</v>
      </c>
    </row>
    <row r="1917" s="2" customFormat="1" ht="37.8" customHeight="1">
      <c r="A1917" s="38"/>
      <c r="B1917" s="39"/>
      <c r="C1917" s="214" t="s">
        <v>3737</v>
      </c>
      <c r="D1917" s="214" t="s">
        <v>160</v>
      </c>
      <c r="E1917" s="215" t="s">
        <v>3738</v>
      </c>
      <c r="F1917" s="216" t="s">
        <v>3739</v>
      </c>
      <c r="G1917" s="217" t="s">
        <v>202</v>
      </c>
      <c r="H1917" s="218">
        <v>182.03</v>
      </c>
      <c r="I1917" s="219"/>
      <c r="J1917" s="220">
        <f>ROUND(I1917*H1917,2)</f>
        <v>0</v>
      </c>
      <c r="K1917" s="216" t="s">
        <v>164</v>
      </c>
      <c r="L1917" s="44"/>
      <c r="M1917" s="221" t="s">
        <v>1</v>
      </c>
      <c r="N1917" s="222" t="s">
        <v>43</v>
      </c>
      <c r="O1917" s="91"/>
      <c r="P1917" s="223">
        <f>O1917*H1917</f>
        <v>0</v>
      </c>
      <c r="Q1917" s="223">
        <v>0.00058</v>
      </c>
      <c r="R1917" s="223">
        <f>Q1917*H1917</f>
        <v>0.1055774</v>
      </c>
      <c r="S1917" s="223">
        <v>0</v>
      </c>
      <c r="T1917" s="224">
        <f>S1917*H1917</f>
        <v>0</v>
      </c>
      <c r="U1917" s="38"/>
      <c r="V1917" s="38"/>
      <c r="W1917" s="38"/>
      <c r="X1917" s="38"/>
      <c r="Y1917" s="38"/>
      <c r="Z1917" s="38"/>
      <c r="AA1917" s="38"/>
      <c r="AB1917" s="38"/>
      <c r="AC1917" s="38"/>
      <c r="AD1917" s="38"/>
      <c r="AE1917" s="38"/>
      <c r="AR1917" s="225" t="s">
        <v>254</v>
      </c>
      <c r="AT1917" s="225" t="s">
        <v>160</v>
      </c>
      <c r="AU1917" s="225" t="s">
        <v>87</v>
      </c>
      <c r="AY1917" s="17" t="s">
        <v>157</v>
      </c>
      <c r="BE1917" s="226">
        <f>IF(N1917="základní",J1917,0)</f>
        <v>0</v>
      </c>
      <c r="BF1917" s="226">
        <f>IF(N1917="snížená",J1917,0)</f>
        <v>0</v>
      </c>
      <c r="BG1917" s="226">
        <f>IF(N1917="zákl. přenesená",J1917,0)</f>
        <v>0</v>
      </c>
      <c r="BH1917" s="226">
        <f>IF(N1917="sníž. přenesená",J1917,0)</f>
        <v>0</v>
      </c>
      <c r="BI1917" s="226">
        <f>IF(N1917="nulová",J1917,0)</f>
        <v>0</v>
      </c>
      <c r="BJ1917" s="17" t="s">
        <v>85</v>
      </c>
      <c r="BK1917" s="226">
        <f>ROUND(I1917*H1917,2)</f>
        <v>0</v>
      </c>
      <c r="BL1917" s="17" t="s">
        <v>254</v>
      </c>
      <c r="BM1917" s="225" t="s">
        <v>3740</v>
      </c>
    </row>
    <row r="1918" s="13" customFormat="1">
      <c r="A1918" s="13"/>
      <c r="B1918" s="227"/>
      <c r="C1918" s="228"/>
      <c r="D1918" s="229" t="s">
        <v>167</v>
      </c>
      <c r="E1918" s="230" t="s">
        <v>1</v>
      </c>
      <c r="F1918" s="231" t="s">
        <v>204</v>
      </c>
      <c r="G1918" s="228"/>
      <c r="H1918" s="230" t="s">
        <v>1</v>
      </c>
      <c r="I1918" s="232"/>
      <c r="J1918" s="228"/>
      <c r="K1918" s="228"/>
      <c r="L1918" s="233"/>
      <c r="M1918" s="234"/>
      <c r="N1918" s="235"/>
      <c r="O1918" s="235"/>
      <c r="P1918" s="235"/>
      <c r="Q1918" s="235"/>
      <c r="R1918" s="235"/>
      <c r="S1918" s="235"/>
      <c r="T1918" s="236"/>
      <c r="U1918" s="13"/>
      <c r="V1918" s="13"/>
      <c r="W1918" s="13"/>
      <c r="X1918" s="13"/>
      <c r="Y1918" s="13"/>
      <c r="Z1918" s="13"/>
      <c r="AA1918" s="13"/>
      <c r="AB1918" s="13"/>
      <c r="AC1918" s="13"/>
      <c r="AD1918" s="13"/>
      <c r="AE1918" s="13"/>
      <c r="AT1918" s="237" t="s">
        <v>167</v>
      </c>
      <c r="AU1918" s="237" t="s">
        <v>87</v>
      </c>
      <c r="AV1918" s="13" t="s">
        <v>85</v>
      </c>
      <c r="AW1918" s="13" t="s">
        <v>33</v>
      </c>
      <c r="AX1918" s="13" t="s">
        <v>78</v>
      </c>
      <c r="AY1918" s="237" t="s">
        <v>157</v>
      </c>
    </row>
    <row r="1919" s="14" customFormat="1">
      <c r="A1919" s="14"/>
      <c r="B1919" s="238"/>
      <c r="C1919" s="239"/>
      <c r="D1919" s="229" t="s">
        <v>167</v>
      </c>
      <c r="E1919" s="240" t="s">
        <v>1</v>
      </c>
      <c r="F1919" s="241" t="s">
        <v>3741</v>
      </c>
      <c r="G1919" s="239"/>
      <c r="H1919" s="242">
        <v>29.920000000000002</v>
      </c>
      <c r="I1919" s="243"/>
      <c r="J1919" s="239"/>
      <c r="K1919" s="239"/>
      <c r="L1919" s="244"/>
      <c r="M1919" s="245"/>
      <c r="N1919" s="246"/>
      <c r="O1919" s="246"/>
      <c r="P1919" s="246"/>
      <c r="Q1919" s="246"/>
      <c r="R1919" s="246"/>
      <c r="S1919" s="246"/>
      <c r="T1919" s="247"/>
      <c r="U1919" s="14"/>
      <c r="V1919" s="14"/>
      <c r="W1919" s="14"/>
      <c r="X1919" s="14"/>
      <c r="Y1919" s="14"/>
      <c r="Z1919" s="14"/>
      <c r="AA1919" s="14"/>
      <c r="AB1919" s="14"/>
      <c r="AC1919" s="14"/>
      <c r="AD1919" s="14"/>
      <c r="AE1919" s="14"/>
      <c r="AT1919" s="248" t="s">
        <v>167</v>
      </c>
      <c r="AU1919" s="248" t="s">
        <v>87</v>
      </c>
      <c r="AV1919" s="14" t="s">
        <v>87</v>
      </c>
      <c r="AW1919" s="14" t="s">
        <v>33</v>
      </c>
      <c r="AX1919" s="14" t="s">
        <v>78</v>
      </c>
      <c r="AY1919" s="248" t="s">
        <v>157</v>
      </c>
    </row>
    <row r="1920" s="14" customFormat="1">
      <c r="A1920" s="14"/>
      <c r="B1920" s="238"/>
      <c r="C1920" s="239"/>
      <c r="D1920" s="229" t="s">
        <v>167</v>
      </c>
      <c r="E1920" s="240" t="s">
        <v>1</v>
      </c>
      <c r="F1920" s="241" t="s">
        <v>3742</v>
      </c>
      <c r="G1920" s="239"/>
      <c r="H1920" s="242">
        <v>10.4</v>
      </c>
      <c r="I1920" s="243"/>
      <c r="J1920" s="239"/>
      <c r="K1920" s="239"/>
      <c r="L1920" s="244"/>
      <c r="M1920" s="245"/>
      <c r="N1920" s="246"/>
      <c r="O1920" s="246"/>
      <c r="P1920" s="246"/>
      <c r="Q1920" s="246"/>
      <c r="R1920" s="246"/>
      <c r="S1920" s="246"/>
      <c r="T1920" s="247"/>
      <c r="U1920" s="14"/>
      <c r="V1920" s="14"/>
      <c r="W1920" s="14"/>
      <c r="X1920" s="14"/>
      <c r="Y1920" s="14"/>
      <c r="Z1920" s="14"/>
      <c r="AA1920" s="14"/>
      <c r="AB1920" s="14"/>
      <c r="AC1920" s="14"/>
      <c r="AD1920" s="14"/>
      <c r="AE1920" s="14"/>
      <c r="AT1920" s="248" t="s">
        <v>167</v>
      </c>
      <c r="AU1920" s="248" t="s">
        <v>87</v>
      </c>
      <c r="AV1920" s="14" t="s">
        <v>87</v>
      </c>
      <c r="AW1920" s="14" t="s">
        <v>33</v>
      </c>
      <c r="AX1920" s="14" t="s">
        <v>78</v>
      </c>
      <c r="AY1920" s="248" t="s">
        <v>157</v>
      </c>
    </row>
    <row r="1921" s="14" customFormat="1">
      <c r="A1921" s="14"/>
      <c r="B1921" s="238"/>
      <c r="C1921" s="239"/>
      <c r="D1921" s="229" t="s">
        <v>167</v>
      </c>
      <c r="E1921" s="240" t="s">
        <v>1</v>
      </c>
      <c r="F1921" s="241" t="s">
        <v>3743</v>
      </c>
      <c r="G1921" s="239"/>
      <c r="H1921" s="242">
        <v>19.425000000000001</v>
      </c>
      <c r="I1921" s="243"/>
      <c r="J1921" s="239"/>
      <c r="K1921" s="239"/>
      <c r="L1921" s="244"/>
      <c r="M1921" s="245"/>
      <c r="N1921" s="246"/>
      <c r="O1921" s="246"/>
      <c r="P1921" s="246"/>
      <c r="Q1921" s="246"/>
      <c r="R1921" s="246"/>
      <c r="S1921" s="246"/>
      <c r="T1921" s="247"/>
      <c r="U1921" s="14"/>
      <c r="V1921" s="14"/>
      <c r="W1921" s="14"/>
      <c r="X1921" s="14"/>
      <c r="Y1921" s="14"/>
      <c r="Z1921" s="14"/>
      <c r="AA1921" s="14"/>
      <c r="AB1921" s="14"/>
      <c r="AC1921" s="14"/>
      <c r="AD1921" s="14"/>
      <c r="AE1921" s="14"/>
      <c r="AT1921" s="248" t="s">
        <v>167</v>
      </c>
      <c r="AU1921" s="248" t="s">
        <v>87</v>
      </c>
      <c r="AV1921" s="14" t="s">
        <v>87</v>
      </c>
      <c r="AW1921" s="14" t="s">
        <v>33</v>
      </c>
      <c r="AX1921" s="14" t="s">
        <v>78</v>
      </c>
      <c r="AY1921" s="248" t="s">
        <v>157</v>
      </c>
    </row>
    <row r="1922" s="14" customFormat="1">
      <c r="A1922" s="14"/>
      <c r="B1922" s="238"/>
      <c r="C1922" s="239"/>
      <c r="D1922" s="229" t="s">
        <v>167</v>
      </c>
      <c r="E1922" s="240" t="s">
        <v>1</v>
      </c>
      <c r="F1922" s="241" t="s">
        <v>3744</v>
      </c>
      <c r="G1922" s="239"/>
      <c r="H1922" s="242">
        <v>10.154999999999999</v>
      </c>
      <c r="I1922" s="243"/>
      <c r="J1922" s="239"/>
      <c r="K1922" s="239"/>
      <c r="L1922" s="244"/>
      <c r="M1922" s="245"/>
      <c r="N1922" s="246"/>
      <c r="O1922" s="246"/>
      <c r="P1922" s="246"/>
      <c r="Q1922" s="246"/>
      <c r="R1922" s="246"/>
      <c r="S1922" s="246"/>
      <c r="T1922" s="247"/>
      <c r="U1922" s="14"/>
      <c r="V1922" s="14"/>
      <c r="W1922" s="14"/>
      <c r="X1922" s="14"/>
      <c r="Y1922" s="14"/>
      <c r="Z1922" s="14"/>
      <c r="AA1922" s="14"/>
      <c r="AB1922" s="14"/>
      <c r="AC1922" s="14"/>
      <c r="AD1922" s="14"/>
      <c r="AE1922" s="14"/>
      <c r="AT1922" s="248" t="s">
        <v>167</v>
      </c>
      <c r="AU1922" s="248" t="s">
        <v>87</v>
      </c>
      <c r="AV1922" s="14" t="s">
        <v>87</v>
      </c>
      <c r="AW1922" s="14" t="s">
        <v>33</v>
      </c>
      <c r="AX1922" s="14" t="s">
        <v>78</v>
      </c>
      <c r="AY1922" s="248" t="s">
        <v>157</v>
      </c>
    </row>
    <row r="1923" s="14" customFormat="1">
      <c r="A1923" s="14"/>
      <c r="B1923" s="238"/>
      <c r="C1923" s="239"/>
      <c r="D1923" s="229" t="s">
        <v>167</v>
      </c>
      <c r="E1923" s="240" t="s">
        <v>1</v>
      </c>
      <c r="F1923" s="241" t="s">
        <v>3745</v>
      </c>
      <c r="G1923" s="239"/>
      <c r="H1923" s="242">
        <v>12.4</v>
      </c>
      <c r="I1923" s="243"/>
      <c r="J1923" s="239"/>
      <c r="K1923" s="239"/>
      <c r="L1923" s="244"/>
      <c r="M1923" s="245"/>
      <c r="N1923" s="246"/>
      <c r="O1923" s="246"/>
      <c r="P1923" s="246"/>
      <c r="Q1923" s="246"/>
      <c r="R1923" s="246"/>
      <c r="S1923" s="246"/>
      <c r="T1923" s="247"/>
      <c r="U1923" s="14"/>
      <c r="V1923" s="14"/>
      <c r="W1923" s="14"/>
      <c r="X1923" s="14"/>
      <c r="Y1923" s="14"/>
      <c r="Z1923" s="14"/>
      <c r="AA1923" s="14"/>
      <c r="AB1923" s="14"/>
      <c r="AC1923" s="14"/>
      <c r="AD1923" s="14"/>
      <c r="AE1923" s="14"/>
      <c r="AT1923" s="248" t="s">
        <v>167</v>
      </c>
      <c r="AU1923" s="248" t="s">
        <v>87</v>
      </c>
      <c r="AV1923" s="14" t="s">
        <v>87</v>
      </c>
      <c r="AW1923" s="14" t="s">
        <v>33</v>
      </c>
      <c r="AX1923" s="14" t="s">
        <v>78</v>
      </c>
      <c r="AY1923" s="248" t="s">
        <v>157</v>
      </c>
    </row>
    <row r="1924" s="13" customFormat="1">
      <c r="A1924" s="13"/>
      <c r="B1924" s="227"/>
      <c r="C1924" s="228"/>
      <c r="D1924" s="229" t="s">
        <v>167</v>
      </c>
      <c r="E1924" s="230" t="s">
        <v>1</v>
      </c>
      <c r="F1924" s="231" t="s">
        <v>191</v>
      </c>
      <c r="G1924" s="228"/>
      <c r="H1924" s="230" t="s">
        <v>1</v>
      </c>
      <c r="I1924" s="232"/>
      <c r="J1924" s="228"/>
      <c r="K1924" s="228"/>
      <c r="L1924" s="233"/>
      <c r="M1924" s="234"/>
      <c r="N1924" s="235"/>
      <c r="O1924" s="235"/>
      <c r="P1924" s="235"/>
      <c r="Q1924" s="235"/>
      <c r="R1924" s="235"/>
      <c r="S1924" s="235"/>
      <c r="T1924" s="236"/>
      <c r="U1924" s="13"/>
      <c r="V1924" s="13"/>
      <c r="W1924" s="13"/>
      <c r="X1924" s="13"/>
      <c r="Y1924" s="13"/>
      <c r="Z1924" s="13"/>
      <c r="AA1924" s="13"/>
      <c r="AB1924" s="13"/>
      <c r="AC1924" s="13"/>
      <c r="AD1924" s="13"/>
      <c r="AE1924" s="13"/>
      <c r="AT1924" s="237" t="s">
        <v>167</v>
      </c>
      <c r="AU1924" s="237" t="s">
        <v>87</v>
      </c>
      <c r="AV1924" s="13" t="s">
        <v>85</v>
      </c>
      <c r="AW1924" s="13" t="s">
        <v>33</v>
      </c>
      <c r="AX1924" s="13" t="s">
        <v>78</v>
      </c>
      <c r="AY1924" s="237" t="s">
        <v>157</v>
      </c>
    </row>
    <row r="1925" s="14" customFormat="1">
      <c r="A1925" s="14"/>
      <c r="B1925" s="238"/>
      <c r="C1925" s="239"/>
      <c r="D1925" s="229" t="s">
        <v>167</v>
      </c>
      <c r="E1925" s="240" t="s">
        <v>1</v>
      </c>
      <c r="F1925" s="241" t="s">
        <v>3746</v>
      </c>
      <c r="G1925" s="239"/>
      <c r="H1925" s="242">
        <v>19.449999999999999</v>
      </c>
      <c r="I1925" s="243"/>
      <c r="J1925" s="239"/>
      <c r="K1925" s="239"/>
      <c r="L1925" s="244"/>
      <c r="M1925" s="245"/>
      <c r="N1925" s="246"/>
      <c r="O1925" s="246"/>
      <c r="P1925" s="246"/>
      <c r="Q1925" s="246"/>
      <c r="R1925" s="246"/>
      <c r="S1925" s="246"/>
      <c r="T1925" s="247"/>
      <c r="U1925" s="14"/>
      <c r="V1925" s="14"/>
      <c r="W1925" s="14"/>
      <c r="X1925" s="14"/>
      <c r="Y1925" s="14"/>
      <c r="Z1925" s="14"/>
      <c r="AA1925" s="14"/>
      <c r="AB1925" s="14"/>
      <c r="AC1925" s="14"/>
      <c r="AD1925" s="14"/>
      <c r="AE1925" s="14"/>
      <c r="AT1925" s="248" t="s">
        <v>167</v>
      </c>
      <c r="AU1925" s="248" t="s">
        <v>87</v>
      </c>
      <c r="AV1925" s="14" t="s">
        <v>87</v>
      </c>
      <c r="AW1925" s="14" t="s">
        <v>33</v>
      </c>
      <c r="AX1925" s="14" t="s">
        <v>78</v>
      </c>
      <c r="AY1925" s="248" t="s">
        <v>157</v>
      </c>
    </row>
    <row r="1926" s="14" customFormat="1">
      <c r="A1926" s="14"/>
      <c r="B1926" s="238"/>
      <c r="C1926" s="239"/>
      <c r="D1926" s="229" t="s">
        <v>167</v>
      </c>
      <c r="E1926" s="240" t="s">
        <v>1</v>
      </c>
      <c r="F1926" s="241" t="s">
        <v>3747</v>
      </c>
      <c r="G1926" s="239"/>
      <c r="H1926" s="242">
        <v>17.100000000000001</v>
      </c>
      <c r="I1926" s="243"/>
      <c r="J1926" s="239"/>
      <c r="K1926" s="239"/>
      <c r="L1926" s="244"/>
      <c r="M1926" s="245"/>
      <c r="N1926" s="246"/>
      <c r="O1926" s="246"/>
      <c r="P1926" s="246"/>
      <c r="Q1926" s="246"/>
      <c r="R1926" s="246"/>
      <c r="S1926" s="246"/>
      <c r="T1926" s="247"/>
      <c r="U1926" s="14"/>
      <c r="V1926" s="14"/>
      <c r="W1926" s="14"/>
      <c r="X1926" s="14"/>
      <c r="Y1926" s="14"/>
      <c r="Z1926" s="14"/>
      <c r="AA1926" s="14"/>
      <c r="AB1926" s="14"/>
      <c r="AC1926" s="14"/>
      <c r="AD1926" s="14"/>
      <c r="AE1926" s="14"/>
      <c r="AT1926" s="248" t="s">
        <v>167</v>
      </c>
      <c r="AU1926" s="248" t="s">
        <v>87</v>
      </c>
      <c r="AV1926" s="14" t="s">
        <v>87</v>
      </c>
      <c r="AW1926" s="14" t="s">
        <v>33</v>
      </c>
      <c r="AX1926" s="14" t="s">
        <v>78</v>
      </c>
      <c r="AY1926" s="248" t="s">
        <v>157</v>
      </c>
    </row>
    <row r="1927" s="14" customFormat="1">
      <c r="A1927" s="14"/>
      <c r="B1927" s="238"/>
      <c r="C1927" s="239"/>
      <c r="D1927" s="229" t="s">
        <v>167</v>
      </c>
      <c r="E1927" s="240" t="s">
        <v>1</v>
      </c>
      <c r="F1927" s="241" t="s">
        <v>3748</v>
      </c>
      <c r="G1927" s="239"/>
      <c r="H1927" s="242">
        <v>5.7999999999999998</v>
      </c>
      <c r="I1927" s="243"/>
      <c r="J1927" s="239"/>
      <c r="K1927" s="239"/>
      <c r="L1927" s="244"/>
      <c r="M1927" s="245"/>
      <c r="N1927" s="246"/>
      <c r="O1927" s="246"/>
      <c r="P1927" s="246"/>
      <c r="Q1927" s="246"/>
      <c r="R1927" s="246"/>
      <c r="S1927" s="246"/>
      <c r="T1927" s="247"/>
      <c r="U1927" s="14"/>
      <c r="V1927" s="14"/>
      <c r="W1927" s="14"/>
      <c r="X1927" s="14"/>
      <c r="Y1927" s="14"/>
      <c r="Z1927" s="14"/>
      <c r="AA1927" s="14"/>
      <c r="AB1927" s="14"/>
      <c r="AC1927" s="14"/>
      <c r="AD1927" s="14"/>
      <c r="AE1927" s="14"/>
      <c r="AT1927" s="248" t="s">
        <v>167</v>
      </c>
      <c r="AU1927" s="248" t="s">
        <v>87</v>
      </c>
      <c r="AV1927" s="14" t="s">
        <v>87</v>
      </c>
      <c r="AW1927" s="14" t="s">
        <v>33</v>
      </c>
      <c r="AX1927" s="14" t="s">
        <v>78</v>
      </c>
      <c r="AY1927" s="248" t="s">
        <v>157</v>
      </c>
    </row>
    <row r="1928" s="14" customFormat="1">
      <c r="A1928" s="14"/>
      <c r="B1928" s="238"/>
      <c r="C1928" s="239"/>
      <c r="D1928" s="229" t="s">
        <v>167</v>
      </c>
      <c r="E1928" s="240" t="s">
        <v>1</v>
      </c>
      <c r="F1928" s="241" t="s">
        <v>3749</v>
      </c>
      <c r="G1928" s="239"/>
      <c r="H1928" s="242">
        <v>7</v>
      </c>
      <c r="I1928" s="243"/>
      <c r="J1928" s="239"/>
      <c r="K1928" s="239"/>
      <c r="L1928" s="244"/>
      <c r="M1928" s="245"/>
      <c r="N1928" s="246"/>
      <c r="O1928" s="246"/>
      <c r="P1928" s="246"/>
      <c r="Q1928" s="246"/>
      <c r="R1928" s="246"/>
      <c r="S1928" s="246"/>
      <c r="T1928" s="247"/>
      <c r="U1928" s="14"/>
      <c r="V1928" s="14"/>
      <c r="W1928" s="14"/>
      <c r="X1928" s="14"/>
      <c r="Y1928" s="14"/>
      <c r="Z1928" s="14"/>
      <c r="AA1928" s="14"/>
      <c r="AB1928" s="14"/>
      <c r="AC1928" s="14"/>
      <c r="AD1928" s="14"/>
      <c r="AE1928" s="14"/>
      <c r="AT1928" s="248" t="s">
        <v>167</v>
      </c>
      <c r="AU1928" s="248" t="s">
        <v>87</v>
      </c>
      <c r="AV1928" s="14" t="s">
        <v>87</v>
      </c>
      <c r="AW1928" s="14" t="s">
        <v>33</v>
      </c>
      <c r="AX1928" s="14" t="s">
        <v>78</v>
      </c>
      <c r="AY1928" s="248" t="s">
        <v>157</v>
      </c>
    </row>
    <row r="1929" s="14" customFormat="1">
      <c r="A1929" s="14"/>
      <c r="B1929" s="238"/>
      <c r="C1929" s="239"/>
      <c r="D1929" s="229" t="s">
        <v>167</v>
      </c>
      <c r="E1929" s="240" t="s">
        <v>1</v>
      </c>
      <c r="F1929" s="241" t="s">
        <v>3750</v>
      </c>
      <c r="G1929" s="239"/>
      <c r="H1929" s="242">
        <v>10.449999999999999</v>
      </c>
      <c r="I1929" s="243"/>
      <c r="J1929" s="239"/>
      <c r="K1929" s="239"/>
      <c r="L1929" s="244"/>
      <c r="M1929" s="245"/>
      <c r="N1929" s="246"/>
      <c r="O1929" s="246"/>
      <c r="P1929" s="246"/>
      <c r="Q1929" s="246"/>
      <c r="R1929" s="246"/>
      <c r="S1929" s="246"/>
      <c r="T1929" s="247"/>
      <c r="U1929" s="14"/>
      <c r="V1929" s="14"/>
      <c r="W1929" s="14"/>
      <c r="X1929" s="14"/>
      <c r="Y1929" s="14"/>
      <c r="Z1929" s="14"/>
      <c r="AA1929" s="14"/>
      <c r="AB1929" s="14"/>
      <c r="AC1929" s="14"/>
      <c r="AD1929" s="14"/>
      <c r="AE1929" s="14"/>
      <c r="AT1929" s="248" t="s">
        <v>167</v>
      </c>
      <c r="AU1929" s="248" t="s">
        <v>87</v>
      </c>
      <c r="AV1929" s="14" t="s">
        <v>87</v>
      </c>
      <c r="AW1929" s="14" t="s">
        <v>33</v>
      </c>
      <c r="AX1929" s="14" t="s">
        <v>78</v>
      </c>
      <c r="AY1929" s="248" t="s">
        <v>157</v>
      </c>
    </row>
    <row r="1930" s="14" customFormat="1">
      <c r="A1930" s="14"/>
      <c r="B1930" s="238"/>
      <c r="C1930" s="239"/>
      <c r="D1930" s="229" t="s">
        <v>167</v>
      </c>
      <c r="E1930" s="240" t="s">
        <v>1</v>
      </c>
      <c r="F1930" s="241" t="s">
        <v>3751</v>
      </c>
      <c r="G1930" s="239"/>
      <c r="H1930" s="242">
        <v>13.65</v>
      </c>
      <c r="I1930" s="243"/>
      <c r="J1930" s="239"/>
      <c r="K1930" s="239"/>
      <c r="L1930" s="244"/>
      <c r="M1930" s="245"/>
      <c r="N1930" s="246"/>
      <c r="O1930" s="246"/>
      <c r="P1930" s="246"/>
      <c r="Q1930" s="246"/>
      <c r="R1930" s="246"/>
      <c r="S1930" s="246"/>
      <c r="T1930" s="247"/>
      <c r="U1930" s="14"/>
      <c r="V1930" s="14"/>
      <c r="W1930" s="14"/>
      <c r="X1930" s="14"/>
      <c r="Y1930" s="14"/>
      <c r="Z1930" s="14"/>
      <c r="AA1930" s="14"/>
      <c r="AB1930" s="14"/>
      <c r="AC1930" s="14"/>
      <c r="AD1930" s="14"/>
      <c r="AE1930" s="14"/>
      <c r="AT1930" s="248" t="s">
        <v>167</v>
      </c>
      <c r="AU1930" s="248" t="s">
        <v>87</v>
      </c>
      <c r="AV1930" s="14" t="s">
        <v>87</v>
      </c>
      <c r="AW1930" s="14" t="s">
        <v>33</v>
      </c>
      <c r="AX1930" s="14" t="s">
        <v>78</v>
      </c>
      <c r="AY1930" s="248" t="s">
        <v>157</v>
      </c>
    </row>
    <row r="1931" s="14" customFormat="1">
      <c r="A1931" s="14"/>
      <c r="B1931" s="238"/>
      <c r="C1931" s="239"/>
      <c r="D1931" s="229" t="s">
        <v>167</v>
      </c>
      <c r="E1931" s="240" t="s">
        <v>1</v>
      </c>
      <c r="F1931" s="241" t="s">
        <v>3752</v>
      </c>
      <c r="G1931" s="239"/>
      <c r="H1931" s="242">
        <v>10.5</v>
      </c>
      <c r="I1931" s="243"/>
      <c r="J1931" s="239"/>
      <c r="K1931" s="239"/>
      <c r="L1931" s="244"/>
      <c r="M1931" s="245"/>
      <c r="N1931" s="246"/>
      <c r="O1931" s="246"/>
      <c r="P1931" s="246"/>
      <c r="Q1931" s="246"/>
      <c r="R1931" s="246"/>
      <c r="S1931" s="246"/>
      <c r="T1931" s="247"/>
      <c r="U1931" s="14"/>
      <c r="V1931" s="14"/>
      <c r="W1931" s="14"/>
      <c r="X1931" s="14"/>
      <c r="Y1931" s="14"/>
      <c r="Z1931" s="14"/>
      <c r="AA1931" s="14"/>
      <c r="AB1931" s="14"/>
      <c r="AC1931" s="14"/>
      <c r="AD1931" s="14"/>
      <c r="AE1931" s="14"/>
      <c r="AT1931" s="248" t="s">
        <v>167</v>
      </c>
      <c r="AU1931" s="248" t="s">
        <v>87</v>
      </c>
      <c r="AV1931" s="14" t="s">
        <v>87</v>
      </c>
      <c r="AW1931" s="14" t="s">
        <v>33</v>
      </c>
      <c r="AX1931" s="14" t="s">
        <v>78</v>
      </c>
      <c r="AY1931" s="248" t="s">
        <v>157</v>
      </c>
    </row>
    <row r="1932" s="14" customFormat="1">
      <c r="A1932" s="14"/>
      <c r="B1932" s="238"/>
      <c r="C1932" s="239"/>
      <c r="D1932" s="229" t="s">
        <v>167</v>
      </c>
      <c r="E1932" s="240" t="s">
        <v>1</v>
      </c>
      <c r="F1932" s="241" t="s">
        <v>3753</v>
      </c>
      <c r="G1932" s="239"/>
      <c r="H1932" s="242">
        <v>11.699999999999999</v>
      </c>
      <c r="I1932" s="243"/>
      <c r="J1932" s="239"/>
      <c r="K1932" s="239"/>
      <c r="L1932" s="244"/>
      <c r="M1932" s="245"/>
      <c r="N1932" s="246"/>
      <c r="O1932" s="246"/>
      <c r="P1932" s="246"/>
      <c r="Q1932" s="246"/>
      <c r="R1932" s="246"/>
      <c r="S1932" s="246"/>
      <c r="T1932" s="247"/>
      <c r="U1932" s="14"/>
      <c r="V1932" s="14"/>
      <c r="W1932" s="14"/>
      <c r="X1932" s="14"/>
      <c r="Y1932" s="14"/>
      <c r="Z1932" s="14"/>
      <c r="AA1932" s="14"/>
      <c r="AB1932" s="14"/>
      <c r="AC1932" s="14"/>
      <c r="AD1932" s="14"/>
      <c r="AE1932" s="14"/>
      <c r="AT1932" s="248" t="s">
        <v>167</v>
      </c>
      <c r="AU1932" s="248" t="s">
        <v>87</v>
      </c>
      <c r="AV1932" s="14" t="s">
        <v>87</v>
      </c>
      <c r="AW1932" s="14" t="s">
        <v>33</v>
      </c>
      <c r="AX1932" s="14" t="s">
        <v>78</v>
      </c>
      <c r="AY1932" s="248" t="s">
        <v>157</v>
      </c>
    </row>
    <row r="1933" s="14" customFormat="1">
      <c r="A1933" s="14"/>
      <c r="B1933" s="238"/>
      <c r="C1933" s="239"/>
      <c r="D1933" s="229" t="s">
        <v>167</v>
      </c>
      <c r="E1933" s="240" t="s">
        <v>1</v>
      </c>
      <c r="F1933" s="241" t="s">
        <v>3754</v>
      </c>
      <c r="G1933" s="239"/>
      <c r="H1933" s="242">
        <v>4.0800000000000001</v>
      </c>
      <c r="I1933" s="243"/>
      <c r="J1933" s="239"/>
      <c r="K1933" s="239"/>
      <c r="L1933" s="244"/>
      <c r="M1933" s="245"/>
      <c r="N1933" s="246"/>
      <c r="O1933" s="246"/>
      <c r="P1933" s="246"/>
      <c r="Q1933" s="246"/>
      <c r="R1933" s="246"/>
      <c r="S1933" s="246"/>
      <c r="T1933" s="247"/>
      <c r="U1933" s="14"/>
      <c r="V1933" s="14"/>
      <c r="W1933" s="14"/>
      <c r="X1933" s="14"/>
      <c r="Y1933" s="14"/>
      <c r="Z1933" s="14"/>
      <c r="AA1933" s="14"/>
      <c r="AB1933" s="14"/>
      <c r="AC1933" s="14"/>
      <c r="AD1933" s="14"/>
      <c r="AE1933" s="14"/>
      <c r="AT1933" s="248" t="s">
        <v>167</v>
      </c>
      <c r="AU1933" s="248" t="s">
        <v>87</v>
      </c>
      <c r="AV1933" s="14" t="s">
        <v>87</v>
      </c>
      <c r="AW1933" s="14" t="s">
        <v>33</v>
      </c>
      <c r="AX1933" s="14" t="s">
        <v>78</v>
      </c>
      <c r="AY1933" s="248" t="s">
        <v>157</v>
      </c>
    </row>
    <row r="1934" s="15" customFormat="1">
      <c r="A1934" s="15"/>
      <c r="B1934" s="249"/>
      <c r="C1934" s="250"/>
      <c r="D1934" s="229" t="s">
        <v>167</v>
      </c>
      <c r="E1934" s="251" t="s">
        <v>1</v>
      </c>
      <c r="F1934" s="252" t="s">
        <v>171</v>
      </c>
      <c r="G1934" s="250"/>
      <c r="H1934" s="253">
        <v>182.03000000000003</v>
      </c>
      <c r="I1934" s="254"/>
      <c r="J1934" s="250"/>
      <c r="K1934" s="250"/>
      <c r="L1934" s="255"/>
      <c r="M1934" s="256"/>
      <c r="N1934" s="257"/>
      <c r="O1934" s="257"/>
      <c r="P1934" s="257"/>
      <c r="Q1934" s="257"/>
      <c r="R1934" s="257"/>
      <c r="S1934" s="257"/>
      <c r="T1934" s="258"/>
      <c r="U1934" s="15"/>
      <c r="V1934" s="15"/>
      <c r="W1934" s="15"/>
      <c r="X1934" s="15"/>
      <c r="Y1934" s="15"/>
      <c r="Z1934" s="15"/>
      <c r="AA1934" s="15"/>
      <c r="AB1934" s="15"/>
      <c r="AC1934" s="15"/>
      <c r="AD1934" s="15"/>
      <c r="AE1934" s="15"/>
      <c r="AT1934" s="259" t="s">
        <v>167</v>
      </c>
      <c r="AU1934" s="259" t="s">
        <v>87</v>
      </c>
      <c r="AV1934" s="15" t="s">
        <v>165</v>
      </c>
      <c r="AW1934" s="15" t="s">
        <v>33</v>
      </c>
      <c r="AX1934" s="15" t="s">
        <v>85</v>
      </c>
      <c r="AY1934" s="259" t="s">
        <v>157</v>
      </c>
    </row>
    <row r="1935" s="2" customFormat="1" ht="33" customHeight="1">
      <c r="A1935" s="38"/>
      <c r="B1935" s="39"/>
      <c r="C1935" s="260" t="s">
        <v>3755</v>
      </c>
      <c r="D1935" s="260" t="s">
        <v>240</v>
      </c>
      <c r="E1935" s="261" t="s">
        <v>3756</v>
      </c>
      <c r="F1935" s="262" t="s">
        <v>3757</v>
      </c>
      <c r="G1935" s="263" t="s">
        <v>174</v>
      </c>
      <c r="H1935" s="264">
        <v>20.933</v>
      </c>
      <c r="I1935" s="265"/>
      <c r="J1935" s="266">
        <f>ROUND(I1935*H1935,2)</f>
        <v>0</v>
      </c>
      <c r="K1935" s="262" t="s">
        <v>164</v>
      </c>
      <c r="L1935" s="267"/>
      <c r="M1935" s="268" t="s">
        <v>1</v>
      </c>
      <c r="N1935" s="269" t="s">
        <v>43</v>
      </c>
      <c r="O1935" s="91"/>
      <c r="P1935" s="223">
        <f>O1935*H1935</f>
        <v>0</v>
      </c>
      <c r="Q1935" s="223">
        <v>0.021999999999999999</v>
      </c>
      <c r="R1935" s="223">
        <f>Q1935*H1935</f>
        <v>0.46052599999999999</v>
      </c>
      <c r="S1935" s="223">
        <v>0</v>
      </c>
      <c r="T1935" s="224">
        <f>S1935*H1935</f>
        <v>0</v>
      </c>
      <c r="U1935" s="38"/>
      <c r="V1935" s="38"/>
      <c r="W1935" s="38"/>
      <c r="X1935" s="38"/>
      <c r="Y1935" s="38"/>
      <c r="Z1935" s="38"/>
      <c r="AA1935" s="38"/>
      <c r="AB1935" s="38"/>
      <c r="AC1935" s="38"/>
      <c r="AD1935" s="38"/>
      <c r="AE1935" s="38"/>
      <c r="AR1935" s="225" t="s">
        <v>367</v>
      </c>
      <c r="AT1935" s="225" t="s">
        <v>240</v>
      </c>
      <c r="AU1935" s="225" t="s">
        <v>87</v>
      </c>
      <c r="AY1935" s="17" t="s">
        <v>157</v>
      </c>
      <c r="BE1935" s="226">
        <f>IF(N1935="základní",J1935,0)</f>
        <v>0</v>
      </c>
      <c r="BF1935" s="226">
        <f>IF(N1935="snížená",J1935,0)</f>
        <v>0</v>
      </c>
      <c r="BG1935" s="226">
        <f>IF(N1935="zákl. přenesená",J1935,0)</f>
        <v>0</v>
      </c>
      <c r="BH1935" s="226">
        <f>IF(N1935="sníž. přenesená",J1935,0)</f>
        <v>0</v>
      </c>
      <c r="BI1935" s="226">
        <f>IF(N1935="nulová",J1935,0)</f>
        <v>0</v>
      </c>
      <c r="BJ1935" s="17" t="s">
        <v>85</v>
      </c>
      <c r="BK1935" s="226">
        <f>ROUND(I1935*H1935,2)</f>
        <v>0</v>
      </c>
      <c r="BL1935" s="17" t="s">
        <v>254</v>
      </c>
      <c r="BM1935" s="225" t="s">
        <v>3758</v>
      </c>
    </row>
    <row r="1936" s="14" customFormat="1">
      <c r="A1936" s="14"/>
      <c r="B1936" s="238"/>
      <c r="C1936" s="239"/>
      <c r="D1936" s="229" t="s">
        <v>167</v>
      </c>
      <c r="E1936" s="239"/>
      <c r="F1936" s="241" t="s">
        <v>3759</v>
      </c>
      <c r="G1936" s="239"/>
      <c r="H1936" s="242">
        <v>20.933</v>
      </c>
      <c r="I1936" s="243"/>
      <c r="J1936" s="239"/>
      <c r="K1936" s="239"/>
      <c r="L1936" s="244"/>
      <c r="M1936" s="245"/>
      <c r="N1936" s="246"/>
      <c r="O1936" s="246"/>
      <c r="P1936" s="246"/>
      <c r="Q1936" s="246"/>
      <c r="R1936" s="246"/>
      <c r="S1936" s="246"/>
      <c r="T1936" s="247"/>
      <c r="U1936" s="14"/>
      <c r="V1936" s="14"/>
      <c r="W1936" s="14"/>
      <c r="X1936" s="14"/>
      <c r="Y1936" s="14"/>
      <c r="Z1936" s="14"/>
      <c r="AA1936" s="14"/>
      <c r="AB1936" s="14"/>
      <c r="AC1936" s="14"/>
      <c r="AD1936" s="14"/>
      <c r="AE1936" s="14"/>
      <c r="AT1936" s="248" t="s">
        <v>167</v>
      </c>
      <c r="AU1936" s="248" t="s">
        <v>87</v>
      </c>
      <c r="AV1936" s="14" t="s">
        <v>87</v>
      </c>
      <c r="AW1936" s="14" t="s">
        <v>4</v>
      </c>
      <c r="AX1936" s="14" t="s">
        <v>85</v>
      </c>
      <c r="AY1936" s="248" t="s">
        <v>157</v>
      </c>
    </row>
    <row r="1937" s="2" customFormat="1" ht="44.25" customHeight="1">
      <c r="A1937" s="38"/>
      <c r="B1937" s="39"/>
      <c r="C1937" s="214" t="s">
        <v>3760</v>
      </c>
      <c r="D1937" s="214" t="s">
        <v>160</v>
      </c>
      <c r="E1937" s="215" t="s">
        <v>3761</v>
      </c>
      <c r="F1937" s="216" t="s">
        <v>3762</v>
      </c>
      <c r="G1937" s="217" t="s">
        <v>174</v>
      </c>
      <c r="H1937" s="218">
        <v>453.37</v>
      </c>
      <c r="I1937" s="219"/>
      <c r="J1937" s="220">
        <f>ROUND(I1937*H1937,2)</f>
        <v>0</v>
      </c>
      <c r="K1937" s="216" t="s">
        <v>164</v>
      </c>
      <c r="L1937" s="44"/>
      <c r="M1937" s="221" t="s">
        <v>1</v>
      </c>
      <c r="N1937" s="222" t="s">
        <v>43</v>
      </c>
      <c r="O1937" s="91"/>
      <c r="P1937" s="223">
        <f>O1937*H1937</f>
        <v>0</v>
      </c>
      <c r="Q1937" s="223">
        <v>0.0053800000000000002</v>
      </c>
      <c r="R1937" s="223">
        <f>Q1937*H1937</f>
        <v>2.4391305999999999</v>
      </c>
      <c r="S1937" s="223">
        <v>0</v>
      </c>
      <c r="T1937" s="224">
        <f>S1937*H1937</f>
        <v>0</v>
      </c>
      <c r="U1937" s="38"/>
      <c r="V1937" s="38"/>
      <c r="W1937" s="38"/>
      <c r="X1937" s="38"/>
      <c r="Y1937" s="38"/>
      <c r="Z1937" s="38"/>
      <c r="AA1937" s="38"/>
      <c r="AB1937" s="38"/>
      <c r="AC1937" s="38"/>
      <c r="AD1937" s="38"/>
      <c r="AE1937" s="38"/>
      <c r="AR1937" s="225" t="s">
        <v>254</v>
      </c>
      <c r="AT1937" s="225" t="s">
        <v>160</v>
      </c>
      <c r="AU1937" s="225" t="s">
        <v>87</v>
      </c>
      <c r="AY1937" s="17" t="s">
        <v>157</v>
      </c>
      <c r="BE1937" s="226">
        <f>IF(N1937="základní",J1937,0)</f>
        <v>0</v>
      </c>
      <c r="BF1937" s="226">
        <f>IF(N1937="snížená",J1937,0)</f>
        <v>0</v>
      </c>
      <c r="BG1937" s="226">
        <f>IF(N1937="zákl. přenesená",J1937,0)</f>
        <v>0</v>
      </c>
      <c r="BH1937" s="226">
        <f>IF(N1937="sníž. přenesená",J1937,0)</f>
        <v>0</v>
      </c>
      <c r="BI1937" s="226">
        <f>IF(N1937="nulová",J1937,0)</f>
        <v>0</v>
      </c>
      <c r="BJ1937" s="17" t="s">
        <v>85</v>
      </c>
      <c r="BK1937" s="226">
        <f>ROUND(I1937*H1937,2)</f>
        <v>0</v>
      </c>
      <c r="BL1937" s="17" t="s">
        <v>254</v>
      </c>
      <c r="BM1937" s="225" t="s">
        <v>3763</v>
      </c>
    </row>
    <row r="1938" s="14" customFormat="1">
      <c r="A1938" s="14"/>
      <c r="B1938" s="238"/>
      <c r="C1938" s="239"/>
      <c r="D1938" s="229" t="s">
        <v>167</v>
      </c>
      <c r="E1938" s="240" t="s">
        <v>1</v>
      </c>
      <c r="F1938" s="241" t="s">
        <v>3764</v>
      </c>
      <c r="G1938" s="239"/>
      <c r="H1938" s="242">
        <v>453.37</v>
      </c>
      <c r="I1938" s="243"/>
      <c r="J1938" s="239"/>
      <c r="K1938" s="239"/>
      <c r="L1938" s="244"/>
      <c r="M1938" s="245"/>
      <c r="N1938" s="246"/>
      <c r="O1938" s="246"/>
      <c r="P1938" s="246"/>
      <c r="Q1938" s="246"/>
      <c r="R1938" s="246"/>
      <c r="S1938" s="246"/>
      <c r="T1938" s="247"/>
      <c r="U1938" s="14"/>
      <c r="V1938" s="14"/>
      <c r="W1938" s="14"/>
      <c r="X1938" s="14"/>
      <c r="Y1938" s="14"/>
      <c r="Z1938" s="14"/>
      <c r="AA1938" s="14"/>
      <c r="AB1938" s="14"/>
      <c r="AC1938" s="14"/>
      <c r="AD1938" s="14"/>
      <c r="AE1938" s="14"/>
      <c r="AT1938" s="248" t="s">
        <v>167</v>
      </c>
      <c r="AU1938" s="248" t="s">
        <v>87</v>
      </c>
      <c r="AV1938" s="14" t="s">
        <v>87</v>
      </c>
      <c r="AW1938" s="14" t="s">
        <v>33</v>
      </c>
      <c r="AX1938" s="14" t="s">
        <v>78</v>
      </c>
      <c r="AY1938" s="248" t="s">
        <v>157</v>
      </c>
    </row>
    <row r="1939" s="15" customFormat="1">
      <c r="A1939" s="15"/>
      <c r="B1939" s="249"/>
      <c r="C1939" s="250"/>
      <c r="D1939" s="229" t="s">
        <v>167</v>
      </c>
      <c r="E1939" s="251" t="s">
        <v>1</v>
      </c>
      <c r="F1939" s="252" t="s">
        <v>171</v>
      </c>
      <c r="G1939" s="250"/>
      <c r="H1939" s="253">
        <v>453.37</v>
      </c>
      <c r="I1939" s="254"/>
      <c r="J1939" s="250"/>
      <c r="K1939" s="250"/>
      <c r="L1939" s="255"/>
      <c r="M1939" s="256"/>
      <c r="N1939" s="257"/>
      <c r="O1939" s="257"/>
      <c r="P1939" s="257"/>
      <c r="Q1939" s="257"/>
      <c r="R1939" s="257"/>
      <c r="S1939" s="257"/>
      <c r="T1939" s="258"/>
      <c r="U1939" s="15"/>
      <c r="V1939" s="15"/>
      <c r="W1939" s="15"/>
      <c r="X1939" s="15"/>
      <c r="Y1939" s="15"/>
      <c r="Z1939" s="15"/>
      <c r="AA1939" s="15"/>
      <c r="AB1939" s="15"/>
      <c r="AC1939" s="15"/>
      <c r="AD1939" s="15"/>
      <c r="AE1939" s="15"/>
      <c r="AT1939" s="259" t="s">
        <v>167</v>
      </c>
      <c r="AU1939" s="259" t="s">
        <v>87</v>
      </c>
      <c r="AV1939" s="15" t="s">
        <v>165</v>
      </c>
      <c r="AW1939" s="15" t="s">
        <v>33</v>
      </c>
      <c r="AX1939" s="15" t="s">
        <v>85</v>
      </c>
      <c r="AY1939" s="259" t="s">
        <v>157</v>
      </c>
    </row>
    <row r="1940" s="2" customFormat="1" ht="33" customHeight="1">
      <c r="A1940" s="38"/>
      <c r="B1940" s="39"/>
      <c r="C1940" s="260" t="s">
        <v>3765</v>
      </c>
      <c r="D1940" s="260" t="s">
        <v>240</v>
      </c>
      <c r="E1940" s="261" t="s">
        <v>3766</v>
      </c>
      <c r="F1940" s="262" t="s">
        <v>3767</v>
      </c>
      <c r="G1940" s="263" t="s">
        <v>174</v>
      </c>
      <c r="H1940" s="264">
        <v>296.37299999999999</v>
      </c>
      <c r="I1940" s="265"/>
      <c r="J1940" s="266">
        <f>ROUND(I1940*H1940,2)</f>
        <v>0</v>
      </c>
      <c r="K1940" s="262" t="s">
        <v>164</v>
      </c>
      <c r="L1940" s="267"/>
      <c r="M1940" s="268" t="s">
        <v>1</v>
      </c>
      <c r="N1940" s="269" t="s">
        <v>43</v>
      </c>
      <c r="O1940" s="91"/>
      <c r="P1940" s="223">
        <f>O1940*H1940</f>
        <v>0</v>
      </c>
      <c r="Q1940" s="223">
        <v>0.021999999999999999</v>
      </c>
      <c r="R1940" s="223">
        <f>Q1940*H1940</f>
        <v>6.5202059999999991</v>
      </c>
      <c r="S1940" s="223">
        <v>0</v>
      </c>
      <c r="T1940" s="224">
        <f>S1940*H1940</f>
        <v>0</v>
      </c>
      <c r="U1940" s="38"/>
      <c r="V1940" s="38"/>
      <c r="W1940" s="38"/>
      <c r="X1940" s="38"/>
      <c r="Y1940" s="38"/>
      <c r="Z1940" s="38"/>
      <c r="AA1940" s="38"/>
      <c r="AB1940" s="38"/>
      <c r="AC1940" s="38"/>
      <c r="AD1940" s="38"/>
      <c r="AE1940" s="38"/>
      <c r="AR1940" s="225" t="s">
        <v>367</v>
      </c>
      <c r="AT1940" s="225" t="s">
        <v>240</v>
      </c>
      <c r="AU1940" s="225" t="s">
        <v>87</v>
      </c>
      <c r="AY1940" s="17" t="s">
        <v>157</v>
      </c>
      <c r="BE1940" s="226">
        <f>IF(N1940="základní",J1940,0)</f>
        <v>0</v>
      </c>
      <c r="BF1940" s="226">
        <f>IF(N1940="snížená",J1940,0)</f>
        <v>0</v>
      </c>
      <c r="BG1940" s="226">
        <f>IF(N1940="zákl. přenesená",J1940,0)</f>
        <v>0</v>
      </c>
      <c r="BH1940" s="226">
        <f>IF(N1940="sníž. přenesená",J1940,0)</f>
        <v>0</v>
      </c>
      <c r="BI1940" s="226">
        <f>IF(N1940="nulová",J1940,0)</f>
        <v>0</v>
      </c>
      <c r="BJ1940" s="17" t="s">
        <v>85</v>
      </c>
      <c r="BK1940" s="226">
        <f>ROUND(I1940*H1940,2)</f>
        <v>0</v>
      </c>
      <c r="BL1940" s="17" t="s">
        <v>254</v>
      </c>
      <c r="BM1940" s="225" t="s">
        <v>3768</v>
      </c>
    </row>
    <row r="1941" s="13" customFormat="1">
      <c r="A1941" s="13"/>
      <c r="B1941" s="227"/>
      <c r="C1941" s="228"/>
      <c r="D1941" s="229" t="s">
        <v>167</v>
      </c>
      <c r="E1941" s="230" t="s">
        <v>1</v>
      </c>
      <c r="F1941" s="231" t="s">
        <v>189</v>
      </c>
      <c r="G1941" s="228"/>
      <c r="H1941" s="230" t="s">
        <v>1</v>
      </c>
      <c r="I1941" s="232"/>
      <c r="J1941" s="228"/>
      <c r="K1941" s="228"/>
      <c r="L1941" s="233"/>
      <c r="M1941" s="234"/>
      <c r="N1941" s="235"/>
      <c r="O1941" s="235"/>
      <c r="P1941" s="235"/>
      <c r="Q1941" s="235"/>
      <c r="R1941" s="235"/>
      <c r="S1941" s="235"/>
      <c r="T1941" s="236"/>
      <c r="U1941" s="13"/>
      <c r="V1941" s="13"/>
      <c r="W1941" s="13"/>
      <c r="X1941" s="13"/>
      <c r="Y1941" s="13"/>
      <c r="Z1941" s="13"/>
      <c r="AA1941" s="13"/>
      <c r="AB1941" s="13"/>
      <c r="AC1941" s="13"/>
      <c r="AD1941" s="13"/>
      <c r="AE1941" s="13"/>
      <c r="AT1941" s="237" t="s">
        <v>167</v>
      </c>
      <c r="AU1941" s="237" t="s">
        <v>87</v>
      </c>
      <c r="AV1941" s="13" t="s">
        <v>85</v>
      </c>
      <c r="AW1941" s="13" t="s">
        <v>33</v>
      </c>
      <c r="AX1941" s="13" t="s">
        <v>78</v>
      </c>
      <c r="AY1941" s="237" t="s">
        <v>157</v>
      </c>
    </row>
    <row r="1942" s="14" customFormat="1">
      <c r="A1942" s="14"/>
      <c r="B1942" s="238"/>
      <c r="C1942" s="239"/>
      <c r="D1942" s="229" t="s">
        <v>167</v>
      </c>
      <c r="E1942" s="240" t="s">
        <v>1</v>
      </c>
      <c r="F1942" s="241" t="s">
        <v>3769</v>
      </c>
      <c r="G1942" s="239"/>
      <c r="H1942" s="242">
        <v>103.05</v>
      </c>
      <c r="I1942" s="243"/>
      <c r="J1942" s="239"/>
      <c r="K1942" s="239"/>
      <c r="L1942" s="244"/>
      <c r="M1942" s="245"/>
      <c r="N1942" s="246"/>
      <c r="O1942" s="246"/>
      <c r="P1942" s="246"/>
      <c r="Q1942" s="246"/>
      <c r="R1942" s="246"/>
      <c r="S1942" s="246"/>
      <c r="T1942" s="247"/>
      <c r="U1942" s="14"/>
      <c r="V1942" s="14"/>
      <c r="W1942" s="14"/>
      <c r="X1942" s="14"/>
      <c r="Y1942" s="14"/>
      <c r="Z1942" s="14"/>
      <c r="AA1942" s="14"/>
      <c r="AB1942" s="14"/>
      <c r="AC1942" s="14"/>
      <c r="AD1942" s="14"/>
      <c r="AE1942" s="14"/>
      <c r="AT1942" s="248" t="s">
        <v>167</v>
      </c>
      <c r="AU1942" s="248" t="s">
        <v>87</v>
      </c>
      <c r="AV1942" s="14" t="s">
        <v>87</v>
      </c>
      <c r="AW1942" s="14" t="s">
        <v>33</v>
      </c>
      <c r="AX1942" s="14" t="s">
        <v>78</v>
      </c>
      <c r="AY1942" s="248" t="s">
        <v>157</v>
      </c>
    </row>
    <row r="1943" s="13" customFormat="1">
      <c r="A1943" s="13"/>
      <c r="B1943" s="227"/>
      <c r="C1943" s="228"/>
      <c r="D1943" s="229" t="s">
        <v>167</v>
      </c>
      <c r="E1943" s="230" t="s">
        <v>1</v>
      </c>
      <c r="F1943" s="231" t="s">
        <v>178</v>
      </c>
      <c r="G1943" s="228"/>
      <c r="H1943" s="230" t="s">
        <v>1</v>
      </c>
      <c r="I1943" s="232"/>
      <c r="J1943" s="228"/>
      <c r="K1943" s="228"/>
      <c r="L1943" s="233"/>
      <c r="M1943" s="234"/>
      <c r="N1943" s="235"/>
      <c r="O1943" s="235"/>
      <c r="P1943" s="235"/>
      <c r="Q1943" s="235"/>
      <c r="R1943" s="235"/>
      <c r="S1943" s="235"/>
      <c r="T1943" s="236"/>
      <c r="U1943" s="13"/>
      <c r="V1943" s="13"/>
      <c r="W1943" s="13"/>
      <c r="X1943" s="13"/>
      <c r="Y1943" s="13"/>
      <c r="Z1943" s="13"/>
      <c r="AA1943" s="13"/>
      <c r="AB1943" s="13"/>
      <c r="AC1943" s="13"/>
      <c r="AD1943" s="13"/>
      <c r="AE1943" s="13"/>
      <c r="AT1943" s="237" t="s">
        <v>167</v>
      </c>
      <c r="AU1943" s="237" t="s">
        <v>87</v>
      </c>
      <c r="AV1943" s="13" t="s">
        <v>85</v>
      </c>
      <c r="AW1943" s="13" t="s">
        <v>33</v>
      </c>
      <c r="AX1943" s="13" t="s">
        <v>78</v>
      </c>
      <c r="AY1943" s="237" t="s">
        <v>157</v>
      </c>
    </row>
    <row r="1944" s="14" customFormat="1">
      <c r="A1944" s="14"/>
      <c r="B1944" s="238"/>
      <c r="C1944" s="239"/>
      <c r="D1944" s="229" t="s">
        <v>167</v>
      </c>
      <c r="E1944" s="240" t="s">
        <v>1</v>
      </c>
      <c r="F1944" s="241" t="s">
        <v>3770</v>
      </c>
      <c r="G1944" s="239"/>
      <c r="H1944" s="242">
        <v>166.38</v>
      </c>
      <c r="I1944" s="243"/>
      <c r="J1944" s="239"/>
      <c r="K1944" s="239"/>
      <c r="L1944" s="244"/>
      <c r="M1944" s="245"/>
      <c r="N1944" s="246"/>
      <c r="O1944" s="246"/>
      <c r="P1944" s="246"/>
      <c r="Q1944" s="246"/>
      <c r="R1944" s="246"/>
      <c r="S1944" s="246"/>
      <c r="T1944" s="247"/>
      <c r="U1944" s="14"/>
      <c r="V1944" s="14"/>
      <c r="W1944" s="14"/>
      <c r="X1944" s="14"/>
      <c r="Y1944" s="14"/>
      <c r="Z1944" s="14"/>
      <c r="AA1944" s="14"/>
      <c r="AB1944" s="14"/>
      <c r="AC1944" s="14"/>
      <c r="AD1944" s="14"/>
      <c r="AE1944" s="14"/>
      <c r="AT1944" s="248" t="s">
        <v>167</v>
      </c>
      <c r="AU1944" s="248" t="s">
        <v>87</v>
      </c>
      <c r="AV1944" s="14" t="s">
        <v>87</v>
      </c>
      <c r="AW1944" s="14" t="s">
        <v>33</v>
      </c>
      <c r="AX1944" s="14" t="s">
        <v>78</v>
      </c>
      <c r="AY1944" s="248" t="s">
        <v>157</v>
      </c>
    </row>
    <row r="1945" s="15" customFormat="1">
      <c r="A1945" s="15"/>
      <c r="B1945" s="249"/>
      <c r="C1945" s="250"/>
      <c r="D1945" s="229" t="s">
        <v>167</v>
      </c>
      <c r="E1945" s="251" t="s">
        <v>1</v>
      </c>
      <c r="F1945" s="252" t="s">
        <v>171</v>
      </c>
      <c r="G1945" s="250"/>
      <c r="H1945" s="253">
        <v>269.43000000000001</v>
      </c>
      <c r="I1945" s="254"/>
      <c r="J1945" s="250"/>
      <c r="K1945" s="250"/>
      <c r="L1945" s="255"/>
      <c r="M1945" s="256"/>
      <c r="N1945" s="257"/>
      <c r="O1945" s="257"/>
      <c r="P1945" s="257"/>
      <c r="Q1945" s="257"/>
      <c r="R1945" s="257"/>
      <c r="S1945" s="257"/>
      <c r="T1945" s="258"/>
      <c r="U1945" s="15"/>
      <c r="V1945" s="15"/>
      <c r="W1945" s="15"/>
      <c r="X1945" s="15"/>
      <c r="Y1945" s="15"/>
      <c r="Z1945" s="15"/>
      <c r="AA1945" s="15"/>
      <c r="AB1945" s="15"/>
      <c r="AC1945" s="15"/>
      <c r="AD1945" s="15"/>
      <c r="AE1945" s="15"/>
      <c r="AT1945" s="259" t="s">
        <v>167</v>
      </c>
      <c r="AU1945" s="259" t="s">
        <v>87</v>
      </c>
      <c r="AV1945" s="15" t="s">
        <v>165</v>
      </c>
      <c r="AW1945" s="15" t="s">
        <v>33</v>
      </c>
      <c r="AX1945" s="15" t="s">
        <v>85</v>
      </c>
      <c r="AY1945" s="259" t="s">
        <v>157</v>
      </c>
    </row>
    <row r="1946" s="14" customFormat="1">
      <c r="A1946" s="14"/>
      <c r="B1946" s="238"/>
      <c r="C1946" s="239"/>
      <c r="D1946" s="229" t="s">
        <v>167</v>
      </c>
      <c r="E1946" s="239"/>
      <c r="F1946" s="241" t="s">
        <v>3771</v>
      </c>
      <c r="G1946" s="239"/>
      <c r="H1946" s="242">
        <v>296.37299999999999</v>
      </c>
      <c r="I1946" s="243"/>
      <c r="J1946" s="239"/>
      <c r="K1946" s="239"/>
      <c r="L1946" s="244"/>
      <c r="M1946" s="245"/>
      <c r="N1946" s="246"/>
      <c r="O1946" s="246"/>
      <c r="P1946" s="246"/>
      <c r="Q1946" s="246"/>
      <c r="R1946" s="246"/>
      <c r="S1946" s="246"/>
      <c r="T1946" s="247"/>
      <c r="U1946" s="14"/>
      <c r="V1946" s="14"/>
      <c r="W1946" s="14"/>
      <c r="X1946" s="14"/>
      <c r="Y1946" s="14"/>
      <c r="Z1946" s="14"/>
      <c r="AA1946" s="14"/>
      <c r="AB1946" s="14"/>
      <c r="AC1946" s="14"/>
      <c r="AD1946" s="14"/>
      <c r="AE1946" s="14"/>
      <c r="AT1946" s="248" t="s">
        <v>167</v>
      </c>
      <c r="AU1946" s="248" t="s">
        <v>87</v>
      </c>
      <c r="AV1946" s="14" t="s">
        <v>87</v>
      </c>
      <c r="AW1946" s="14" t="s">
        <v>4</v>
      </c>
      <c r="AX1946" s="14" t="s">
        <v>85</v>
      </c>
      <c r="AY1946" s="248" t="s">
        <v>157</v>
      </c>
    </row>
    <row r="1947" s="2" customFormat="1" ht="33" customHeight="1">
      <c r="A1947" s="38"/>
      <c r="B1947" s="39"/>
      <c r="C1947" s="260" t="s">
        <v>3772</v>
      </c>
      <c r="D1947" s="260" t="s">
        <v>240</v>
      </c>
      <c r="E1947" s="261" t="s">
        <v>3773</v>
      </c>
      <c r="F1947" s="262" t="s">
        <v>3774</v>
      </c>
      <c r="G1947" s="263" t="s">
        <v>174</v>
      </c>
      <c r="H1947" s="264">
        <v>140.03</v>
      </c>
      <c r="I1947" s="265"/>
      <c r="J1947" s="266">
        <f>ROUND(I1947*H1947,2)</f>
        <v>0</v>
      </c>
      <c r="K1947" s="262" t="s">
        <v>164</v>
      </c>
      <c r="L1947" s="267"/>
      <c r="M1947" s="268" t="s">
        <v>1</v>
      </c>
      <c r="N1947" s="269" t="s">
        <v>43</v>
      </c>
      <c r="O1947" s="91"/>
      <c r="P1947" s="223">
        <f>O1947*H1947</f>
        <v>0</v>
      </c>
      <c r="Q1947" s="223">
        <v>0.021999999999999999</v>
      </c>
      <c r="R1947" s="223">
        <f>Q1947*H1947</f>
        <v>3.08066</v>
      </c>
      <c r="S1947" s="223">
        <v>0</v>
      </c>
      <c r="T1947" s="224">
        <f>S1947*H1947</f>
        <v>0</v>
      </c>
      <c r="U1947" s="38"/>
      <c r="V1947" s="38"/>
      <c r="W1947" s="38"/>
      <c r="X1947" s="38"/>
      <c r="Y1947" s="38"/>
      <c r="Z1947" s="38"/>
      <c r="AA1947" s="38"/>
      <c r="AB1947" s="38"/>
      <c r="AC1947" s="38"/>
      <c r="AD1947" s="38"/>
      <c r="AE1947" s="38"/>
      <c r="AR1947" s="225" t="s">
        <v>367</v>
      </c>
      <c r="AT1947" s="225" t="s">
        <v>240</v>
      </c>
      <c r="AU1947" s="225" t="s">
        <v>87</v>
      </c>
      <c r="AY1947" s="17" t="s">
        <v>157</v>
      </c>
      <c r="BE1947" s="226">
        <f>IF(N1947="základní",J1947,0)</f>
        <v>0</v>
      </c>
      <c r="BF1947" s="226">
        <f>IF(N1947="snížená",J1947,0)</f>
        <v>0</v>
      </c>
      <c r="BG1947" s="226">
        <f>IF(N1947="zákl. přenesená",J1947,0)</f>
        <v>0</v>
      </c>
      <c r="BH1947" s="226">
        <f>IF(N1947="sníž. přenesená",J1947,0)</f>
        <v>0</v>
      </c>
      <c r="BI1947" s="226">
        <f>IF(N1947="nulová",J1947,0)</f>
        <v>0</v>
      </c>
      <c r="BJ1947" s="17" t="s">
        <v>85</v>
      </c>
      <c r="BK1947" s="226">
        <f>ROUND(I1947*H1947,2)</f>
        <v>0</v>
      </c>
      <c r="BL1947" s="17" t="s">
        <v>254</v>
      </c>
      <c r="BM1947" s="225" t="s">
        <v>3775</v>
      </c>
    </row>
    <row r="1948" s="13" customFormat="1">
      <c r="A1948" s="13"/>
      <c r="B1948" s="227"/>
      <c r="C1948" s="228"/>
      <c r="D1948" s="229" t="s">
        <v>167</v>
      </c>
      <c r="E1948" s="230" t="s">
        <v>1</v>
      </c>
      <c r="F1948" s="231" t="s">
        <v>189</v>
      </c>
      <c r="G1948" s="228"/>
      <c r="H1948" s="230" t="s">
        <v>1</v>
      </c>
      <c r="I1948" s="232"/>
      <c r="J1948" s="228"/>
      <c r="K1948" s="228"/>
      <c r="L1948" s="233"/>
      <c r="M1948" s="234"/>
      <c r="N1948" s="235"/>
      <c r="O1948" s="235"/>
      <c r="P1948" s="235"/>
      <c r="Q1948" s="235"/>
      <c r="R1948" s="235"/>
      <c r="S1948" s="235"/>
      <c r="T1948" s="236"/>
      <c r="U1948" s="13"/>
      <c r="V1948" s="13"/>
      <c r="W1948" s="13"/>
      <c r="X1948" s="13"/>
      <c r="Y1948" s="13"/>
      <c r="Z1948" s="13"/>
      <c r="AA1948" s="13"/>
      <c r="AB1948" s="13"/>
      <c r="AC1948" s="13"/>
      <c r="AD1948" s="13"/>
      <c r="AE1948" s="13"/>
      <c r="AT1948" s="237" t="s">
        <v>167</v>
      </c>
      <c r="AU1948" s="237" t="s">
        <v>87</v>
      </c>
      <c r="AV1948" s="13" t="s">
        <v>85</v>
      </c>
      <c r="AW1948" s="13" t="s">
        <v>33</v>
      </c>
      <c r="AX1948" s="13" t="s">
        <v>78</v>
      </c>
      <c r="AY1948" s="237" t="s">
        <v>157</v>
      </c>
    </row>
    <row r="1949" s="14" customFormat="1">
      <c r="A1949" s="14"/>
      <c r="B1949" s="238"/>
      <c r="C1949" s="239"/>
      <c r="D1949" s="229" t="s">
        <v>167</v>
      </c>
      <c r="E1949" s="240" t="s">
        <v>1</v>
      </c>
      <c r="F1949" s="241" t="s">
        <v>3776</v>
      </c>
      <c r="G1949" s="239"/>
      <c r="H1949" s="242">
        <v>30.800000000000001</v>
      </c>
      <c r="I1949" s="243"/>
      <c r="J1949" s="239"/>
      <c r="K1949" s="239"/>
      <c r="L1949" s="244"/>
      <c r="M1949" s="245"/>
      <c r="N1949" s="246"/>
      <c r="O1949" s="246"/>
      <c r="P1949" s="246"/>
      <c r="Q1949" s="246"/>
      <c r="R1949" s="246"/>
      <c r="S1949" s="246"/>
      <c r="T1949" s="247"/>
      <c r="U1949" s="14"/>
      <c r="V1949" s="14"/>
      <c r="W1949" s="14"/>
      <c r="X1949" s="14"/>
      <c r="Y1949" s="14"/>
      <c r="Z1949" s="14"/>
      <c r="AA1949" s="14"/>
      <c r="AB1949" s="14"/>
      <c r="AC1949" s="14"/>
      <c r="AD1949" s="14"/>
      <c r="AE1949" s="14"/>
      <c r="AT1949" s="248" t="s">
        <v>167</v>
      </c>
      <c r="AU1949" s="248" t="s">
        <v>87</v>
      </c>
      <c r="AV1949" s="14" t="s">
        <v>87</v>
      </c>
      <c r="AW1949" s="14" t="s">
        <v>33</v>
      </c>
      <c r="AX1949" s="14" t="s">
        <v>78</v>
      </c>
      <c r="AY1949" s="248" t="s">
        <v>157</v>
      </c>
    </row>
    <row r="1950" s="13" customFormat="1">
      <c r="A1950" s="13"/>
      <c r="B1950" s="227"/>
      <c r="C1950" s="228"/>
      <c r="D1950" s="229" t="s">
        <v>167</v>
      </c>
      <c r="E1950" s="230" t="s">
        <v>1</v>
      </c>
      <c r="F1950" s="231" t="s">
        <v>178</v>
      </c>
      <c r="G1950" s="228"/>
      <c r="H1950" s="230" t="s">
        <v>1</v>
      </c>
      <c r="I1950" s="232"/>
      <c r="J1950" s="228"/>
      <c r="K1950" s="228"/>
      <c r="L1950" s="233"/>
      <c r="M1950" s="234"/>
      <c r="N1950" s="235"/>
      <c r="O1950" s="235"/>
      <c r="P1950" s="235"/>
      <c r="Q1950" s="235"/>
      <c r="R1950" s="235"/>
      <c r="S1950" s="235"/>
      <c r="T1950" s="236"/>
      <c r="U1950" s="13"/>
      <c r="V1950" s="13"/>
      <c r="W1950" s="13"/>
      <c r="X1950" s="13"/>
      <c r="Y1950" s="13"/>
      <c r="Z1950" s="13"/>
      <c r="AA1950" s="13"/>
      <c r="AB1950" s="13"/>
      <c r="AC1950" s="13"/>
      <c r="AD1950" s="13"/>
      <c r="AE1950" s="13"/>
      <c r="AT1950" s="237" t="s">
        <v>167</v>
      </c>
      <c r="AU1950" s="237" t="s">
        <v>87</v>
      </c>
      <c r="AV1950" s="13" t="s">
        <v>85</v>
      </c>
      <c r="AW1950" s="13" t="s">
        <v>33</v>
      </c>
      <c r="AX1950" s="13" t="s">
        <v>78</v>
      </c>
      <c r="AY1950" s="237" t="s">
        <v>157</v>
      </c>
    </row>
    <row r="1951" s="14" customFormat="1">
      <c r="A1951" s="14"/>
      <c r="B1951" s="238"/>
      <c r="C1951" s="239"/>
      <c r="D1951" s="229" t="s">
        <v>167</v>
      </c>
      <c r="E1951" s="240" t="s">
        <v>1</v>
      </c>
      <c r="F1951" s="241" t="s">
        <v>3777</v>
      </c>
      <c r="G1951" s="239"/>
      <c r="H1951" s="242">
        <v>96.5</v>
      </c>
      <c r="I1951" s="243"/>
      <c r="J1951" s="239"/>
      <c r="K1951" s="239"/>
      <c r="L1951" s="244"/>
      <c r="M1951" s="245"/>
      <c r="N1951" s="246"/>
      <c r="O1951" s="246"/>
      <c r="P1951" s="246"/>
      <c r="Q1951" s="246"/>
      <c r="R1951" s="246"/>
      <c r="S1951" s="246"/>
      <c r="T1951" s="247"/>
      <c r="U1951" s="14"/>
      <c r="V1951" s="14"/>
      <c r="W1951" s="14"/>
      <c r="X1951" s="14"/>
      <c r="Y1951" s="14"/>
      <c r="Z1951" s="14"/>
      <c r="AA1951" s="14"/>
      <c r="AB1951" s="14"/>
      <c r="AC1951" s="14"/>
      <c r="AD1951" s="14"/>
      <c r="AE1951" s="14"/>
      <c r="AT1951" s="248" t="s">
        <v>167</v>
      </c>
      <c r="AU1951" s="248" t="s">
        <v>87</v>
      </c>
      <c r="AV1951" s="14" t="s">
        <v>87</v>
      </c>
      <c r="AW1951" s="14" t="s">
        <v>33</v>
      </c>
      <c r="AX1951" s="14" t="s">
        <v>78</v>
      </c>
      <c r="AY1951" s="248" t="s">
        <v>157</v>
      </c>
    </row>
    <row r="1952" s="15" customFormat="1">
      <c r="A1952" s="15"/>
      <c r="B1952" s="249"/>
      <c r="C1952" s="250"/>
      <c r="D1952" s="229" t="s">
        <v>167</v>
      </c>
      <c r="E1952" s="251" t="s">
        <v>1</v>
      </c>
      <c r="F1952" s="252" t="s">
        <v>171</v>
      </c>
      <c r="G1952" s="250"/>
      <c r="H1952" s="253">
        <v>127.3</v>
      </c>
      <c r="I1952" s="254"/>
      <c r="J1952" s="250"/>
      <c r="K1952" s="250"/>
      <c r="L1952" s="255"/>
      <c r="M1952" s="256"/>
      <c r="N1952" s="257"/>
      <c r="O1952" s="257"/>
      <c r="P1952" s="257"/>
      <c r="Q1952" s="257"/>
      <c r="R1952" s="257"/>
      <c r="S1952" s="257"/>
      <c r="T1952" s="258"/>
      <c r="U1952" s="15"/>
      <c r="V1952" s="15"/>
      <c r="W1952" s="15"/>
      <c r="X1952" s="15"/>
      <c r="Y1952" s="15"/>
      <c r="Z1952" s="15"/>
      <c r="AA1952" s="15"/>
      <c r="AB1952" s="15"/>
      <c r="AC1952" s="15"/>
      <c r="AD1952" s="15"/>
      <c r="AE1952" s="15"/>
      <c r="AT1952" s="259" t="s">
        <v>167</v>
      </c>
      <c r="AU1952" s="259" t="s">
        <v>87</v>
      </c>
      <c r="AV1952" s="15" t="s">
        <v>165</v>
      </c>
      <c r="AW1952" s="15" t="s">
        <v>33</v>
      </c>
      <c r="AX1952" s="15" t="s">
        <v>85</v>
      </c>
      <c r="AY1952" s="259" t="s">
        <v>157</v>
      </c>
    </row>
    <row r="1953" s="14" customFormat="1">
      <c r="A1953" s="14"/>
      <c r="B1953" s="238"/>
      <c r="C1953" s="239"/>
      <c r="D1953" s="229" t="s">
        <v>167</v>
      </c>
      <c r="E1953" s="239"/>
      <c r="F1953" s="241" t="s">
        <v>3778</v>
      </c>
      <c r="G1953" s="239"/>
      <c r="H1953" s="242">
        <v>140.03</v>
      </c>
      <c r="I1953" s="243"/>
      <c r="J1953" s="239"/>
      <c r="K1953" s="239"/>
      <c r="L1953" s="244"/>
      <c r="M1953" s="245"/>
      <c r="N1953" s="246"/>
      <c r="O1953" s="246"/>
      <c r="P1953" s="246"/>
      <c r="Q1953" s="246"/>
      <c r="R1953" s="246"/>
      <c r="S1953" s="246"/>
      <c r="T1953" s="247"/>
      <c r="U1953" s="14"/>
      <c r="V1953" s="14"/>
      <c r="W1953" s="14"/>
      <c r="X1953" s="14"/>
      <c r="Y1953" s="14"/>
      <c r="Z1953" s="14"/>
      <c r="AA1953" s="14"/>
      <c r="AB1953" s="14"/>
      <c r="AC1953" s="14"/>
      <c r="AD1953" s="14"/>
      <c r="AE1953" s="14"/>
      <c r="AT1953" s="248" t="s">
        <v>167</v>
      </c>
      <c r="AU1953" s="248" t="s">
        <v>87</v>
      </c>
      <c r="AV1953" s="14" t="s">
        <v>87</v>
      </c>
      <c r="AW1953" s="14" t="s">
        <v>4</v>
      </c>
      <c r="AX1953" s="14" t="s">
        <v>85</v>
      </c>
      <c r="AY1953" s="248" t="s">
        <v>157</v>
      </c>
    </row>
    <row r="1954" s="2" customFormat="1" ht="33" customHeight="1">
      <c r="A1954" s="38"/>
      <c r="B1954" s="39"/>
      <c r="C1954" s="260" t="s">
        <v>3779</v>
      </c>
      <c r="D1954" s="260" t="s">
        <v>240</v>
      </c>
      <c r="E1954" s="261" t="s">
        <v>3780</v>
      </c>
      <c r="F1954" s="262" t="s">
        <v>3781</v>
      </c>
      <c r="G1954" s="263" t="s">
        <v>174</v>
      </c>
      <c r="H1954" s="264">
        <v>62.600999999999999</v>
      </c>
      <c r="I1954" s="265"/>
      <c r="J1954" s="266">
        <f>ROUND(I1954*H1954,2)</f>
        <v>0</v>
      </c>
      <c r="K1954" s="262" t="s">
        <v>164</v>
      </c>
      <c r="L1954" s="267"/>
      <c r="M1954" s="268" t="s">
        <v>1</v>
      </c>
      <c r="N1954" s="269" t="s">
        <v>43</v>
      </c>
      <c r="O1954" s="91"/>
      <c r="P1954" s="223">
        <f>O1954*H1954</f>
        <v>0</v>
      </c>
      <c r="Q1954" s="223">
        <v>0.033000000000000002</v>
      </c>
      <c r="R1954" s="223">
        <f>Q1954*H1954</f>
        <v>2.065833</v>
      </c>
      <c r="S1954" s="223">
        <v>0</v>
      </c>
      <c r="T1954" s="224">
        <f>S1954*H1954</f>
        <v>0</v>
      </c>
      <c r="U1954" s="38"/>
      <c r="V1954" s="38"/>
      <c r="W1954" s="38"/>
      <c r="X1954" s="38"/>
      <c r="Y1954" s="38"/>
      <c r="Z1954" s="38"/>
      <c r="AA1954" s="38"/>
      <c r="AB1954" s="38"/>
      <c r="AC1954" s="38"/>
      <c r="AD1954" s="38"/>
      <c r="AE1954" s="38"/>
      <c r="AR1954" s="225" t="s">
        <v>367</v>
      </c>
      <c r="AT1954" s="225" t="s">
        <v>240</v>
      </c>
      <c r="AU1954" s="225" t="s">
        <v>87</v>
      </c>
      <c r="AY1954" s="17" t="s">
        <v>157</v>
      </c>
      <c r="BE1954" s="226">
        <f>IF(N1954="základní",J1954,0)</f>
        <v>0</v>
      </c>
      <c r="BF1954" s="226">
        <f>IF(N1954="snížená",J1954,0)</f>
        <v>0</v>
      </c>
      <c r="BG1954" s="226">
        <f>IF(N1954="zákl. přenesená",J1954,0)</f>
        <v>0</v>
      </c>
      <c r="BH1954" s="226">
        <f>IF(N1954="sníž. přenesená",J1954,0)</f>
        <v>0</v>
      </c>
      <c r="BI1954" s="226">
        <f>IF(N1954="nulová",J1954,0)</f>
        <v>0</v>
      </c>
      <c r="BJ1954" s="17" t="s">
        <v>85</v>
      </c>
      <c r="BK1954" s="226">
        <f>ROUND(I1954*H1954,2)</f>
        <v>0</v>
      </c>
      <c r="BL1954" s="17" t="s">
        <v>254</v>
      </c>
      <c r="BM1954" s="225" t="s">
        <v>3782</v>
      </c>
    </row>
    <row r="1955" s="13" customFormat="1">
      <c r="A1955" s="13"/>
      <c r="B1955" s="227"/>
      <c r="C1955" s="228"/>
      <c r="D1955" s="229" t="s">
        <v>167</v>
      </c>
      <c r="E1955" s="230" t="s">
        <v>1</v>
      </c>
      <c r="F1955" s="231" t="s">
        <v>189</v>
      </c>
      <c r="G1955" s="228"/>
      <c r="H1955" s="230" t="s">
        <v>1</v>
      </c>
      <c r="I1955" s="232"/>
      <c r="J1955" s="228"/>
      <c r="K1955" s="228"/>
      <c r="L1955" s="233"/>
      <c r="M1955" s="234"/>
      <c r="N1955" s="235"/>
      <c r="O1955" s="235"/>
      <c r="P1955" s="235"/>
      <c r="Q1955" s="235"/>
      <c r="R1955" s="235"/>
      <c r="S1955" s="235"/>
      <c r="T1955" s="236"/>
      <c r="U1955" s="13"/>
      <c r="V1955" s="13"/>
      <c r="W1955" s="13"/>
      <c r="X1955" s="13"/>
      <c r="Y1955" s="13"/>
      <c r="Z1955" s="13"/>
      <c r="AA1955" s="13"/>
      <c r="AB1955" s="13"/>
      <c r="AC1955" s="13"/>
      <c r="AD1955" s="13"/>
      <c r="AE1955" s="13"/>
      <c r="AT1955" s="237" t="s">
        <v>167</v>
      </c>
      <c r="AU1955" s="237" t="s">
        <v>87</v>
      </c>
      <c r="AV1955" s="13" t="s">
        <v>85</v>
      </c>
      <c r="AW1955" s="13" t="s">
        <v>33</v>
      </c>
      <c r="AX1955" s="13" t="s">
        <v>78</v>
      </c>
      <c r="AY1955" s="237" t="s">
        <v>157</v>
      </c>
    </row>
    <row r="1956" s="13" customFormat="1">
      <c r="A1956" s="13"/>
      <c r="B1956" s="227"/>
      <c r="C1956" s="228"/>
      <c r="D1956" s="229" t="s">
        <v>167</v>
      </c>
      <c r="E1956" s="230" t="s">
        <v>1</v>
      </c>
      <c r="F1956" s="231" t="s">
        <v>178</v>
      </c>
      <c r="G1956" s="228"/>
      <c r="H1956" s="230" t="s">
        <v>1</v>
      </c>
      <c r="I1956" s="232"/>
      <c r="J1956" s="228"/>
      <c r="K1956" s="228"/>
      <c r="L1956" s="233"/>
      <c r="M1956" s="234"/>
      <c r="N1956" s="235"/>
      <c r="O1956" s="235"/>
      <c r="P1956" s="235"/>
      <c r="Q1956" s="235"/>
      <c r="R1956" s="235"/>
      <c r="S1956" s="235"/>
      <c r="T1956" s="236"/>
      <c r="U1956" s="13"/>
      <c r="V1956" s="13"/>
      <c r="W1956" s="13"/>
      <c r="X1956" s="13"/>
      <c r="Y1956" s="13"/>
      <c r="Z1956" s="13"/>
      <c r="AA1956" s="13"/>
      <c r="AB1956" s="13"/>
      <c r="AC1956" s="13"/>
      <c r="AD1956" s="13"/>
      <c r="AE1956" s="13"/>
      <c r="AT1956" s="237" t="s">
        <v>167</v>
      </c>
      <c r="AU1956" s="237" t="s">
        <v>87</v>
      </c>
      <c r="AV1956" s="13" t="s">
        <v>85</v>
      </c>
      <c r="AW1956" s="13" t="s">
        <v>33</v>
      </c>
      <c r="AX1956" s="13" t="s">
        <v>78</v>
      </c>
      <c r="AY1956" s="237" t="s">
        <v>157</v>
      </c>
    </row>
    <row r="1957" s="14" customFormat="1">
      <c r="A1957" s="14"/>
      <c r="B1957" s="238"/>
      <c r="C1957" s="239"/>
      <c r="D1957" s="229" t="s">
        <v>167</v>
      </c>
      <c r="E1957" s="240" t="s">
        <v>1</v>
      </c>
      <c r="F1957" s="241" t="s">
        <v>3783</v>
      </c>
      <c r="G1957" s="239"/>
      <c r="H1957" s="242">
        <v>56.909999999999997</v>
      </c>
      <c r="I1957" s="243"/>
      <c r="J1957" s="239"/>
      <c r="K1957" s="239"/>
      <c r="L1957" s="244"/>
      <c r="M1957" s="245"/>
      <c r="N1957" s="246"/>
      <c r="O1957" s="246"/>
      <c r="P1957" s="246"/>
      <c r="Q1957" s="246"/>
      <c r="R1957" s="246"/>
      <c r="S1957" s="246"/>
      <c r="T1957" s="247"/>
      <c r="U1957" s="14"/>
      <c r="V1957" s="14"/>
      <c r="W1957" s="14"/>
      <c r="X1957" s="14"/>
      <c r="Y1957" s="14"/>
      <c r="Z1957" s="14"/>
      <c r="AA1957" s="14"/>
      <c r="AB1957" s="14"/>
      <c r="AC1957" s="14"/>
      <c r="AD1957" s="14"/>
      <c r="AE1957" s="14"/>
      <c r="AT1957" s="248" t="s">
        <v>167</v>
      </c>
      <c r="AU1957" s="248" t="s">
        <v>87</v>
      </c>
      <c r="AV1957" s="14" t="s">
        <v>87</v>
      </c>
      <c r="AW1957" s="14" t="s">
        <v>33</v>
      </c>
      <c r="AX1957" s="14" t="s">
        <v>78</v>
      </c>
      <c r="AY1957" s="248" t="s">
        <v>157</v>
      </c>
    </row>
    <row r="1958" s="15" customFormat="1">
      <c r="A1958" s="15"/>
      <c r="B1958" s="249"/>
      <c r="C1958" s="250"/>
      <c r="D1958" s="229" t="s">
        <v>167</v>
      </c>
      <c r="E1958" s="251" t="s">
        <v>1</v>
      </c>
      <c r="F1958" s="252" t="s">
        <v>171</v>
      </c>
      <c r="G1958" s="250"/>
      <c r="H1958" s="253">
        <v>56.909999999999997</v>
      </c>
      <c r="I1958" s="254"/>
      <c r="J1958" s="250"/>
      <c r="K1958" s="250"/>
      <c r="L1958" s="255"/>
      <c r="M1958" s="256"/>
      <c r="N1958" s="257"/>
      <c r="O1958" s="257"/>
      <c r="P1958" s="257"/>
      <c r="Q1958" s="257"/>
      <c r="R1958" s="257"/>
      <c r="S1958" s="257"/>
      <c r="T1958" s="258"/>
      <c r="U1958" s="15"/>
      <c r="V1958" s="15"/>
      <c r="W1958" s="15"/>
      <c r="X1958" s="15"/>
      <c r="Y1958" s="15"/>
      <c r="Z1958" s="15"/>
      <c r="AA1958" s="15"/>
      <c r="AB1958" s="15"/>
      <c r="AC1958" s="15"/>
      <c r="AD1958" s="15"/>
      <c r="AE1958" s="15"/>
      <c r="AT1958" s="259" t="s">
        <v>167</v>
      </c>
      <c r="AU1958" s="259" t="s">
        <v>87</v>
      </c>
      <c r="AV1958" s="15" t="s">
        <v>165</v>
      </c>
      <c r="AW1958" s="15" t="s">
        <v>33</v>
      </c>
      <c r="AX1958" s="15" t="s">
        <v>85</v>
      </c>
      <c r="AY1958" s="259" t="s">
        <v>157</v>
      </c>
    </row>
    <row r="1959" s="14" customFormat="1">
      <c r="A1959" s="14"/>
      <c r="B1959" s="238"/>
      <c r="C1959" s="239"/>
      <c r="D1959" s="229" t="s">
        <v>167</v>
      </c>
      <c r="E1959" s="239"/>
      <c r="F1959" s="241" t="s">
        <v>3784</v>
      </c>
      <c r="G1959" s="239"/>
      <c r="H1959" s="242">
        <v>62.600999999999999</v>
      </c>
      <c r="I1959" s="243"/>
      <c r="J1959" s="239"/>
      <c r="K1959" s="239"/>
      <c r="L1959" s="244"/>
      <c r="M1959" s="245"/>
      <c r="N1959" s="246"/>
      <c r="O1959" s="246"/>
      <c r="P1959" s="246"/>
      <c r="Q1959" s="246"/>
      <c r="R1959" s="246"/>
      <c r="S1959" s="246"/>
      <c r="T1959" s="247"/>
      <c r="U1959" s="14"/>
      <c r="V1959" s="14"/>
      <c r="W1959" s="14"/>
      <c r="X1959" s="14"/>
      <c r="Y1959" s="14"/>
      <c r="Z1959" s="14"/>
      <c r="AA1959" s="14"/>
      <c r="AB1959" s="14"/>
      <c r="AC1959" s="14"/>
      <c r="AD1959" s="14"/>
      <c r="AE1959" s="14"/>
      <c r="AT1959" s="248" t="s">
        <v>167</v>
      </c>
      <c r="AU1959" s="248" t="s">
        <v>87</v>
      </c>
      <c r="AV1959" s="14" t="s">
        <v>87</v>
      </c>
      <c r="AW1959" s="14" t="s">
        <v>4</v>
      </c>
      <c r="AX1959" s="14" t="s">
        <v>85</v>
      </c>
      <c r="AY1959" s="248" t="s">
        <v>157</v>
      </c>
    </row>
    <row r="1960" s="2" customFormat="1" ht="24.15" customHeight="1">
      <c r="A1960" s="38"/>
      <c r="B1960" s="39"/>
      <c r="C1960" s="214" t="s">
        <v>3785</v>
      </c>
      <c r="D1960" s="214" t="s">
        <v>160</v>
      </c>
      <c r="E1960" s="215" t="s">
        <v>3786</v>
      </c>
      <c r="F1960" s="216" t="s">
        <v>3787</v>
      </c>
      <c r="G1960" s="217" t="s">
        <v>174</v>
      </c>
      <c r="H1960" s="218">
        <v>470.58999999999998</v>
      </c>
      <c r="I1960" s="219"/>
      <c r="J1960" s="220">
        <f>ROUND(I1960*H1960,2)</f>
        <v>0</v>
      </c>
      <c r="K1960" s="216" t="s">
        <v>164</v>
      </c>
      <c r="L1960" s="44"/>
      <c r="M1960" s="221" t="s">
        <v>1</v>
      </c>
      <c r="N1960" s="222" t="s">
        <v>43</v>
      </c>
      <c r="O1960" s="91"/>
      <c r="P1960" s="223">
        <f>O1960*H1960</f>
        <v>0</v>
      </c>
      <c r="Q1960" s="223">
        <v>0.0015</v>
      </c>
      <c r="R1960" s="223">
        <f>Q1960*H1960</f>
        <v>0.70588499999999998</v>
      </c>
      <c r="S1960" s="223">
        <v>0</v>
      </c>
      <c r="T1960" s="224">
        <f>S1960*H1960</f>
        <v>0</v>
      </c>
      <c r="U1960" s="38"/>
      <c r="V1960" s="38"/>
      <c r="W1960" s="38"/>
      <c r="X1960" s="38"/>
      <c r="Y1960" s="38"/>
      <c r="Z1960" s="38"/>
      <c r="AA1960" s="38"/>
      <c r="AB1960" s="38"/>
      <c r="AC1960" s="38"/>
      <c r="AD1960" s="38"/>
      <c r="AE1960" s="38"/>
      <c r="AR1960" s="225" t="s">
        <v>254</v>
      </c>
      <c r="AT1960" s="225" t="s">
        <v>160</v>
      </c>
      <c r="AU1960" s="225" t="s">
        <v>87</v>
      </c>
      <c r="AY1960" s="17" t="s">
        <v>157</v>
      </c>
      <c r="BE1960" s="226">
        <f>IF(N1960="základní",J1960,0)</f>
        <v>0</v>
      </c>
      <c r="BF1960" s="226">
        <f>IF(N1960="snížená",J1960,0)</f>
        <v>0</v>
      </c>
      <c r="BG1960" s="226">
        <f>IF(N1960="zákl. přenesená",J1960,0)</f>
        <v>0</v>
      </c>
      <c r="BH1960" s="226">
        <f>IF(N1960="sníž. přenesená",J1960,0)</f>
        <v>0</v>
      </c>
      <c r="BI1960" s="226">
        <f>IF(N1960="nulová",J1960,0)</f>
        <v>0</v>
      </c>
      <c r="BJ1960" s="17" t="s">
        <v>85</v>
      </c>
      <c r="BK1960" s="226">
        <f>ROUND(I1960*H1960,2)</f>
        <v>0</v>
      </c>
      <c r="BL1960" s="17" t="s">
        <v>254</v>
      </c>
      <c r="BM1960" s="225" t="s">
        <v>3788</v>
      </c>
    </row>
    <row r="1961" s="14" customFormat="1">
      <c r="A1961" s="14"/>
      <c r="B1961" s="238"/>
      <c r="C1961" s="239"/>
      <c r="D1961" s="229" t="s">
        <v>167</v>
      </c>
      <c r="E1961" s="240" t="s">
        <v>1</v>
      </c>
      <c r="F1961" s="241" t="s">
        <v>3789</v>
      </c>
      <c r="G1961" s="239"/>
      <c r="H1961" s="242">
        <v>470.58999999999998</v>
      </c>
      <c r="I1961" s="243"/>
      <c r="J1961" s="239"/>
      <c r="K1961" s="239"/>
      <c r="L1961" s="244"/>
      <c r="M1961" s="245"/>
      <c r="N1961" s="246"/>
      <c r="O1961" s="246"/>
      <c r="P1961" s="246"/>
      <c r="Q1961" s="246"/>
      <c r="R1961" s="246"/>
      <c r="S1961" s="246"/>
      <c r="T1961" s="247"/>
      <c r="U1961" s="14"/>
      <c r="V1961" s="14"/>
      <c r="W1961" s="14"/>
      <c r="X1961" s="14"/>
      <c r="Y1961" s="14"/>
      <c r="Z1961" s="14"/>
      <c r="AA1961" s="14"/>
      <c r="AB1961" s="14"/>
      <c r="AC1961" s="14"/>
      <c r="AD1961" s="14"/>
      <c r="AE1961" s="14"/>
      <c r="AT1961" s="248" t="s">
        <v>167</v>
      </c>
      <c r="AU1961" s="248" t="s">
        <v>87</v>
      </c>
      <c r="AV1961" s="14" t="s">
        <v>87</v>
      </c>
      <c r="AW1961" s="14" t="s">
        <v>33</v>
      </c>
      <c r="AX1961" s="14" t="s">
        <v>78</v>
      </c>
      <c r="AY1961" s="248" t="s">
        <v>157</v>
      </c>
    </row>
    <row r="1962" s="15" customFormat="1">
      <c r="A1962" s="15"/>
      <c r="B1962" s="249"/>
      <c r="C1962" s="250"/>
      <c r="D1962" s="229" t="s">
        <v>167</v>
      </c>
      <c r="E1962" s="251" t="s">
        <v>1</v>
      </c>
      <c r="F1962" s="252" t="s">
        <v>171</v>
      </c>
      <c r="G1962" s="250"/>
      <c r="H1962" s="253">
        <v>470.58999999999998</v>
      </c>
      <c r="I1962" s="254"/>
      <c r="J1962" s="250"/>
      <c r="K1962" s="250"/>
      <c r="L1962" s="255"/>
      <c r="M1962" s="256"/>
      <c r="N1962" s="257"/>
      <c r="O1962" s="257"/>
      <c r="P1962" s="257"/>
      <c r="Q1962" s="257"/>
      <c r="R1962" s="257"/>
      <c r="S1962" s="257"/>
      <c r="T1962" s="258"/>
      <c r="U1962" s="15"/>
      <c r="V1962" s="15"/>
      <c r="W1962" s="15"/>
      <c r="X1962" s="15"/>
      <c r="Y1962" s="15"/>
      <c r="Z1962" s="15"/>
      <c r="AA1962" s="15"/>
      <c r="AB1962" s="15"/>
      <c r="AC1962" s="15"/>
      <c r="AD1962" s="15"/>
      <c r="AE1962" s="15"/>
      <c r="AT1962" s="259" t="s">
        <v>167</v>
      </c>
      <c r="AU1962" s="259" t="s">
        <v>87</v>
      </c>
      <c r="AV1962" s="15" t="s">
        <v>165</v>
      </c>
      <c r="AW1962" s="15" t="s">
        <v>33</v>
      </c>
      <c r="AX1962" s="15" t="s">
        <v>85</v>
      </c>
      <c r="AY1962" s="259" t="s">
        <v>157</v>
      </c>
    </row>
    <row r="1963" s="2" customFormat="1" ht="24.15" customHeight="1">
      <c r="A1963" s="38"/>
      <c r="B1963" s="39"/>
      <c r="C1963" s="214" t="s">
        <v>3790</v>
      </c>
      <c r="D1963" s="214" t="s">
        <v>160</v>
      </c>
      <c r="E1963" s="215" t="s">
        <v>3791</v>
      </c>
      <c r="F1963" s="216" t="s">
        <v>3792</v>
      </c>
      <c r="G1963" s="217" t="s">
        <v>202</v>
      </c>
      <c r="H1963" s="218">
        <v>134.53999999999999</v>
      </c>
      <c r="I1963" s="219"/>
      <c r="J1963" s="220">
        <f>ROUND(I1963*H1963,2)</f>
        <v>0</v>
      </c>
      <c r="K1963" s="216" t="s">
        <v>164</v>
      </c>
      <c r="L1963" s="44"/>
      <c r="M1963" s="221" t="s">
        <v>1</v>
      </c>
      <c r="N1963" s="222" t="s">
        <v>43</v>
      </c>
      <c r="O1963" s="91"/>
      <c r="P1963" s="223">
        <f>O1963*H1963</f>
        <v>0</v>
      </c>
      <c r="Q1963" s="223">
        <v>0.00027999999999999998</v>
      </c>
      <c r="R1963" s="223">
        <f>Q1963*H1963</f>
        <v>0.037671199999999995</v>
      </c>
      <c r="S1963" s="223">
        <v>0</v>
      </c>
      <c r="T1963" s="224">
        <f>S1963*H1963</f>
        <v>0</v>
      </c>
      <c r="U1963" s="38"/>
      <c r="V1963" s="38"/>
      <c r="W1963" s="38"/>
      <c r="X1963" s="38"/>
      <c r="Y1963" s="38"/>
      <c r="Z1963" s="38"/>
      <c r="AA1963" s="38"/>
      <c r="AB1963" s="38"/>
      <c r="AC1963" s="38"/>
      <c r="AD1963" s="38"/>
      <c r="AE1963" s="38"/>
      <c r="AR1963" s="225" t="s">
        <v>254</v>
      </c>
      <c r="AT1963" s="225" t="s">
        <v>160</v>
      </c>
      <c r="AU1963" s="225" t="s">
        <v>87</v>
      </c>
      <c r="AY1963" s="17" t="s">
        <v>157</v>
      </c>
      <c r="BE1963" s="226">
        <f>IF(N1963="základní",J1963,0)</f>
        <v>0</v>
      </c>
      <c r="BF1963" s="226">
        <f>IF(N1963="snížená",J1963,0)</f>
        <v>0</v>
      </c>
      <c r="BG1963" s="226">
        <f>IF(N1963="zákl. přenesená",J1963,0)</f>
        <v>0</v>
      </c>
      <c r="BH1963" s="226">
        <f>IF(N1963="sníž. přenesená",J1963,0)</f>
        <v>0</v>
      </c>
      <c r="BI1963" s="226">
        <f>IF(N1963="nulová",J1963,0)</f>
        <v>0</v>
      </c>
      <c r="BJ1963" s="17" t="s">
        <v>85</v>
      </c>
      <c r="BK1963" s="226">
        <f>ROUND(I1963*H1963,2)</f>
        <v>0</v>
      </c>
      <c r="BL1963" s="17" t="s">
        <v>254</v>
      </c>
      <c r="BM1963" s="225" t="s">
        <v>3793</v>
      </c>
    </row>
    <row r="1964" s="14" customFormat="1">
      <c r="A1964" s="14"/>
      <c r="B1964" s="238"/>
      <c r="C1964" s="239"/>
      <c r="D1964" s="229" t="s">
        <v>167</v>
      </c>
      <c r="E1964" s="240" t="s">
        <v>1</v>
      </c>
      <c r="F1964" s="241" t="s">
        <v>3720</v>
      </c>
      <c r="G1964" s="239"/>
      <c r="H1964" s="242">
        <v>134.53999999999999</v>
      </c>
      <c r="I1964" s="243"/>
      <c r="J1964" s="239"/>
      <c r="K1964" s="239"/>
      <c r="L1964" s="244"/>
      <c r="M1964" s="245"/>
      <c r="N1964" s="246"/>
      <c r="O1964" s="246"/>
      <c r="P1964" s="246"/>
      <c r="Q1964" s="246"/>
      <c r="R1964" s="246"/>
      <c r="S1964" s="246"/>
      <c r="T1964" s="247"/>
      <c r="U1964" s="14"/>
      <c r="V1964" s="14"/>
      <c r="W1964" s="14"/>
      <c r="X1964" s="14"/>
      <c r="Y1964" s="14"/>
      <c r="Z1964" s="14"/>
      <c r="AA1964" s="14"/>
      <c r="AB1964" s="14"/>
      <c r="AC1964" s="14"/>
      <c r="AD1964" s="14"/>
      <c r="AE1964" s="14"/>
      <c r="AT1964" s="248" t="s">
        <v>167</v>
      </c>
      <c r="AU1964" s="248" t="s">
        <v>87</v>
      </c>
      <c r="AV1964" s="14" t="s">
        <v>87</v>
      </c>
      <c r="AW1964" s="14" t="s">
        <v>33</v>
      </c>
      <c r="AX1964" s="14" t="s">
        <v>78</v>
      </c>
      <c r="AY1964" s="248" t="s">
        <v>157</v>
      </c>
    </row>
    <row r="1965" s="15" customFormat="1">
      <c r="A1965" s="15"/>
      <c r="B1965" s="249"/>
      <c r="C1965" s="250"/>
      <c r="D1965" s="229" t="s">
        <v>167</v>
      </c>
      <c r="E1965" s="251" t="s">
        <v>1</v>
      </c>
      <c r="F1965" s="252" t="s">
        <v>171</v>
      </c>
      <c r="G1965" s="250"/>
      <c r="H1965" s="253">
        <v>134.53999999999999</v>
      </c>
      <c r="I1965" s="254"/>
      <c r="J1965" s="250"/>
      <c r="K1965" s="250"/>
      <c r="L1965" s="255"/>
      <c r="M1965" s="256"/>
      <c r="N1965" s="257"/>
      <c r="O1965" s="257"/>
      <c r="P1965" s="257"/>
      <c r="Q1965" s="257"/>
      <c r="R1965" s="257"/>
      <c r="S1965" s="257"/>
      <c r="T1965" s="258"/>
      <c r="U1965" s="15"/>
      <c r="V1965" s="15"/>
      <c r="W1965" s="15"/>
      <c r="X1965" s="15"/>
      <c r="Y1965" s="15"/>
      <c r="Z1965" s="15"/>
      <c r="AA1965" s="15"/>
      <c r="AB1965" s="15"/>
      <c r="AC1965" s="15"/>
      <c r="AD1965" s="15"/>
      <c r="AE1965" s="15"/>
      <c r="AT1965" s="259" t="s">
        <v>167</v>
      </c>
      <c r="AU1965" s="259" t="s">
        <v>87</v>
      </c>
      <c r="AV1965" s="15" t="s">
        <v>165</v>
      </c>
      <c r="AW1965" s="15" t="s">
        <v>33</v>
      </c>
      <c r="AX1965" s="15" t="s">
        <v>85</v>
      </c>
      <c r="AY1965" s="259" t="s">
        <v>157</v>
      </c>
    </row>
    <row r="1966" s="2" customFormat="1" ht="24.15" customHeight="1">
      <c r="A1966" s="38"/>
      <c r="B1966" s="39"/>
      <c r="C1966" s="214" t="s">
        <v>3794</v>
      </c>
      <c r="D1966" s="214" t="s">
        <v>160</v>
      </c>
      <c r="E1966" s="215" t="s">
        <v>3795</v>
      </c>
      <c r="F1966" s="216" t="s">
        <v>3796</v>
      </c>
      <c r="G1966" s="217" t="s">
        <v>352</v>
      </c>
      <c r="H1966" s="218">
        <v>208</v>
      </c>
      <c r="I1966" s="219"/>
      <c r="J1966" s="220">
        <f>ROUND(I1966*H1966,2)</f>
        <v>0</v>
      </c>
      <c r="K1966" s="216" t="s">
        <v>164</v>
      </c>
      <c r="L1966" s="44"/>
      <c r="M1966" s="221" t="s">
        <v>1</v>
      </c>
      <c r="N1966" s="222" t="s">
        <v>43</v>
      </c>
      <c r="O1966" s="91"/>
      <c r="P1966" s="223">
        <f>O1966*H1966</f>
        <v>0</v>
      </c>
      <c r="Q1966" s="223">
        <v>0.00021000000000000001</v>
      </c>
      <c r="R1966" s="223">
        <f>Q1966*H1966</f>
        <v>0.043680000000000004</v>
      </c>
      <c r="S1966" s="223">
        <v>0</v>
      </c>
      <c r="T1966" s="224">
        <f>S1966*H1966</f>
        <v>0</v>
      </c>
      <c r="U1966" s="38"/>
      <c r="V1966" s="38"/>
      <c r="W1966" s="38"/>
      <c r="X1966" s="38"/>
      <c r="Y1966" s="38"/>
      <c r="Z1966" s="38"/>
      <c r="AA1966" s="38"/>
      <c r="AB1966" s="38"/>
      <c r="AC1966" s="38"/>
      <c r="AD1966" s="38"/>
      <c r="AE1966" s="38"/>
      <c r="AR1966" s="225" t="s">
        <v>254</v>
      </c>
      <c r="AT1966" s="225" t="s">
        <v>160</v>
      </c>
      <c r="AU1966" s="225" t="s">
        <v>87</v>
      </c>
      <c r="AY1966" s="17" t="s">
        <v>157</v>
      </c>
      <c r="BE1966" s="226">
        <f>IF(N1966="základní",J1966,0)</f>
        <v>0</v>
      </c>
      <c r="BF1966" s="226">
        <f>IF(N1966="snížená",J1966,0)</f>
        <v>0</v>
      </c>
      <c r="BG1966" s="226">
        <f>IF(N1966="zákl. přenesená",J1966,0)</f>
        <v>0</v>
      </c>
      <c r="BH1966" s="226">
        <f>IF(N1966="sníž. přenesená",J1966,0)</f>
        <v>0</v>
      </c>
      <c r="BI1966" s="226">
        <f>IF(N1966="nulová",J1966,0)</f>
        <v>0</v>
      </c>
      <c r="BJ1966" s="17" t="s">
        <v>85</v>
      </c>
      <c r="BK1966" s="226">
        <f>ROUND(I1966*H1966,2)</f>
        <v>0</v>
      </c>
      <c r="BL1966" s="17" t="s">
        <v>254</v>
      </c>
      <c r="BM1966" s="225" t="s">
        <v>3797</v>
      </c>
    </row>
    <row r="1967" s="13" customFormat="1">
      <c r="A1967" s="13"/>
      <c r="B1967" s="227"/>
      <c r="C1967" s="228"/>
      <c r="D1967" s="229" t="s">
        <v>167</v>
      </c>
      <c r="E1967" s="230" t="s">
        <v>1</v>
      </c>
      <c r="F1967" s="231" t="s">
        <v>189</v>
      </c>
      <c r="G1967" s="228"/>
      <c r="H1967" s="230" t="s">
        <v>1</v>
      </c>
      <c r="I1967" s="232"/>
      <c r="J1967" s="228"/>
      <c r="K1967" s="228"/>
      <c r="L1967" s="233"/>
      <c r="M1967" s="234"/>
      <c r="N1967" s="235"/>
      <c r="O1967" s="235"/>
      <c r="P1967" s="235"/>
      <c r="Q1967" s="235"/>
      <c r="R1967" s="235"/>
      <c r="S1967" s="235"/>
      <c r="T1967" s="236"/>
      <c r="U1967" s="13"/>
      <c r="V1967" s="13"/>
      <c r="W1967" s="13"/>
      <c r="X1967" s="13"/>
      <c r="Y1967" s="13"/>
      <c r="Z1967" s="13"/>
      <c r="AA1967" s="13"/>
      <c r="AB1967" s="13"/>
      <c r="AC1967" s="13"/>
      <c r="AD1967" s="13"/>
      <c r="AE1967" s="13"/>
      <c r="AT1967" s="237" t="s">
        <v>167</v>
      </c>
      <c r="AU1967" s="237" t="s">
        <v>87</v>
      </c>
      <c r="AV1967" s="13" t="s">
        <v>85</v>
      </c>
      <c r="AW1967" s="13" t="s">
        <v>33</v>
      </c>
      <c r="AX1967" s="13" t="s">
        <v>78</v>
      </c>
      <c r="AY1967" s="237" t="s">
        <v>157</v>
      </c>
    </row>
    <row r="1968" s="14" customFormat="1">
      <c r="A1968" s="14"/>
      <c r="B1968" s="238"/>
      <c r="C1968" s="239"/>
      <c r="D1968" s="229" t="s">
        <v>167</v>
      </c>
      <c r="E1968" s="240" t="s">
        <v>1</v>
      </c>
      <c r="F1968" s="241" t="s">
        <v>3798</v>
      </c>
      <c r="G1968" s="239"/>
      <c r="H1968" s="242">
        <v>71</v>
      </c>
      <c r="I1968" s="243"/>
      <c r="J1968" s="239"/>
      <c r="K1968" s="239"/>
      <c r="L1968" s="244"/>
      <c r="M1968" s="245"/>
      <c r="N1968" s="246"/>
      <c r="O1968" s="246"/>
      <c r="P1968" s="246"/>
      <c r="Q1968" s="246"/>
      <c r="R1968" s="246"/>
      <c r="S1968" s="246"/>
      <c r="T1968" s="247"/>
      <c r="U1968" s="14"/>
      <c r="V1968" s="14"/>
      <c r="W1968" s="14"/>
      <c r="X1968" s="14"/>
      <c r="Y1968" s="14"/>
      <c r="Z1968" s="14"/>
      <c r="AA1968" s="14"/>
      <c r="AB1968" s="14"/>
      <c r="AC1968" s="14"/>
      <c r="AD1968" s="14"/>
      <c r="AE1968" s="14"/>
      <c r="AT1968" s="248" t="s">
        <v>167</v>
      </c>
      <c r="AU1968" s="248" t="s">
        <v>87</v>
      </c>
      <c r="AV1968" s="14" t="s">
        <v>87</v>
      </c>
      <c r="AW1968" s="14" t="s">
        <v>33</v>
      </c>
      <c r="AX1968" s="14" t="s">
        <v>78</v>
      </c>
      <c r="AY1968" s="248" t="s">
        <v>157</v>
      </c>
    </row>
    <row r="1969" s="13" customFormat="1">
      <c r="A1969" s="13"/>
      <c r="B1969" s="227"/>
      <c r="C1969" s="228"/>
      <c r="D1969" s="229" t="s">
        <v>167</v>
      </c>
      <c r="E1969" s="230" t="s">
        <v>1</v>
      </c>
      <c r="F1969" s="231" t="s">
        <v>178</v>
      </c>
      <c r="G1969" s="228"/>
      <c r="H1969" s="230" t="s">
        <v>1</v>
      </c>
      <c r="I1969" s="232"/>
      <c r="J1969" s="228"/>
      <c r="K1969" s="228"/>
      <c r="L1969" s="233"/>
      <c r="M1969" s="234"/>
      <c r="N1969" s="235"/>
      <c r="O1969" s="235"/>
      <c r="P1969" s="235"/>
      <c r="Q1969" s="235"/>
      <c r="R1969" s="235"/>
      <c r="S1969" s="235"/>
      <c r="T1969" s="236"/>
      <c r="U1969" s="13"/>
      <c r="V1969" s="13"/>
      <c r="W1969" s="13"/>
      <c r="X1969" s="13"/>
      <c r="Y1969" s="13"/>
      <c r="Z1969" s="13"/>
      <c r="AA1969" s="13"/>
      <c r="AB1969" s="13"/>
      <c r="AC1969" s="13"/>
      <c r="AD1969" s="13"/>
      <c r="AE1969" s="13"/>
      <c r="AT1969" s="237" t="s">
        <v>167</v>
      </c>
      <c r="AU1969" s="237" t="s">
        <v>87</v>
      </c>
      <c r="AV1969" s="13" t="s">
        <v>85</v>
      </c>
      <c r="AW1969" s="13" t="s">
        <v>33</v>
      </c>
      <c r="AX1969" s="13" t="s">
        <v>78</v>
      </c>
      <c r="AY1969" s="237" t="s">
        <v>157</v>
      </c>
    </row>
    <row r="1970" s="14" customFormat="1">
      <c r="A1970" s="14"/>
      <c r="B1970" s="238"/>
      <c r="C1970" s="239"/>
      <c r="D1970" s="229" t="s">
        <v>167</v>
      </c>
      <c r="E1970" s="240" t="s">
        <v>1</v>
      </c>
      <c r="F1970" s="241" t="s">
        <v>3799</v>
      </c>
      <c r="G1970" s="239"/>
      <c r="H1970" s="242">
        <v>137</v>
      </c>
      <c r="I1970" s="243"/>
      <c r="J1970" s="239"/>
      <c r="K1970" s="239"/>
      <c r="L1970" s="244"/>
      <c r="M1970" s="245"/>
      <c r="N1970" s="246"/>
      <c r="O1970" s="246"/>
      <c r="P1970" s="246"/>
      <c r="Q1970" s="246"/>
      <c r="R1970" s="246"/>
      <c r="S1970" s="246"/>
      <c r="T1970" s="247"/>
      <c r="U1970" s="14"/>
      <c r="V1970" s="14"/>
      <c r="W1970" s="14"/>
      <c r="X1970" s="14"/>
      <c r="Y1970" s="14"/>
      <c r="Z1970" s="14"/>
      <c r="AA1970" s="14"/>
      <c r="AB1970" s="14"/>
      <c r="AC1970" s="14"/>
      <c r="AD1970" s="14"/>
      <c r="AE1970" s="14"/>
      <c r="AT1970" s="248" t="s">
        <v>167</v>
      </c>
      <c r="AU1970" s="248" t="s">
        <v>87</v>
      </c>
      <c r="AV1970" s="14" t="s">
        <v>87</v>
      </c>
      <c r="AW1970" s="14" t="s">
        <v>33</v>
      </c>
      <c r="AX1970" s="14" t="s">
        <v>78</v>
      </c>
      <c r="AY1970" s="248" t="s">
        <v>157</v>
      </c>
    </row>
    <row r="1971" s="15" customFormat="1">
      <c r="A1971" s="15"/>
      <c r="B1971" s="249"/>
      <c r="C1971" s="250"/>
      <c r="D1971" s="229" t="s">
        <v>167</v>
      </c>
      <c r="E1971" s="251" t="s">
        <v>1</v>
      </c>
      <c r="F1971" s="252" t="s">
        <v>171</v>
      </c>
      <c r="G1971" s="250"/>
      <c r="H1971" s="253">
        <v>208</v>
      </c>
      <c r="I1971" s="254"/>
      <c r="J1971" s="250"/>
      <c r="K1971" s="250"/>
      <c r="L1971" s="255"/>
      <c r="M1971" s="256"/>
      <c r="N1971" s="257"/>
      <c r="O1971" s="257"/>
      <c r="P1971" s="257"/>
      <c r="Q1971" s="257"/>
      <c r="R1971" s="257"/>
      <c r="S1971" s="257"/>
      <c r="T1971" s="258"/>
      <c r="U1971" s="15"/>
      <c r="V1971" s="15"/>
      <c r="W1971" s="15"/>
      <c r="X1971" s="15"/>
      <c r="Y1971" s="15"/>
      <c r="Z1971" s="15"/>
      <c r="AA1971" s="15"/>
      <c r="AB1971" s="15"/>
      <c r="AC1971" s="15"/>
      <c r="AD1971" s="15"/>
      <c r="AE1971" s="15"/>
      <c r="AT1971" s="259" t="s">
        <v>167</v>
      </c>
      <c r="AU1971" s="259" t="s">
        <v>87</v>
      </c>
      <c r="AV1971" s="15" t="s">
        <v>165</v>
      </c>
      <c r="AW1971" s="15" t="s">
        <v>33</v>
      </c>
      <c r="AX1971" s="15" t="s">
        <v>85</v>
      </c>
      <c r="AY1971" s="259" t="s">
        <v>157</v>
      </c>
    </row>
    <row r="1972" s="2" customFormat="1" ht="24.15" customHeight="1">
      <c r="A1972" s="38"/>
      <c r="B1972" s="39"/>
      <c r="C1972" s="214" t="s">
        <v>3800</v>
      </c>
      <c r="D1972" s="214" t="s">
        <v>160</v>
      </c>
      <c r="E1972" s="215" t="s">
        <v>3801</v>
      </c>
      <c r="F1972" s="216" t="s">
        <v>3802</v>
      </c>
      <c r="G1972" s="217" t="s">
        <v>352</v>
      </c>
      <c r="H1972" s="218">
        <v>164</v>
      </c>
      <c r="I1972" s="219"/>
      <c r="J1972" s="220">
        <f>ROUND(I1972*H1972,2)</f>
        <v>0</v>
      </c>
      <c r="K1972" s="216" t="s">
        <v>164</v>
      </c>
      <c r="L1972" s="44"/>
      <c r="M1972" s="221" t="s">
        <v>1</v>
      </c>
      <c r="N1972" s="222" t="s">
        <v>43</v>
      </c>
      <c r="O1972" s="91"/>
      <c r="P1972" s="223">
        <f>O1972*H1972</f>
        <v>0</v>
      </c>
      <c r="Q1972" s="223">
        <v>0.00020000000000000001</v>
      </c>
      <c r="R1972" s="223">
        <f>Q1972*H1972</f>
        <v>0.032800000000000003</v>
      </c>
      <c r="S1972" s="223">
        <v>0</v>
      </c>
      <c r="T1972" s="224">
        <f>S1972*H1972</f>
        <v>0</v>
      </c>
      <c r="U1972" s="38"/>
      <c r="V1972" s="38"/>
      <c r="W1972" s="38"/>
      <c r="X1972" s="38"/>
      <c r="Y1972" s="38"/>
      <c r="Z1972" s="38"/>
      <c r="AA1972" s="38"/>
      <c r="AB1972" s="38"/>
      <c r="AC1972" s="38"/>
      <c r="AD1972" s="38"/>
      <c r="AE1972" s="38"/>
      <c r="AR1972" s="225" t="s">
        <v>254</v>
      </c>
      <c r="AT1972" s="225" t="s">
        <v>160</v>
      </c>
      <c r="AU1972" s="225" t="s">
        <v>87</v>
      </c>
      <c r="AY1972" s="17" t="s">
        <v>157</v>
      </c>
      <c r="BE1972" s="226">
        <f>IF(N1972="základní",J1972,0)</f>
        <v>0</v>
      </c>
      <c r="BF1972" s="226">
        <f>IF(N1972="snížená",J1972,0)</f>
        <v>0</v>
      </c>
      <c r="BG1972" s="226">
        <f>IF(N1972="zákl. přenesená",J1972,0)</f>
        <v>0</v>
      </c>
      <c r="BH1972" s="226">
        <f>IF(N1972="sníž. přenesená",J1972,0)</f>
        <v>0</v>
      </c>
      <c r="BI1972" s="226">
        <f>IF(N1972="nulová",J1972,0)</f>
        <v>0</v>
      </c>
      <c r="BJ1972" s="17" t="s">
        <v>85</v>
      </c>
      <c r="BK1972" s="226">
        <f>ROUND(I1972*H1972,2)</f>
        <v>0</v>
      </c>
      <c r="BL1972" s="17" t="s">
        <v>254</v>
      </c>
      <c r="BM1972" s="225" t="s">
        <v>3803</v>
      </c>
    </row>
    <row r="1973" s="13" customFormat="1">
      <c r="A1973" s="13"/>
      <c r="B1973" s="227"/>
      <c r="C1973" s="228"/>
      <c r="D1973" s="229" t="s">
        <v>167</v>
      </c>
      <c r="E1973" s="230" t="s">
        <v>1</v>
      </c>
      <c r="F1973" s="231" t="s">
        <v>189</v>
      </c>
      <c r="G1973" s="228"/>
      <c r="H1973" s="230" t="s">
        <v>1</v>
      </c>
      <c r="I1973" s="232"/>
      <c r="J1973" s="228"/>
      <c r="K1973" s="228"/>
      <c r="L1973" s="233"/>
      <c r="M1973" s="234"/>
      <c r="N1973" s="235"/>
      <c r="O1973" s="235"/>
      <c r="P1973" s="235"/>
      <c r="Q1973" s="235"/>
      <c r="R1973" s="235"/>
      <c r="S1973" s="235"/>
      <c r="T1973" s="236"/>
      <c r="U1973" s="13"/>
      <c r="V1973" s="13"/>
      <c r="W1973" s="13"/>
      <c r="X1973" s="13"/>
      <c r="Y1973" s="13"/>
      <c r="Z1973" s="13"/>
      <c r="AA1973" s="13"/>
      <c r="AB1973" s="13"/>
      <c r="AC1973" s="13"/>
      <c r="AD1973" s="13"/>
      <c r="AE1973" s="13"/>
      <c r="AT1973" s="237" t="s">
        <v>167</v>
      </c>
      <c r="AU1973" s="237" t="s">
        <v>87</v>
      </c>
      <c r="AV1973" s="13" t="s">
        <v>85</v>
      </c>
      <c r="AW1973" s="13" t="s">
        <v>33</v>
      </c>
      <c r="AX1973" s="13" t="s">
        <v>78</v>
      </c>
      <c r="AY1973" s="237" t="s">
        <v>157</v>
      </c>
    </row>
    <row r="1974" s="14" customFormat="1">
      <c r="A1974" s="14"/>
      <c r="B1974" s="238"/>
      <c r="C1974" s="239"/>
      <c r="D1974" s="229" t="s">
        <v>167</v>
      </c>
      <c r="E1974" s="240" t="s">
        <v>1</v>
      </c>
      <c r="F1974" s="241" t="s">
        <v>3804</v>
      </c>
      <c r="G1974" s="239"/>
      <c r="H1974" s="242">
        <v>61</v>
      </c>
      <c r="I1974" s="243"/>
      <c r="J1974" s="239"/>
      <c r="K1974" s="239"/>
      <c r="L1974" s="244"/>
      <c r="M1974" s="245"/>
      <c r="N1974" s="246"/>
      <c r="O1974" s="246"/>
      <c r="P1974" s="246"/>
      <c r="Q1974" s="246"/>
      <c r="R1974" s="246"/>
      <c r="S1974" s="246"/>
      <c r="T1974" s="247"/>
      <c r="U1974" s="14"/>
      <c r="V1974" s="14"/>
      <c r="W1974" s="14"/>
      <c r="X1974" s="14"/>
      <c r="Y1974" s="14"/>
      <c r="Z1974" s="14"/>
      <c r="AA1974" s="14"/>
      <c r="AB1974" s="14"/>
      <c r="AC1974" s="14"/>
      <c r="AD1974" s="14"/>
      <c r="AE1974" s="14"/>
      <c r="AT1974" s="248" t="s">
        <v>167</v>
      </c>
      <c r="AU1974" s="248" t="s">
        <v>87</v>
      </c>
      <c r="AV1974" s="14" t="s">
        <v>87</v>
      </c>
      <c r="AW1974" s="14" t="s">
        <v>33</v>
      </c>
      <c r="AX1974" s="14" t="s">
        <v>78</v>
      </c>
      <c r="AY1974" s="248" t="s">
        <v>157</v>
      </c>
    </row>
    <row r="1975" s="13" customFormat="1">
      <c r="A1975" s="13"/>
      <c r="B1975" s="227"/>
      <c r="C1975" s="228"/>
      <c r="D1975" s="229" t="s">
        <v>167</v>
      </c>
      <c r="E1975" s="230" t="s">
        <v>1</v>
      </c>
      <c r="F1975" s="231" t="s">
        <v>178</v>
      </c>
      <c r="G1975" s="228"/>
      <c r="H1975" s="230" t="s">
        <v>1</v>
      </c>
      <c r="I1975" s="232"/>
      <c r="J1975" s="228"/>
      <c r="K1975" s="228"/>
      <c r="L1975" s="233"/>
      <c r="M1975" s="234"/>
      <c r="N1975" s="235"/>
      <c r="O1975" s="235"/>
      <c r="P1975" s="235"/>
      <c r="Q1975" s="235"/>
      <c r="R1975" s="235"/>
      <c r="S1975" s="235"/>
      <c r="T1975" s="236"/>
      <c r="U1975" s="13"/>
      <c r="V1975" s="13"/>
      <c r="W1975" s="13"/>
      <c r="X1975" s="13"/>
      <c r="Y1975" s="13"/>
      <c r="Z1975" s="13"/>
      <c r="AA1975" s="13"/>
      <c r="AB1975" s="13"/>
      <c r="AC1975" s="13"/>
      <c r="AD1975" s="13"/>
      <c r="AE1975" s="13"/>
      <c r="AT1975" s="237" t="s">
        <v>167</v>
      </c>
      <c r="AU1975" s="237" t="s">
        <v>87</v>
      </c>
      <c r="AV1975" s="13" t="s">
        <v>85</v>
      </c>
      <c r="AW1975" s="13" t="s">
        <v>33</v>
      </c>
      <c r="AX1975" s="13" t="s">
        <v>78</v>
      </c>
      <c r="AY1975" s="237" t="s">
        <v>157</v>
      </c>
    </row>
    <row r="1976" s="14" customFormat="1">
      <c r="A1976" s="14"/>
      <c r="B1976" s="238"/>
      <c r="C1976" s="239"/>
      <c r="D1976" s="229" t="s">
        <v>167</v>
      </c>
      <c r="E1976" s="240" t="s">
        <v>1</v>
      </c>
      <c r="F1976" s="241" t="s">
        <v>3805</v>
      </c>
      <c r="G1976" s="239"/>
      <c r="H1976" s="242">
        <v>103</v>
      </c>
      <c r="I1976" s="243"/>
      <c r="J1976" s="239"/>
      <c r="K1976" s="239"/>
      <c r="L1976" s="244"/>
      <c r="M1976" s="245"/>
      <c r="N1976" s="246"/>
      <c r="O1976" s="246"/>
      <c r="P1976" s="246"/>
      <c r="Q1976" s="246"/>
      <c r="R1976" s="246"/>
      <c r="S1976" s="246"/>
      <c r="T1976" s="247"/>
      <c r="U1976" s="14"/>
      <c r="V1976" s="14"/>
      <c r="W1976" s="14"/>
      <c r="X1976" s="14"/>
      <c r="Y1976" s="14"/>
      <c r="Z1976" s="14"/>
      <c r="AA1976" s="14"/>
      <c r="AB1976" s="14"/>
      <c r="AC1976" s="14"/>
      <c r="AD1976" s="14"/>
      <c r="AE1976" s="14"/>
      <c r="AT1976" s="248" t="s">
        <v>167</v>
      </c>
      <c r="AU1976" s="248" t="s">
        <v>87</v>
      </c>
      <c r="AV1976" s="14" t="s">
        <v>87</v>
      </c>
      <c r="AW1976" s="14" t="s">
        <v>33</v>
      </c>
      <c r="AX1976" s="14" t="s">
        <v>78</v>
      </c>
      <c r="AY1976" s="248" t="s">
        <v>157</v>
      </c>
    </row>
    <row r="1977" s="15" customFormat="1">
      <c r="A1977" s="15"/>
      <c r="B1977" s="249"/>
      <c r="C1977" s="250"/>
      <c r="D1977" s="229" t="s">
        <v>167</v>
      </c>
      <c r="E1977" s="251" t="s">
        <v>1</v>
      </c>
      <c r="F1977" s="252" t="s">
        <v>171</v>
      </c>
      <c r="G1977" s="250"/>
      <c r="H1977" s="253">
        <v>164</v>
      </c>
      <c r="I1977" s="254"/>
      <c r="J1977" s="250"/>
      <c r="K1977" s="250"/>
      <c r="L1977" s="255"/>
      <c r="M1977" s="256"/>
      <c r="N1977" s="257"/>
      <c r="O1977" s="257"/>
      <c r="P1977" s="257"/>
      <c r="Q1977" s="257"/>
      <c r="R1977" s="257"/>
      <c r="S1977" s="257"/>
      <c r="T1977" s="258"/>
      <c r="U1977" s="15"/>
      <c r="V1977" s="15"/>
      <c r="W1977" s="15"/>
      <c r="X1977" s="15"/>
      <c r="Y1977" s="15"/>
      <c r="Z1977" s="15"/>
      <c r="AA1977" s="15"/>
      <c r="AB1977" s="15"/>
      <c r="AC1977" s="15"/>
      <c r="AD1977" s="15"/>
      <c r="AE1977" s="15"/>
      <c r="AT1977" s="259" t="s">
        <v>167</v>
      </c>
      <c r="AU1977" s="259" t="s">
        <v>87</v>
      </c>
      <c r="AV1977" s="15" t="s">
        <v>165</v>
      </c>
      <c r="AW1977" s="15" t="s">
        <v>33</v>
      </c>
      <c r="AX1977" s="15" t="s">
        <v>85</v>
      </c>
      <c r="AY1977" s="259" t="s">
        <v>157</v>
      </c>
    </row>
    <row r="1978" s="2" customFormat="1" ht="24.15" customHeight="1">
      <c r="A1978" s="38"/>
      <c r="B1978" s="39"/>
      <c r="C1978" s="214" t="s">
        <v>3806</v>
      </c>
      <c r="D1978" s="214" t="s">
        <v>160</v>
      </c>
      <c r="E1978" s="215" t="s">
        <v>3807</v>
      </c>
      <c r="F1978" s="216" t="s">
        <v>3808</v>
      </c>
      <c r="G1978" s="217" t="s">
        <v>352</v>
      </c>
      <c r="H1978" s="218">
        <v>10</v>
      </c>
      <c r="I1978" s="219"/>
      <c r="J1978" s="220">
        <f>ROUND(I1978*H1978,2)</f>
        <v>0</v>
      </c>
      <c r="K1978" s="216" t="s">
        <v>164</v>
      </c>
      <c r="L1978" s="44"/>
      <c r="M1978" s="221" t="s">
        <v>1</v>
      </c>
      <c r="N1978" s="222" t="s">
        <v>43</v>
      </c>
      <c r="O1978" s="91"/>
      <c r="P1978" s="223">
        <f>O1978*H1978</f>
        <v>0</v>
      </c>
      <c r="Q1978" s="223">
        <v>0.00018000000000000001</v>
      </c>
      <c r="R1978" s="223">
        <f>Q1978*H1978</f>
        <v>0.0018000000000000002</v>
      </c>
      <c r="S1978" s="223">
        <v>0</v>
      </c>
      <c r="T1978" s="224">
        <f>S1978*H1978</f>
        <v>0</v>
      </c>
      <c r="U1978" s="38"/>
      <c r="V1978" s="38"/>
      <c r="W1978" s="38"/>
      <c r="X1978" s="38"/>
      <c r="Y1978" s="38"/>
      <c r="Z1978" s="38"/>
      <c r="AA1978" s="38"/>
      <c r="AB1978" s="38"/>
      <c r="AC1978" s="38"/>
      <c r="AD1978" s="38"/>
      <c r="AE1978" s="38"/>
      <c r="AR1978" s="225" t="s">
        <v>254</v>
      </c>
      <c r="AT1978" s="225" t="s">
        <v>160</v>
      </c>
      <c r="AU1978" s="225" t="s">
        <v>87</v>
      </c>
      <c r="AY1978" s="17" t="s">
        <v>157</v>
      </c>
      <c r="BE1978" s="226">
        <f>IF(N1978="základní",J1978,0)</f>
        <v>0</v>
      </c>
      <c r="BF1978" s="226">
        <f>IF(N1978="snížená",J1978,0)</f>
        <v>0</v>
      </c>
      <c r="BG1978" s="226">
        <f>IF(N1978="zákl. přenesená",J1978,0)</f>
        <v>0</v>
      </c>
      <c r="BH1978" s="226">
        <f>IF(N1978="sníž. přenesená",J1978,0)</f>
        <v>0</v>
      </c>
      <c r="BI1978" s="226">
        <f>IF(N1978="nulová",J1978,0)</f>
        <v>0</v>
      </c>
      <c r="BJ1978" s="17" t="s">
        <v>85</v>
      </c>
      <c r="BK1978" s="226">
        <f>ROUND(I1978*H1978,2)</f>
        <v>0</v>
      </c>
      <c r="BL1978" s="17" t="s">
        <v>254</v>
      </c>
      <c r="BM1978" s="225" t="s">
        <v>3809</v>
      </c>
    </row>
    <row r="1979" s="14" customFormat="1">
      <c r="A1979" s="14"/>
      <c r="B1979" s="238"/>
      <c r="C1979" s="239"/>
      <c r="D1979" s="229" t="s">
        <v>167</v>
      </c>
      <c r="E1979" s="240" t="s">
        <v>1</v>
      </c>
      <c r="F1979" s="241" t="s">
        <v>3810</v>
      </c>
      <c r="G1979" s="239"/>
      <c r="H1979" s="242">
        <v>10</v>
      </c>
      <c r="I1979" s="243"/>
      <c r="J1979" s="239"/>
      <c r="K1979" s="239"/>
      <c r="L1979" s="244"/>
      <c r="M1979" s="245"/>
      <c r="N1979" s="246"/>
      <c r="O1979" s="246"/>
      <c r="P1979" s="246"/>
      <c r="Q1979" s="246"/>
      <c r="R1979" s="246"/>
      <c r="S1979" s="246"/>
      <c r="T1979" s="247"/>
      <c r="U1979" s="14"/>
      <c r="V1979" s="14"/>
      <c r="W1979" s="14"/>
      <c r="X1979" s="14"/>
      <c r="Y1979" s="14"/>
      <c r="Z1979" s="14"/>
      <c r="AA1979" s="14"/>
      <c r="AB1979" s="14"/>
      <c r="AC1979" s="14"/>
      <c r="AD1979" s="14"/>
      <c r="AE1979" s="14"/>
      <c r="AT1979" s="248" t="s">
        <v>167</v>
      </c>
      <c r="AU1979" s="248" t="s">
        <v>87</v>
      </c>
      <c r="AV1979" s="14" t="s">
        <v>87</v>
      </c>
      <c r="AW1979" s="14" t="s">
        <v>33</v>
      </c>
      <c r="AX1979" s="14" t="s">
        <v>85</v>
      </c>
      <c r="AY1979" s="248" t="s">
        <v>157</v>
      </c>
    </row>
    <row r="1980" s="2" customFormat="1" ht="24.15" customHeight="1">
      <c r="A1980" s="38"/>
      <c r="B1980" s="39"/>
      <c r="C1980" s="214" t="s">
        <v>3811</v>
      </c>
      <c r="D1980" s="214" t="s">
        <v>160</v>
      </c>
      <c r="E1980" s="215" t="s">
        <v>3812</v>
      </c>
      <c r="F1980" s="216" t="s">
        <v>3813</v>
      </c>
      <c r="G1980" s="217" t="s">
        <v>202</v>
      </c>
      <c r="H1980" s="218">
        <v>450.14999999999998</v>
      </c>
      <c r="I1980" s="219"/>
      <c r="J1980" s="220">
        <f>ROUND(I1980*H1980,2)</f>
        <v>0</v>
      </c>
      <c r="K1980" s="216" t="s">
        <v>164</v>
      </c>
      <c r="L1980" s="44"/>
      <c r="M1980" s="221" t="s">
        <v>1</v>
      </c>
      <c r="N1980" s="222" t="s">
        <v>43</v>
      </c>
      <c r="O1980" s="91"/>
      <c r="P1980" s="223">
        <f>O1980*H1980</f>
        <v>0</v>
      </c>
      <c r="Q1980" s="223">
        <v>0.00142</v>
      </c>
      <c r="R1980" s="223">
        <f>Q1980*H1980</f>
        <v>0.63921300000000003</v>
      </c>
      <c r="S1980" s="223">
        <v>0</v>
      </c>
      <c r="T1980" s="224">
        <f>S1980*H1980</f>
        <v>0</v>
      </c>
      <c r="U1980" s="38"/>
      <c r="V1980" s="38"/>
      <c r="W1980" s="38"/>
      <c r="X1980" s="38"/>
      <c r="Y1980" s="38"/>
      <c r="Z1980" s="38"/>
      <c r="AA1980" s="38"/>
      <c r="AB1980" s="38"/>
      <c r="AC1980" s="38"/>
      <c r="AD1980" s="38"/>
      <c r="AE1980" s="38"/>
      <c r="AR1980" s="225" t="s">
        <v>254</v>
      </c>
      <c r="AT1980" s="225" t="s">
        <v>160</v>
      </c>
      <c r="AU1980" s="225" t="s">
        <v>87</v>
      </c>
      <c r="AY1980" s="17" t="s">
        <v>157</v>
      </c>
      <c r="BE1980" s="226">
        <f>IF(N1980="základní",J1980,0)</f>
        <v>0</v>
      </c>
      <c r="BF1980" s="226">
        <f>IF(N1980="snížená",J1980,0)</f>
        <v>0</v>
      </c>
      <c r="BG1980" s="226">
        <f>IF(N1980="zákl. přenesená",J1980,0)</f>
        <v>0</v>
      </c>
      <c r="BH1980" s="226">
        <f>IF(N1980="sníž. přenesená",J1980,0)</f>
        <v>0</v>
      </c>
      <c r="BI1980" s="226">
        <f>IF(N1980="nulová",J1980,0)</f>
        <v>0</v>
      </c>
      <c r="BJ1980" s="17" t="s">
        <v>85</v>
      </c>
      <c r="BK1980" s="226">
        <f>ROUND(I1980*H1980,2)</f>
        <v>0</v>
      </c>
      <c r="BL1980" s="17" t="s">
        <v>254</v>
      </c>
      <c r="BM1980" s="225" t="s">
        <v>3814</v>
      </c>
    </row>
    <row r="1981" s="13" customFormat="1">
      <c r="A1981" s="13"/>
      <c r="B1981" s="227"/>
      <c r="C1981" s="228"/>
      <c r="D1981" s="229" t="s">
        <v>167</v>
      </c>
      <c r="E1981" s="230" t="s">
        <v>1</v>
      </c>
      <c r="F1981" s="231" t="s">
        <v>189</v>
      </c>
      <c r="G1981" s="228"/>
      <c r="H1981" s="230" t="s">
        <v>1</v>
      </c>
      <c r="I1981" s="232"/>
      <c r="J1981" s="228"/>
      <c r="K1981" s="228"/>
      <c r="L1981" s="233"/>
      <c r="M1981" s="234"/>
      <c r="N1981" s="235"/>
      <c r="O1981" s="235"/>
      <c r="P1981" s="235"/>
      <c r="Q1981" s="235"/>
      <c r="R1981" s="235"/>
      <c r="S1981" s="235"/>
      <c r="T1981" s="236"/>
      <c r="U1981" s="13"/>
      <c r="V1981" s="13"/>
      <c r="W1981" s="13"/>
      <c r="X1981" s="13"/>
      <c r="Y1981" s="13"/>
      <c r="Z1981" s="13"/>
      <c r="AA1981" s="13"/>
      <c r="AB1981" s="13"/>
      <c r="AC1981" s="13"/>
      <c r="AD1981" s="13"/>
      <c r="AE1981" s="13"/>
      <c r="AT1981" s="237" t="s">
        <v>167</v>
      </c>
      <c r="AU1981" s="237" t="s">
        <v>87</v>
      </c>
      <c r="AV1981" s="13" t="s">
        <v>85</v>
      </c>
      <c r="AW1981" s="13" t="s">
        <v>33</v>
      </c>
      <c r="AX1981" s="13" t="s">
        <v>78</v>
      </c>
      <c r="AY1981" s="237" t="s">
        <v>157</v>
      </c>
    </row>
    <row r="1982" s="14" customFormat="1">
      <c r="A1982" s="14"/>
      <c r="B1982" s="238"/>
      <c r="C1982" s="239"/>
      <c r="D1982" s="229" t="s">
        <v>167</v>
      </c>
      <c r="E1982" s="240" t="s">
        <v>1</v>
      </c>
      <c r="F1982" s="241" t="s">
        <v>3815</v>
      </c>
      <c r="G1982" s="239"/>
      <c r="H1982" s="242">
        <v>29.899999999999999</v>
      </c>
      <c r="I1982" s="243"/>
      <c r="J1982" s="239"/>
      <c r="K1982" s="239"/>
      <c r="L1982" s="244"/>
      <c r="M1982" s="245"/>
      <c r="N1982" s="246"/>
      <c r="O1982" s="246"/>
      <c r="P1982" s="246"/>
      <c r="Q1982" s="246"/>
      <c r="R1982" s="246"/>
      <c r="S1982" s="246"/>
      <c r="T1982" s="247"/>
      <c r="U1982" s="14"/>
      <c r="V1982" s="14"/>
      <c r="W1982" s="14"/>
      <c r="X1982" s="14"/>
      <c r="Y1982" s="14"/>
      <c r="Z1982" s="14"/>
      <c r="AA1982" s="14"/>
      <c r="AB1982" s="14"/>
      <c r="AC1982" s="14"/>
      <c r="AD1982" s="14"/>
      <c r="AE1982" s="14"/>
      <c r="AT1982" s="248" t="s">
        <v>167</v>
      </c>
      <c r="AU1982" s="248" t="s">
        <v>87</v>
      </c>
      <c r="AV1982" s="14" t="s">
        <v>87</v>
      </c>
      <c r="AW1982" s="14" t="s">
        <v>33</v>
      </c>
      <c r="AX1982" s="14" t="s">
        <v>78</v>
      </c>
      <c r="AY1982" s="248" t="s">
        <v>157</v>
      </c>
    </row>
    <row r="1983" s="14" customFormat="1">
      <c r="A1983" s="14"/>
      <c r="B1983" s="238"/>
      <c r="C1983" s="239"/>
      <c r="D1983" s="229" t="s">
        <v>167</v>
      </c>
      <c r="E1983" s="240" t="s">
        <v>1</v>
      </c>
      <c r="F1983" s="241" t="s">
        <v>3816</v>
      </c>
      <c r="G1983" s="239"/>
      <c r="H1983" s="242">
        <v>10.35</v>
      </c>
      <c r="I1983" s="243"/>
      <c r="J1983" s="239"/>
      <c r="K1983" s="239"/>
      <c r="L1983" s="244"/>
      <c r="M1983" s="245"/>
      <c r="N1983" s="246"/>
      <c r="O1983" s="246"/>
      <c r="P1983" s="246"/>
      <c r="Q1983" s="246"/>
      <c r="R1983" s="246"/>
      <c r="S1983" s="246"/>
      <c r="T1983" s="247"/>
      <c r="U1983" s="14"/>
      <c r="V1983" s="14"/>
      <c r="W1983" s="14"/>
      <c r="X1983" s="14"/>
      <c r="Y1983" s="14"/>
      <c r="Z1983" s="14"/>
      <c r="AA1983" s="14"/>
      <c r="AB1983" s="14"/>
      <c r="AC1983" s="14"/>
      <c r="AD1983" s="14"/>
      <c r="AE1983" s="14"/>
      <c r="AT1983" s="248" t="s">
        <v>167</v>
      </c>
      <c r="AU1983" s="248" t="s">
        <v>87</v>
      </c>
      <c r="AV1983" s="14" t="s">
        <v>87</v>
      </c>
      <c r="AW1983" s="14" t="s">
        <v>33</v>
      </c>
      <c r="AX1983" s="14" t="s">
        <v>78</v>
      </c>
      <c r="AY1983" s="248" t="s">
        <v>157</v>
      </c>
    </row>
    <row r="1984" s="14" customFormat="1">
      <c r="A1984" s="14"/>
      <c r="B1984" s="238"/>
      <c r="C1984" s="239"/>
      <c r="D1984" s="229" t="s">
        <v>167</v>
      </c>
      <c r="E1984" s="240" t="s">
        <v>1</v>
      </c>
      <c r="F1984" s="241" t="s">
        <v>3817</v>
      </c>
      <c r="G1984" s="239"/>
      <c r="H1984" s="242">
        <v>19.449999999999999</v>
      </c>
      <c r="I1984" s="243"/>
      <c r="J1984" s="239"/>
      <c r="K1984" s="239"/>
      <c r="L1984" s="244"/>
      <c r="M1984" s="245"/>
      <c r="N1984" s="246"/>
      <c r="O1984" s="246"/>
      <c r="P1984" s="246"/>
      <c r="Q1984" s="246"/>
      <c r="R1984" s="246"/>
      <c r="S1984" s="246"/>
      <c r="T1984" s="247"/>
      <c r="U1984" s="14"/>
      <c r="V1984" s="14"/>
      <c r="W1984" s="14"/>
      <c r="X1984" s="14"/>
      <c r="Y1984" s="14"/>
      <c r="Z1984" s="14"/>
      <c r="AA1984" s="14"/>
      <c r="AB1984" s="14"/>
      <c r="AC1984" s="14"/>
      <c r="AD1984" s="14"/>
      <c r="AE1984" s="14"/>
      <c r="AT1984" s="248" t="s">
        <v>167</v>
      </c>
      <c r="AU1984" s="248" t="s">
        <v>87</v>
      </c>
      <c r="AV1984" s="14" t="s">
        <v>87</v>
      </c>
      <c r="AW1984" s="14" t="s">
        <v>33</v>
      </c>
      <c r="AX1984" s="14" t="s">
        <v>78</v>
      </c>
      <c r="AY1984" s="248" t="s">
        <v>157</v>
      </c>
    </row>
    <row r="1985" s="14" customFormat="1">
      <c r="A1985" s="14"/>
      <c r="B1985" s="238"/>
      <c r="C1985" s="239"/>
      <c r="D1985" s="229" t="s">
        <v>167</v>
      </c>
      <c r="E1985" s="240" t="s">
        <v>1</v>
      </c>
      <c r="F1985" s="241" t="s">
        <v>3818</v>
      </c>
      <c r="G1985" s="239"/>
      <c r="H1985" s="242">
        <v>15.6</v>
      </c>
      <c r="I1985" s="243"/>
      <c r="J1985" s="239"/>
      <c r="K1985" s="239"/>
      <c r="L1985" s="244"/>
      <c r="M1985" s="245"/>
      <c r="N1985" s="246"/>
      <c r="O1985" s="246"/>
      <c r="P1985" s="246"/>
      <c r="Q1985" s="246"/>
      <c r="R1985" s="246"/>
      <c r="S1985" s="246"/>
      <c r="T1985" s="247"/>
      <c r="U1985" s="14"/>
      <c r="V1985" s="14"/>
      <c r="W1985" s="14"/>
      <c r="X1985" s="14"/>
      <c r="Y1985" s="14"/>
      <c r="Z1985" s="14"/>
      <c r="AA1985" s="14"/>
      <c r="AB1985" s="14"/>
      <c r="AC1985" s="14"/>
      <c r="AD1985" s="14"/>
      <c r="AE1985" s="14"/>
      <c r="AT1985" s="248" t="s">
        <v>167</v>
      </c>
      <c r="AU1985" s="248" t="s">
        <v>87</v>
      </c>
      <c r="AV1985" s="14" t="s">
        <v>87</v>
      </c>
      <c r="AW1985" s="14" t="s">
        <v>33</v>
      </c>
      <c r="AX1985" s="14" t="s">
        <v>78</v>
      </c>
      <c r="AY1985" s="248" t="s">
        <v>157</v>
      </c>
    </row>
    <row r="1986" s="14" customFormat="1">
      <c r="A1986" s="14"/>
      <c r="B1986" s="238"/>
      <c r="C1986" s="239"/>
      <c r="D1986" s="229" t="s">
        <v>167</v>
      </c>
      <c r="E1986" s="240" t="s">
        <v>1</v>
      </c>
      <c r="F1986" s="241" t="s">
        <v>3819</v>
      </c>
      <c r="G1986" s="239"/>
      <c r="H1986" s="242">
        <v>4.2999999999999998</v>
      </c>
      <c r="I1986" s="243"/>
      <c r="J1986" s="239"/>
      <c r="K1986" s="239"/>
      <c r="L1986" s="244"/>
      <c r="M1986" s="245"/>
      <c r="N1986" s="246"/>
      <c r="O1986" s="246"/>
      <c r="P1986" s="246"/>
      <c r="Q1986" s="246"/>
      <c r="R1986" s="246"/>
      <c r="S1986" s="246"/>
      <c r="T1986" s="247"/>
      <c r="U1986" s="14"/>
      <c r="V1986" s="14"/>
      <c r="W1986" s="14"/>
      <c r="X1986" s="14"/>
      <c r="Y1986" s="14"/>
      <c r="Z1986" s="14"/>
      <c r="AA1986" s="14"/>
      <c r="AB1986" s="14"/>
      <c r="AC1986" s="14"/>
      <c r="AD1986" s="14"/>
      <c r="AE1986" s="14"/>
      <c r="AT1986" s="248" t="s">
        <v>167</v>
      </c>
      <c r="AU1986" s="248" t="s">
        <v>87</v>
      </c>
      <c r="AV1986" s="14" t="s">
        <v>87</v>
      </c>
      <c r="AW1986" s="14" t="s">
        <v>33</v>
      </c>
      <c r="AX1986" s="14" t="s">
        <v>78</v>
      </c>
      <c r="AY1986" s="248" t="s">
        <v>157</v>
      </c>
    </row>
    <row r="1987" s="14" customFormat="1">
      <c r="A1987" s="14"/>
      <c r="B1987" s="238"/>
      <c r="C1987" s="239"/>
      <c r="D1987" s="229" t="s">
        <v>167</v>
      </c>
      <c r="E1987" s="240" t="s">
        <v>1</v>
      </c>
      <c r="F1987" s="241" t="s">
        <v>3820</v>
      </c>
      <c r="G1987" s="239"/>
      <c r="H1987" s="242">
        <v>4.2000000000000002</v>
      </c>
      <c r="I1987" s="243"/>
      <c r="J1987" s="239"/>
      <c r="K1987" s="239"/>
      <c r="L1987" s="244"/>
      <c r="M1987" s="245"/>
      <c r="N1987" s="246"/>
      <c r="O1987" s="246"/>
      <c r="P1987" s="246"/>
      <c r="Q1987" s="246"/>
      <c r="R1987" s="246"/>
      <c r="S1987" s="246"/>
      <c r="T1987" s="247"/>
      <c r="U1987" s="14"/>
      <c r="V1987" s="14"/>
      <c r="W1987" s="14"/>
      <c r="X1987" s="14"/>
      <c r="Y1987" s="14"/>
      <c r="Z1987" s="14"/>
      <c r="AA1987" s="14"/>
      <c r="AB1987" s="14"/>
      <c r="AC1987" s="14"/>
      <c r="AD1987" s="14"/>
      <c r="AE1987" s="14"/>
      <c r="AT1987" s="248" t="s">
        <v>167</v>
      </c>
      <c r="AU1987" s="248" t="s">
        <v>87</v>
      </c>
      <c r="AV1987" s="14" t="s">
        <v>87</v>
      </c>
      <c r="AW1987" s="14" t="s">
        <v>33</v>
      </c>
      <c r="AX1987" s="14" t="s">
        <v>78</v>
      </c>
      <c r="AY1987" s="248" t="s">
        <v>157</v>
      </c>
    </row>
    <row r="1988" s="14" customFormat="1">
      <c r="A1988" s="14"/>
      <c r="B1988" s="238"/>
      <c r="C1988" s="239"/>
      <c r="D1988" s="229" t="s">
        <v>167</v>
      </c>
      <c r="E1988" s="240" t="s">
        <v>1</v>
      </c>
      <c r="F1988" s="241" t="s">
        <v>3821</v>
      </c>
      <c r="G1988" s="239"/>
      <c r="H1988" s="242">
        <v>13.699999999999999</v>
      </c>
      <c r="I1988" s="243"/>
      <c r="J1988" s="239"/>
      <c r="K1988" s="239"/>
      <c r="L1988" s="244"/>
      <c r="M1988" s="245"/>
      <c r="N1988" s="246"/>
      <c r="O1988" s="246"/>
      <c r="P1988" s="246"/>
      <c r="Q1988" s="246"/>
      <c r="R1988" s="246"/>
      <c r="S1988" s="246"/>
      <c r="T1988" s="247"/>
      <c r="U1988" s="14"/>
      <c r="V1988" s="14"/>
      <c r="W1988" s="14"/>
      <c r="X1988" s="14"/>
      <c r="Y1988" s="14"/>
      <c r="Z1988" s="14"/>
      <c r="AA1988" s="14"/>
      <c r="AB1988" s="14"/>
      <c r="AC1988" s="14"/>
      <c r="AD1988" s="14"/>
      <c r="AE1988" s="14"/>
      <c r="AT1988" s="248" t="s">
        <v>167</v>
      </c>
      <c r="AU1988" s="248" t="s">
        <v>87</v>
      </c>
      <c r="AV1988" s="14" t="s">
        <v>87</v>
      </c>
      <c r="AW1988" s="14" t="s">
        <v>33</v>
      </c>
      <c r="AX1988" s="14" t="s">
        <v>78</v>
      </c>
      <c r="AY1988" s="248" t="s">
        <v>157</v>
      </c>
    </row>
    <row r="1989" s="14" customFormat="1">
      <c r="A1989" s="14"/>
      <c r="B1989" s="238"/>
      <c r="C1989" s="239"/>
      <c r="D1989" s="229" t="s">
        <v>167</v>
      </c>
      <c r="E1989" s="240" t="s">
        <v>1</v>
      </c>
      <c r="F1989" s="241" t="s">
        <v>3822</v>
      </c>
      <c r="G1989" s="239"/>
      <c r="H1989" s="242">
        <v>11.800000000000001</v>
      </c>
      <c r="I1989" s="243"/>
      <c r="J1989" s="239"/>
      <c r="K1989" s="239"/>
      <c r="L1989" s="244"/>
      <c r="M1989" s="245"/>
      <c r="N1989" s="246"/>
      <c r="O1989" s="246"/>
      <c r="P1989" s="246"/>
      <c r="Q1989" s="246"/>
      <c r="R1989" s="246"/>
      <c r="S1989" s="246"/>
      <c r="T1989" s="247"/>
      <c r="U1989" s="14"/>
      <c r="V1989" s="14"/>
      <c r="W1989" s="14"/>
      <c r="X1989" s="14"/>
      <c r="Y1989" s="14"/>
      <c r="Z1989" s="14"/>
      <c r="AA1989" s="14"/>
      <c r="AB1989" s="14"/>
      <c r="AC1989" s="14"/>
      <c r="AD1989" s="14"/>
      <c r="AE1989" s="14"/>
      <c r="AT1989" s="248" t="s">
        <v>167</v>
      </c>
      <c r="AU1989" s="248" t="s">
        <v>87</v>
      </c>
      <c r="AV1989" s="14" t="s">
        <v>87</v>
      </c>
      <c r="AW1989" s="14" t="s">
        <v>33</v>
      </c>
      <c r="AX1989" s="14" t="s">
        <v>78</v>
      </c>
      <c r="AY1989" s="248" t="s">
        <v>157</v>
      </c>
    </row>
    <row r="1990" s="14" customFormat="1">
      <c r="A1990" s="14"/>
      <c r="B1990" s="238"/>
      <c r="C1990" s="239"/>
      <c r="D1990" s="229" t="s">
        <v>167</v>
      </c>
      <c r="E1990" s="240" t="s">
        <v>1</v>
      </c>
      <c r="F1990" s="241" t="s">
        <v>3823</v>
      </c>
      <c r="G1990" s="239"/>
      <c r="H1990" s="242">
        <v>9.6500000000000004</v>
      </c>
      <c r="I1990" s="243"/>
      <c r="J1990" s="239"/>
      <c r="K1990" s="239"/>
      <c r="L1990" s="244"/>
      <c r="M1990" s="245"/>
      <c r="N1990" s="246"/>
      <c r="O1990" s="246"/>
      <c r="P1990" s="246"/>
      <c r="Q1990" s="246"/>
      <c r="R1990" s="246"/>
      <c r="S1990" s="246"/>
      <c r="T1990" s="247"/>
      <c r="U1990" s="14"/>
      <c r="V1990" s="14"/>
      <c r="W1990" s="14"/>
      <c r="X1990" s="14"/>
      <c r="Y1990" s="14"/>
      <c r="Z1990" s="14"/>
      <c r="AA1990" s="14"/>
      <c r="AB1990" s="14"/>
      <c r="AC1990" s="14"/>
      <c r="AD1990" s="14"/>
      <c r="AE1990" s="14"/>
      <c r="AT1990" s="248" t="s">
        <v>167</v>
      </c>
      <c r="AU1990" s="248" t="s">
        <v>87</v>
      </c>
      <c r="AV1990" s="14" t="s">
        <v>87</v>
      </c>
      <c r="AW1990" s="14" t="s">
        <v>33</v>
      </c>
      <c r="AX1990" s="14" t="s">
        <v>78</v>
      </c>
      <c r="AY1990" s="248" t="s">
        <v>157</v>
      </c>
    </row>
    <row r="1991" s="14" customFormat="1">
      <c r="A1991" s="14"/>
      <c r="B1991" s="238"/>
      <c r="C1991" s="239"/>
      <c r="D1991" s="229" t="s">
        <v>167</v>
      </c>
      <c r="E1991" s="240" t="s">
        <v>1</v>
      </c>
      <c r="F1991" s="241" t="s">
        <v>3824</v>
      </c>
      <c r="G1991" s="239"/>
      <c r="H1991" s="242">
        <v>9.6500000000000004</v>
      </c>
      <c r="I1991" s="243"/>
      <c r="J1991" s="239"/>
      <c r="K1991" s="239"/>
      <c r="L1991" s="244"/>
      <c r="M1991" s="245"/>
      <c r="N1991" s="246"/>
      <c r="O1991" s="246"/>
      <c r="P1991" s="246"/>
      <c r="Q1991" s="246"/>
      <c r="R1991" s="246"/>
      <c r="S1991" s="246"/>
      <c r="T1991" s="247"/>
      <c r="U1991" s="14"/>
      <c r="V1991" s="14"/>
      <c r="W1991" s="14"/>
      <c r="X1991" s="14"/>
      <c r="Y1991" s="14"/>
      <c r="Z1991" s="14"/>
      <c r="AA1991" s="14"/>
      <c r="AB1991" s="14"/>
      <c r="AC1991" s="14"/>
      <c r="AD1991" s="14"/>
      <c r="AE1991" s="14"/>
      <c r="AT1991" s="248" t="s">
        <v>167</v>
      </c>
      <c r="AU1991" s="248" t="s">
        <v>87</v>
      </c>
      <c r="AV1991" s="14" t="s">
        <v>87</v>
      </c>
      <c r="AW1991" s="14" t="s">
        <v>33</v>
      </c>
      <c r="AX1991" s="14" t="s">
        <v>78</v>
      </c>
      <c r="AY1991" s="248" t="s">
        <v>157</v>
      </c>
    </row>
    <row r="1992" s="14" customFormat="1">
      <c r="A1992" s="14"/>
      <c r="B1992" s="238"/>
      <c r="C1992" s="239"/>
      <c r="D1992" s="229" t="s">
        <v>167</v>
      </c>
      <c r="E1992" s="240" t="s">
        <v>1</v>
      </c>
      <c r="F1992" s="241" t="s">
        <v>3825</v>
      </c>
      <c r="G1992" s="239"/>
      <c r="H1992" s="242">
        <v>4.2000000000000002</v>
      </c>
      <c r="I1992" s="243"/>
      <c r="J1992" s="239"/>
      <c r="K1992" s="239"/>
      <c r="L1992" s="244"/>
      <c r="M1992" s="245"/>
      <c r="N1992" s="246"/>
      <c r="O1992" s="246"/>
      <c r="P1992" s="246"/>
      <c r="Q1992" s="246"/>
      <c r="R1992" s="246"/>
      <c r="S1992" s="246"/>
      <c r="T1992" s="247"/>
      <c r="U1992" s="14"/>
      <c r="V1992" s="14"/>
      <c r="W1992" s="14"/>
      <c r="X1992" s="14"/>
      <c r="Y1992" s="14"/>
      <c r="Z1992" s="14"/>
      <c r="AA1992" s="14"/>
      <c r="AB1992" s="14"/>
      <c r="AC1992" s="14"/>
      <c r="AD1992" s="14"/>
      <c r="AE1992" s="14"/>
      <c r="AT1992" s="248" t="s">
        <v>167</v>
      </c>
      <c r="AU1992" s="248" t="s">
        <v>87</v>
      </c>
      <c r="AV1992" s="14" t="s">
        <v>87</v>
      </c>
      <c r="AW1992" s="14" t="s">
        <v>33</v>
      </c>
      <c r="AX1992" s="14" t="s">
        <v>78</v>
      </c>
      <c r="AY1992" s="248" t="s">
        <v>157</v>
      </c>
    </row>
    <row r="1993" s="14" customFormat="1">
      <c r="A1993" s="14"/>
      <c r="B1993" s="238"/>
      <c r="C1993" s="239"/>
      <c r="D1993" s="229" t="s">
        <v>167</v>
      </c>
      <c r="E1993" s="240" t="s">
        <v>1</v>
      </c>
      <c r="F1993" s="241" t="s">
        <v>3826</v>
      </c>
      <c r="G1993" s="239"/>
      <c r="H1993" s="242">
        <v>10.6</v>
      </c>
      <c r="I1993" s="243"/>
      <c r="J1993" s="239"/>
      <c r="K1993" s="239"/>
      <c r="L1993" s="244"/>
      <c r="M1993" s="245"/>
      <c r="N1993" s="246"/>
      <c r="O1993" s="246"/>
      <c r="P1993" s="246"/>
      <c r="Q1993" s="246"/>
      <c r="R1993" s="246"/>
      <c r="S1993" s="246"/>
      <c r="T1993" s="247"/>
      <c r="U1993" s="14"/>
      <c r="V1993" s="14"/>
      <c r="W1993" s="14"/>
      <c r="X1993" s="14"/>
      <c r="Y1993" s="14"/>
      <c r="Z1993" s="14"/>
      <c r="AA1993" s="14"/>
      <c r="AB1993" s="14"/>
      <c r="AC1993" s="14"/>
      <c r="AD1993" s="14"/>
      <c r="AE1993" s="14"/>
      <c r="AT1993" s="248" t="s">
        <v>167</v>
      </c>
      <c r="AU1993" s="248" t="s">
        <v>87</v>
      </c>
      <c r="AV1993" s="14" t="s">
        <v>87</v>
      </c>
      <c r="AW1993" s="14" t="s">
        <v>33</v>
      </c>
      <c r="AX1993" s="14" t="s">
        <v>78</v>
      </c>
      <c r="AY1993" s="248" t="s">
        <v>157</v>
      </c>
    </row>
    <row r="1994" s="14" customFormat="1">
      <c r="A1994" s="14"/>
      <c r="B1994" s="238"/>
      <c r="C1994" s="239"/>
      <c r="D1994" s="229" t="s">
        <v>167</v>
      </c>
      <c r="E1994" s="240" t="s">
        <v>1</v>
      </c>
      <c r="F1994" s="241" t="s">
        <v>3827</v>
      </c>
      <c r="G1994" s="239"/>
      <c r="H1994" s="242">
        <v>4.2999999999999998</v>
      </c>
      <c r="I1994" s="243"/>
      <c r="J1994" s="239"/>
      <c r="K1994" s="239"/>
      <c r="L1994" s="244"/>
      <c r="M1994" s="245"/>
      <c r="N1994" s="246"/>
      <c r="O1994" s="246"/>
      <c r="P1994" s="246"/>
      <c r="Q1994" s="246"/>
      <c r="R1994" s="246"/>
      <c r="S1994" s="246"/>
      <c r="T1994" s="247"/>
      <c r="U1994" s="14"/>
      <c r="V1994" s="14"/>
      <c r="W1994" s="14"/>
      <c r="X1994" s="14"/>
      <c r="Y1994" s="14"/>
      <c r="Z1994" s="14"/>
      <c r="AA1994" s="14"/>
      <c r="AB1994" s="14"/>
      <c r="AC1994" s="14"/>
      <c r="AD1994" s="14"/>
      <c r="AE1994" s="14"/>
      <c r="AT1994" s="248" t="s">
        <v>167</v>
      </c>
      <c r="AU1994" s="248" t="s">
        <v>87</v>
      </c>
      <c r="AV1994" s="14" t="s">
        <v>87</v>
      </c>
      <c r="AW1994" s="14" t="s">
        <v>33</v>
      </c>
      <c r="AX1994" s="14" t="s">
        <v>78</v>
      </c>
      <c r="AY1994" s="248" t="s">
        <v>157</v>
      </c>
    </row>
    <row r="1995" s="14" customFormat="1">
      <c r="A1995" s="14"/>
      <c r="B1995" s="238"/>
      <c r="C1995" s="239"/>
      <c r="D1995" s="229" t="s">
        <v>167</v>
      </c>
      <c r="E1995" s="240" t="s">
        <v>1</v>
      </c>
      <c r="F1995" s="241" t="s">
        <v>3828</v>
      </c>
      <c r="G1995" s="239"/>
      <c r="H1995" s="242">
        <v>3.4500000000000002</v>
      </c>
      <c r="I1995" s="243"/>
      <c r="J1995" s="239"/>
      <c r="K1995" s="239"/>
      <c r="L1995" s="244"/>
      <c r="M1995" s="245"/>
      <c r="N1995" s="246"/>
      <c r="O1995" s="246"/>
      <c r="P1995" s="246"/>
      <c r="Q1995" s="246"/>
      <c r="R1995" s="246"/>
      <c r="S1995" s="246"/>
      <c r="T1995" s="247"/>
      <c r="U1995" s="14"/>
      <c r="V1995" s="14"/>
      <c r="W1995" s="14"/>
      <c r="X1995" s="14"/>
      <c r="Y1995" s="14"/>
      <c r="Z1995" s="14"/>
      <c r="AA1995" s="14"/>
      <c r="AB1995" s="14"/>
      <c r="AC1995" s="14"/>
      <c r="AD1995" s="14"/>
      <c r="AE1995" s="14"/>
      <c r="AT1995" s="248" t="s">
        <v>167</v>
      </c>
      <c r="AU1995" s="248" t="s">
        <v>87</v>
      </c>
      <c r="AV1995" s="14" t="s">
        <v>87</v>
      </c>
      <c r="AW1995" s="14" t="s">
        <v>33</v>
      </c>
      <c r="AX1995" s="14" t="s">
        <v>78</v>
      </c>
      <c r="AY1995" s="248" t="s">
        <v>157</v>
      </c>
    </row>
    <row r="1996" s="14" customFormat="1">
      <c r="A1996" s="14"/>
      <c r="B1996" s="238"/>
      <c r="C1996" s="239"/>
      <c r="D1996" s="229" t="s">
        <v>167</v>
      </c>
      <c r="E1996" s="240" t="s">
        <v>1</v>
      </c>
      <c r="F1996" s="241" t="s">
        <v>3829</v>
      </c>
      <c r="G1996" s="239"/>
      <c r="H1996" s="242">
        <v>10.199999999999999</v>
      </c>
      <c r="I1996" s="243"/>
      <c r="J1996" s="239"/>
      <c r="K1996" s="239"/>
      <c r="L1996" s="244"/>
      <c r="M1996" s="245"/>
      <c r="N1996" s="246"/>
      <c r="O1996" s="246"/>
      <c r="P1996" s="246"/>
      <c r="Q1996" s="246"/>
      <c r="R1996" s="246"/>
      <c r="S1996" s="246"/>
      <c r="T1996" s="247"/>
      <c r="U1996" s="14"/>
      <c r="V1996" s="14"/>
      <c r="W1996" s="14"/>
      <c r="X1996" s="14"/>
      <c r="Y1996" s="14"/>
      <c r="Z1996" s="14"/>
      <c r="AA1996" s="14"/>
      <c r="AB1996" s="14"/>
      <c r="AC1996" s="14"/>
      <c r="AD1996" s="14"/>
      <c r="AE1996" s="14"/>
      <c r="AT1996" s="248" t="s">
        <v>167</v>
      </c>
      <c r="AU1996" s="248" t="s">
        <v>87</v>
      </c>
      <c r="AV1996" s="14" t="s">
        <v>87</v>
      </c>
      <c r="AW1996" s="14" t="s">
        <v>33</v>
      </c>
      <c r="AX1996" s="14" t="s">
        <v>78</v>
      </c>
      <c r="AY1996" s="248" t="s">
        <v>157</v>
      </c>
    </row>
    <row r="1997" s="13" customFormat="1">
      <c r="A1997" s="13"/>
      <c r="B1997" s="227"/>
      <c r="C1997" s="228"/>
      <c r="D1997" s="229" t="s">
        <v>167</v>
      </c>
      <c r="E1997" s="230" t="s">
        <v>1</v>
      </c>
      <c r="F1997" s="231" t="s">
        <v>178</v>
      </c>
      <c r="G1997" s="228"/>
      <c r="H1997" s="230" t="s">
        <v>1</v>
      </c>
      <c r="I1997" s="232"/>
      <c r="J1997" s="228"/>
      <c r="K1997" s="228"/>
      <c r="L1997" s="233"/>
      <c r="M1997" s="234"/>
      <c r="N1997" s="235"/>
      <c r="O1997" s="235"/>
      <c r="P1997" s="235"/>
      <c r="Q1997" s="235"/>
      <c r="R1997" s="235"/>
      <c r="S1997" s="235"/>
      <c r="T1997" s="236"/>
      <c r="U1997" s="13"/>
      <c r="V1997" s="13"/>
      <c r="W1997" s="13"/>
      <c r="X1997" s="13"/>
      <c r="Y1997" s="13"/>
      <c r="Z1997" s="13"/>
      <c r="AA1997" s="13"/>
      <c r="AB1997" s="13"/>
      <c r="AC1997" s="13"/>
      <c r="AD1997" s="13"/>
      <c r="AE1997" s="13"/>
      <c r="AT1997" s="237" t="s">
        <v>167</v>
      </c>
      <c r="AU1997" s="237" t="s">
        <v>87</v>
      </c>
      <c r="AV1997" s="13" t="s">
        <v>85</v>
      </c>
      <c r="AW1997" s="13" t="s">
        <v>33</v>
      </c>
      <c r="AX1997" s="13" t="s">
        <v>78</v>
      </c>
      <c r="AY1997" s="237" t="s">
        <v>157</v>
      </c>
    </row>
    <row r="1998" s="14" customFormat="1">
      <c r="A1998" s="14"/>
      <c r="B1998" s="238"/>
      <c r="C1998" s="239"/>
      <c r="D1998" s="229" t="s">
        <v>167</v>
      </c>
      <c r="E1998" s="240" t="s">
        <v>1</v>
      </c>
      <c r="F1998" s="241" t="s">
        <v>311</v>
      </c>
      <c r="G1998" s="239"/>
      <c r="H1998" s="242">
        <v>4.7999999999999998</v>
      </c>
      <c r="I1998" s="243"/>
      <c r="J1998" s="239"/>
      <c r="K1998" s="239"/>
      <c r="L1998" s="244"/>
      <c r="M1998" s="245"/>
      <c r="N1998" s="246"/>
      <c r="O1998" s="246"/>
      <c r="P1998" s="246"/>
      <c r="Q1998" s="246"/>
      <c r="R1998" s="246"/>
      <c r="S1998" s="246"/>
      <c r="T1998" s="247"/>
      <c r="U1998" s="14"/>
      <c r="V1998" s="14"/>
      <c r="W1998" s="14"/>
      <c r="X1998" s="14"/>
      <c r="Y1998" s="14"/>
      <c r="Z1998" s="14"/>
      <c r="AA1998" s="14"/>
      <c r="AB1998" s="14"/>
      <c r="AC1998" s="14"/>
      <c r="AD1998" s="14"/>
      <c r="AE1998" s="14"/>
      <c r="AT1998" s="248" t="s">
        <v>167</v>
      </c>
      <c r="AU1998" s="248" t="s">
        <v>87</v>
      </c>
      <c r="AV1998" s="14" t="s">
        <v>87</v>
      </c>
      <c r="AW1998" s="14" t="s">
        <v>33</v>
      </c>
      <c r="AX1998" s="14" t="s">
        <v>78</v>
      </c>
      <c r="AY1998" s="248" t="s">
        <v>157</v>
      </c>
    </row>
    <row r="1999" s="14" customFormat="1">
      <c r="A1999" s="14"/>
      <c r="B1999" s="238"/>
      <c r="C1999" s="239"/>
      <c r="D1999" s="229" t="s">
        <v>167</v>
      </c>
      <c r="E1999" s="240" t="s">
        <v>1</v>
      </c>
      <c r="F1999" s="241" t="s">
        <v>3830</v>
      </c>
      <c r="G1999" s="239"/>
      <c r="H1999" s="242">
        <v>20.684999999999999</v>
      </c>
      <c r="I1999" s="243"/>
      <c r="J1999" s="239"/>
      <c r="K1999" s="239"/>
      <c r="L1999" s="244"/>
      <c r="M1999" s="245"/>
      <c r="N1999" s="246"/>
      <c r="O1999" s="246"/>
      <c r="P1999" s="246"/>
      <c r="Q1999" s="246"/>
      <c r="R1999" s="246"/>
      <c r="S1999" s="246"/>
      <c r="T1999" s="247"/>
      <c r="U1999" s="14"/>
      <c r="V1999" s="14"/>
      <c r="W1999" s="14"/>
      <c r="X1999" s="14"/>
      <c r="Y1999" s="14"/>
      <c r="Z1999" s="14"/>
      <c r="AA1999" s="14"/>
      <c r="AB1999" s="14"/>
      <c r="AC1999" s="14"/>
      <c r="AD1999" s="14"/>
      <c r="AE1999" s="14"/>
      <c r="AT1999" s="248" t="s">
        <v>167</v>
      </c>
      <c r="AU1999" s="248" t="s">
        <v>87</v>
      </c>
      <c r="AV1999" s="14" t="s">
        <v>87</v>
      </c>
      <c r="AW1999" s="14" t="s">
        <v>33</v>
      </c>
      <c r="AX1999" s="14" t="s">
        <v>78</v>
      </c>
      <c r="AY1999" s="248" t="s">
        <v>157</v>
      </c>
    </row>
    <row r="2000" s="14" customFormat="1">
      <c r="A2000" s="14"/>
      <c r="B2000" s="238"/>
      <c r="C2000" s="239"/>
      <c r="D2000" s="229" t="s">
        <v>167</v>
      </c>
      <c r="E2000" s="240" t="s">
        <v>1</v>
      </c>
      <c r="F2000" s="241" t="s">
        <v>313</v>
      </c>
      <c r="G2000" s="239"/>
      <c r="H2000" s="242">
        <v>17.100000000000001</v>
      </c>
      <c r="I2000" s="243"/>
      <c r="J2000" s="239"/>
      <c r="K2000" s="239"/>
      <c r="L2000" s="244"/>
      <c r="M2000" s="245"/>
      <c r="N2000" s="246"/>
      <c r="O2000" s="246"/>
      <c r="P2000" s="246"/>
      <c r="Q2000" s="246"/>
      <c r="R2000" s="246"/>
      <c r="S2000" s="246"/>
      <c r="T2000" s="247"/>
      <c r="U2000" s="14"/>
      <c r="V2000" s="14"/>
      <c r="W2000" s="14"/>
      <c r="X2000" s="14"/>
      <c r="Y2000" s="14"/>
      <c r="Z2000" s="14"/>
      <c r="AA2000" s="14"/>
      <c r="AB2000" s="14"/>
      <c r="AC2000" s="14"/>
      <c r="AD2000" s="14"/>
      <c r="AE2000" s="14"/>
      <c r="AT2000" s="248" t="s">
        <v>167</v>
      </c>
      <c r="AU2000" s="248" t="s">
        <v>87</v>
      </c>
      <c r="AV2000" s="14" t="s">
        <v>87</v>
      </c>
      <c r="AW2000" s="14" t="s">
        <v>33</v>
      </c>
      <c r="AX2000" s="14" t="s">
        <v>78</v>
      </c>
      <c r="AY2000" s="248" t="s">
        <v>157</v>
      </c>
    </row>
    <row r="2001" s="14" customFormat="1">
      <c r="A2001" s="14"/>
      <c r="B2001" s="238"/>
      <c r="C2001" s="239"/>
      <c r="D2001" s="229" t="s">
        <v>167</v>
      </c>
      <c r="E2001" s="240" t="s">
        <v>1</v>
      </c>
      <c r="F2001" s="241" t="s">
        <v>315</v>
      </c>
      <c r="G2001" s="239"/>
      <c r="H2001" s="242">
        <v>6.8499999999999996</v>
      </c>
      <c r="I2001" s="243"/>
      <c r="J2001" s="239"/>
      <c r="K2001" s="239"/>
      <c r="L2001" s="244"/>
      <c r="M2001" s="245"/>
      <c r="N2001" s="246"/>
      <c r="O2001" s="246"/>
      <c r="P2001" s="246"/>
      <c r="Q2001" s="246"/>
      <c r="R2001" s="246"/>
      <c r="S2001" s="246"/>
      <c r="T2001" s="247"/>
      <c r="U2001" s="14"/>
      <c r="V2001" s="14"/>
      <c r="W2001" s="14"/>
      <c r="X2001" s="14"/>
      <c r="Y2001" s="14"/>
      <c r="Z2001" s="14"/>
      <c r="AA2001" s="14"/>
      <c r="AB2001" s="14"/>
      <c r="AC2001" s="14"/>
      <c r="AD2001" s="14"/>
      <c r="AE2001" s="14"/>
      <c r="AT2001" s="248" t="s">
        <v>167</v>
      </c>
      <c r="AU2001" s="248" t="s">
        <v>87</v>
      </c>
      <c r="AV2001" s="14" t="s">
        <v>87</v>
      </c>
      <c r="AW2001" s="14" t="s">
        <v>33</v>
      </c>
      <c r="AX2001" s="14" t="s">
        <v>78</v>
      </c>
      <c r="AY2001" s="248" t="s">
        <v>157</v>
      </c>
    </row>
    <row r="2002" s="14" customFormat="1">
      <c r="A2002" s="14"/>
      <c r="B2002" s="238"/>
      <c r="C2002" s="239"/>
      <c r="D2002" s="229" t="s">
        <v>167</v>
      </c>
      <c r="E2002" s="240" t="s">
        <v>1</v>
      </c>
      <c r="F2002" s="241" t="s">
        <v>316</v>
      </c>
      <c r="G2002" s="239"/>
      <c r="H2002" s="242">
        <v>14</v>
      </c>
      <c r="I2002" s="243"/>
      <c r="J2002" s="239"/>
      <c r="K2002" s="239"/>
      <c r="L2002" s="244"/>
      <c r="M2002" s="245"/>
      <c r="N2002" s="246"/>
      <c r="O2002" s="246"/>
      <c r="P2002" s="246"/>
      <c r="Q2002" s="246"/>
      <c r="R2002" s="246"/>
      <c r="S2002" s="246"/>
      <c r="T2002" s="247"/>
      <c r="U2002" s="14"/>
      <c r="V2002" s="14"/>
      <c r="W2002" s="14"/>
      <c r="X2002" s="14"/>
      <c r="Y2002" s="14"/>
      <c r="Z2002" s="14"/>
      <c r="AA2002" s="14"/>
      <c r="AB2002" s="14"/>
      <c r="AC2002" s="14"/>
      <c r="AD2002" s="14"/>
      <c r="AE2002" s="14"/>
      <c r="AT2002" s="248" t="s">
        <v>167</v>
      </c>
      <c r="AU2002" s="248" t="s">
        <v>87</v>
      </c>
      <c r="AV2002" s="14" t="s">
        <v>87</v>
      </c>
      <c r="AW2002" s="14" t="s">
        <v>33</v>
      </c>
      <c r="AX2002" s="14" t="s">
        <v>78</v>
      </c>
      <c r="AY2002" s="248" t="s">
        <v>157</v>
      </c>
    </row>
    <row r="2003" s="14" customFormat="1">
      <c r="A2003" s="14"/>
      <c r="B2003" s="238"/>
      <c r="C2003" s="239"/>
      <c r="D2003" s="229" t="s">
        <v>167</v>
      </c>
      <c r="E2003" s="240" t="s">
        <v>1</v>
      </c>
      <c r="F2003" s="241" t="s">
        <v>317</v>
      </c>
      <c r="G2003" s="239"/>
      <c r="H2003" s="242">
        <v>12.449999999999999</v>
      </c>
      <c r="I2003" s="243"/>
      <c r="J2003" s="239"/>
      <c r="K2003" s="239"/>
      <c r="L2003" s="244"/>
      <c r="M2003" s="245"/>
      <c r="N2003" s="246"/>
      <c r="O2003" s="246"/>
      <c r="P2003" s="246"/>
      <c r="Q2003" s="246"/>
      <c r="R2003" s="246"/>
      <c r="S2003" s="246"/>
      <c r="T2003" s="247"/>
      <c r="U2003" s="14"/>
      <c r="V2003" s="14"/>
      <c r="W2003" s="14"/>
      <c r="X2003" s="14"/>
      <c r="Y2003" s="14"/>
      <c r="Z2003" s="14"/>
      <c r="AA2003" s="14"/>
      <c r="AB2003" s="14"/>
      <c r="AC2003" s="14"/>
      <c r="AD2003" s="14"/>
      <c r="AE2003" s="14"/>
      <c r="AT2003" s="248" t="s">
        <v>167</v>
      </c>
      <c r="AU2003" s="248" t="s">
        <v>87</v>
      </c>
      <c r="AV2003" s="14" t="s">
        <v>87</v>
      </c>
      <c r="AW2003" s="14" t="s">
        <v>33</v>
      </c>
      <c r="AX2003" s="14" t="s">
        <v>78</v>
      </c>
      <c r="AY2003" s="248" t="s">
        <v>157</v>
      </c>
    </row>
    <row r="2004" s="14" customFormat="1">
      <c r="A2004" s="14"/>
      <c r="B2004" s="238"/>
      <c r="C2004" s="239"/>
      <c r="D2004" s="229" t="s">
        <v>167</v>
      </c>
      <c r="E2004" s="240" t="s">
        <v>1</v>
      </c>
      <c r="F2004" s="241" t="s">
        <v>318</v>
      </c>
      <c r="G2004" s="239"/>
      <c r="H2004" s="242">
        <v>9.6999999999999993</v>
      </c>
      <c r="I2004" s="243"/>
      <c r="J2004" s="239"/>
      <c r="K2004" s="239"/>
      <c r="L2004" s="244"/>
      <c r="M2004" s="245"/>
      <c r="N2004" s="246"/>
      <c r="O2004" s="246"/>
      <c r="P2004" s="246"/>
      <c r="Q2004" s="246"/>
      <c r="R2004" s="246"/>
      <c r="S2004" s="246"/>
      <c r="T2004" s="247"/>
      <c r="U2004" s="14"/>
      <c r="V2004" s="14"/>
      <c r="W2004" s="14"/>
      <c r="X2004" s="14"/>
      <c r="Y2004" s="14"/>
      <c r="Z2004" s="14"/>
      <c r="AA2004" s="14"/>
      <c r="AB2004" s="14"/>
      <c r="AC2004" s="14"/>
      <c r="AD2004" s="14"/>
      <c r="AE2004" s="14"/>
      <c r="AT2004" s="248" t="s">
        <v>167</v>
      </c>
      <c r="AU2004" s="248" t="s">
        <v>87</v>
      </c>
      <c r="AV2004" s="14" t="s">
        <v>87</v>
      </c>
      <c r="AW2004" s="14" t="s">
        <v>33</v>
      </c>
      <c r="AX2004" s="14" t="s">
        <v>78</v>
      </c>
      <c r="AY2004" s="248" t="s">
        <v>157</v>
      </c>
    </row>
    <row r="2005" s="14" customFormat="1">
      <c r="A2005" s="14"/>
      <c r="B2005" s="238"/>
      <c r="C2005" s="239"/>
      <c r="D2005" s="229" t="s">
        <v>167</v>
      </c>
      <c r="E2005" s="240" t="s">
        <v>1</v>
      </c>
      <c r="F2005" s="241" t="s">
        <v>319</v>
      </c>
      <c r="G2005" s="239"/>
      <c r="H2005" s="242">
        <v>23.899999999999999</v>
      </c>
      <c r="I2005" s="243"/>
      <c r="J2005" s="239"/>
      <c r="K2005" s="239"/>
      <c r="L2005" s="244"/>
      <c r="M2005" s="245"/>
      <c r="N2005" s="246"/>
      <c r="O2005" s="246"/>
      <c r="P2005" s="246"/>
      <c r="Q2005" s="246"/>
      <c r="R2005" s="246"/>
      <c r="S2005" s="246"/>
      <c r="T2005" s="247"/>
      <c r="U2005" s="14"/>
      <c r="V2005" s="14"/>
      <c r="W2005" s="14"/>
      <c r="X2005" s="14"/>
      <c r="Y2005" s="14"/>
      <c r="Z2005" s="14"/>
      <c r="AA2005" s="14"/>
      <c r="AB2005" s="14"/>
      <c r="AC2005" s="14"/>
      <c r="AD2005" s="14"/>
      <c r="AE2005" s="14"/>
      <c r="AT2005" s="248" t="s">
        <v>167</v>
      </c>
      <c r="AU2005" s="248" t="s">
        <v>87</v>
      </c>
      <c r="AV2005" s="14" t="s">
        <v>87</v>
      </c>
      <c r="AW2005" s="14" t="s">
        <v>33</v>
      </c>
      <c r="AX2005" s="14" t="s">
        <v>78</v>
      </c>
      <c r="AY2005" s="248" t="s">
        <v>157</v>
      </c>
    </row>
    <row r="2006" s="14" customFormat="1">
      <c r="A2006" s="14"/>
      <c r="B2006" s="238"/>
      <c r="C2006" s="239"/>
      <c r="D2006" s="229" t="s">
        <v>167</v>
      </c>
      <c r="E2006" s="240" t="s">
        <v>1</v>
      </c>
      <c r="F2006" s="241" t="s">
        <v>320</v>
      </c>
      <c r="G2006" s="239"/>
      <c r="H2006" s="242">
        <v>16.09</v>
      </c>
      <c r="I2006" s="243"/>
      <c r="J2006" s="239"/>
      <c r="K2006" s="239"/>
      <c r="L2006" s="244"/>
      <c r="M2006" s="245"/>
      <c r="N2006" s="246"/>
      <c r="O2006" s="246"/>
      <c r="P2006" s="246"/>
      <c r="Q2006" s="246"/>
      <c r="R2006" s="246"/>
      <c r="S2006" s="246"/>
      <c r="T2006" s="247"/>
      <c r="U2006" s="14"/>
      <c r="V2006" s="14"/>
      <c r="W2006" s="14"/>
      <c r="X2006" s="14"/>
      <c r="Y2006" s="14"/>
      <c r="Z2006" s="14"/>
      <c r="AA2006" s="14"/>
      <c r="AB2006" s="14"/>
      <c r="AC2006" s="14"/>
      <c r="AD2006" s="14"/>
      <c r="AE2006" s="14"/>
      <c r="AT2006" s="248" t="s">
        <v>167</v>
      </c>
      <c r="AU2006" s="248" t="s">
        <v>87</v>
      </c>
      <c r="AV2006" s="14" t="s">
        <v>87</v>
      </c>
      <c r="AW2006" s="14" t="s">
        <v>33</v>
      </c>
      <c r="AX2006" s="14" t="s">
        <v>78</v>
      </c>
      <c r="AY2006" s="248" t="s">
        <v>157</v>
      </c>
    </row>
    <row r="2007" s="14" customFormat="1">
      <c r="A2007" s="14"/>
      <c r="B2007" s="238"/>
      <c r="C2007" s="239"/>
      <c r="D2007" s="229" t="s">
        <v>167</v>
      </c>
      <c r="E2007" s="240" t="s">
        <v>1</v>
      </c>
      <c r="F2007" s="241" t="s">
        <v>321</v>
      </c>
      <c r="G2007" s="239"/>
      <c r="H2007" s="242">
        <v>10.699999999999999</v>
      </c>
      <c r="I2007" s="243"/>
      <c r="J2007" s="239"/>
      <c r="K2007" s="239"/>
      <c r="L2007" s="244"/>
      <c r="M2007" s="245"/>
      <c r="N2007" s="246"/>
      <c r="O2007" s="246"/>
      <c r="P2007" s="246"/>
      <c r="Q2007" s="246"/>
      <c r="R2007" s="246"/>
      <c r="S2007" s="246"/>
      <c r="T2007" s="247"/>
      <c r="U2007" s="14"/>
      <c r="V2007" s="14"/>
      <c r="W2007" s="14"/>
      <c r="X2007" s="14"/>
      <c r="Y2007" s="14"/>
      <c r="Z2007" s="14"/>
      <c r="AA2007" s="14"/>
      <c r="AB2007" s="14"/>
      <c r="AC2007" s="14"/>
      <c r="AD2007" s="14"/>
      <c r="AE2007" s="14"/>
      <c r="AT2007" s="248" t="s">
        <v>167</v>
      </c>
      <c r="AU2007" s="248" t="s">
        <v>87</v>
      </c>
      <c r="AV2007" s="14" t="s">
        <v>87</v>
      </c>
      <c r="AW2007" s="14" t="s">
        <v>33</v>
      </c>
      <c r="AX2007" s="14" t="s">
        <v>78</v>
      </c>
      <c r="AY2007" s="248" t="s">
        <v>157</v>
      </c>
    </row>
    <row r="2008" s="14" customFormat="1">
      <c r="A2008" s="14"/>
      <c r="B2008" s="238"/>
      <c r="C2008" s="239"/>
      <c r="D2008" s="229" t="s">
        <v>167</v>
      </c>
      <c r="E2008" s="240" t="s">
        <v>1</v>
      </c>
      <c r="F2008" s="241" t="s">
        <v>322</v>
      </c>
      <c r="G2008" s="239"/>
      <c r="H2008" s="242">
        <v>9.8499999999999996</v>
      </c>
      <c r="I2008" s="243"/>
      <c r="J2008" s="239"/>
      <c r="K2008" s="239"/>
      <c r="L2008" s="244"/>
      <c r="M2008" s="245"/>
      <c r="N2008" s="246"/>
      <c r="O2008" s="246"/>
      <c r="P2008" s="246"/>
      <c r="Q2008" s="246"/>
      <c r="R2008" s="246"/>
      <c r="S2008" s="246"/>
      <c r="T2008" s="247"/>
      <c r="U2008" s="14"/>
      <c r="V2008" s="14"/>
      <c r="W2008" s="14"/>
      <c r="X2008" s="14"/>
      <c r="Y2008" s="14"/>
      <c r="Z2008" s="14"/>
      <c r="AA2008" s="14"/>
      <c r="AB2008" s="14"/>
      <c r="AC2008" s="14"/>
      <c r="AD2008" s="14"/>
      <c r="AE2008" s="14"/>
      <c r="AT2008" s="248" t="s">
        <v>167</v>
      </c>
      <c r="AU2008" s="248" t="s">
        <v>87</v>
      </c>
      <c r="AV2008" s="14" t="s">
        <v>87</v>
      </c>
      <c r="AW2008" s="14" t="s">
        <v>33</v>
      </c>
      <c r="AX2008" s="14" t="s">
        <v>78</v>
      </c>
      <c r="AY2008" s="248" t="s">
        <v>157</v>
      </c>
    </row>
    <row r="2009" s="14" customFormat="1">
      <c r="A2009" s="14"/>
      <c r="B2009" s="238"/>
      <c r="C2009" s="239"/>
      <c r="D2009" s="229" t="s">
        <v>167</v>
      </c>
      <c r="E2009" s="240" t="s">
        <v>1</v>
      </c>
      <c r="F2009" s="241" t="s">
        <v>323</v>
      </c>
      <c r="G2009" s="239"/>
      <c r="H2009" s="242">
        <v>3.7000000000000002</v>
      </c>
      <c r="I2009" s="243"/>
      <c r="J2009" s="239"/>
      <c r="K2009" s="239"/>
      <c r="L2009" s="244"/>
      <c r="M2009" s="245"/>
      <c r="N2009" s="246"/>
      <c r="O2009" s="246"/>
      <c r="P2009" s="246"/>
      <c r="Q2009" s="246"/>
      <c r="R2009" s="246"/>
      <c r="S2009" s="246"/>
      <c r="T2009" s="247"/>
      <c r="U2009" s="14"/>
      <c r="V2009" s="14"/>
      <c r="W2009" s="14"/>
      <c r="X2009" s="14"/>
      <c r="Y2009" s="14"/>
      <c r="Z2009" s="14"/>
      <c r="AA2009" s="14"/>
      <c r="AB2009" s="14"/>
      <c r="AC2009" s="14"/>
      <c r="AD2009" s="14"/>
      <c r="AE2009" s="14"/>
      <c r="AT2009" s="248" t="s">
        <v>167</v>
      </c>
      <c r="AU2009" s="248" t="s">
        <v>87</v>
      </c>
      <c r="AV2009" s="14" t="s">
        <v>87</v>
      </c>
      <c r="AW2009" s="14" t="s">
        <v>33</v>
      </c>
      <c r="AX2009" s="14" t="s">
        <v>78</v>
      </c>
      <c r="AY2009" s="248" t="s">
        <v>157</v>
      </c>
    </row>
    <row r="2010" s="14" customFormat="1">
      <c r="A2010" s="14"/>
      <c r="B2010" s="238"/>
      <c r="C2010" s="239"/>
      <c r="D2010" s="229" t="s">
        <v>167</v>
      </c>
      <c r="E2010" s="240" t="s">
        <v>1</v>
      </c>
      <c r="F2010" s="241" t="s">
        <v>324</v>
      </c>
      <c r="G2010" s="239"/>
      <c r="H2010" s="242">
        <v>12.699999999999999</v>
      </c>
      <c r="I2010" s="243"/>
      <c r="J2010" s="239"/>
      <c r="K2010" s="239"/>
      <c r="L2010" s="244"/>
      <c r="M2010" s="245"/>
      <c r="N2010" s="246"/>
      <c r="O2010" s="246"/>
      <c r="P2010" s="246"/>
      <c r="Q2010" s="246"/>
      <c r="R2010" s="246"/>
      <c r="S2010" s="246"/>
      <c r="T2010" s="247"/>
      <c r="U2010" s="14"/>
      <c r="V2010" s="14"/>
      <c r="W2010" s="14"/>
      <c r="X2010" s="14"/>
      <c r="Y2010" s="14"/>
      <c r="Z2010" s="14"/>
      <c r="AA2010" s="14"/>
      <c r="AB2010" s="14"/>
      <c r="AC2010" s="14"/>
      <c r="AD2010" s="14"/>
      <c r="AE2010" s="14"/>
      <c r="AT2010" s="248" t="s">
        <v>167</v>
      </c>
      <c r="AU2010" s="248" t="s">
        <v>87</v>
      </c>
      <c r="AV2010" s="14" t="s">
        <v>87</v>
      </c>
      <c r="AW2010" s="14" t="s">
        <v>33</v>
      </c>
      <c r="AX2010" s="14" t="s">
        <v>78</v>
      </c>
      <c r="AY2010" s="248" t="s">
        <v>157</v>
      </c>
    </row>
    <row r="2011" s="14" customFormat="1">
      <c r="A2011" s="14"/>
      <c r="B2011" s="238"/>
      <c r="C2011" s="239"/>
      <c r="D2011" s="229" t="s">
        <v>167</v>
      </c>
      <c r="E2011" s="240" t="s">
        <v>1</v>
      </c>
      <c r="F2011" s="241" t="s">
        <v>325</v>
      </c>
      <c r="G2011" s="239"/>
      <c r="H2011" s="242">
        <v>3.8500000000000001</v>
      </c>
      <c r="I2011" s="243"/>
      <c r="J2011" s="239"/>
      <c r="K2011" s="239"/>
      <c r="L2011" s="244"/>
      <c r="M2011" s="245"/>
      <c r="N2011" s="246"/>
      <c r="O2011" s="246"/>
      <c r="P2011" s="246"/>
      <c r="Q2011" s="246"/>
      <c r="R2011" s="246"/>
      <c r="S2011" s="246"/>
      <c r="T2011" s="247"/>
      <c r="U2011" s="14"/>
      <c r="V2011" s="14"/>
      <c r="W2011" s="14"/>
      <c r="X2011" s="14"/>
      <c r="Y2011" s="14"/>
      <c r="Z2011" s="14"/>
      <c r="AA2011" s="14"/>
      <c r="AB2011" s="14"/>
      <c r="AC2011" s="14"/>
      <c r="AD2011" s="14"/>
      <c r="AE2011" s="14"/>
      <c r="AT2011" s="248" t="s">
        <v>167</v>
      </c>
      <c r="AU2011" s="248" t="s">
        <v>87</v>
      </c>
      <c r="AV2011" s="14" t="s">
        <v>87</v>
      </c>
      <c r="AW2011" s="14" t="s">
        <v>33</v>
      </c>
      <c r="AX2011" s="14" t="s">
        <v>78</v>
      </c>
      <c r="AY2011" s="248" t="s">
        <v>157</v>
      </c>
    </row>
    <row r="2012" s="14" customFormat="1">
      <c r="A2012" s="14"/>
      <c r="B2012" s="238"/>
      <c r="C2012" s="239"/>
      <c r="D2012" s="229" t="s">
        <v>167</v>
      </c>
      <c r="E2012" s="240" t="s">
        <v>1</v>
      </c>
      <c r="F2012" s="241" t="s">
        <v>326</v>
      </c>
      <c r="G2012" s="239"/>
      <c r="H2012" s="242">
        <v>12</v>
      </c>
      <c r="I2012" s="243"/>
      <c r="J2012" s="239"/>
      <c r="K2012" s="239"/>
      <c r="L2012" s="244"/>
      <c r="M2012" s="245"/>
      <c r="N2012" s="246"/>
      <c r="O2012" s="246"/>
      <c r="P2012" s="246"/>
      <c r="Q2012" s="246"/>
      <c r="R2012" s="246"/>
      <c r="S2012" s="246"/>
      <c r="T2012" s="247"/>
      <c r="U2012" s="14"/>
      <c r="V2012" s="14"/>
      <c r="W2012" s="14"/>
      <c r="X2012" s="14"/>
      <c r="Y2012" s="14"/>
      <c r="Z2012" s="14"/>
      <c r="AA2012" s="14"/>
      <c r="AB2012" s="14"/>
      <c r="AC2012" s="14"/>
      <c r="AD2012" s="14"/>
      <c r="AE2012" s="14"/>
      <c r="AT2012" s="248" t="s">
        <v>167</v>
      </c>
      <c r="AU2012" s="248" t="s">
        <v>87</v>
      </c>
      <c r="AV2012" s="14" t="s">
        <v>87</v>
      </c>
      <c r="AW2012" s="14" t="s">
        <v>33</v>
      </c>
      <c r="AX2012" s="14" t="s">
        <v>78</v>
      </c>
      <c r="AY2012" s="248" t="s">
        <v>157</v>
      </c>
    </row>
    <row r="2013" s="14" customFormat="1">
      <c r="A2013" s="14"/>
      <c r="B2013" s="238"/>
      <c r="C2013" s="239"/>
      <c r="D2013" s="229" t="s">
        <v>167</v>
      </c>
      <c r="E2013" s="240" t="s">
        <v>1</v>
      </c>
      <c r="F2013" s="241" t="s">
        <v>327</v>
      </c>
      <c r="G2013" s="239"/>
      <c r="H2013" s="242">
        <v>16.414999999999999</v>
      </c>
      <c r="I2013" s="243"/>
      <c r="J2013" s="239"/>
      <c r="K2013" s="239"/>
      <c r="L2013" s="244"/>
      <c r="M2013" s="245"/>
      <c r="N2013" s="246"/>
      <c r="O2013" s="246"/>
      <c r="P2013" s="246"/>
      <c r="Q2013" s="246"/>
      <c r="R2013" s="246"/>
      <c r="S2013" s="246"/>
      <c r="T2013" s="247"/>
      <c r="U2013" s="14"/>
      <c r="V2013" s="14"/>
      <c r="W2013" s="14"/>
      <c r="X2013" s="14"/>
      <c r="Y2013" s="14"/>
      <c r="Z2013" s="14"/>
      <c r="AA2013" s="14"/>
      <c r="AB2013" s="14"/>
      <c r="AC2013" s="14"/>
      <c r="AD2013" s="14"/>
      <c r="AE2013" s="14"/>
      <c r="AT2013" s="248" t="s">
        <v>167</v>
      </c>
      <c r="AU2013" s="248" t="s">
        <v>87</v>
      </c>
      <c r="AV2013" s="14" t="s">
        <v>87</v>
      </c>
      <c r="AW2013" s="14" t="s">
        <v>33</v>
      </c>
      <c r="AX2013" s="14" t="s">
        <v>78</v>
      </c>
      <c r="AY2013" s="248" t="s">
        <v>157</v>
      </c>
    </row>
    <row r="2014" s="14" customFormat="1">
      <c r="A2014" s="14"/>
      <c r="B2014" s="238"/>
      <c r="C2014" s="239"/>
      <c r="D2014" s="229" t="s">
        <v>167</v>
      </c>
      <c r="E2014" s="240" t="s">
        <v>1</v>
      </c>
      <c r="F2014" s="241" t="s">
        <v>328</v>
      </c>
      <c r="G2014" s="239"/>
      <c r="H2014" s="242">
        <v>10.5</v>
      </c>
      <c r="I2014" s="243"/>
      <c r="J2014" s="239"/>
      <c r="K2014" s="239"/>
      <c r="L2014" s="244"/>
      <c r="M2014" s="245"/>
      <c r="N2014" s="246"/>
      <c r="O2014" s="246"/>
      <c r="P2014" s="246"/>
      <c r="Q2014" s="246"/>
      <c r="R2014" s="246"/>
      <c r="S2014" s="246"/>
      <c r="T2014" s="247"/>
      <c r="U2014" s="14"/>
      <c r="V2014" s="14"/>
      <c r="W2014" s="14"/>
      <c r="X2014" s="14"/>
      <c r="Y2014" s="14"/>
      <c r="Z2014" s="14"/>
      <c r="AA2014" s="14"/>
      <c r="AB2014" s="14"/>
      <c r="AC2014" s="14"/>
      <c r="AD2014" s="14"/>
      <c r="AE2014" s="14"/>
      <c r="AT2014" s="248" t="s">
        <v>167</v>
      </c>
      <c r="AU2014" s="248" t="s">
        <v>87</v>
      </c>
      <c r="AV2014" s="14" t="s">
        <v>87</v>
      </c>
      <c r="AW2014" s="14" t="s">
        <v>33</v>
      </c>
      <c r="AX2014" s="14" t="s">
        <v>78</v>
      </c>
      <c r="AY2014" s="248" t="s">
        <v>157</v>
      </c>
    </row>
    <row r="2015" s="14" customFormat="1">
      <c r="A2015" s="14"/>
      <c r="B2015" s="238"/>
      <c r="C2015" s="239"/>
      <c r="D2015" s="229" t="s">
        <v>167</v>
      </c>
      <c r="E2015" s="240" t="s">
        <v>1</v>
      </c>
      <c r="F2015" s="241" t="s">
        <v>329</v>
      </c>
      <c r="G2015" s="239"/>
      <c r="H2015" s="242">
        <v>11.699999999999999</v>
      </c>
      <c r="I2015" s="243"/>
      <c r="J2015" s="239"/>
      <c r="K2015" s="239"/>
      <c r="L2015" s="244"/>
      <c r="M2015" s="245"/>
      <c r="N2015" s="246"/>
      <c r="O2015" s="246"/>
      <c r="P2015" s="246"/>
      <c r="Q2015" s="246"/>
      <c r="R2015" s="246"/>
      <c r="S2015" s="246"/>
      <c r="T2015" s="247"/>
      <c r="U2015" s="14"/>
      <c r="V2015" s="14"/>
      <c r="W2015" s="14"/>
      <c r="X2015" s="14"/>
      <c r="Y2015" s="14"/>
      <c r="Z2015" s="14"/>
      <c r="AA2015" s="14"/>
      <c r="AB2015" s="14"/>
      <c r="AC2015" s="14"/>
      <c r="AD2015" s="14"/>
      <c r="AE2015" s="14"/>
      <c r="AT2015" s="248" t="s">
        <v>167</v>
      </c>
      <c r="AU2015" s="248" t="s">
        <v>87</v>
      </c>
      <c r="AV2015" s="14" t="s">
        <v>87</v>
      </c>
      <c r="AW2015" s="14" t="s">
        <v>33</v>
      </c>
      <c r="AX2015" s="14" t="s">
        <v>78</v>
      </c>
      <c r="AY2015" s="248" t="s">
        <v>157</v>
      </c>
    </row>
    <row r="2016" s="14" customFormat="1">
      <c r="A2016" s="14"/>
      <c r="B2016" s="238"/>
      <c r="C2016" s="239"/>
      <c r="D2016" s="229" t="s">
        <v>167</v>
      </c>
      <c r="E2016" s="240" t="s">
        <v>1</v>
      </c>
      <c r="F2016" s="241" t="s">
        <v>330</v>
      </c>
      <c r="G2016" s="239"/>
      <c r="H2016" s="242">
        <v>6.3700000000000001</v>
      </c>
      <c r="I2016" s="243"/>
      <c r="J2016" s="239"/>
      <c r="K2016" s="239"/>
      <c r="L2016" s="244"/>
      <c r="M2016" s="245"/>
      <c r="N2016" s="246"/>
      <c r="O2016" s="246"/>
      <c r="P2016" s="246"/>
      <c r="Q2016" s="246"/>
      <c r="R2016" s="246"/>
      <c r="S2016" s="246"/>
      <c r="T2016" s="247"/>
      <c r="U2016" s="14"/>
      <c r="V2016" s="14"/>
      <c r="W2016" s="14"/>
      <c r="X2016" s="14"/>
      <c r="Y2016" s="14"/>
      <c r="Z2016" s="14"/>
      <c r="AA2016" s="14"/>
      <c r="AB2016" s="14"/>
      <c r="AC2016" s="14"/>
      <c r="AD2016" s="14"/>
      <c r="AE2016" s="14"/>
      <c r="AT2016" s="248" t="s">
        <v>167</v>
      </c>
      <c r="AU2016" s="248" t="s">
        <v>87</v>
      </c>
      <c r="AV2016" s="14" t="s">
        <v>87</v>
      </c>
      <c r="AW2016" s="14" t="s">
        <v>33</v>
      </c>
      <c r="AX2016" s="14" t="s">
        <v>78</v>
      </c>
      <c r="AY2016" s="248" t="s">
        <v>157</v>
      </c>
    </row>
    <row r="2017" s="14" customFormat="1">
      <c r="A2017" s="14"/>
      <c r="B2017" s="238"/>
      <c r="C2017" s="239"/>
      <c r="D2017" s="229" t="s">
        <v>167</v>
      </c>
      <c r="E2017" s="240" t="s">
        <v>1</v>
      </c>
      <c r="F2017" s="241" t="s">
        <v>331</v>
      </c>
      <c r="G2017" s="239"/>
      <c r="H2017" s="242">
        <v>7.7000000000000002</v>
      </c>
      <c r="I2017" s="243"/>
      <c r="J2017" s="239"/>
      <c r="K2017" s="239"/>
      <c r="L2017" s="244"/>
      <c r="M2017" s="245"/>
      <c r="N2017" s="246"/>
      <c r="O2017" s="246"/>
      <c r="P2017" s="246"/>
      <c r="Q2017" s="246"/>
      <c r="R2017" s="246"/>
      <c r="S2017" s="246"/>
      <c r="T2017" s="247"/>
      <c r="U2017" s="14"/>
      <c r="V2017" s="14"/>
      <c r="W2017" s="14"/>
      <c r="X2017" s="14"/>
      <c r="Y2017" s="14"/>
      <c r="Z2017" s="14"/>
      <c r="AA2017" s="14"/>
      <c r="AB2017" s="14"/>
      <c r="AC2017" s="14"/>
      <c r="AD2017" s="14"/>
      <c r="AE2017" s="14"/>
      <c r="AT2017" s="248" t="s">
        <v>167</v>
      </c>
      <c r="AU2017" s="248" t="s">
        <v>87</v>
      </c>
      <c r="AV2017" s="14" t="s">
        <v>87</v>
      </c>
      <c r="AW2017" s="14" t="s">
        <v>33</v>
      </c>
      <c r="AX2017" s="14" t="s">
        <v>78</v>
      </c>
      <c r="AY2017" s="248" t="s">
        <v>157</v>
      </c>
    </row>
    <row r="2018" s="14" customFormat="1">
      <c r="A2018" s="14"/>
      <c r="B2018" s="238"/>
      <c r="C2018" s="239"/>
      <c r="D2018" s="229" t="s">
        <v>167</v>
      </c>
      <c r="E2018" s="240" t="s">
        <v>1</v>
      </c>
      <c r="F2018" s="241" t="s">
        <v>332</v>
      </c>
      <c r="G2018" s="239"/>
      <c r="H2018" s="242">
        <v>8.4000000000000004</v>
      </c>
      <c r="I2018" s="243"/>
      <c r="J2018" s="239"/>
      <c r="K2018" s="239"/>
      <c r="L2018" s="244"/>
      <c r="M2018" s="245"/>
      <c r="N2018" s="246"/>
      <c r="O2018" s="246"/>
      <c r="P2018" s="246"/>
      <c r="Q2018" s="246"/>
      <c r="R2018" s="246"/>
      <c r="S2018" s="246"/>
      <c r="T2018" s="247"/>
      <c r="U2018" s="14"/>
      <c r="V2018" s="14"/>
      <c r="W2018" s="14"/>
      <c r="X2018" s="14"/>
      <c r="Y2018" s="14"/>
      <c r="Z2018" s="14"/>
      <c r="AA2018" s="14"/>
      <c r="AB2018" s="14"/>
      <c r="AC2018" s="14"/>
      <c r="AD2018" s="14"/>
      <c r="AE2018" s="14"/>
      <c r="AT2018" s="248" t="s">
        <v>167</v>
      </c>
      <c r="AU2018" s="248" t="s">
        <v>87</v>
      </c>
      <c r="AV2018" s="14" t="s">
        <v>87</v>
      </c>
      <c r="AW2018" s="14" t="s">
        <v>33</v>
      </c>
      <c r="AX2018" s="14" t="s">
        <v>78</v>
      </c>
      <c r="AY2018" s="248" t="s">
        <v>157</v>
      </c>
    </row>
    <row r="2019" s="14" customFormat="1">
      <c r="A2019" s="14"/>
      <c r="B2019" s="238"/>
      <c r="C2019" s="239"/>
      <c r="D2019" s="229" t="s">
        <v>167</v>
      </c>
      <c r="E2019" s="240" t="s">
        <v>1</v>
      </c>
      <c r="F2019" s="241" t="s">
        <v>335</v>
      </c>
      <c r="G2019" s="239"/>
      <c r="H2019" s="242">
        <v>19.73</v>
      </c>
      <c r="I2019" s="243"/>
      <c r="J2019" s="239"/>
      <c r="K2019" s="239"/>
      <c r="L2019" s="244"/>
      <c r="M2019" s="245"/>
      <c r="N2019" s="246"/>
      <c r="O2019" s="246"/>
      <c r="P2019" s="246"/>
      <c r="Q2019" s="246"/>
      <c r="R2019" s="246"/>
      <c r="S2019" s="246"/>
      <c r="T2019" s="247"/>
      <c r="U2019" s="14"/>
      <c r="V2019" s="14"/>
      <c r="W2019" s="14"/>
      <c r="X2019" s="14"/>
      <c r="Y2019" s="14"/>
      <c r="Z2019" s="14"/>
      <c r="AA2019" s="14"/>
      <c r="AB2019" s="14"/>
      <c r="AC2019" s="14"/>
      <c r="AD2019" s="14"/>
      <c r="AE2019" s="14"/>
      <c r="AT2019" s="248" t="s">
        <v>167</v>
      </c>
      <c r="AU2019" s="248" t="s">
        <v>87</v>
      </c>
      <c r="AV2019" s="14" t="s">
        <v>87</v>
      </c>
      <c r="AW2019" s="14" t="s">
        <v>33</v>
      </c>
      <c r="AX2019" s="14" t="s">
        <v>78</v>
      </c>
      <c r="AY2019" s="248" t="s">
        <v>157</v>
      </c>
    </row>
    <row r="2020" s="14" customFormat="1">
      <c r="A2020" s="14"/>
      <c r="B2020" s="238"/>
      <c r="C2020" s="239"/>
      <c r="D2020" s="229" t="s">
        <v>167</v>
      </c>
      <c r="E2020" s="240" t="s">
        <v>1</v>
      </c>
      <c r="F2020" s="241" t="s">
        <v>336</v>
      </c>
      <c r="G2020" s="239"/>
      <c r="H2020" s="242">
        <v>5.5999999999999996</v>
      </c>
      <c r="I2020" s="243"/>
      <c r="J2020" s="239"/>
      <c r="K2020" s="239"/>
      <c r="L2020" s="244"/>
      <c r="M2020" s="245"/>
      <c r="N2020" s="246"/>
      <c r="O2020" s="246"/>
      <c r="P2020" s="246"/>
      <c r="Q2020" s="246"/>
      <c r="R2020" s="246"/>
      <c r="S2020" s="246"/>
      <c r="T2020" s="247"/>
      <c r="U2020" s="14"/>
      <c r="V2020" s="14"/>
      <c r="W2020" s="14"/>
      <c r="X2020" s="14"/>
      <c r="Y2020" s="14"/>
      <c r="Z2020" s="14"/>
      <c r="AA2020" s="14"/>
      <c r="AB2020" s="14"/>
      <c r="AC2020" s="14"/>
      <c r="AD2020" s="14"/>
      <c r="AE2020" s="14"/>
      <c r="AT2020" s="248" t="s">
        <v>167</v>
      </c>
      <c r="AU2020" s="248" t="s">
        <v>87</v>
      </c>
      <c r="AV2020" s="14" t="s">
        <v>87</v>
      </c>
      <c r="AW2020" s="14" t="s">
        <v>33</v>
      </c>
      <c r="AX2020" s="14" t="s">
        <v>78</v>
      </c>
      <c r="AY2020" s="248" t="s">
        <v>157</v>
      </c>
    </row>
    <row r="2021" s="14" customFormat="1">
      <c r="A2021" s="14"/>
      <c r="B2021" s="238"/>
      <c r="C2021" s="239"/>
      <c r="D2021" s="229" t="s">
        <v>167</v>
      </c>
      <c r="E2021" s="240" t="s">
        <v>1</v>
      </c>
      <c r="F2021" s="241" t="s">
        <v>337</v>
      </c>
      <c r="G2021" s="239"/>
      <c r="H2021" s="242">
        <v>19.100000000000001</v>
      </c>
      <c r="I2021" s="243"/>
      <c r="J2021" s="239"/>
      <c r="K2021" s="239"/>
      <c r="L2021" s="244"/>
      <c r="M2021" s="245"/>
      <c r="N2021" s="246"/>
      <c r="O2021" s="246"/>
      <c r="P2021" s="246"/>
      <c r="Q2021" s="246"/>
      <c r="R2021" s="246"/>
      <c r="S2021" s="246"/>
      <c r="T2021" s="247"/>
      <c r="U2021" s="14"/>
      <c r="V2021" s="14"/>
      <c r="W2021" s="14"/>
      <c r="X2021" s="14"/>
      <c r="Y2021" s="14"/>
      <c r="Z2021" s="14"/>
      <c r="AA2021" s="14"/>
      <c r="AB2021" s="14"/>
      <c r="AC2021" s="14"/>
      <c r="AD2021" s="14"/>
      <c r="AE2021" s="14"/>
      <c r="AT2021" s="248" t="s">
        <v>167</v>
      </c>
      <c r="AU2021" s="248" t="s">
        <v>87</v>
      </c>
      <c r="AV2021" s="14" t="s">
        <v>87</v>
      </c>
      <c r="AW2021" s="14" t="s">
        <v>33</v>
      </c>
      <c r="AX2021" s="14" t="s">
        <v>78</v>
      </c>
      <c r="AY2021" s="248" t="s">
        <v>157</v>
      </c>
    </row>
    <row r="2022" s="14" customFormat="1">
      <c r="A2022" s="14"/>
      <c r="B2022" s="238"/>
      <c r="C2022" s="239"/>
      <c r="D2022" s="229" t="s">
        <v>167</v>
      </c>
      <c r="E2022" s="240" t="s">
        <v>1</v>
      </c>
      <c r="F2022" s="241" t="s">
        <v>338</v>
      </c>
      <c r="G2022" s="239"/>
      <c r="H2022" s="242">
        <v>4.9100000000000001</v>
      </c>
      <c r="I2022" s="243"/>
      <c r="J2022" s="239"/>
      <c r="K2022" s="239"/>
      <c r="L2022" s="244"/>
      <c r="M2022" s="245"/>
      <c r="N2022" s="246"/>
      <c r="O2022" s="246"/>
      <c r="P2022" s="246"/>
      <c r="Q2022" s="246"/>
      <c r="R2022" s="246"/>
      <c r="S2022" s="246"/>
      <c r="T2022" s="247"/>
      <c r="U2022" s="14"/>
      <c r="V2022" s="14"/>
      <c r="W2022" s="14"/>
      <c r="X2022" s="14"/>
      <c r="Y2022" s="14"/>
      <c r="Z2022" s="14"/>
      <c r="AA2022" s="14"/>
      <c r="AB2022" s="14"/>
      <c r="AC2022" s="14"/>
      <c r="AD2022" s="14"/>
      <c r="AE2022" s="14"/>
      <c r="AT2022" s="248" t="s">
        <v>167</v>
      </c>
      <c r="AU2022" s="248" t="s">
        <v>87</v>
      </c>
      <c r="AV2022" s="14" t="s">
        <v>87</v>
      </c>
      <c r="AW2022" s="14" t="s">
        <v>33</v>
      </c>
      <c r="AX2022" s="14" t="s">
        <v>78</v>
      </c>
      <c r="AY2022" s="248" t="s">
        <v>157</v>
      </c>
    </row>
    <row r="2023" s="15" customFormat="1">
      <c r="A2023" s="15"/>
      <c r="B2023" s="249"/>
      <c r="C2023" s="250"/>
      <c r="D2023" s="229" t="s">
        <v>167</v>
      </c>
      <c r="E2023" s="251" t="s">
        <v>1</v>
      </c>
      <c r="F2023" s="252" t="s">
        <v>171</v>
      </c>
      <c r="G2023" s="250"/>
      <c r="H2023" s="253">
        <v>450.14999999999998</v>
      </c>
      <c r="I2023" s="254"/>
      <c r="J2023" s="250"/>
      <c r="K2023" s="250"/>
      <c r="L2023" s="255"/>
      <c r="M2023" s="256"/>
      <c r="N2023" s="257"/>
      <c r="O2023" s="257"/>
      <c r="P2023" s="257"/>
      <c r="Q2023" s="257"/>
      <c r="R2023" s="257"/>
      <c r="S2023" s="257"/>
      <c r="T2023" s="258"/>
      <c r="U2023" s="15"/>
      <c r="V2023" s="15"/>
      <c r="W2023" s="15"/>
      <c r="X2023" s="15"/>
      <c r="Y2023" s="15"/>
      <c r="Z2023" s="15"/>
      <c r="AA2023" s="15"/>
      <c r="AB2023" s="15"/>
      <c r="AC2023" s="15"/>
      <c r="AD2023" s="15"/>
      <c r="AE2023" s="15"/>
      <c r="AT2023" s="259" t="s">
        <v>167</v>
      </c>
      <c r="AU2023" s="259" t="s">
        <v>87</v>
      </c>
      <c r="AV2023" s="15" t="s">
        <v>165</v>
      </c>
      <c r="AW2023" s="15" t="s">
        <v>33</v>
      </c>
      <c r="AX2023" s="15" t="s">
        <v>85</v>
      </c>
      <c r="AY2023" s="259" t="s">
        <v>157</v>
      </c>
    </row>
    <row r="2024" s="2" customFormat="1" ht="49.05" customHeight="1">
      <c r="A2024" s="38"/>
      <c r="B2024" s="39"/>
      <c r="C2024" s="214" t="s">
        <v>3831</v>
      </c>
      <c r="D2024" s="214" t="s">
        <v>160</v>
      </c>
      <c r="E2024" s="215" t="s">
        <v>3832</v>
      </c>
      <c r="F2024" s="216" t="s">
        <v>3833</v>
      </c>
      <c r="G2024" s="217" t="s">
        <v>805</v>
      </c>
      <c r="H2024" s="270"/>
      <c r="I2024" s="219"/>
      <c r="J2024" s="220">
        <f>ROUND(I2024*H2024,2)</f>
        <v>0</v>
      </c>
      <c r="K2024" s="216" t="s">
        <v>164</v>
      </c>
      <c r="L2024" s="44"/>
      <c r="M2024" s="221" t="s">
        <v>1</v>
      </c>
      <c r="N2024" s="222" t="s">
        <v>43</v>
      </c>
      <c r="O2024" s="91"/>
      <c r="P2024" s="223">
        <f>O2024*H2024</f>
        <v>0</v>
      </c>
      <c r="Q2024" s="223">
        <v>0</v>
      </c>
      <c r="R2024" s="223">
        <f>Q2024*H2024</f>
        <v>0</v>
      </c>
      <c r="S2024" s="223">
        <v>0</v>
      </c>
      <c r="T2024" s="224">
        <f>S2024*H2024</f>
        <v>0</v>
      </c>
      <c r="U2024" s="38"/>
      <c r="V2024" s="38"/>
      <c r="W2024" s="38"/>
      <c r="X2024" s="38"/>
      <c r="Y2024" s="38"/>
      <c r="Z2024" s="38"/>
      <c r="AA2024" s="38"/>
      <c r="AB2024" s="38"/>
      <c r="AC2024" s="38"/>
      <c r="AD2024" s="38"/>
      <c r="AE2024" s="38"/>
      <c r="AR2024" s="225" t="s">
        <v>254</v>
      </c>
      <c r="AT2024" s="225" t="s">
        <v>160</v>
      </c>
      <c r="AU2024" s="225" t="s">
        <v>87</v>
      </c>
      <c r="AY2024" s="17" t="s">
        <v>157</v>
      </c>
      <c r="BE2024" s="226">
        <f>IF(N2024="základní",J2024,0)</f>
        <v>0</v>
      </c>
      <c r="BF2024" s="226">
        <f>IF(N2024="snížená",J2024,0)</f>
        <v>0</v>
      </c>
      <c r="BG2024" s="226">
        <f>IF(N2024="zákl. přenesená",J2024,0)</f>
        <v>0</v>
      </c>
      <c r="BH2024" s="226">
        <f>IF(N2024="sníž. přenesená",J2024,0)</f>
        <v>0</v>
      </c>
      <c r="BI2024" s="226">
        <f>IF(N2024="nulová",J2024,0)</f>
        <v>0</v>
      </c>
      <c r="BJ2024" s="17" t="s">
        <v>85</v>
      </c>
      <c r="BK2024" s="226">
        <f>ROUND(I2024*H2024,2)</f>
        <v>0</v>
      </c>
      <c r="BL2024" s="17" t="s">
        <v>254</v>
      </c>
      <c r="BM2024" s="225" t="s">
        <v>3834</v>
      </c>
    </row>
    <row r="2025" s="2" customFormat="1" ht="55.5" customHeight="1">
      <c r="A2025" s="38"/>
      <c r="B2025" s="39"/>
      <c r="C2025" s="214" t="s">
        <v>3835</v>
      </c>
      <c r="D2025" s="214" t="s">
        <v>160</v>
      </c>
      <c r="E2025" s="215" t="s">
        <v>3836</v>
      </c>
      <c r="F2025" s="216" t="s">
        <v>3837</v>
      </c>
      <c r="G2025" s="217" t="s">
        <v>805</v>
      </c>
      <c r="H2025" s="270"/>
      <c r="I2025" s="219"/>
      <c r="J2025" s="220">
        <f>ROUND(I2025*H2025,2)</f>
        <v>0</v>
      </c>
      <c r="K2025" s="216" t="s">
        <v>164</v>
      </c>
      <c r="L2025" s="44"/>
      <c r="M2025" s="221" t="s">
        <v>1</v>
      </c>
      <c r="N2025" s="222" t="s">
        <v>43</v>
      </c>
      <c r="O2025" s="91"/>
      <c r="P2025" s="223">
        <f>O2025*H2025</f>
        <v>0</v>
      </c>
      <c r="Q2025" s="223">
        <v>0</v>
      </c>
      <c r="R2025" s="223">
        <f>Q2025*H2025</f>
        <v>0</v>
      </c>
      <c r="S2025" s="223">
        <v>0</v>
      </c>
      <c r="T2025" s="224">
        <f>S2025*H2025</f>
        <v>0</v>
      </c>
      <c r="U2025" s="38"/>
      <c r="V2025" s="38"/>
      <c r="W2025" s="38"/>
      <c r="X2025" s="38"/>
      <c r="Y2025" s="38"/>
      <c r="Z2025" s="38"/>
      <c r="AA2025" s="38"/>
      <c r="AB2025" s="38"/>
      <c r="AC2025" s="38"/>
      <c r="AD2025" s="38"/>
      <c r="AE2025" s="38"/>
      <c r="AR2025" s="225" t="s">
        <v>254</v>
      </c>
      <c r="AT2025" s="225" t="s">
        <v>160</v>
      </c>
      <c r="AU2025" s="225" t="s">
        <v>87</v>
      </c>
      <c r="AY2025" s="17" t="s">
        <v>157</v>
      </c>
      <c r="BE2025" s="226">
        <f>IF(N2025="základní",J2025,0)</f>
        <v>0</v>
      </c>
      <c r="BF2025" s="226">
        <f>IF(N2025="snížená",J2025,0)</f>
        <v>0</v>
      </c>
      <c r="BG2025" s="226">
        <f>IF(N2025="zákl. přenesená",J2025,0)</f>
        <v>0</v>
      </c>
      <c r="BH2025" s="226">
        <f>IF(N2025="sníž. přenesená",J2025,0)</f>
        <v>0</v>
      </c>
      <c r="BI2025" s="226">
        <f>IF(N2025="nulová",J2025,0)</f>
        <v>0</v>
      </c>
      <c r="BJ2025" s="17" t="s">
        <v>85</v>
      </c>
      <c r="BK2025" s="226">
        <f>ROUND(I2025*H2025,2)</f>
        <v>0</v>
      </c>
      <c r="BL2025" s="17" t="s">
        <v>254</v>
      </c>
      <c r="BM2025" s="225" t="s">
        <v>3838</v>
      </c>
    </row>
    <row r="2026" s="12" customFormat="1" ht="22.8" customHeight="1">
      <c r="A2026" s="12"/>
      <c r="B2026" s="198"/>
      <c r="C2026" s="199"/>
      <c r="D2026" s="200" t="s">
        <v>77</v>
      </c>
      <c r="E2026" s="212" t="s">
        <v>3712</v>
      </c>
      <c r="F2026" s="212" t="s">
        <v>3839</v>
      </c>
      <c r="G2026" s="199"/>
      <c r="H2026" s="199"/>
      <c r="I2026" s="202"/>
      <c r="J2026" s="213">
        <f>BK2026</f>
        <v>0</v>
      </c>
      <c r="K2026" s="199"/>
      <c r="L2026" s="204"/>
      <c r="M2026" s="205"/>
      <c r="N2026" s="206"/>
      <c r="O2026" s="206"/>
      <c r="P2026" s="207">
        <f>SUM(P2027:P2111)</f>
        <v>0</v>
      </c>
      <c r="Q2026" s="206"/>
      <c r="R2026" s="207">
        <f>SUM(R2027:R2111)</f>
        <v>1.9400043299999998</v>
      </c>
      <c r="S2026" s="206"/>
      <c r="T2026" s="208">
        <f>SUM(T2027:T2111)</f>
        <v>0.21637499999999998</v>
      </c>
      <c r="U2026" s="12"/>
      <c r="V2026" s="12"/>
      <c r="W2026" s="12"/>
      <c r="X2026" s="12"/>
      <c r="Y2026" s="12"/>
      <c r="Z2026" s="12"/>
      <c r="AA2026" s="12"/>
      <c r="AB2026" s="12"/>
      <c r="AC2026" s="12"/>
      <c r="AD2026" s="12"/>
      <c r="AE2026" s="12"/>
      <c r="AR2026" s="209" t="s">
        <v>87</v>
      </c>
      <c r="AT2026" s="210" t="s">
        <v>77</v>
      </c>
      <c r="AU2026" s="210" t="s">
        <v>85</v>
      </c>
      <c r="AY2026" s="209" t="s">
        <v>157</v>
      </c>
      <c r="BK2026" s="211">
        <f>SUM(BK2027:BK2111)</f>
        <v>0</v>
      </c>
    </row>
    <row r="2027" s="2" customFormat="1" ht="24.15" customHeight="1">
      <c r="A2027" s="38"/>
      <c r="B2027" s="39"/>
      <c r="C2027" s="214" t="s">
        <v>3840</v>
      </c>
      <c r="D2027" s="214" t="s">
        <v>160</v>
      </c>
      <c r="E2027" s="215" t="s">
        <v>3841</v>
      </c>
      <c r="F2027" s="216" t="s">
        <v>3842</v>
      </c>
      <c r="G2027" s="217" t="s">
        <v>174</v>
      </c>
      <c r="H2027" s="218">
        <v>193.83000000000001</v>
      </c>
      <c r="I2027" s="219"/>
      <c r="J2027" s="220">
        <f>ROUND(I2027*H2027,2)</f>
        <v>0</v>
      </c>
      <c r="K2027" s="216" t="s">
        <v>164</v>
      </c>
      <c r="L2027" s="44"/>
      <c r="M2027" s="221" t="s">
        <v>1</v>
      </c>
      <c r="N2027" s="222" t="s">
        <v>43</v>
      </c>
      <c r="O2027" s="91"/>
      <c r="P2027" s="223">
        <f>O2027*H2027</f>
        <v>0</v>
      </c>
      <c r="Q2027" s="223">
        <v>0</v>
      </c>
      <c r="R2027" s="223">
        <f>Q2027*H2027</f>
        <v>0</v>
      </c>
      <c r="S2027" s="223">
        <v>0</v>
      </c>
      <c r="T2027" s="224">
        <f>S2027*H2027</f>
        <v>0</v>
      </c>
      <c r="U2027" s="38"/>
      <c r="V2027" s="38"/>
      <c r="W2027" s="38"/>
      <c r="X2027" s="38"/>
      <c r="Y2027" s="38"/>
      <c r="Z2027" s="38"/>
      <c r="AA2027" s="38"/>
      <c r="AB2027" s="38"/>
      <c r="AC2027" s="38"/>
      <c r="AD2027" s="38"/>
      <c r="AE2027" s="38"/>
      <c r="AR2027" s="225" t="s">
        <v>254</v>
      </c>
      <c r="AT2027" s="225" t="s">
        <v>160</v>
      </c>
      <c r="AU2027" s="225" t="s">
        <v>87</v>
      </c>
      <c r="AY2027" s="17" t="s">
        <v>157</v>
      </c>
      <c r="BE2027" s="226">
        <f>IF(N2027="základní",J2027,0)</f>
        <v>0</v>
      </c>
      <c r="BF2027" s="226">
        <f>IF(N2027="snížená",J2027,0)</f>
        <v>0</v>
      </c>
      <c r="BG2027" s="226">
        <f>IF(N2027="zákl. přenesená",J2027,0)</f>
        <v>0</v>
      </c>
      <c r="BH2027" s="226">
        <f>IF(N2027="sníž. přenesená",J2027,0)</f>
        <v>0</v>
      </c>
      <c r="BI2027" s="226">
        <f>IF(N2027="nulová",J2027,0)</f>
        <v>0</v>
      </c>
      <c r="BJ2027" s="17" t="s">
        <v>85</v>
      </c>
      <c r="BK2027" s="226">
        <f>ROUND(I2027*H2027,2)</f>
        <v>0</v>
      </c>
      <c r="BL2027" s="17" t="s">
        <v>254</v>
      </c>
      <c r="BM2027" s="225" t="s">
        <v>3843</v>
      </c>
    </row>
    <row r="2028" s="13" customFormat="1">
      <c r="A2028" s="13"/>
      <c r="B2028" s="227"/>
      <c r="C2028" s="228"/>
      <c r="D2028" s="229" t="s">
        <v>167</v>
      </c>
      <c r="E2028" s="230" t="s">
        <v>1</v>
      </c>
      <c r="F2028" s="231" t="s">
        <v>178</v>
      </c>
      <c r="G2028" s="228"/>
      <c r="H2028" s="230" t="s">
        <v>1</v>
      </c>
      <c r="I2028" s="232"/>
      <c r="J2028" s="228"/>
      <c r="K2028" s="228"/>
      <c r="L2028" s="233"/>
      <c r="M2028" s="234"/>
      <c r="N2028" s="235"/>
      <c r="O2028" s="235"/>
      <c r="P2028" s="235"/>
      <c r="Q2028" s="235"/>
      <c r="R2028" s="235"/>
      <c r="S2028" s="235"/>
      <c r="T2028" s="236"/>
      <c r="U2028" s="13"/>
      <c r="V2028" s="13"/>
      <c r="W2028" s="13"/>
      <c r="X2028" s="13"/>
      <c r="Y2028" s="13"/>
      <c r="Z2028" s="13"/>
      <c r="AA2028" s="13"/>
      <c r="AB2028" s="13"/>
      <c r="AC2028" s="13"/>
      <c r="AD2028" s="13"/>
      <c r="AE2028" s="13"/>
      <c r="AT2028" s="237" t="s">
        <v>167</v>
      </c>
      <c r="AU2028" s="237" t="s">
        <v>87</v>
      </c>
      <c r="AV2028" s="13" t="s">
        <v>85</v>
      </c>
      <c r="AW2028" s="13" t="s">
        <v>33</v>
      </c>
      <c r="AX2028" s="13" t="s">
        <v>78</v>
      </c>
      <c r="AY2028" s="237" t="s">
        <v>157</v>
      </c>
    </row>
    <row r="2029" s="14" customFormat="1">
      <c r="A2029" s="14"/>
      <c r="B2029" s="238"/>
      <c r="C2029" s="239"/>
      <c r="D2029" s="229" t="s">
        <v>167</v>
      </c>
      <c r="E2029" s="240" t="s">
        <v>1</v>
      </c>
      <c r="F2029" s="241" t="s">
        <v>3844</v>
      </c>
      <c r="G2029" s="239"/>
      <c r="H2029" s="242">
        <v>193.83000000000001</v>
      </c>
      <c r="I2029" s="243"/>
      <c r="J2029" s="239"/>
      <c r="K2029" s="239"/>
      <c r="L2029" s="244"/>
      <c r="M2029" s="245"/>
      <c r="N2029" s="246"/>
      <c r="O2029" s="246"/>
      <c r="P2029" s="246"/>
      <c r="Q2029" s="246"/>
      <c r="R2029" s="246"/>
      <c r="S2029" s="246"/>
      <c r="T2029" s="247"/>
      <c r="U2029" s="14"/>
      <c r="V2029" s="14"/>
      <c r="W2029" s="14"/>
      <c r="X2029" s="14"/>
      <c r="Y2029" s="14"/>
      <c r="Z2029" s="14"/>
      <c r="AA2029" s="14"/>
      <c r="AB2029" s="14"/>
      <c r="AC2029" s="14"/>
      <c r="AD2029" s="14"/>
      <c r="AE2029" s="14"/>
      <c r="AT2029" s="248" t="s">
        <v>167</v>
      </c>
      <c r="AU2029" s="248" t="s">
        <v>87</v>
      </c>
      <c r="AV2029" s="14" t="s">
        <v>87</v>
      </c>
      <c r="AW2029" s="14" t="s">
        <v>33</v>
      </c>
      <c r="AX2029" s="14" t="s">
        <v>78</v>
      </c>
      <c r="AY2029" s="248" t="s">
        <v>157</v>
      </c>
    </row>
    <row r="2030" s="15" customFormat="1">
      <c r="A2030" s="15"/>
      <c r="B2030" s="249"/>
      <c r="C2030" s="250"/>
      <c r="D2030" s="229" t="s">
        <v>167</v>
      </c>
      <c r="E2030" s="251" t="s">
        <v>1</v>
      </c>
      <c r="F2030" s="252" t="s">
        <v>171</v>
      </c>
      <c r="G2030" s="250"/>
      <c r="H2030" s="253">
        <v>193.83000000000001</v>
      </c>
      <c r="I2030" s="254"/>
      <c r="J2030" s="250"/>
      <c r="K2030" s="250"/>
      <c r="L2030" s="255"/>
      <c r="M2030" s="256"/>
      <c r="N2030" s="257"/>
      <c r="O2030" s="257"/>
      <c r="P2030" s="257"/>
      <c r="Q2030" s="257"/>
      <c r="R2030" s="257"/>
      <c r="S2030" s="257"/>
      <c r="T2030" s="258"/>
      <c r="U2030" s="15"/>
      <c r="V2030" s="15"/>
      <c r="W2030" s="15"/>
      <c r="X2030" s="15"/>
      <c r="Y2030" s="15"/>
      <c r="Z2030" s="15"/>
      <c r="AA2030" s="15"/>
      <c r="AB2030" s="15"/>
      <c r="AC2030" s="15"/>
      <c r="AD2030" s="15"/>
      <c r="AE2030" s="15"/>
      <c r="AT2030" s="259" t="s">
        <v>167</v>
      </c>
      <c r="AU2030" s="259" t="s">
        <v>87</v>
      </c>
      <c r="AV2030" s="15" t="s">
        <v>165</v>
      </c>
      <c r="AW2030" s="15" t="s">
        <v>33</v>
      </c>
      <c r="AX2030" s="15" t="s">
        <v>85</v>
      </c>
      <c r="AY2030" s="259" t="s">
        <v>157</v>
      </c>
    </row>
    <row r="2031" s="2" customFormat="1" ht="33" customHeight="1">
      <c r="A2031" s="38"/>
      <c r="B2031" s="39"/>
      <c r="C2031" s="214" t="s">
        <v>3845</v>
      </c>
      <c r="D2031" s="214" t="s">
        <v>160</v>
      </c>
      <c r="E2031" s="215" t="s">
        <v>3846</v>
      </c>
      <c r="F2031" s="216" t="s">
        <v>3847</v>
      </c>
      <c r="G2031" s="217" t="s">
        <v>174</v>
      </c>
      <c r="H2031" s="218">
        <v>42.590000000000003</v>
      </c>
      <c r="I2031" s="219"/>
      <c r="J2031" s="220">
        <f>ROUND(I2031*H2031,2)</f>
        <v>0</v>
      </c>
      <c r="K2031" s="216" t="s">
        <v>164</v>
      </c>
      <c r="L2031" s="44"/>
      <c r="M2031" s="221" t="s">
        <v>1</v>
      </c>
      <c r="N2031" s="222" t="s">
        <v>43</v>
      </c>
      <c r="O2031" s="91"/>
      <c r="P2031" s="223">
        <f>O2031*H2031</f>
        <v>0</v>
      </c>
      <c r="Q2031" s="223">
        <v>0</v>
      </c>
      <c r="R2031" s="223">
        <f>Q2031*H2031</f>
        <v>0</v>
      </c>
      <c r="S2031" s="223">
        <v>0</v>
      </c>
      <c r="T2031" s="224">
        <f>S2031*H2031</f>
        <v>0</v>
      </c>
      <c r="U2031" s="38"/>
      <c r="V2031" s="38"/>
      <c r="W2031" s="38"/>
      <c r="X2031" s="38"/>
      <c r="Y2031" s="38"/>
      <c r="Z2031" s="38"/>
      <c r="AA2031" s="38"/>
      <c r="AB2031" s="38"/>
      <c r="AC2031" s="38"/>
      <c r="AD2031" s="38"/>
      <c r="AE2031" s="38"/>
      <c r="AR2031" s="225" t="s">
        <v>254</v>
      </c>
      <c r="AT2031" s="225" t="s">
        <v>160</v>
      </c>
      <c r="AU2031" s="225" t="s">
        <v>87</v>
      </c>
      <c r="AY2031" s="17" t="s">
        <v>157</v>
      </c>
      <c r="BE2031" s="226">
        <f>IF(N2031="základní",J2031,0)</f>
        <v>0</v>
      </c>
      <c r="BF2031" s="226">
        <f>IF(N2031="snížená",J2031,0)</f>
        <v>0</v>
      </c>
      <c r="BG2031" s="226">
        <f>IF(N2031="zákl. přenesená",J2031,0)</f>
        <v>0</v>
      </c>
      <c r="BH2031" s="226">
        <f>IF(N2031="sníž. přenesená",J2031,0)</f>
        <v>0</v>
      </c>
      <c r="BI2031" s="226">
        <f>IF(N2031="nulová",J2031,0)</f>
        <v>0</v>
      </c>
      <c r="BJ2031" s="17" t="s">
        <v>85</v>
      </c>
      <c r="BK2031" s="226">
        <f>ROUND(I2031*H2031,2)</f>
        <v>0</v>
      </c>
      <c r="BL2031" s="17" t="s">
        <v>254</v>
      </c>
      <c r="BM2031" s="225" t="s">
        <v>3848</v>
      </c>
    </row>
    <row r="2032" s="13" customFormat="1">
      <c r="A2032" s="13"/>
      <c r="B2032" s="227"/>
      <c r="C2032" s="228"/>
      <c r="D2032" s="229" t="s">
        <v>167</v>
      </c>
      <c r="E2032" s="230" t="s">
        <v>1</v>
      </c>
      <c r="F2032" s="231" t="s">
        <v>189</v>
      </c>
      <c r="G2032" s="228"/>
      <c r="H2032" s="230" t="s">
        <v>1</v>
      </c>
      <c r="I2032" s="232"/>
      <c r="J2032" s="228"/>
      <c r="K2032" s="228"/>
      <c r="L2032" s="233"/>
      <c r="M2032" s="234"/>
      <c r="N2032" s="235"/>
      <c r="O2032" s="235"/>
      <c r="P2032" s="235"/>
      <c r="Q2032" s="235"/>
      <c r="R2032" s="235"/>
      <c r="S2032" s="235"/>
      <c r="T2032" s="236"/>
      <c r="U2032" s="13"/>
      <c r="V2032" s="13"/>
      <c r="W2032" s="13"/>
      <c r="X2032" s="13"/>
      <c r="Y2032" s="13"/>
      <c r="Z2032" s="13"/>
      <c r="AA2032" s="13"/>
      <c r="AB2032" s="13"/>
      <c r="AC2032" s="13"/>
      <c r="AD2032" s="13"/>
      <c r="AE2032" s="13"/>
      <c r="AT2032" s="237" t="s">
        <v>167</v>
      </c>
      <c r="AU2032" s="237" t="s">
        <v>87</v>
      </c>
      <c r="AV2032" s="13" t="s">
        <v>85</v>
      </c>
      <c r="AW2032" s="13" t="s">
        <v>33</v>
      </c>
      <c r="AX2032" s="13" t="s">
        <v>78</v>
      </c>
      <c r="AY2032" s="237" t="s">
        <v>157</v>
      </c>
    </row>
    <row r="2033" s="14" customFormat="1">
      <c r="A2033" s="14"/>
      <c r="B2033" s="238"/>
      <c r="C2033" s="239"/>
      <c r="D2033" s="229" t="s">
        <v>167</v>
      </c>
      <c r="E2033" s="240" t="s">
        <v>1</v>
      </c>
      <c r="F2033" s="241" t="s">
        <v>3849</v>
      </c>
      <c r="G2033" s="239"/>
      <c r="H2033" s="242">
        <v>42.590000000000003</v>
      </c>
      <c r="I2033" s="243"/>
      <c r="J2033" s="239"/>
      <c r="K2033" s="239"/>
      <c r="L2033" s="244"/>
      <c r="M2033" s="245"/>
      <c r="N2033" s="246"/>
      <c r="O2033" s="246"/>
      <c r="P2033" s="246"/>
      <c r="Q2033" s="246"/>
      <c r="R2033" s="246"/>
      <c r="S2033" s="246"/>
      <c r="T2033" s="247"/>
      <c r="U2033" s="14"/>
      <c r="V2033" s="14"/>
      <c r="W2033" s="14"/>
      <c r="X2033" s="14"/>
      <c r="Y2033" s="14"/>
      <c r="Z2033" s="14"/>
      <c r="AA2033" s="14"/>
      <c r="AB2033" s="14"/>
      <c r="AC2033" s="14"/>
      <c r="AD2033" s="14"/>
      <c r="AE2033" s="14"/>
      <c r="AT2033" s="248" t="s">
        <v>167</v>
      </c>
      <c r="AU2033" s="248" t="s">
        <v>87</v>
      </c>
      <c r="AV2033" s="14" t="s">
        <v>87</v>
      </c>
      <c r="AW2033" s="14" t="s">
        <v>33</v>
      </c>
      <c r="AX2033" s="14" t="s">
        <v>78</v>
      </c>
      <c r="AY2033" s="248" t="s">
        <v>157</v>
      </c>
    </row>
    <row r="2034" s="15" customFormat="1">
      <c r="A2034" s="15"/>
      <c r="B2034" s="249"/>
      <c r="C2034" s="250"/>
      <c r="D2034" s="229" t="s">
        <v>167</v>
      </c>
      <c r="E2034" s="251" t="s">
        <v>1</v>
      </c>
      <c r="F2034" s="252" t="s">
        <v>171</v>
      </c>
      <c r="G2034" s="250"/>
      <c r="H2034" s="253">
        <v>42.590000000000003</v>
      </c>
      <c r="I2034" s="254"/>
      <c r="J2034" s="250"/>
      <c r="K2034" s="250"/>
      <c r="L2034" s="255"/>
      <c r="M2034" s="256"/>
      <c r="N2034" s="257"/>
      <c r="O2034" s="257"/>
      <c r="P2034" s="257"/>
      <c r="Q2034" s="257"/>
      <c r="R2034" s="257"/>
      <c r="S2034" s="257"/>
      <c r="T2034" s="258"/>
      <c r="U2034" s="15"/>
      <c r="V2034" s="15"/>
      <c r="W2034" s="15"/>
      <c r="X2034" s="15"/>
      <c r="Y2034" s="15"/>
      <c r="Z2034" s="15"/>
      <c r="AA2034" s="15"/>
      <c r="AB2034" s="15"/>
      <c r="AC2034" s="15"/>
      <c r="AD2034" s="15"/>
      <c r="AE2034" s="15"/>
      <c r="AT2034" s="259" t="s">
        <v>167</v>
      </c>
      <c r="AU2034" s="259" t="s">
        <v>87</v>
      </c>
      <c r="AV2034" s="15" t="s">
        <v>165</v>
      </c>
      <c r="AW2034" s="15" t="s">
        <v>33</v>
      </c>
      <c r="AX2034" s="15" t="s">
        <v>85</v>
      </c>
      <c r="AY2034" s="259" t="s">
        <v>157</v>
      </c>
    </row>
    <row r="2035" s="2" customFormat="1" ht="24.15" customHeight="1">
      <c r="A2035" s="38"/>
      <c r="B2035" s="39"/>
      <c r="C2035" s="214" t="s">
        <v>3850</v>
      </c>
      <c r="D2035" s="214" t="s">
        <v>160</v>
      </c>
      <c r="E2035" s="215" t="s">
        <v>3851</v>
      </c>
      <c r="F2035" s="216" t="s">
        <v>3852</v>
      </c>
      <c r="G2035" s="217" t="s">
        <v>174</v>
      </c>
      <c r="H2035" s="218">
        <v>236.41999999999999</v>
      </c>
      <c r="I2035" s="219"/>
      <c r="J2035" s="220">
        <f>ROUND(I2035*H2035,2)</f>
        <v>0</v>
      </c>
      <c r="K2035" s="216" t="s">
        <v>164</v>
      </c>
      <c r="L2035" s="44"/>
      <c r="M2035" s="221" t="s">
        <v>1</v>
      </c>
      <c r="N2035" s="222" t="s">
        <v>43</v>
      </c>
      <c r="O2035" s="91"/>
      <c r="P2035" s="223">
        <f>O2035*H2035</f>
        <v>0</v>
      </c>
      <c r="Q2035" s="223">
        <v>0</v>
      </c>
      <c r="R2035" s="223">
        <f>Q2035*H2035</f>
        <v>0</v>
      </c>
      <c r="S2035" s="223">
        <v>0</v>
      </c>
      <c r="T2035" s="224">
        <f>S2035*H2035</f>
        <v>0</v>
      </c>
      <c r="U2035" s="38"/>
      <c r="V2035" s="38"/>
      <c r="W2035" s="38"/>
      <c r="X2035" s="38"/>
      <c r="Y2035" s="38"/>
      <c r="Z2035" s="38"/>
      <c r="AA2035" s="38"/>
      <c r="AB2035" s="38"/>
      <c r="AC2035" s="38"/>
      <c r="AD2035" s="38"/>
      <c r="AE2035" s="38"/>
      <c r="AR2035" s="225" t="s">
        <v>254</v>
      </c>
      <c r="AT2035" s="225" t="s">
        <v>160</v>
      </c>
      <c r="AU2035" s="225" t="s">
        <v>87</v>
      </c>
      <c r="AY2035" s="17" t="s">
        <v>157</v>
      </c>
      <c r="BE2035" s="226">
        <f>IF(N2035="základní",J2035,0)</f>
        <v>0</v>
      </c>
      <c r="BF2035" s="226">
        <f>IF(N2035="snížená",J2035,0)</f>
        <v>0</v>
      </c>
      <c r="BG2035" s="226">
        <f>IF(N2035="zákl. přenesená",J2035,0)</f>
        <v>0</v>
      </c>
      <c r="BH2035" s="226">
        <f>IF(N2035="sníž. přenesená",J2035,0)</f>
        <v>0</v>
      </c>
      <c r="BI2035" s="226">
        <f>IF(N2035="nulová",J2035,0)</f>
        <v>0</v>
      </c>
      <c r="BJ2035" s="17" t="s">
        <v>85</v>
      </c>
      <c r="BK2035" s="226">
        <f>ROUND(I2035*H2035,2)</f>
        <v>0</v>
      </c>
      <c r="BL2035" s="17" t="s">
        <v>254</v>
      </c>
      <c r="BM2035" s="225" t="s">
        <v>3853</v>
      </c>
    </row>
    <row r="2036" s="13" customFormat="1">
      <c r="A2036" s="13"/>
      <c r="B2036" s="227"/>
      <c r="C2036" s="228"/>
      <c r="D2036" s="229" t="s">
        <v>167</v>
      </c>
      <c r="E2036" s="230" t="s">
        <v>1</v>
      </c>
      <c r="F2036" s="231" t="s">
        <v>189</v>
      </c>
      <c r="G2036" s="228"/>
      <c r="H2036" s="230" t="s">
        <v>1</v>
      </c>
      <c r="I2036" s="232"/>
      <c r="J2036" s="228"/>
      <c r="K2036" s="228"/>
      <c r="L2036" s="233"/>
      <c r="M2036" s="234"/>
      <c r="N2036" s="235"/>
      <c r="O2036" s="235"/>
      <c r="P2036" s="235"/>
      <c r="Q2036" s="235"/>
      <c r="R2036" s="235"/>
      <c r="S2036" s="235"/>
      <c r="T2036" s="236"/>
      <c r="U2036" s="13"/>
      <c r="V2036" s="13"/>
      <c r="W2036" s="13"/>
      <c r="X2036" s="13"/>
      <c r="Y2036" s="13"/>
      <c r="Z2036" s="13"/>
      <c r="AA2036" s="13"/>
      <c r="AB2036" s="13"/>
      <c r="AC2036" s="13"/>
      <c r="AD2036" s="13"/>
      <c r="AE2036" s="13"/>
      <c r="AT2036" s="237" t="s">
        <v>167</v>
      </c>
      <c r="AU2036" s="237" t="s">
        <v>87</v>
      </c>
      <c r="AV2036" s="13" t="s">
        <v>85</v>
      </c>
      <c r="AW2036" s="13" t="s">
        <v>33</v>
      </c>
      <c r="AX2036" s="13" t="s">
        <v>78</v>
      </c>
      <c r="AY2036" s="237" t="s">
        <v>157</v>
      </c>
    </row>
    <row r="2037" s="14" customFormat="1">
      <c r="A2037" s="14"/>
      <c r="B2037" s="238"/>
      <c r="C2037" s="239"/>
      <c r="D2037" s="229" t="s">
        <v>167</v>
      </c>
      <c r="E2037" s="240" t="s">
        <v>1</v>
      </c>
      <c r="F2037" s="241" t="s">
        <v>3849</v>
      </c>
      <c r="G2037" s="239"/>
      <c r="H2037" s="242">
        <v>42.590000000000003</v>
      </c>
      <c r="I2037" s="243"/>
      <c r="J2037" s="239"/>
      <c r="K2037" s="239"/>
      <c r="L2037" s="244"/>
      <c r="M2037" s="245"/>
      <c r="N2037" s="246"/>
      <c r="O2037" s="246"/>
      <c r="P2037" s="246"/>
      <c r="Q2037" s="246"/>
      <c r="R2037" s="246"/>
      <c r="S2037" s="246"/>
      <c r="T2037" s="247"/>
      <c r="U2037" s="14"/>
      <c r="V2037" s="14"/>
      <c r="W2037" s="14"/>
      <c r="X2037" s="14"/>
      <c r="Y2037" s="14"/>
      <c r="Z2037" s="14"/>
      <c r="AA2037" s="14"/>
      <c r="AB2037" s="14"/>
      <c r="AC2037" s="14"/>
      <c r="AD2037" s="14"/>
      <c r="AE2037" s="14"/>
      <c r="AT2037" s="248" t="s">
        <v>167</v>
      </c>
      <c r="AU2037" s="248" t="s">
        <v>87</v>
      </c>
      <c r="AV2037" s="14" t="s">
        <v>87</v>
      </c>
      <c r="AW2037" s="14" t="s">
        <v>33</v>
      </c>
      <c r="AX2037" s="14" t="s">
        <v>78</v>
      </c>
      <c r="AY2037" s="248" t="s">
        <v>157</v>
      </c>
    </row>
    <row r="2038" s="13" customFormat="1">
      <c r="A2038" s="13"/>
      <c r="B2038" s="227"/>
      <c r="C2038" s="228"/>
      <c r="D2038" s="229" t="s">
        <v>167</v>
      </c>
      <c r="E2038" s="230" t="s">
        <v>1</v>
      </c>
      <c r="F2038" s="231" t="s">
        <v>178</v>
      </c>
      <c r="G2038" s="228"/>
      <c r="H2038" s="230" t="s">
        <v>1</v>
      </c>
      <c r="I2038" s="232"/>
      <c r="J2038" s="228"/>
      <c r="K2038" s="228"/>
      <c r="L2038" s="233"/>
      <c r="M2038" s="234"/>
      <c r="N2038" s="235"/>
      <c r="O2038" s="235"/>
      <c r="P2038" s="235"/>
      <c r="Q2038" s="235"/>
      <c r="R2038" s="235"/>
      <c r="S2038" s="235"/>
      <c r="T2038" s="236"/>
      <c r="U2038" s="13"/>
      <c r="V2038" s="13"/>
      <c r="W2038" s="13"/>
      <c r="X2038" s="13"/>
      <c r="Y2038" s="13"/>
      <c r="Z2038" s="13"/>
      <c r="AA2038" s="13"/>
      <c r="AB2038" s="13"/>
      <c r="AC2038" s="13"/>
      <c r="AD2038" s="13"/>
      <c r="AE2038" s="13"/>
      <c r="AT2038" s="237" t="s">
        <v>167</v>
      </c>
      <c r="AU2038" s="237" t="s">
        <v>87</v>
      </c>
      <c r="AV2038" s="13" t="s">
        <v>85</v>
      </c>
      <c r="AW2038" s="13" t="s">
        <v>33</v>
      </c>
      <c r="AX2038" s="13" t="s">
        <v>78</v>
      </c>
      <c r="AY2038" s="237" t="s">
        <v>157</v>
      </c>
    </row>
    <row r="2039" s="14" customFormat="1">
      <c r="A2039" s="14"/>
      <c r="B2039" s="238"/>
      <c r="C2039" s="239"/>
      <c r="D2039" s="229" t="s">
        <v>167</v>
      </c>
      <c r="E2039" s="240" t="s">
        <v>1</v>
      </c>
      <c r="F2039" s="241" t="s">
        <v>3844</v>
      </c>
      <c r="G2039" s="239"/>
      <c r="H2039" s="242">
        <v>193.83000000000001</v>
      </c>
      <c r="I2039" s="243"/>
      <c r="J2039" s="239"/>
      <c r="K2039" s="239"/>
      <c r="L2039" s="244"/>
      <c r="M2039" s="245"/>
      <c r="N2039" s="246"/>
      <c r="O2039" s="246"/>
      <c r="P2039" s="246"/>
      <c r="Q2039" s="246"/>
      <c r="R2039" s="246"/>
      <c r="S2039" s="246"/>
      <c r="T2039" s="247"/>
      <c r="U2039" s="14"/>
      <c r="V2039" s="14"/>
      <c r="W2039" s="14"/>
      <c r="X2039" s="14"/>
      <c r="Y2039" s="14"/>
      <c r="Z2039" s="14"/>
      <c r="AA2039" s="14"/>
      <c r="AB2039" s="14"/>
      <c r="AC2039" s="14"/>
      <c r="AD2039" s="14"/>
      <c r="AE2039" s="14"/>
      <c r="AT2039" s="248" t="s">
        <v>167</v>
      </c>
      <c r="AU2039" s="248" t="s">
        <v>87</v>
      </c>
      <c r="AV2039" s="14" t="s">
        <v>87</v>
      </c>
      <c r="AW2039" s="14" t="s">
        <v>33</v>
      </c>
      <c r="AX2039" s="14" t="s">
        <v>78</v>
      </c>
      <c r="AY2039" s="248" t="s">
        <v>157</v>
      </c>
    </row>
    <row r="2040" s="15" customFormat="1">
      <c r="A2040" s="15"/>
      <c r="B2040" s="249"/>
      <c r="C2040" s="250"/>
      <c r="D2040" s="229" t="s">
        <v>167</v>
      </c>
      <c r="E2040" s="251" t="s">
        <v>1</v>
      </c>
      <c r="F2040" s="252" t="s">
        <v>171</v>
      </c>
      <c r="G2040" s="250"/>
      <c r="H2040" s="253">
        <v>236.42000000000002</v>
      </c>
      <c r="I2040" s="254"/>
      <c r="J2040" s="250"/>
      <c r="K2040" s="250"/>
      <c r="L2040" s="255"/>
      <c r="M2040" s="256"/>
      <c r="N2040" s="257"/>
      <c r="O2040" s="257"/>
      <c r="P2040" s="257"/>
      <c r="Q2040" s="257"/>
      <c r="R2040" s="257"/>
      <c r="S2040" s="257"/>
      <c r="T2040" s="258"/>
      <c r="U2040" s="15"/>
      <c r="V2040" s="15"/>
      <c r="W2040" s="15"/>
      <c r="X2040" s="15"/>
      <c r="Y2040" s="15"/>
      <c r="Z2040" s="15"/>
      <c r="AA2040" s="15"/>
      <c r="AB2040" s="15"/>
      <c r="AC2040" s="15"/>
      <c r="AD2040" s="15"/>
      <c r="AE2040" s="15"/>
      <c r="AT2040" s="259" t="s">
        <v>167</v>
      </c>
      <c r="AU2040" s="259" t="s">
        <v>87</v>
      </c>
      <c r="AV2040" s="15" t="s">
        <v>165</v>
      </c>
      <c r="AW2040" s="15" t="s">
        <v>33</v>
      </c>
      <c r="AX2040" s="15" t="s">
        <v>85</v>
      </c>
      <c r="AY2040" s="259" t="s">
        <v>157</v>
      </c>
    </row>
    <row r="2041" s="2" customFormat="1" ht="24.15" customHeight="1">
      <c r="A2041" s="38"/>
      <c r="B2041" s="39"/>
      <c r="C2041" s="214" t="s">
        <v>3854</v>
      </c>
      <c r="D2041" s="214" t="s">
        <v>160</v>
      </c>
      <c r="E2041" s="215" t="s">
        <v>3855</v>
      </c>
      <c r="F2041" s="216" t="s">
        <v>3856</v>
      </c>
      <c r="G2041" s="217" t="s">
        <v>202</v>
      </c>
      <c r="H2041" s="218">
        <v>37.700000000000003</v>
      </c>
      <c r="I2041" s="219"/>
      <c r="J2041" s="220">
        <f>ROUND(I2041*H2041,2)</f>
        <v>0</v>
      </c>
      <c r="K2041" s="216" t="s">
        <v>164</v>
      </c>
      <c r="L2041" s="44"/>
      <c r="M2041" s="221" t="s">
        <v>1</v>
      </c>
      <c r="N2041" s="222" t="s">
        <v>43</v>
      </c>
      <c r="O2041" s="91"/>
      <c r="P2041" s="223">
        <f>O2041*H2041</f>
        <v>0</v>
      </c>
      <c r="Q2041" s="223">
        <v>0</v>
      </c>
      <c r="R2041" s="223">
        <f>Q2041*H2041</f>
        <v>0</v>
      </c>
      <c r="S2041" s="223">
        <v>0</v>
      </c>
      <c r="T2041" s="224">
        <f>S2041*H2041</f>
        <v>0</v>
      </c>
      <c r="U2041" s="38"/>
      <c r="V2041" s="38"/>
      <c r="W2041" s="38"/>
      <c r="X2041" s="38"/>
      <c r="Y2041" s="38"/>
      <c r="Z2041" s="38"/>
      <c r="AA2041" s="38"/>
      <c r="AB2041" s="38"/>
      <c r="AC2041" s="38"/>
      <c r="AD2041" s="38"/>
      <c r="AE2041" s="38"/>
      <c r="AR2041" s="225" t="s">
        <v>254</v>
      </c>
      <c r="AT2041" s="225" t="s">
        <v>160</v>
      </c>
      <c r="AU2041" s="225" t="s">
        <v>87</v>
      </c>
      <c r="AY2041" s="17" t="s">
        <v>157</v>
      </c>
      <c r="BE2041" s="226">
        <f>IF(N2041="základní",J2041,0)</f>
        <v>0</v>
      </c>
      <c r="BF2041" s="226">
        <f>IF(N2041="snížená",J2041,0)</f>
        <v>0</v>
      </c>
      <c r="BG2041" s="226">
        <f>IF(N2041="zákl. přenesená",J2041,0)</f>
        <v>0</v>
      </c>
      <c r="BH2041" s="226">
        <f>IF(N2041="sníž. přenesená",J2041,0)</f>
        <v>0</v>
      </c>
      <c r="BI2041" s="226">
        <f>IF(N2041="nulová",J2041,0)</f>
        <v>0</v>
      </c>
      <c r="BJ2041" s="17" t="s">
        <v>85</v>
      </c>
      <c r="BK2041" s="226">
        <f>ROUND(I2041*H2041,2)</f>
        <v>0</v>
      </c>
      <c r="BL2041" s="17" t="s">
        <v>254</v>
      </c>
      <c r="BM2041" s="225" t="s">
        <v>3857</v>
      </c>
    </row>
    <row r="2042" s="14" customFormat="1">
      <c r="A2042" s="14"/>
      <c r="B2042" s="238"/>
      <c r="C2042" s="239"/>
      <c r="D2042" s="229" t="s">
        <v>167</v>
      </c>
      <c r="E2042" s="240" t="s">
        <v>1</v>
      </c>
      <c r="F2042" s="241" t="s">
        <v>3858</v>
      </c>
      <c r="G2042" s="239"/>
      <c r="H2042" s="242">
        <v>37.700000000000003</v>
      </c>
      <c r="I2042" s="243"/>
      <c r="J2042" s="239"/>
      <c r="K2042" s="239"/>
      <c r="L2042" s="244"/>
      <c r="M2042" s="245"/>
      <c r="N2042" s="246"/>
      <c r="O2042" s="246"/>
      <c r="P2042" s="246"/>
      <c r="Q2042" s="246"/>
      <c r="R2042" s="246"/>
      <c r="S2042" s="246"/>
      <c r="T2042" s="247"/>
      <c r="U2042" s="14"/>
      <c r="V2042" s="14"/>
      <c r="W2042" s="14"/>
      <c r="X2042" s="14"/>
      <c r="Y2042" s="14"/>
      <c r="Z2042" s="14"/>
      <c r="AA2042" s="14"/>
      <c r="AB2042" s="14"/>
      <c r="AC2042" s="14"/>
      <c r="AD2042" s="14"/>
      <c r="AE2042" s="14"/>
      <c r="AT2042" s="248" t="s">
        <v>167</v>
      </c>
      <c r="AU2042" s="248" t="s">
        <v>87</v>
      </c>
      <c r="AV2042" s="14" t="s">
        <v>87</v>
      </c>
      <c r="AW2042" s="14" t="s">
        <v>33</v>
      </c>
      <c r="AX2042" s="14" t="s">
        <v>78</v>
      </c>
      <c r="AY2042" s="248" t="s">
        <v>157</v>
      </c>
    </row>
    <row r="2043" s="15" customFormat="1">
      <c r="A2043" s="15"/>
      <c r="B2043" s="249"/>
      <c r="C2043" s="250"/>
      <c r="D2043" s="229" t="s">
        <v>167</v>
      </c>
      <c r="E2043" s="251" t="s">
        <v>1</v>
      </c>
      <c r="F2043" s="252" t="s">
        <v>171</v>
      </c>
      <c r="G2043" s="250"/>
      <c r="H2043" s="253">
        <v>37.700000000000003</v>
      </c>
      <c r="I2043" s="254"/>
      <c r="J2043" s="250"/>
      <c r="K2043" s="250"/>
      <c r="L2043" s="255"/>
      <c r="M2043" s="256"/>
      <c r="N2043" s="257"/>
      <c r="O2043" s="257"/>
      <c r="P2043" s="257"/>
      <c r="Q2043" s="257"/>
      <c r="R2043" s="257"/>
      <c r="S2043" s="257"/>
      <c r="T2043" s="258"/>
      <c r="U2043" s="15"/>
      <c r="V2043" s="15"/>
      <c r="W2043" s="15"/>
      <c r="X2043" s="15"/>
      <c r="Y2043" s="15"/>
      <c r="Z2043" s="15"/>
      <c r="AA2043" s="15"/>
      <c r="AB2043" s="15"/>
      <c r="AC2043" s="15"/>
      <c r="AD2043" s="15"/>
      <c r="AE2043" s="15"/>
      <c r="AT2043" s="259" t="s">
        <v>167</v>
      </c>
      <c r="AU2043" s="259" t="s">
        <v>87</v>
      </c>
      <c r="AV2043" s="15" t="s">
        <v>165</v>
      </c>
      <c r="AW2043" s="15" t="s">
        <v>33</v>
      </c>
      <c r="AX2043" s="15" t="s">
        <v>85</v>
      </c>
      <c r="AY2043" s="259" t="s">
        <v>157</v>
      </c>
    </row>
    <row r="2044" s="2" customFormat="1" ht="16.5" customHeight="1">
      <c r="A2044" s="38"/>
      <c r="B2044" s="39"/>
      <c r="C2044" s="260" t="s">
        <v>3859</v>
      </c>
      <c r="D2044" s="260" t="s">
        <v>240</v>
      </c>
      <c r="E2044" s="261" t="s">
        <v>3860</v>
      </c>
      <c r="F2044" s="262" t="s">
        <v>3861</v>
      </c>
      <c r="G2044" s="263" t="s">
        <v>202</v>
      </c>
      <c r="H2044" s="264">
        <v>38.454000000000001</v>
      </c>
      <c r="I2044" s="265"/>
      <c r="J2044" s="266">
        <f>ROUND(I2044*H2044,2)</f>
        <v>0</v>
      </c>
      <c r="K2044" s="262" t="s">
        <v>164</v>
      </c>
      <c r="L2044" s="267"/>
      <c r="M2044" s="268" t="s">
        <v>1</v>
      </c>
      <c r="N2044" s="269" t="s">
        <v>43</v>
      </c>
      <c r="O2044" s="91"/>
      <c r="P2044" s="223">
        <f>O2044*H2044</f>
        <v>0</v>
      </c>
      <c r="Q2044" s="223">
        <v>2.0000000000000002E-05</v>
      </c>
      <c r="R2044" s="223">
        <f>Q2044*H2044</f>
        <v>0.00076908000000000011</v>
      </c>
      <c r="S2044" s="223">
        <v>0</v>
      </c>
      <c r="T2044" s="224">
        <f>S2044*H2044</f>
        <v>0</v>
      </c>
      <c r="U2044" s="38"/>
      <c r="V2044" s="38"/>
      <c r="W2044" s="38"/>
      <c r="X2044" s="38"/>
      <c r="Y2044" s="38"/>
      <c r="Z2044" s="38"/>
      <c r="AA2044" s="38"/>
      <c r="AB2044" s="38"/>
      <c r="AC2044" s="38"/>
      <c r="AD2044" s="38"/>
      <c r="AE2044" s="38"/>
      <c r="AR2044" s="225" t="s">
        <v>367</v>
      </c>
      <c r="AT2044" s="225" t="s">
        <v>240</v>
      </c>
      <c r="AU2044" s="225" t="s">
        <v>87</v>
      </c>
      <c r="AY2044" s="17" t="s">
        <v>157</v>
      </c>
      <c r="BE2044" s="226">
        <f>IF(N2044="základní",J2044,0)</f>
        <v>0</v>
      </c>
      <c r="BF2044" s="226">
        <f>IF(N2044="snížená",J2044,0)</f>
        <v>0</v>
      </c>
      <c r="BG2044" s="226">
        <f>IF(N2044="zákl. přenesená",J2044,0)</f>
        <v>0</v>
      </c>
      <c r="BH2044" s="226">
        <f>IF(N2044="sníž. přenesená",J2044,0)</f>
        <v>0</v>
      </c>
      <c r="BI2044" s="226">
        <f>IF(N2044="nulová",J2044,0)</f>
        <v>0</v>
      </c>
      <c r="BJ2044" s="17" t="s">
        <v>85</v>
      </c>
      <c r="BK2044" s="226">
        <f>ROUND(I2044*H2044,2)</f>
        <v>0</v>
      </c>
      <c r="BL2044" s="17" t="s">
        <v>254</v>
      </c>
      <c r="BM2044" s="225" t="s">
        <v>3862</v>
      </c>
    </row>
    <row r="2045" s="14" customFormat="1">
      <c r="A2045" s="14"/>
      <c r="B2045" s="238"/>
      <c r="C2045" s="239"/>
      <c r="D2045" s="229" t="s">
        <v>167</v>
      </c>
      <c r="E2045" s="239"/>
      <c r="F2045" s="241" t="s">
        <v>3863</v>
      </c>
      <c r="G2045" s="239"/>
      <c r="H2045" s="242">
        <v>38.454000000000001</v>
      </c>
      <c r="I2045" s="243"/>
      <c r="J2045" s="239"/>
      <c r="K2045" s="239"/>
      <c r="L2045" s="244"/>
      <c r="M2045" s="245"/>
      <c r="N2045" s="246"/>
      <c r="O2045" s="246"/>
      <c r="P2045" s="246"/>
      <c r="Q2045" s="246"/>
      <c r="R2045" s="246"/>
      <c r="S2045" s="246"/>
      <c r="T2045" s="247"/>
      <c r="U2045" s="14"/>
      <c r="V2045" s="14"/>
      <c r="W2045" s="14"/>
      <c r="X2045" s="14"/>
      <c r="Y2045" s="14"/>
      <c r="Z2045" s="14"/>
      <c r="AA2045" s="14"/>
      <c r="AB2045" s="14"/>
      <c r="AC2045" s="14"/>
      <c r="AD2045" s="14"/>
      <c r="AE2045" s="14"/>
      <c r="AT2045" s="248" t="s">
        <v>167</v>
      </c>
      <c r="AU2045" s="248" t="s">
        <v>87</v>
      </c>
      <c r="AV2045" s="14" t="s">
        <v>87</v>
      </c>
      <c r="AW2045" s="14" t="s">
        <v>4</v>
      </c>
      <c r="AX2045" s="14" t="s">
        <v>85</v>
      </c>
      <c r="AY2045" s="248" t="s">
        <v>157</v>
      </c>
    </row>
    <row r="2046" s="2" customFormat="1" ht="24.15" customHeight="1">
      <c r="A2046" s="38"/>
      <c r="B2046" s="39"/>
      <c r="C2046" s="214" t="s">
        <v>3864</v>
      </c>
      <c r="D2046" s="214" t="s">
        <v>160</v>
      </c>
      <c r="E2046" s="215" t="s">
        <v>3865</v>
      </c>
      <c r="F2046" s="216" t="s">
        <v>3866</v>
      </c>
      <c r="G2046" s="217" t="s">
        <v>174</v>
      </c>
      <c r="H2046" s="218">
        <v>236.41999999999999</v>
      </c>
      <c r="I2046" s="219"/>
      <c r="J2046" s="220">
        <f>ROUND(I2046*H2046,2)</f>
        <v>0</v>
      </c>
      <c r="K2046" s="216" t="s">
        <v>164</v>
      </c>
      <c r="L2046" s="44"/>
      <c r="M2046" s="221" t="s">
        <v>1</v>
      </c>
      <c r="N2046" s="222" t="s">
        <v>43</v>
      </c>
      <c r="O2046" s="91"/>
      <c r="P2046" s="223">
        <f>O2046*H2046</f>
        <v>0</v>
      </c>
      <c r="Q2046" s="223">
        <v>3.0000000000000001E-05</v>
      </c>
      <c r="R2046" s="223">
        <f>Q2046*H2046</f>
        <v>0.0070926000000000001</v>
      </c>
      <c r="S2046" s="223">
        <v>0</v>
      </c>
      <c r="T2046" s="224">
        <f>S2046*H2046</f>
        <v>0</v>
      </c>
      <c r="U2046" s="38"/>
      <c r="V2046" s="38"/>
      <c r="W2046" s="38"/>
      <c r="X2046" s="38"/>
      <c r="Y2046" s="38"/>
      <c r="Z2046" s="38"/>
      <c r="AA2046" s="38"/>
      <c r="AB2046" s="38"/>
      <c r="AC2046" s="38"/>
      <c r="AD2046" s="38"/>
      <c r="AE2046" s="38"/>
      <c r="AR2046" s="225" t="s">
        <v>254</v>
      </c>
      <c r="AT2046" s="225" t="s">
        <v>160</v>
      </c>
      <c r="AU2046" s="225" t="s">
        <v>87</v>
      </c>
      <c r="AY2046" s="17" t="s">
        <v>157</v>
      </c>
      <c r="BE2046" s="226">
        <f>IF(N2046="základní",J2046,0)</f>
        <v>0</v>
      </c>
      <c r="BF2046" s="226">
        <f>IF(N2046="snížená",J2046,0)</f>
        <v>0</v>
      </c>
      <c r="BG2046" s="226">
        <f>IF(N2046="zákl. přenesená",J2046,0)</f>
        <v>0</v>
      </c>
      <c r="BH2046" s="226">
        <f>IF(N2046="sníž. přenesená",J2046,0)</f>
        <v>0</v>
      </c>
      <c r="BI2046" s="226">
        <f>IF(N2046="nulová",J2046,0)</f>
        <v>0</v>
      </c>
      <c r="BJ2046" s="17" t="s">
        <v>85</v>
      </c>
      <c r="BK2046" s="226">
        <f>ROUND(I2046*H2046,2)</f>
        <v>0</v>
      </c>
      <c r="BL2046" s="17" t="s">
        <v>254</v>
      </c>
      <c r="BM2046" s="225" t="s">
        <v>3867</v>
      </c>
    </row>
    <row r="2047" s="13" customFormat="1">
      <c r="A2047" s="13"/>
      <c r="B2047" s="227"/>
      <c r="C2047" s="228"/>
      <c r="D2047" s="229" t="s">
        <v>167</v>
      </c>
      <c r="E2047" s="230" t="s">
        <v>1</v>
      </c>
      <c r="F2047" s="231" t="s">
        <v>189</v>
      </c>
      <c r="G2047" s="228"/>
      <c r="H2047" s="230" t="s">
        <v>1</v>
      </c>
      <c r="I2047" s="232"/>
      <c r="J2047" s="228"/>
      <c r="K2047" s="228"/>
      <c r="L2047" s="233"/>
      <c r="M2047" s="234"/>
      <c r="N2047" s="235"/>
      <c r="O2047" s="235"/>
      <c r="P2047" s="235"/>
      <c r="Q2047" s="235"/>
      <c r="R2047" s="235"/>
      <c r="S2047" s="235"/>
      <c r="T2047" s="236"/>
      <c r="U2047" s="13"/>
      <c r="V2047" s="13"/>
      <c r="W2047" s="13"/>
      <c r="X2047" s="13"/>
      <c r="Y2047" s="13"/>
      <c r="Z2047" s="13"/>
      <c r="AA2047" s="13"/>
      <c r="AB2047" s="13"/>
      <c r="AC2047" s="13"/>
      <c r="AD2047" s="13"/>
      <c r="AE2047" s="13"/>
      <c r="AT2047" s="237" t="s">
        <v>167</v>
      </c>
      <c r="AU2047" s="237" t="s">
        <v>87</v>
      </c>
      <c r="AV2047" s="13" t="s">
        <v>85</v>
      </c>
      <c r="AW2047" s="13" t="s">
        <v>33</v>
      </c>
      <c r="AX2047" s="13" t="s">
        <v>78</v>
      </c>
      <c r="AY2047" s="237" t="s">
        <v>157</v>
      </c>
    </row>
    <row r="2048" s="14" customFormat="1">
      <c r="A2048" s="14"/>
      <c r="B2048" s="238"/>
      <c r="C2048" s="239"/>
      <c r="D2048" s="229" t="s">
        <v>167</v>
      </c>
      <c r="E2048" s="240" t="s">
        <v>1</v>
      </c>
      <c r="F2048" s="241" t="s">
        <v>3849</v>
      </c>
      <c r="G2048" s="239"/>
      <c r="H2048" s="242">
        <v>42.590000000000003</v>
      </c>
      <c r="I2048" s="243"/>
      <c r="J2048" s="239"/>
      <c r="K2048" s="239"/>
      <c r="L2048" s="244"/>
      <c r="M2048" s="245"/>
      <c r="N2048" s="246"/>
      <c r="O2048" s="246"/>
      <c r="P2048" s="246"/>
      <c r="Q2048" s="246"/>
      <c r="R2048" s="246"/>
      <c r="S2048" s="246"/>
      <c r="T2048" s="247"/>
      <c r="U2048" s="14"/>
      <c r="V2048" s="14"/>
      <c r="W2048" s="14"/>
      <c r="X2048" s="14"/>
      <c r="Y2048" s="14"/>
      <c r="Z2048" s="14"/>
      <c r="AA2048" s="14"/>
      <c r="AB2048" s="14"/>
      <c r="AC2048" s="14"/>
      <c r="AD2048" s="14"/>
      <c r="AE2048" s="14"/>
      <c r="AT2048" s="248" t="s">
        <v>167</v>
      </c>
      <c r="AU2048" s="248" t="s">
        <v>87</v>
      </c>
      <c r="AV2048" s="14" t="s">
        <v>87</v>
      </c>
      <c r="AW2048" s="14" t="s">
        <v>33</v>
      </c>
      <c r="AX2048" s="14" t="s">
        <v>78</v>
      </c>
      <c r="AY2048" s="248" t="s">
        <v>157</v>
      </c>
    </row>
    <row r="2049" s="13" customFormat="1">
      <c r="A2049" s="13"/>
      <c r="B2049" s="227"/>
      <c r="C2049" s="228"/>
      <c r="D2049" s="229" t="s">
        <v>167</v>
      </c>
      <c r="E2049" s="230" t="s">
        <v>1</v>
      </c>
      <c r="F2049" s="231" t="s">
        <v>178</v>
      </c>
      <c r="G2049" s="228"/>
      <c r="H2049" s="230" t="s">
        <v>1</v>
      </c>
      <c r="I2049" s="232"/>
      <c r="J2049" s="228"/>
      <c r="K2049" s="228"/>
      <c r="L2049" s="233"/>
      <c r="M2049" s="234"/>
      <c r="N2049" s="235"/>
      <c r="O2049" s="235"/>
      <c r="P2049" s="235"/>
      <c r="Q2049" s="235"/>
      <c r="R2049" s="235"/>
      <c r="S2049" s="235"/>
      <c r="T2049" s="236"/>
      <c r="U2049" s="13"/>
      <c r="V2049" s="13"/>
      <c r="W2049" s="13"/>
      <c r="X2049" s="13"/>
      <c r="Y2049" s="13"/>
      <c r="Z2049" s="13"/>
      <c r="AA2049" s="13"/>
      <c r="AB2049" s="13"/>
      <c r="AC2049" s="13"/>
      <c r="AD2049" s="13"/>
      <c r="AE2049" s="13"/>
      <c r="AT2049" s="237" t="s">
        <v>167</v>
      </c>
      <c r="AU2049" s="237" t="s">
        <v>87</v>
      </c>
      <c r="AV2049" s="13" t="s">
        <v>85</v>
      </c>
      <c r="AW2049" s="13" t="s">
        <v>33</v>
      </c>
      <c r="AX2049" s="13" t="s">
        <v>78</v>
      </c>
      <c r="AY2049" s="237" t="s">
        <v>157</v>
      </c>
    </row>
    <row r="2050" s="14" customFormat="1">
      <c r="A2050" s="14"/>
      <c r="B2050" s="238"/>
      <c r="C2050" s="239"/>
      <c r="D2050" s="229" t="s">
        <v>167</v>
      </c>
      <c r="E2050" s="240" t="s">
        <v>1</v>
      </c>
      <c r="F2050" s="241" t="s">
        <v>3844</v>
      </c>
      <c r="G2050" s="239"/>
      <c r="H2050" s="242">
        <v>193.83000000000001</v>
      </c>
      <c r="I2050" s="243"/>
      <c r="J2050" s="239"/>
      <c r="K2050" s="239"/>
      <c r="L2050" s="244"/>
      <c r="M2050" s="245"/>
      <c r="N2050" s="246"/>
      <c r="O2050" s="246"/>
      <c r="P2050" s="246"/>
      <c r="Q2050" s="246"/>
      <c r="R2050" s="246"/>
      <c r="S2050" s="246"/>
      <c r="T2050" s="247"/>
      <c r="U2050" s="14"/>
      <c r="V2050" s="14"/>
      <c r="W2050" s="14"/>
      <c r="X2050" s="14"/>
      <c r="Y2050" s="14"/>
      <c r="Z2050" s="14"/>
      <c r="AA2050" s="14"/>
      <c r="AB2050" s="14"/>
      <c r="AC2050" s="14"/>
      <c r="AD2050" s="14"/>
      <c r="AE2050" s="14"/>
      <c r="AT2050" s="248" t="s">
        <v>167</v>
      </c>
      <c r="AU2050" s="248" t="s">
        <v>87</v>
      </c>
      <c r="AV2050" s="14" t="s">
        <v>87</v>
      </c>
      <c r="AW2050" s="14" t="s">
        <v>33</v>
      </c>
      <c r="AX2050" s="14" t="s">
        <v>78</v>
      </c>
      <c r="AY2050" s="248" t="s">
        <v>157</v>
      </c>
    </row>
    <row r="2051" s="15" customFormat="1">
      <c r="A2051" s="15"/>
      <c r="B2051" s="249"/>
      <c r="C2051" s="250"/>
      <c r="D2051" s="229" t="s">
        <v>167</v>
      </c>
      <c r="E2051" s="251" t="s">
        <v>1</v>
      </c>
      <c r="F2051" s="252" t="s">
        <v>171</v>
      </c>
      <c r="G2051" s="250"/>
      <c r="H2051" s="253">
        <v>236.42000000000002</v>
      </c>
      <c r="I2051" s="254"/>
      <c r="J2051" s="250"/>
      <c r="K2051" s="250"/>
      <c r="L2051" s="255"/>
      <c r="M2051" s="256"/>
      <c r="N2051" s="257"/>
      <c r="O2051" s="257"/>
      <c r="P2051" s="257"/>
      <c r="Q2051" s="257"/>
      <c r="R2051" s="257"/>
      <c r="S2051" s="257"/>
      <c r="T2051" s="258"/>
      <c r="U2051" s="15"/>
      <c r="V2051" s="15"/>
      <c r="W2051" s="15"/>
      <c r="X2051" s="15"/>
      <c r="Y2051" s="15"/>
      <c r="Z2051" s="15"/>
      <c r="AA2051" s="15"/>
      <c r="AB2051" s="15"/>
      <c r="AC2051" s="15"/>
      <c r="AD2051" s="15"/>
      <c r="AE2051" s="15"/>
      <c r="AT2051" s="259" t="s">
        <v>167</v>
      </c>
      <c r="AU2051" s="259" t="s">
        <v>87</v>
      </c>
      <c r="AV2051" s="15" t="s">
        <v>165</v>
      </c>
      <c r="AW2051" s="15" t="s">
        <v>33</v>
      </c>
      <c r="AX2051" s="15" t="s">
        <v>85</v>
      </c>
      <c r="AY2051" s="259" t="s">
        <v>157</v>
      </c>
    </row>
    <row r="2052" s="2" customFormat="1" ht="37.8" customHeight="1">
      <c r="A2052" s="38"/>
      <c r="B2052" s="39"/>
      <c r="C2052" s="214" t="s">
        <v>3868</v>
      </c>
      <c r="D2052" s="214" t="s">
        <v>160</v>
      </c>
      <c r="E2052" s="215" t="s">
        <v>3869</v>
      </c>
      <c r="F2052" s="216" t="s">
        <v>3870</v>
      </c>
      <c r="G2052" s="217" t="s">
        <v>174</v>
      </c>
      <c r="H2052" s="218">
        <v>236.41999999999999</v>
      </c>
      <c r="I2052" s="219"/>
      <c r="J2052" s="220">
        <f>ROUND(I2052*H2052,2)</f>
        <v>0</v>
      </c>
      <c r="K2052" s="216" t="s">
        <v>164</v>
      </c>
      <c r="L2052" s="44"/>
      <c r="M2052" s="221" t="s">
        <v>1</v>
      </c>
      <c r="N2052" s="222" t="s">
        <v>43</v>
      </c>
      <c r="O2052" s="91"/>
      <c r="P2052" s="223">
        <f>O2052*H2052</f>
        <v>0</v>
      </c>
      <c r="Q2052" s="223">
        <v>0.0044999999999999997</v>
      </c>
      <c r="R2052" s="223">
        <f>Q2052*H2052</f>
        <v>1.0638899999999998</v>
      </c>
      <c r="S2052" s="223">
        <v>0</v>
      </c>
      <c r="T2052" s="224">
        <f>S2052*H2052</f>
        <v>0</v>
      </c>
      <c r="U2052" s="38"/>
      <c r="V2052" s="38"/>
      <c r="W2052" s="38"/>
      <c r="X2052" s="38"/>
      <c r="Y2052" s="38"/>
      <c r="Z2052" s="38"/>
      <c r="AA2052" s="38"/>
      <c r="AB2052" s="38"/>
      <c r="AC2052" s="38"/>
      <c r="AD2052" s="38"/>
      <c r="AE2052" s="38"/>
      <c r="AR2052" s="225" t="s">
        <v>254</v>
      </c>
      <c r="AT2052" s="225" t="s">
        <v>160</v>
      </c>
      <c r="AU2052" s="225" t="s">
        <v>87</v>
      </c>
      <c r="AY2052" s="17" t="s">
        <v>157</v>
      </c>
      <c r="BE2052" s="226">
        <f>IF(N2052="základní",J2052,0)</f>
        <v>0</v>
      </c>
      <c r="BF2052" s="226">
        <f>IF(N2052="snížená",J2052,0)</f>
        <v>0</v>
      </c>
      <c r="BG2052" s="226">
        <f>IF(N2052="zákl. přenesená",J2052,0)</f>
        <v>0</v>
      </c>
      <c r="BH2052" s="226">
        <f>IF(N2052="sníž. přenesená",J2052,0)</f>
        <v>0</v>
      </c>
      <c r="BI2052" s="226">
        <f>IF(N2052="nulová",J2052,0)</f>
        <v>0</v>
      </c>
      <c r="BJ2052" s="17" t="s">
        <v>85</v>
      </c>
      <c r="BK2052" s="226">
        <f>ROUND(I2052*H2052,2)</f>
        <v>0</v>
      </c>
      <c r="BL2052" s="17" t="s">
        <v>254</v>
      </c>
      <c r="BM2052" s="225" t="s">
        <v>3871</v>
      </c>
    </row>
    <row r="2053" s="13" customFormat="1">
      <c r="A2053" s="13"/>
      <c r="B2053" s="227"/>
      <c r="C2053" s="228"/>
      <c r="D2053" s="229" t="s">
        <v>167</v>
      </c>
      <c r="E2053" s="230" t="s">
        <v>1</v>
      </c>
      <c r="F2053" s="231" t="s">
        <v>189</v>
      </c>
      <c r="G2053" s="228"/>
      <c r="H2053" s="230" t="s">
        <v>1</v>
      </c>
      <c r="I2053" s="232"/>
      <c r="J2053" s="228"/>
      <c r="K2053" s="228"/>
      <c r="L2053" s="233"/>
      <c r="M2053" s="234"/>
      <c r="N2053" s="235"/>
      <c r="O2053" s="235"/>
      <c r="P2053" s="235"/>
      <c r="Q2053" s="235"/>
      <c r="R2053" s="235"/>
      <c r="S2053" s="235"/>
      <c r="T2053" s="236"/>
      <c r="U2053" s="13"/>
      <c r="V2053" s="13"/>
      <c r="W2053" s="13"/>
      <c r="X2053" s="13"/>
      <c r="Y2053" s="13"/>
      <c r="Z2053" s="13"/>
      <c r="AA2053" s="13"/>
      <c r="AB2053" s="13"/>
      <c r="AC2053" s="13"/>
      <c r="AD2053" s="13"/>
      <c r="AE2053" s="13"/>
      <c r="AT2053" s="237" t="s">
        <v>167</v>
      </c>
      <c r="AU2053" s="237" t="s">
        <v>87</v>
      </c>
      <c r="AV2053" s="13" t="s">
        <v>85</v>
      </c>
      <c r="AW2053" s="13" t="s">
        <v>33</v>
      </c>
      <c r="AX2053" s="13" t="s">
        <v>78</v>
      </c>
      <c r="AY2053" s="237" t="s">
        <v>157</v>
      </c>
    </row>
    <row r="2054" s="14" customFormat="1">
      <c r="A2054" s="14"/>
      <c r="B2054" s="238"/>
      <c r="C2054" s="239"/>
      <c r="D2054" s="229" t="s">
        <v>167</v>
      </c>
      <c r="E2054" s="240" t="s">
        <v>1</v>
      </c>
      <c r="F2054" s="241" t="s">
        <v>3849</v>
      </c>
      <c r="G2054" s="239"/>
      <c r="H2054" s="242">
        <v>42.590000000000003</v>
      </c>
      <c r="I2054" s="243"/>
      <c r="J2054" s="239"/>
      <c r="K2054" s="239"/>
      <c r="L2054" s="244"/>
      <c r="M2054" s="245"/>
      <c r="N2054" s="246"/>
      <c r="O2054" s="246"/>
      <c r="P2054" s="246"/>
      <c r="Q2054" s="246"/>
      <c r="R2054" s="246"/>
      <c r="S2054" s="246"/>
      <c r="T2054" s="247"/>
      <c r="U2054" s="14"/>
      <c r="V2054" s="14"/>
      <c r="W2054" s="14"/>
      <c r="X2054" s="14"/>
      <c r="Y2054" s="14"/>
      <c r="Z2054" s="14"/>
      <c r="AA2054" s="14"/>
      <c r="AB2054" s="14"/>
      <c r="AC2054" s="14"/>
      <c r="AD2054" s="14"/>
      <c r="AE2054" s="14"/>
      <c r="AT2054" s="248" t="s">
        <v>167</v>
      </c>
      <c r="AU2054" s="248" t="s">
        <v>87</v>
      </c>
      <c r="AV2054" s="14" t="s">
        <v>87</v>
      </c>
      <c r="AW2054" s="14" t="s">
        <v>33</v>
      </c>
      <c r="AX2054" s="14" t="s">
        <v>78</v>
      </c>
      <c r="AY2054" s="248" t="s">
        <v>157</v>
      </c>
    </row>
    <row r="2055" s="13" customFormat="1">
      <c r="A2055" s="13"/>
      <c r="B2055" s="227"/>
      <c r="C2055" s="228"/>
      <c r="D2055" s="229" t="s">
        <v>167</v>
      </c>
      <c r="E2055" s="230" t="s">
        <v>1</v>
      </c>
      <c r="F2055" s="231" t="s">
        <v>178</v>
      </c>
      <c r="G2055" s="228"/>
      <c r="H2055" s="230" t="s">
        <v>1</v>
      </c>
      <c r="I2055" s="232"/>
      <c r="J2055" s="228"/>
      <c r="K2055" s="228"/>
      <c r="L2055" s="233"/>
      <c r="M2055" s="234"/>
      <c r="N2055" s="235"/>
      <c r="O2055" s="235"/>
      <c r="P2055" s="235"/>
      <c r="Q2055" s="235"/>
      <c r="R2055" s="235"/>
      <c r="S2055" s="235"/>
      <c r="T2055" s="236"/>
      <c r="U2055" s="13"/>
      <c r="V2055" s="13"/>
      <c r="W2055" s="13"/>
      <c r="X2055" s="13"/>
      <c r="Y2055" s="13"/>
      <c r="Z2055" s="13"/>
      <c r="AA2055" s="13"/>
      <c r="AB2055" s="13"/>
      <c r="AC2055" s="13"/>
      <c r="AD2055" s="13"/>
      <c r="AE2055" s="13"/>
      <c r="AT2055" s="237" t="s">
        <v>167</v>
      </c>
      <c r="AU2055" s="237" t="s">
        <v>87</v>
      </c>
      <c r="AV2055" s="13" t="s">
        <v>85</v>
      </c>
      <c r="AW2055" s="13" t="s">
        <v>33</v>
      </c>
      <c r="AX2055" s="13" t="s">
        <v>78</v>
      </c>
      <c r="AY2055" s="237" t="s">
        <v>157</v>
      </c>
    </row>
    <row r="2056" s="14" customFormat="1">
      <c r="A2056" s="14"/>
      <c r="B2056" s="238"/>
      <c r="C2056" s="239"/>
      <c r="D2056" s="229" t="s">
        <v>167</v>
      </c>
      <c r="E2056" s="240" t="s">
        <v>1</v>
      </c>
      <c r="F2056" s="241" t="s">
        <v>3844</v>
      </c>
      <c r="G2056" s="239"/>
      <c r="H2056" s="242">
        <v>193.83000000000001</v>
      </c>
      <c r="I2056" s="243"/>
      <c r="J2056" s="239"/>
      <c r="K2056" s="239"/>
      <c r="L2056" s="244"/>
      <c r="M2056" s="245"/>
      <c r="N2056" s="246"/>
      <c r="O2056" s="246"/>
      <c r="P2056" s="246"/>
      <c r="Q2056" s="246"/>
      <c r="R2056" s="246"/>
      <c r="S2056" s="246"/>
      <c r="T2056" s="247"/>
      <c r="U2056" s="14"/>
      <c r="V2056" s="14"/>
      <c r="W2056" s="14"/>
      <c r="X2056" s="14"/>
      <c r="Y2056" s="14"/>
      <c r="Z2056" s="14"/>
      <c r="AA2056" s="14"/>
      <c r="AB2056" s="14"/>
      <c r="AC2056" s="14"/>
      <c r="AD2056" s="14"/>
      <c r="AE2056" s="14"/>
      <c r="AT2056" s="248" t="s">
        <v>167</v>
      </c>
      <c r="AU2056" s="248" t="s">
        <v>87</v>
      </c>
      <c r="AV2056" s="14" t="s">
        <v>87</v>
      </c>
      <c r="AW2056" s="14" t="s">
        <v>33</v>
      </c>
      <c r="AX2056" s="14" t="s">
        <v>78</v>
      </c>
      <c r="AY2056" s="248" t="s">
        <v>157</v>
      </c>
    </row>
    <row r="2057" s="15" customFormat="1">
      <c r="A2057" s="15"/>
      <c r="B2057" s="249"/>
      <c r="C2057" s="250"/>
      <c r="D2057" s="229" t="s">
        <v>167</v>
      </c>
      <c r="E2057" s="251" t="s">
        <v>1</v>
      </c>
      <c r="F2057" s="252" t="s">
        <v>171</v>
      </c>
      <c r="G2057" s="250"/>
      <c r="H2057" s="253">
        <v>236.42000000000002</v>
      </c>
      <c r="I2057" s="254"/>
      <c r="J2057" s="250"/>
      <c r="K2057" s="250"/>
      <c r="L2057" s="255"/>
      <c r="M2057" s="256"/>
      <c r="N2057" s="257"/>
      <c r="O2057" s="257"/>
      <c r="P2057" s="257"/>
      <c r="Q2057" s="257"/>
      <c r="R2057" s="257"/>
      <c r="S2057" s="257"/>
      <c r="T2057" s="258"/>
      <c r="U2057" s="15"/>
      <c r="V2057" s="15"/>
      <c r="W2057" s="15"/>
      <c r="X2057" s="15"/>
      <c r="Y2057" s="15"/>
      <c r="Z2057" s="15"/>
      <c r="AA2057" s="15"/>
      <c r="AB2057" s="15"/>
      <c r="AC2057" s="15"/>
      <c r="AD2057" s="15"/>
      <c r="AE2057" s="15"/>
      <c r="AT2057" s="259" t="s">
        <v>167</v>
      </c>
      <c r="AU2057" s="259" t="s">
        <v>87</v>
      </c>
      <c r="AV2057" s="15" t="s">
        <v>165</v>
      </c>
      <c r="AW2057" s="15" t="s">
        <v>33</v>
      </c>
      <c r="AX2057" s="15" t="s">
        <v>85</v>
      </c>
      <c r="AY2057" s="259" t="s">
        <v>157</v>
      </c>
    </row>
    <row r="2058" s="2" customFormat="1" ht="24.15" customHeight="1">
      <c r="A2058" s="38"/>
      <c r="B2058" s="39"/>
      <c r="C2058" s="214" t="s">
        <v>3872</v>
      </c>
      <c r="D2058" s="214" t="s">
        <v>160</v>
      </c>
      <c r="E2058" s="215" t="s">
        <v>3873</v>
      </c>
      <c r="F2058" s="216" t="s">
        <v>3874</v>
      </c>
      <c r="G2058" s="217" t="s">
        <v>174</v>
      </c>
      <c r="H2058" s="218">
        <v>64.939999999999998</v>
      </c>
      <c r="I2058" s="219"/>
      <c r="J2058" s="220">
        <f>ROUND(I2058*H2058,2)</f>
        <v>0</v>
      </c>
      <c r="K2058" s="216" t="s">
        <v>164</v>
      </c>
      <c r="L2058" s="44"/>
      <c r="M2058" s="221" t="s">
        <v>1</v>
      </c>
      <c r="N2058" s="222" t="s">
        <v>43</v>
      </c>
      <c r="O2058" s="91"/>
      <c r="P2058" s="223">
        <f>O2058*H2058</f>
        <v>0</v>
      </c>
      <c r="Q2058" s="223">
        <v>0</v>
      </c>
      <c r="R2058" s="223">
        <f>Q2058*H2058</f>
        <v>0</v>
      </c>
      <c r="S2058" s="223">
        <v>0.0030000000000000001</v>
      </c>
      <c r="T2058" s="224">
        <f>S2058*H2058</f>
        <v>0.19481999999999999</v>
      </c>
      <c r="U2058" s="38"/>
      <c r="V2058" s="38"/>
      <c r="W2058" s="38"/>
      <c r="X2058" s="38"/>
      <c r="Y2058" s="38"/>
      <c r="Z2058" s="38"/>
      <c r="AA2058" s="38"/>
      <c r="AB2058" s="38"/>
      <c r="AC2058" s="38"/>
      <c r="AD2058" s="38"/>
      <c r="AE2058" s="38"/>
      <c r="AR2058" s="225" t="s">
        <v>254</v>
      </c>
      <c r="AT2058" s="225" t="s">
        <v>160</v>
      </c>
      <c r="AU2058" s="225" t="s">
        <v>87</v>
      </c>
      <c r="AY2058" s="17" t="s">
        <v>157</v>
      </c>
      <c r="BE2058" s="226">
        <f>IF(N2058="základní",J2058,0)</f>
        <v>0</v>
      </c>
      <c r="BF2058" s="226">
        <f>IF(N2058="snížená",J2058,0)</f>
        <v>0</v>
      </c>
      <c r="BG2058" s="226">
        <f>IF(N2058="zákl. přenesená",J2058,0)</f>
        <v>0</v>
      </c>
      <c r="BH2058" s="226">
        <f>IF(N2058="sníž. přenesená",J2058,0)</f>
        <v>0</v>
      </c>
      <c r="BI2058" s="226">
        <f>IF(N2058="nulová",J2058,0)</f>
        <v>0</v>
      </c>
      <c r="BJ2058" s="17" t="s">
        <v>85</v>
      </c>
      <c r="BK2058" s="226">
        <f>ROUND(I2058*H2058,2)</f>
        <v>0</v>
      </c>
      <c r="BL2058" s="17" t="s">
        <v>254</v>
      </c>
      <c r="BM2058" s="225" t="s">
        <v>3875</v>
      </c>
    </row>
    <row r="2059" s="14" customFormat="1">
      <c r="A2059" s="14"/>
      <c r="B2059" s="238"/>
      <c r="C2059" s="239"/>
      <c r="D2059" s="229" t="s">
        <v>167</v>
      </c>
      <c r="E2059" s="240" t="s">
        <v>1</v>
      </c>
      <c r="F2059" s="241" t="s">
        <v>3876</v>
      </c>
      <c r="G2059" s="239"/>
      <c r="H2059" s="242">
        <v>22.350000000000001</v>
      </c>
      <c r="I2059" s="243"/>
      <c r="J2059" s="239"/>
      <c r="K2059" s="239"/>
      <c r="L2059" s="244"/>
      <c r="M2059" s="245"/>
      <c r="N2059" s="246"/>
      <c r="O2059" s="246"/>
      <c r="P2059" s="246"/>
      <c r="Q2059" s="246"/>
      <c r="R2059" s="246"/>
      <c r="S2059" s="246"/>
      <c r="T2059" s="247"/>
      <c r="U2059" s="14"/>
      <c r="V2059" s="14"/>
      <c r="W2059" s="14"/>
      <c r="X2059" s="14"/>
      <c r="Y2059" s="14"/>
      <c r="Z2059" s="14"/>
      <c r="AA2059" s="14"/>
      <c r="AB2059" s="14"/>
      <c r="AC2059" s="14"/>
      <c r="AD2059" s="14"/>
      <c r="AE2059" s="14"/>
      <c r="AT2059" s="248" t="s">
        <v>167</v>
      </c>
      <c r="AU2059" s="248" t="s">
        <v>87</v>
      </c>
      <c r="AV2059" s="14" t="s">
        <v>87</v>
      </c>
      <c r="AW2059" s="14" t="s">
        <v>33</v>
      </c>
      <c r="AX2059" s="14" t="s">
        <v>78</v>
      </c>
      <c r="AY2059" s="248" t="s">
        <v>157</v>
      </c>
    </row>
    <row r="2060" s="14" customFormat="1">
      <c r="A2060" s="14"/>
      <c r="B2060" s="238"/>
      <c r="C2060" s="239"/>
      <c r="D2060" s="229" t="s">
        <v>167</v>
      </c>
      <c r="E2060" s="240" t="s">
        <v>1</v>
      </c>
      <c r="F2060" s="241" t="s">
        <v>3877</v>
      </c>
      <c r="G2060" s="239"/>
      <c r="H2060" s="242">
        <v>42.590000000000003</v>
      </c>
      <c r="I2060" s="243"/>
      <c r="J2060" s="239"/>
      <c r="K2060" s="239"/>
      <c r="L2060" s="244"/>
      <c r="M2060" s="245"/>
      <c r="N2060" s="246"/>
      <c r="O2060" s="246"/>
      <c r="P2060" s="246"/>
      <c r="Q2060" s="246"/>
      <c r="R2060" s="246"/>
      <c r="S2060" s="246"/>
      <c r="T2060" s="247"/>
      <c r="U2060" s="14"/>
      <c r="V2060" s="14"/>
      <c r="W2060" s="14"/>
      <c r="X2060" s="14"/>
      <c r="Y2060" s="14"/>
      <c r="Z2060" s="14"/>
      <c r="AA2060" s="14"/>
      <c r="AB2060" s="14"/>
      <c r="AC2060" s="14"/>
      <c r="AD2060" s="14"/>
      <c r="AE2060" s="14"/>
      <c r="AT2060" s="248" t="s">
        <v>167</v>
      </c>
      <c r="AU2060" s="248" t="s">
        <v>87</v>
      </c>
      <c r="AV2060" s="14" t="s">
        <v>87</v>
      </c>
      <c r="AW2060" s="14" t="s">
        <v>33</v>
      </c>
      <c r="AX2060" s="14" t="s">
        <v>78</v>
      </c>
      <c r="AY2060" s="248" t="s">
        <v>157</v>
      </c>
    </row>
    <row r="2061" s="15" customFormat="1">
      <c r="A2061" s="15"/>
      <c r="B2061" s="249"/>
      <c r="C2061" s="250"/>
      <c r="D2061" s="229" t="s">
        <v>167</v>
      </c>
      <c r="E2061" s="251" t="s">
        <v>1</v>
      </c>
      <c r="F2061" s="252" t="s">
        <v>171</v>
      </c>
      <c r="G2061" s="250"/>
      <c r="H2061" s="253">
        <v>64.939999999999998</v>
      </c>
      <c r="I2061" s="254"/>
      <c r="J2061" s="250"/>
      <c r="K2061" s="250"/>
      <c r="L2061" s="255"/>
      <c r="M2061" s="256"/>
      <c r="N2061" s="257"/>
      <c r="O2061" s="257"/>
      <c r="P2061" s="257"/>
      <c r="Q2061" s="257"/>
      <c r="R2061" s="257"/>
      <c r="S2061" s="257"/>
      <c r="T2061" s="258"/>
      <c r="U2061" s="15"/>
      <c r="V2061" s="15"/>
      <c r="W2061" s="15"/>
      <c r="X2061" s="15"/>
      <c r="Y2061" s="15"/>
      <c r="Z2061" s="15"/>
      <c r="AA2061" s="15"/>
      <c r="AB2061" s="15"/>
      <c r="AC2061" s="15"/>
      <c r="AD2061" s="15"/>
      <c r="AE2061" s="15"/>
      <c r="AT2061" s="259" t="s">
        <v>167</v>
      </c>
      <c r="AU2061" s="259" t="s">
        <v>87</v>
      </c>
      <c r="AV2061" s="15" t="s">
        <v>165</v>
      </c>
      <c r="AW2061" s="15" t="s">
        <v>33</v>
      </c>
      <c r="AX2061" s="15" t="s">
        <v>85</v>
      </c>
      <c r="AY2061" s="259" t="s">
        <v>157</v>
      </c>
    </row>
    <row r="2062" s="2" customFormat="1" ht="24.15" customHeight="1">
      <c r="A2062" s="38"/>
      <c r="B2062" s="39"/>
      <c r="C2062" s="214" t="s">
        <v>3878</v>
      </c>
      <c r="D2062" s="214" t="s">
        <v>160</v>
      </c>
      <c r="E2062" s="215" t="s">
        <v>3879</v>
      </c>
      <c r="F2062" s="216" t="s">
        <v>3880</v>
      </c>
      <c r="G2062" s="217" t="s">
        <v>174</v>
      </c>
      <c r="H2062" s="218">
        <v>196.25999999999999</v>
      </c>
      <c r="I2062" s="219"/>
      <c r="J2062" s="220">
        <f>ROUND(I2062*H2062,2)</f>
        <v>0</v>
      </c>
      <c r="K2062" s="216" t="s">
        <v>164</v>
      </c>
      <c r="L2062" s="44"/>
      <c r="M2062" s="221" t="s">
        <v>1</v>
      </c>
      <c r="N2062" s="222" t="s">
        <v>43</v>
      </c>
      <c r="O2062" s="91"/>
      <c r="P2062" s="223">
        <f>O2062*H2062</f>
        <v>0</v>
      </c>
      <c r="Q2062" s="223">
        <v>0.00029999999999999997</v>
      </c>
      <c r="R2062" s="223">
        <f>Q2062*H2062</f>
        <v>0.058877999999999993</v>
      </c>
      <c r="S2062" s="223">
        <v>0</v>
      </c>
      <c r="T2062" s="224">
        <f>S2062*H2062</f>
        <v>0</v>
      </c>
      <c r="U2062" s="38"/>
      <c r="V2062" s="38"/>
      <c r="W2062" s="38"/>
      <c r="X2062" s="38"/>
      <c r="Y2062" s="38"/>
      <c r="Z2062" s="38"/>
      <c r="AA2062" s="38"/>
      <c r="AB2062" s="38"/>
      <c r="AC2062" s="38"/>
      <c r="AD2062" s="38"/>
      <c r="AE2062" s="38"/>
      <c r="AR2062" s="225" t="s">
        <v>254</v>
      </c>
      <c r="AT2062" s="225" t="s">
        <v>160</v>
      </c>
      <c r="AU2062" s="225" t="s">
        <v>87</v>
      </c>
      <c r="AY2062" s="17" t="s">
        <v>157</v>
      </c>
      <c r="BE2062" s="226">
        <f>IF(N2062="základní",J2062,0)</f>
        <v>0</v>
      </c>
      <c r="BF2062" s="226">
        <f>IF(N2062="snížená",J2062,0)</f>
        <v>0</v>
      </c>
      <c r="BG2062" s="226">
        <f>IF(N2062="zákl. přenesená",J2062,0)</f>
        <v>0</v>
      </c>
      <c r="BH2062" s="226">
        <f>IF(N2062="sníž. přenesená",J2062,0)</f>
        <v>0</v>
      </c>
      <c r="BI2062" s="226">
        <f>IF(N2062="nulová",J2062,0)</f>
        <v>0</v>
      </c>
      <c r="BJ2062" s="17" t="s">
        <v>85</v>
      </c>
      <c r="BK2062" s="226">
        <f>ROUND(I2062*H2062,2)</f>
        <v>0</v>
      </c>
      <c r="BL2062" s="17" t="s">
        <v>254</v>
      </c>
      <c r="BM2062" s="225" t="s">
        <v>3881</v>
      </c>
    </row>
    <row r="2063" s="13" customFormat="1">
      <c r="A2063" s="13"/>
      <c r="B2063" s="227"/>
      <c r="C2063" s="228"/>
      <c r="D2063" s="229" t="s">
        <v>167</v>
      </c>
      <c r="E2063" s="230" t="s">
        <v>1</v>
      </c>
      <c r="F2063" s="231" t="s">
        <v>189</v>
      </c>
      <c r="G2063" s="228"/>
      <c r="H2063" s="230" t="s">
        <v>1</v>
      </c>
      <c r="I2063" s="232"/>
      <c r="J2063" s="228"/>
      <c r="K2063" s="228"/>
      <c r="L2063" s="233"/>
      <c r="M2063" s="234"/>
      <c r="N2063" s="235"/>
      <c r="O2063" s="235"/>
      <c r="P2063" s="235"/>
      <c r="Q2063" s="235"/>
      <c r="R2063" s="235"/>
      <c r="S2063" s="235"/>
      <c r="T2063" s="236"/>
      <c r="U2063" s="13"/>
      <c r="V2063" s="13"/>
      <c r="W2063" s="13"/>
      <c r="X2063" s="13"/>
      <c r="Y2063" s="13"/>
      <c r="Z2063" s="13"/>
      <c r="AA2063" s="13"/>
      <c r="AB2063" s="13"/>
      <c r="AC2063" s="13"/>
      <c r="AD2063" s="13"/>
      <c r="AE2063" s="13"/>
      <c r="AT2063" s="237" t="s">
        <v>167</v>
      </c>
      <c r="AU2063" s="237" t="s">
        <v>87</v>
      </c>
      <c r="AV2063" s="13" t="s">
        <v>85</v>
      </c>
      <c r="AW2063" s="13" t="s">
        <v>33</v>
      </c>
      <c r="AX2063" s="13" t="s">
        <v>78</v>
      </c>
      <c r="AY2063" s="237" t="s">
        <v>157</v>
      </c>
    </row>
    <row r="2064" s="14" customFormat="1">
      <c r="A2064" s="14"/>
      <c r="B2064" s="238"/>
      <c r="C2064" s="239"/>
      <c r="D2064" s="229" t="s">
        <v>167</v>
      </c>
      <c r="E2064" s="240" t="s">
        <v>1</v>
      </c>
      <c r="F2064" s="241" t="s">
        <v>3882</v>
      </c>
      <c r="G2064" s="239"/>
      <c r="H2064" s="242">
        <v>13.130000000000001</v>
      </c>
      <c r="I2064" s="243"/>
      <c r="J2064" s="239"/>
      <c r="K2064" s="239"/>
      <c r="L2064" s="244"/>
      <c r="M2064" s="245"/>
      <c r="N2064" s="246"/>
      <c r="O2064" s="246"/>
      <c r="P2064" s="246"/>
      <c r="Q2064" s="246"/>
      <c r="R2064" s="246"/>
      <c r="S2064" s="246"/>
      <c r="T2064" s="247"/>
      <c r="U2064" s="14"/>
      <c r="V2064" s="14"/>
      <c r="W2064" s="14"/>
      <c r="X2064" s="14"/>
      <c r="Y2064" s="14"/>
      <c r="Z2064" s="14"/>
      <c r="AA2064" s="14"/>
      <c r="AB2064" s="14"/>
      <c r="AC2064" s="14"/>
      <c r="AD2064" s="14"/>
      <c r="AE2064" s="14"/>
      <c r="AT2064" s="248" t="s">
        <v>167</v>
      </c>
      <c r="AU2064" s="248" t="s">
        <v>87</v>
      </c>
      <c r="AV2064" s="14" t="s">
        <v>87</v>
      </c>
      <c r="AW2064" s="14" t="s">
        <v>33</v>
      </c>
      <c r="AX2064" s="14" t="s">
        <v>78</v>
      </c>
      <c r="AY2064" s="248" t="s">
        <v>157</v>
      </c>
    </row>
    <row r="2065" s="13" customFormat="1">
      <c r="A2065" s="13"/>
      <c r="B2065" s="227"/>
      <c r="C2065" s="228"/>
      <c r="D2065" s="229" t="s">
        <v>167</v>
      </c>
      <c r="E2065" s="230" t="s">
        <v>1</v>
      </c>
      <c r="F2065" s="231" t="s">
        <v>178</v>
      </c>
      <c r="G2065" s="228"/>
      <c r="H2065" s="230" t="s">
        <v>1</v>
      </c>
      <c r="I2065" s="232"/>
      <c r="J2065" s="228"/>
      <c r="K2065" s="228"/>
      <c r="L2065" s="233"/>
      <c r="M2065" s="234"/>
      <c r="N2065" s="235"/>
      <c r="O2065" s="235"/>
      <c r="P2065" s="235"/>
      <c r="Q2065" s="235"/>
      <c r="R2065" s="235"/>
      <c r="S2065" s="235"/>
      <c r="T2065" s="236"/>
      <c r="U2065" s="13"/>
      <c r="V2065" s="13"/>
      <c r="W2065" s="13"/>
      <c r="X2065" s="13"/>
      <c r="Y2065" s="13"/>
      <c r="Z2065" s="13"/>
      <c r="AA2065" s="13"/>
      <c r="AB2065" s="13"/>
      <c r="AC2065" s="13"/>
      <c r="AD2065" s="13"/>
      <c r="AE2065" s="13"/>
      <c r="AT2065" s="237" t="s">
        <v>167</v>
      </c>
      <c r="AU2065" s="237" t="s">
        <v>87</v>
      </c>
      <c r="AV2065" s="13" t="s">
        <v>85</v>
      </c>
      <c r="AW2065" s="13" t="s">
        <v>33</v>
      </c>
      <c r="AX2065" s="13" t="s">
        <v>78</v>
      </c>
      <c r="AY2065" s="237" t="s">
        <v>157</v>
      </c>
    </row>
    <row r="2066" s="14" customFormat="1">
      <c r="A2066" s="14"/>
      <c r="B2066" s="238"/>
      <c r="C2066" s="239"/>
      <c r="D2066" s="229" t="s">
        <v>167</v>
      </c>
      <c r="E2066" s="240" t="s">
        <v>1</v>
      </c>
      <c r="F2066" s="241" t="s">
        <v>3883</v>
      </c>
      <c r="G2066" s="239"/>
      <c r="H2066" s="242">
        <v>171.47999999999999</v>
      </c>
      <c r="I2066" s="243"/>
      <c r="J2066" s="239"/>
      <c r="K2066" s="239"/>
      <c r="L2066" s="244"/>
      <c r="M2066" s="245"/>
      <c r="N2066" s="246"/>
      <c r="O2066" s="246"/>
      <c r="P2066" s="246"/>
      <c r="Q2066" s="246"/>
      <c r="R2066" s="246"/>
      <c r="S2066" s="246"/>
      <c r="T2066" s="247"/>
      <c r="U2066" s="14"/>
      <c r="V2066" s="14"/>
      <c r="W2066" s="14"/>
      <c r="X2066" s="14"/>
      <c r="Y2066" s="14"/>
      <c r="Z2066" s="14"/>
      <c r="AA2066" s="14"/>
      <c r="AB2066" s="14"/>
      <c r="AC2066" s="14"/>
      <c r="AD2066" s="14"/>
      <c r="AE2066" s="14"/>
      <c r="AT2066" s="248" t="s">
        <v>167</v>
      </c>
      <c r="AU2066" s="248" t="s">
        <v>87</v>
      </c>
      <c r="AV2066" s="14" t="s">
        <v>87</v>
      </c>
      <c r="AW2066" s="14" t="s">
        <v>33</v>
      </c>
      <c r="AX2066" s="14" t="s">
        <v>78</v>
      </c>
      <c r="AY2066" s="248" t="s">
        <v>157</v>
      </c>
    </row>
    <row r="2067" s="14" customFormat="1">
      <c r="A2067" s="14"/>
      <c r="B2067" s="238"/>
      <c r="C2067" s="239"/>
      <c r="D2067" s="229" t="s">
        <v>167</v>
      </c>
      <c r="E2067" s="240" t="s">
        <v>1</v>
      </c>
      <c r="F2067" s="241" t="s">
        <v>3884</v>
      </c>
      <c r="G2067" s="239"/>
      <c r="H2067" s="242">
        <v>11.65</v>
      </c>
      <c r="I2067" s="243"/>
      <c r="J2067" s="239"/>
      <c r="K2067" s="239"/>
      <c r="L2067" s="244"/>
      <c r="M2067" s="245"/>
      <c r="N2067" s="246"/>
      <c r="O2067" s="246"/>
      <c r="P2067" s="246"/>
      <c r="Q2067" s="246"/>
      <c r="R2067" s="246"/>
      <c r="S2067" s="246"/>
      <c r="T2067" s="247"/>
      <c r="U2067" s="14"/>
      <c r="V2067" s="14"/>
      <c r="W2067" s="14"/>
      <c r="X2067" s="14"/>
      <c r="Y2067" s="14"/>
      <c r="Z2067" s="14"/>
      <c r="AA2067" s="14"/>
      <c r="AB2067" s="14"/>
      <c r="AC2067" s="14"/>
      <c r="AD2067" s="14"/>
      <c r="AE2067" s="14"/>
      <c r="AT2067" s="248" t="s">
        <v>167</v>
      </c>
      <c r="AU2067" s="248" t="s">
        <v>87</v>
      </c>
      <c r="AV2067" s="14" t="s">
        <v>87</v>
      </c>
      <c r="AW2067" s="14" t="s">
        <v>33</v>
      </c>
      <c r="AX2067" s="14" t="s">
        <v>78</v>
      </c>
      <c r="AY2067" s="248" t="s">
        <v>157</v>
      </c>
    </row>
    <row r="2068" s="15" customFormat="1">
      <c r="A2068" s="15"/>
      <c r="B2068" s="249"/>
      <c r="C2068" s="250"/>
      <c r="D2068" s="229" t="s">
        <v>167</v>
      </c>
      <c r="E2068" s="251" t="s">
        <v>1</v>
      </c>
      <c r="F2068" s="252" t="s">
        <v>171</v>
      </c>
      <c r="G2068" s="250"/>
      <c r="H2068" s="253">
        <v>196.25999999999999</v>
      </c>
      <c r="I2068" s="254"/>
      <c r="J2068" s="250"/>
      <c r="K2068" s="250"/>
      <c r="L2068" s="255"/>
      <c r="M2068" s="256"/>
      <c r="N2068" s="257"/>
      <c r="O2068" s="257"/>
      <c r="P2068" s="257"/>
      <c r="Q2068" s="257"/>
      <c r="R2068" s="257"/>
      <c r="S2068" s="257"/>
      <c r="T2068" s="258"/>
      <c r="U2068" s="15"/>
      <c r="V2068" s="15"/>
      <c r="W2068" s="15"/>
      <c r="X2068" s="15"/>
      <c r="Y2068" s="15"/>
      <c r="Z2068" s="15"/>
      <c r="AA2068" s="15"/>
      <c r="AB2068" s="15"/>
      <c r="AC2068" s="15"/>
      <c r="AD2068" s="15"/>
      <c r="AE2068" s="15"/>
      <c r="AT2068" s="259" t="s">
        <v>167</v>
      </c>
      <c r="AU2068" s="259" t="s">
        <v>87</v>
      </c>
      <c r="AV2068" s="15" t="s">
        <v>165</v>
      </c>
      <c r="AW2068" s="15" t="s">
        <v>33</v>
      </c>
      <c r="AX2068" s="15" t="s">
        <v>85</v>
      </c>
      <c r="AY2068" s="259" t="s">
        <v>157</v>
      </c>
    </row>
    <row r="2069" s="2" customFormat="1" ht="49.05" customHeight="1">
      <c r="A2069" s="38"/>
      <c r="B2069" s="39"/>
      <c r="C2069" s="260" t="s">
        <v>3885</v>
      </c>
      <c r="D2069" s="260" t="s">
        <v>240</v>
      </c>
      <c r="E2069" s="261" t="s">
        <v>3886</v>
      </c>
      <c r="F2069" s="262" t="s">
        <v>3887</v>
      </c>
      <c r="G2069" s="263" t="s">
        <v>174</v>
      </c>
      <c r="H2069" s="264">
        <v>215.886</v>
      </c>
      <c r="I2069" s="265"/>
      <c r="J2069" s="266">
        <f>ROUND(I2069*H2069,2)</f>
        <v>0</v>
      </c>
      <c r="K2069" s="262" t="s">
        <v>164</v>
      </c>
      <c r="L2069" s="267"/>
      <c r="M2069" s="268" t="s">
        <v>1</v>
      </c>
      <c r="N2069" s="269" t="s">
        <v>43</v>
      </c>
      <c r="O2069" s="91"/>
      <c r="P2069" s="223">
        <f>O2069*H2069</f>
        <v>0</v>
      </c>
      <c r="Q2069" s="223">
        <v>0.0027499999999999998</v>
      </c>
      <c r="R2069" s="223">
        <f>Q2069*H2069</f>
        <v>0.59368650000000001</v>
      </c>
      <c r="S2069" s="223">
        <v>0</v>
      </c>
      <c r="T2069" s="224">
        <f>S2069*H2069</f>
        <v>0</v>
      </c>
      <c r="U2069" s="38"/>
      <c r="V2069" s="38"/>
      <c r="W2069" s="38"/>
      <c r="X2069" s="38"/>
      <c r="Y2069" s="38"/>
      <c r="Z2069" s="38"/>
      <c r="AA2069" s="38"/>
      <c r="AB2069" s="38"/>
      <c r="AC2069" s="38"/>
      <c r="AD2069" s="38"/>
      <c r="AE2069" s="38"/>
      <c r="AR2069" s="225" t="s">
        <v>367</v>
      </c>
      <c r="AT2069" s="225" t="s">
        <v>240</v>
      </c>
      <c r="AU2069" s="225" t="s">
        <v>87</v>
      </c>
      <c r="AY2069" s="17" t="s">
        <v>157</v>
      </c>
      <c r="BE2069" s="226">
        <f>IF(N2069="základní",J2069,0)</f>
        <v>0</v>
      </c>
      <c r="BF2069" s="226">
        <f>IF(N2069="snížená",J2069,0)</f>
        <v>0</v>
      </c>
      <c r="BG2069" s="226">
        <f>IF(N2069="zákl. přenesená",J2069,0)</f>
        <v>0</v>
      </c>
      <c r="BH2069" s="226">
        <f>IF(N2069="sníž. přenesená",J2069,0)</f>
        <v>0</v>
      </c>
      <c r="BI2069" s="226">
        <f>IF(N2069="nulová",J2069,0)</f>
        <v>0</v>
      </c>
      <c r="BJ2069" s="17" t="s">
        <v>85</v>
      </c>
      <c r="BK2069" s="226">
        <f>ROUND(I2069*H2069,2)</f>
        <v>0</v>
      </c>
      <c r="BL2069" s="17" t="s">
        <v>254</v>
      </c>
      <c r="BM2069" s="225" t="s">
        <v>3888</v>
      </c>
    </row>
    <row r="2070" s="14" customFormat="1">
      <c r="A2070" s="14"/>
      <c r="B2070" s="238"/>
      <c r="C2070" s="239"/>
      <c r="D2070" s="229" t="s">
        <v>167</v>
      </c>
      <c r="E2070" s="239"/>
      <c r="F2070" s="241" t="s">
        <v>3889</v>
      </c>
      <c r="G2070" s="239"/>
      <c r="H2070" s="242">
        <v>215.886</v>
      </c>
      <c r="I2070" s="243"/>
      <c r="J2070" s="239"/>
      <c r="K2070" s="239"/>
      <c r="L2070" s="244"/>
      <c r="M2070" s="245"/>
      <c r="N2070" s="246"/>
      <c r="O2070" s="246"/>
      <c r="P2070" s="246"/>
      <c r="Q2070" s="246"/>
      <c r="R2070" s="246"/>
      <c r="S2070" s="246"/>
      <c r="T2070" s="247"/>
      <c r="U2070" s="14"/>
      <c r="V2070" s="14"/>
      <c r="W2070" s="14"/>
      <c r="X2070" s="14"/>
      <c r="Y2070" s="14"/>
      <c r="Z2070" s="14"/>
      <c r="AA2070" s="14"/>
      <c r="AB2070" s="14"/>
      <c r="AC2070" s="14"/>
      <c r="AD2070" s="14"/>
      <c r="AE2070" s="14"/>
      <c r="AT2070" s="248" t="s">
        <v>167</v>
      </c>
      <c r="AU2070" s="248" t="s">
        <v>87</v>
      </c>
      <c r="AV2070" s="14" t="s">
        <v>87</v>
      </c>
      <c r="AW2070" s="14" t="s">
        <v>4</v>
      </c>
      <c r="AX2070" s="14" t="s">
        <v>85</v>
      </c>
      <c r="AY2070" s="248" t="s">
        <v>157</v>
      </c>
    </row>
    <row r="2071" s="2" customFormat="1" ht="24.15" customHeight="1">
      <c r="A2071" s="38"/>
      <c r="B2071" s="39"/>
      <c r="C2071" s="214" t="s">
        <v>3890</v>
      </c>
      <c r="D2071" s="214" t="s">
        <v>160</v>
      </c>
      <c r="E2071" s="215" t="s">
        <v>3891</v>
      </c>
      <c r="F2071" s="216" t="s">
        <v>3892</v>
      </c>
      <c r="G2071" s="217" t="s">
        <v>174</v>
      </c>
      <c r="H2071" s="218">
        <v>40.159999999999997</v>
      </c>
      <c r="I2071" s="219"/>
      <c r="J2071" s="220">
        <f>ROUND(I2071*H2071,2)</f>
        <v>0</v>
      </c>
      <c r="K2071" s="216" t="s">
        <v>164</v>
      </c>
      <c r="L2071" s="44"/>
      <c r="M2071" s="221" t="s">
        <v>1</v>
      </c>
      <c r="N2071" s="222" t="s">
        <v>43</v>
      </c>
      <c r="O2071" s="91"/>
      <c r="P2071" s="223">
        <f>O2071*H2071</f>
        <v>0</v>
      </c>
      <c r="Q2071" s="223">
        <v>0.00069999999999999999</v>
      </c>
      <c r="R2071" s="223">
        <f>Q2071*H2071</f>
        <v>0.028111999999999998</v>
      </c>
      <c r="S2071" s="223">
        <v>0</v>
      </c>
      <c r="T2071" s="224">
        <f>S2071*H2071</f>
        <v>0</v>
      </c>
      <c r="U2071" s="38"/>
      <c r="V2071" s="38"/>
      <c r="W2071" s="38"/>
      <c r="X2071" s="38"/>
      <c r="Y2071" s="38"/>
      <c r="Z2071" s="38"/>
      <c r="AA2071" s="38"/>
      <c r="AB2071" s="38"/>
      <c r="AC2071" s="38"/>
      <c r="AD2071" s="38"/>
      <c r="AE2071" s="38"/>
      <c r="AR2071" s="225" t="s">
        <v>254</v>
      </c>
      <c r="AT2071" s="225" t="s">
        <v>160</v>
      </c>
      <c r="AU2071" s="225" t="s">
        <v>87</v>
      </c>
      <c r="AY2071" s="17" t="s">
        <v>157</v>
      </c>
      <c r="BE2071" s="226">
        <f>IF(N2071="základní",J2071,0)</f>
        <v>0</v>
      </c>
      <c r="BF2071" s="226">
        <f>IF(N2071="snížená",J2071,0)</f>
        <v>0</v>
      </c>
      <c r="BG2071" s="226">
        <f>IF(N2071="zákl. přenesená",J2071,0)</f>
        <v>0</v>
      </c>
      <c r="BH2071" s="226">
        <f>IF(N2071="sníž. přenesená",J2071,0)</f>
        <v>0</v>
      </c>
      <c r="BI2071" s="226">
        <f>IF(N2071="nulová",J2071,0)</f>
        <v>0</v>
      </c>
      <c r="BJ2071" s="17" t="s">
        <v>85</v>
      </c>
      <c r="BK2071" s="226">
        <f>ROUND(I2071*H2071,2)</f>
        <v>0</v>
      </c>
      <c r="BL2071" s="17" t="s">
        <v>254</v>
      </c>
      <c r="BM2071" s="225" t="s">
        <v>3893</v>
      </c>
    </row>
    <row r="2072" s="13" customFormat="1">
      <c r="A2072" s="13"/>
      <c r="B2072" s="227"/>
      <c r="C2072" s="228"/>
      <c r="D2072" s="229" t="s">
        <v>167</v>
      </c>
      <c r="E2072" s="230" t="s">
        <v>1</v>
      </c>
      <c r="F2072" s="231" t="s">
        <v>189</v>
      </c>
      <c r="G2072" s="228"/>
      <c r="H2072" s="230" t="s">
        <v>1</v>
      </c>
      <c r="I2072" s="232"/>
      <c r="J2072" s="228"/>
      <c r="K2072" s="228"/>
      <c r="L2072" s="233"/>
      <c r="M2072" s="234"/>
      <c r="N2072" s="235"/>
      <c r="O2072" s="235"/>
      <c r="P2072" s="235"/>
      <c r="Q2072" s="235"/>
      <c r="R2072" s="235"/>
      <c r="S2072" s="235"/>
      <c r="T2072" s="236"/>
      <c r="U2072" s="13"/>
      <c r="V2072" s="13"/>
      <c r="W2072" s="13"/>
      <c r="X2072" s="13"/>
      <c r="Y2072" s="13"/>
      <c r="Z2072" s="13"/>
      <c r="AA2072" s="13"/>
      <c r="AB2072" s="13"/>
      <c r="AC2072" s="13"/>
      <c r="AD2072" s="13"/>
      <c r="AE2072" s="13"/>
      <c r="AT2072" s="237" t="s">
        <v>167</v>
      </c>
      <c r="AU2072" s="237" t="s">
        <v>87</v>
      </c>
      <c r="AV2072" s="13" t="s">
        <v>85</v>
      </c>
      <c r="AW2072" s="13" t="s">
        <v>33</v>
      </c>
      <c r="AX2072" s="13" t="s">
        <v>78</v>
      </c>
      <c r="AY2072" s="237" t="s">
        <v>157</v>
      </c>
    </row>
    <row r="2073" s="14" customFormat="1">
      <c r="A2073" s="14"/>
      <c r="B2073" s="238"/>
      <c r="C2073" s="239"/>
      <c r="D2073" s="229" t="s">
        <v>167</v>
      </c>
      <c r="E2073" s="240" t="s">
        <v>1</v>
      </c>
      <c r="F2073" s="241" t="s">
        <v>3894</v>
      </c>
      <c r="G2073" s="239"/>
      <c r="H2073" s="242">
        <v>29.460000000000001</v>
      </c>
      <c r="I2073" s="243"/>
      <c r="J2073" s="239"/>
      <c r="K2073" s="239"/>
      <c r="L2073" s="244"/>
      <c r="M2073" s="245"/>
      <c r="N2073" s="246"/>
      <c r="O2073" s="246"/>
      <c r="P2073" s="246"/>
      <c r="Q2073" s="246"/>
      <c r="R2073" s="246"/>
      <c r="S2073" s="246"/>
      <c r="T2073" s="247"/>
      <c r="U2073" s="14"/>
      <c r="V2073" s="14"/>
      <c r="W2073" s="14"/>
      <c r="X2073" s="14"/>
      <c r="Y2073" s="14"/>
      <c r="Z2073" s="14"/>
      <c r="AA2073" s="14"/>
      <c r="AB2073" s="14"/>
      <c r="AC2073" s="14"/>
      <c r="AD2073" s="14"/>
      <c r="AE2073" s="14"/>
      <c r="AT2073" s="248" t="s">
        <v>167</v>
      </c>
      <c r="AU2073" s="248" t="s">
        <v>87</v>
      </c>
      <c r="AV2073" s="14" t="s">
        <v>87</v>
      </c>
      <c r="AW2073" s="14" t="s">
        <v>33</v>
      </c>
      <c r="AX2073" s="14" t="s">
        <v>78</v>
      </c>
      <c r="AY2073" s="248" t="s">
        <v>157</v>
      </c>
    </row>
    <row r="2074" s="13" customFormat="1">
      <c r="A2074" s="13"/>
      <c r="B2074" s="227"/>
      <c r="C2074" s="228"/>
      <c r="D2074" s="229" t="s">
        <v>167</v>
      </c>
      <c r="E2074" s="230" t="s">
        <v>1</v>
      </c>
      <c r="F2074" s="231" t="s">
        <v>178</v>
      </c>
      <c r="G2074" s="228"/>
      <c r="H2074" s="230" t="s">
        <v>1</v>
      </c>
      <c r="I2074" s="232"/>
      <c r="J2074" s="228"/>
      <c r="K2074" s="228"/>
      <c r="L2074" s="233"/>
      <c r="M2074" s="234"/>
      <c r="N2074" s="235"/>
      <c r="O2074" s="235"/>
      <c r="P2074" s="235"/>
      <c r="Q2074" s="235"/>
      <c r="R2074" s="235"/>
      <c r="S2074" s="235"/>
      <c r="T2074" s="236"/>
      <c r="U2074" s="13"/>
      <c r="V2074" s="13"/>
      <c r="W2074" s="13"/>
      <c r="X2074" s="13"/>
      <c r="Y2074" s="13"/>
      <c r="Z2074" s="13"/>
      <c r="AA2074" s="13"/>
      <c r="AB2074" s="13"/>
      <c r="AC2074" s="13"/>
      <c r="AD2074" s="13"/>
      <c r="AE2074" s="13"/>
      <c r="AT2074" s="237" t="s">
        <v>167</v>
      </c>
      <c r="AU2074" s="237" t="s">
        <v>87</v>
      </c>
      <c r="AV2074" s="13" t="s">
        <v>85</v>
      </c>
      <c r="AW2074" s="13" t="s">
        <v>33</v>
      </c>
      <c r="AX2074" s="13" t="s">
        <v>78</v>
      </c>
      <c r="AY2074" s="237" t="s">
        <v>157</v>
      </c>
    </row>
    <row r="2075" s="14" customFormat="1">
      <c r="A2075" s="14"/>
      <c r="B2075" s="238"/>
      <c r="C2075" s="239"/>
      <c r="D2075" s="229" t="s">
        <v>167</v>
      </c>
      <c r="E2075" s="240" t="s">
        <v>1</v>
      </c>
      <c r="F2075" s="241" t="s">
        <v>3895</v>
      </c>
      <c r="G2075" s="239"/>
      <c r="H2075" s="242">
        <v>10.699999999999999</v>
      </c>
      <c r="I2075" s="243"/>
      <c r="J2075" s="239"/>
      <c r="K2075" s="239"/>
      <c r="L2075" s="244"/>
      <c r="M2075" s="245"/>
      <c r="N2075" s="246"/>
      <c r="O2075" s="246"/>
      <c r="P2075" s="246"/>
      <c r="Q2075" s="246"/>
      <c r="R2075" s="246"/>
      <c r="S2075" s="246"/>
      <c r="T2075" s="247"/>
      <c r="U2075" s="14"/>
      <c r="V2075" s="14"/>
      <c r="W2075" s="14"/>
      <c r="X2075" s="14"/>
      <c r="Y2075" s="14"/>
      <c r="Z2075" s="14"/>
      <c r="AA2075" s="14"/>
      <c r="AB2075" s="14"/>
      <c r="AC2075" s="14"/>
      <c r="AD2075" s="14"/>
      <c r="AE2075" s="14"/>
      <c r="AT2075" s="248" t="s">
        <v>167</v>
      </c>
      <c r="AU2075" s="248" t="s">
        <v>87</v>
      </c>
      <c r="AV2075" s="14" t="s">
        <v>87</v>
      </c>
      <c r="AW2075" s="14" t="s">
        <v>33</v>
      </c>
      <c r="AX2075" s="14" t="s">
        <v>78</v>
      </c>
      <c r="AY2075" s="248" t="s">
        <v>157</v>
      </c>
    </row>
    <row r="2076" s="15" customFormat="1">
      <c r="A2076" s="15"/>
      <c r="B2076" s="249"/>
      <c r="C2076" s="250"/>
      <c r="D2076" s="229" t="s">
        <v>167</v>
      </c>
      <c r="E2076" s="251" t="s">
        <v>1</v>
      </c>
      <c r="F2076" s="252" t="s">
        <v>171</v>
      </c>
      <c r="G2076" s="250"/>
      <c r="H2076" s="253">
        <v>40.159999999999997</v>
      </c>
      <c r="I2076" s="254"/>
      <c r="J2076" s="250"/>
      <c r="K2076" s="250"/>
      <c r="L2076" s="255"/>
      <c r="M2076" s="256"/>
      <c r="N2076" s="257"/>
      <c r="O2076" s="257"/>
      <c r="P2076" s="257"/>
      <c r="Q2076" s="257"/>
      <c r="R2076" s="257"/>
      <c r="S2076" s="257"/>
      <c r="T2076" s="258"/>
      <c r="U2076" s="15"/>
      <c r="V2076" s="15"/>
      <c r="W2076" s="15"/>
      <c r="X2076" s="15"/>
      <c r="Y2076" s="15"/>
      <c r="Z2076" s="15"/>
      <c r="AA2076" s="15"/>
      <c r="AB2076" s="15"/>
      <c r="AC2076" s="15"/>
      <c r="AD2076" s="15"/>
      <c r="AE2076" s="15"/>
      <c r="AT2076" s="259" t="s">
        <v>167</v>
      </c>
      <c r="AU2076" s="259" t="s">
        <v>87</v>
      </c>
      <c r="AV2076" s="15" t="s">
        <v>165</v>
      </c>
      <c r="AW2076" s="15" t="s">
        <v>33</v>
      </c>
      <c r="AX2076" s="15" t="s">
        <v>85</v>
      </c>
      <c r="AY2076" s="259" t="s">
        <v>157</v>
      </c>
    </row>
    <row r="2077" s="2" customFormat="1" ht="49.05" customHeight="1">
      <c r="A2077" s="38"/>
      <c r="B2077" s="39"/>
      <c r="C2077" s="260" t="s">
        <v>3896</v>
      </c>
      <c r="D2077" s="260" t="s">
        <v>240</v>
      </c>
      <c r="E2077" s="261" t="s">
        <v>3886</v>
      </c>
      <c r="F2077" s="262" t="s">
        <v>3887</v>
      </c>
      <c r="G2077" s="263" t="s">
        <v>174</v>
      </c>
      <c r="H2077" s="264">
        <v>44.176000000000002</v>
      </c>
      <c r="I2077" s="265"/>
      <c r="J2077" s="266">
        <f>ROUND(I2077*H2077,2)</f>
        <v>0</v>
      </c>
      <c r="K2077" s="262" t="s">
        <v>164</v>
      </c>
      <c r="L2077" s="267"/>
      <c r="M2077" s="268" t="s">
        <v>1</v>
      </c>
      <c r="N2077" s="269" t="s">
        <v>43</v>
      </c>
      <c r="O2077" s="91"/>
      <c r="P2077" s="223">
        <f>O2077*H2077</f>
        <v>0</v>
      </c>
      <c r="Q2077" s="223">
        <v>0.0027499999999999998</v>
      </c>
      <c r="R2077" s="223">
        <f>Q2077*H2077</f>
        <v>0.121484</v>
      </c>
      <c r="S2077" s="223">
        <v>0</v>
      </c>
      <c r="T2077" s="224">
        <f>S2077*H2077</f>
        <v>0</v>
      </c>
      <c r="U2077" s="38"/>
      <c r="V2077" s="38"/>
      <c r="W2077" s="38"/>
      <c r="X2077" s="38"/>
      <c r="Y2077" s="38"/>
      <c r="Z2077" s="38"/>
      <c r="AA2077" s="38"/>
      <c r="AB2077" s="38"/>
      <c r="AC2077" s="38"/>
      <c r="AD2077" s="38"/>
      <c r="AE2077" s="38"/>
      <c r="AR2077" s="225" t="s">
        <v>367</v>
      </c>
      <c r="AT2077" s="225" t="s">
        <v>240</v>
      </c>
      <c r="AU2077" s="225" t="s">
        <v>87</v>
      </c>
      <c r="AY2077" s="17" t="s">
        <v>157</v>
      </c>
      <c r="BE2077" s="226">
        <f>IF(N2077="základní",J2077,0)</f>
        <v>0</v>
      </c>
      <c r="BF2077" s="226">
        <f>IF(N2077="snížená",J2077,0)</f>
        <v>0</v>
      </c>
      <c r="BG2077" s="226">
        <f>IF(N2077="zákl. přenesená",J2077,0)</f>
        <v>0</v>
      </c>
      <c r="BH2077" s="226">
        <f>IF(N2077="sníž. přenesená",J2077,0)</f>
        <v>0</v>
      </c>
      <c r="BI2077" s="226">
        <f>IF(N2077="nulová",J2077,0)</f>
        <v>0</v>
      </c>
      <c r="BJ2077" s="17" t="s">
        <v>85</v>
      </c>
      <c r="BK2077" s="226">
        <f>ROUND(I2077*H2077,2)</f>
        <v>0</v>
      </c>
      <c r="BL2077" s="17" t="s">
        <v>254</v>
      </c>
      <c r="BM2077" s="225" t="s">
        <v>3897</v>
      </c>
    </row>
    <row r="2078" s="14" customFormat="1">
      <c r="A2078" s="14"/>
      <c r="B2078" s="238"/>
      <c r="C2078" s="239"/>
      <c r="D2078" s="229" t="s">
        <v>167</v>
      </c>
      <c r="E2078" s="239"/>
      <c r="F2078" s="241" t="s">
        <v>3898</v>
      </c>
      <c r="G2078" s="239"/>
      <c r="H2078" s="242">
        <v>44.176000000000002</v>
      </c>
      <c r="I2078" s="243"/>
      <c r="J2078" s="239"/>
      <c r="K2078" s="239"/>
      <c r="L2078" s="244"/>
      <c r="M2078" s="245"/>
      <c r="N2078" s="246"/>
      <c r="O2078" s="246"/>
      <c r="P2078" s="246"/>
      <c r="Q2078" s="246"/>
      <c r="R2078" s="246"/>
      <c r="S2078" s="246"/>
      <c r="T2078" s="247"/>
      <c r="U2078" s="14"/>
      <c r="V2078" s="14"/>
      <c r="W2078" s="14"/>
      <c r="X2078" s="14"/>
      <c r="Y2078" s="14"/>
      <c r="Z2078" s="14"/>
      <c r="AA2078" s="14"/>
      <c r="AB2078" s="14"/>
      <c r="AC2078" s="14"/>
      <c r="AD2078" s="14"/>
      <c r="AE2078" s="14"/>
      <c r="AT2078" s="248" t="s">
        <v>167</v>
      </c>
      <c r="AU2078" s="248" t="s">
        <v>87</v>
      </c>
      <c r="AV2078" s="14" t="s">
        <v>87</v>
      </c>
      <c r="AW2078" s="14" t="s">
        <v>4</v>
      </c>
      <c r="AX2078" s="14" t="s">
        <v>85</v>
      </c>
      <c r="AY2078" s="248" t="s">
        <v>157</v>
      </c>
    </row>
    <row r="2079" s="2" customFormat="1" ht="24.15" customHeight="1">
      <c r="A2079" s="38"/>
      <c r="B2079" s="39"/>
      <c r="C2079" s="214" t="s">
        <v>3899</v>
      </c>
      <c r="D2079" s="214" t="s">
        <v>160</v>
      </c>
      <c r="E2079" s="215" t="s">
        <v>3900</v>
      </c>
      <c r="F2079" s="216" t="s">
        <v>3901</v>
      </c>
      <c r="G2079" s="217" t="s">
        <v>202</v>
      </c>
      <c r="H2079" s="218">
        <v>140.84999999999999</v>
      </c>
      <c r="I2079" s="219"/>
      <c r="J2079" s="220">
        <f>ROUND(I2079*H2079,2)</f>
        <v>0</v>
      </c>
      <c r="K2079" s="216" t="s">
        <v>164</v>
      </c>
      <c r="L2079" s="44"/>
      <c r="M2079" s="221" t="s">
        <v>1</v>
      </c>
      <c r="N2079" s="222" t="s">
        <v>43</v>
      </c>
      <c r="O2079" s="91"/>
      <c r="P2079" s="223">
        <f>O2079*H2079</f>
        <v>0</v>
      </c>
      <c r="Q2079" s="223">
        <v>0</v>
      </c>
      <c r="R2079" s="223">
        <f>Q2079*H2079</f>
        <v>0</v>
      </c>
      <c r="S2079" s="223">
        <v>0</v>
      </c>
      <c r="T2079" s="224">
        <f>S2079*H2079</f>
        <v>0</v>
      </c>
      <c r="U2079" s="38"/>
      <c r="V2079" s="38"/>
      <c r="W2079" s="38"/>
      <c r="X2079" s="38"/>
      <c r="Y2079" s="38"/>
      <c r="Z2079" s="38"/>
      <c r="AA2079" s="38"/>
      <c r="AB2079" s="38"/>
      <c r="AC2079" s="38"/>
      <c r="AD2079" s="38"/>
      <c r="AE2079" s="38"/>
      <c r="AR2079" s="225" t="s">
        <v>254</v>
      </c>
      <c r="AT2079" s="225" t="s">
        <v>160</v>
      </c>
      <c r="AU2079" s="225" t="s">
        <v>87</v>
      </c>
      <c r="AY2079" s="17" t="s">
        <v>157</v>
      </c>
      <c r="BE2079" s="226">
        <f>IF(N2079="základní",J2079,0)</f>
        <v>0</v>
      </c>
      <c r="BF2079" s="226">
        <f>IF(N2079="snížená",J2079,0)</f>
        <v>0</v>
      </c>
      <c r="BG2079" s="226">
        <f>IF(N2079="zákl. přenesená",J2079,0)</f>
        <v>0</v>
      </c>
      <c r="BH2079" s="226">
        <f>IF(N2079="sníž. přenesená",J2079,0)</f>
        <v>0</v>
      </c>
      <c r="BI2079" s="226">
        <f>IF(N2079="nulová",J2079,0)</f>
        <v>0</v>
      </c>
      <c r="BJ2079" s="17" t="s">
        <v>85</v>
      </c>
      <c r="BK2079" s="226">
        <f>ROUND(I2079*H2079,2)</f>
        <v>0</v>
      </c>
      <c r="BL2079" s="17" t="s">
        <v>254</v>
      </c>
      <c r="BM2079" s="225" t="s">
        <v>3902</v>
      </c>
    </row>
    <row r="2080" s="14" customFormat="1">
      <c r="A2080" s="14"/>
      <c r="B2080" s="238"/>
      <c r="C2080" s="239"/>
      <c r="D2080" s="229" t="s">
        <v>167</v>
      </c>
      <c r="E2080" s="240" t="s">
        <v>1</v>
      </c>
      <c r="F2080" s="241" t="s">
        <v>3903</v>
      </c>
      <c r="G2080" s="239"/>
      <c r="H2080" s="242">
        <v>140.84999999999999</v>
      </c>
      <c r="I2080" s="243"/>
      <c r="J2080" s="239"/>
      <c r="K2080" s="239"/>
      <c r="L2080" s="244"/>
      <c r="M2080" s="245"/>
      <c r="N2080" s="246"/>
      <c r="O2080" s="246"/>
      <c r="P2080" s="246"/>
      <c r="Q2080" s="246"/>
      <c r="R2080" s="246"/>
      <c r="S2080" s="246"/>
      <c r="T2080" s="247"/>
      <c r="U2080" s="14"/>
      <c r="V2080" s="14"/>
      <c r="W2080" s="14"/>
      <c r="X2080" s="14"/>
      <c r="Y2080" s="14"/>
      <c r="Z2080" s="14"/>
      <c r="AA2080" s="14"/>
      <c r="AB2080" s="14"/>
      <c r="AC2080" s="14"/>
      <c r="AD2080" s="14"/>
      <c r="AE2080" s="14"/>
      <c r="AT2080" s="248" t="s">
        <v>167</v>
      </c>
      <c r="AU2080" s="248" t="s">
        <v>87</v>
      </c>
      <c r="AV2080" s="14" t="s">
        <v>87</v>
      </c>
      <c r="AW2080" s="14" t="s">
        <v>33</v>
      </c>
      <c r="AX2080" s="14" t="s">
        <v>85</v>
      </c>
      <c r="AY2080" s="248" t="s">
        <v>157</v>
      </c>
    </row>
    <row r="2081" s="2" customFormat="1" ht="21.75" customHeight="1">
      <c r="A2081" s="38"/>
      <c r="B2081" s="39"/>
      <c r="C2081" s="214" t="s">
        <v>3904</v>
      </c>
      <c r="D2081" s="214" t="s">
        <v>160</v>
      </c>
      <c r="E2081" s="215" t="s">
        <v>3905</v>
      </c>
      <c r="F2081" s="216" t="s">
        <v>3906</v>
      </c>
      <c r="G2081" s="217" t="s">
        <v>202</v>
      </c>
      <c r="H2081" s="218">
        <v>71.849999999999994</v>
      </c>
      <c r="I2081" s="219"/>
      <c r="J2081" s="220">
        <f>ROUND(I2081*H2081,2)</f>
        <v>0</v>
      </c>
      <c r="K2081" s="216" t="s">
        <v>164</v>
      </c>
      <c r="L2081" s="44"/>
      <c r="M2081" s="221" t="s">
        <v>1</v>
      </c>
      <c r="N2081" s="222" t="s">
        <v>43</v>
      </c>
      <c r="O2081" s="91"/>
      <c r="P2081" s="223">
        <f>O2081*H2081</f>
        <v>0</v>
      </c>
      <c r="Q2081" s="223">
        <v>0</v>
      </c>
      <c r="R2081" s="223">
        <f>Q2081*H2081</f>
        <v>0</v>
      </c>
      <c r="S2081" s="223">
        <v>0.00029999999999999997</v>
      </c>
      <c r="T2081" s="224">
        <f>S2081*H2081</f>
        <v>0.021554999999999998</v>
      </c>
      <c r="U2081" s="38"/>
      <c r="V2081" s="38"/>
      <c r="W2081" s="38"/>
      <c r="X2081" s="38"/>
      <c r="Y2081" s="38"/>
      <c r="Z2081" s="38"/>
      <c r="AA2081" s="38"/>
      <c r="AB2081" s="38"/>
      <c r="AC2081" s="38"/>
      <c r="AD2081" s="38"/>
      <c r="AE2081" s="38"/>
      <c r="AR2081" s="225" t="s">
        <v>254</v>
      </c>
      <c r="AT2081" s="225" t="s">
        <v>160</v>
      </c>
      <c r="AU2081" s="225" t="s">
        <v>87</v>
      </c>
      <c r="AY2081" s="17" t="s">
        <v>157</v>
      </c>
      <c r="BE2081" s="226">
        <f>IF(N2081="základní",J2081,0)</f>
        <v>0</v>
      </c>
      <c r="BF2081" s="226">
        <f>IF(N2081="snížená",J2081,0)</f>
        <v>0</v>
      </c>
      <c r="BG2081" s="226">
        <f>IF(N2081="zákl. přenesená",J2081,0)</f>
        <v>0</v>
      </c>
      <c r="BH2081" s="226">
        <f>IF(N2081="sníž. přenesená",J2081,0)</f>
        <v>0</v>
      </c>
      <c r="BI2081" s="226">
        <f>IF(N2081="nulová",J2081,0)</f>
        <v>0</v>
      </c>
      <c r="BJ2081" s="17" t="s">
        <v>85</v>
      </c>
      <c r="BK2081" s="226">
        <f>ROUND(I2081*H2081,2)</f>
        <v>0</v>
      </c>
      <c r="BL2081" s="17" t="s">
        <v>254</v>
      </c>
      <c r="BM2081" s="225" t="s">
        <v>3907</v>
      </c>
    </row>
    <row r="2082" s="13" customFormat="1">
      <c r="A2082" s="13"/>
      <c r="B2082" s="227"/>
      <c r="C2082" s="228"/>
      <c r="D2082" s="229" t="s">
        <v>167</v>
      </c>
      <c r="E2082" s="230" t="s">
        <v>1</v>
      </c>
      <c r="F2082" s="231" t="s">
        <v>178</v>
      </c>
      <c r="G2082" s="228"/>
      <c r="H2082" s="230" t="s">
        <v>1</v>
      </c>
      <c r="I2082" s="232"/>
      <c r="J2082" s="228"/>
      <c r="K2082" s="228"/>
      <c r="L2082" s="233"/>
      <c r="M2082" s="234"/>
      <c r="N2082" s="235"/>
      <c r="O2082" s="235"/>
      <c r="P2082" s="235"/>
      <c r="Q2082" s="235"/>
      <c r="R2082" s="235"/>
      <c r="S2082" s="235"/>
      <c r="T2082" s="236"/>
      <c r="U2082" s="13"/>
      <c r="V2082" s="13"/>
      <c r="W2082" s="13"/>
      <c r="X2082" s="13"/>
      <c r="Y2082" s="13"/>
      <c r="Z2082" s="13"/>
      <c r="AA2082" s="13"/>
      <c r="AB2082" s="13"/>
      <c r="AC2082" s="13"/>
      <c r="AD2082" s="13"/>
      <c r="AE2082" s="13"/>
      <c r="AT2082" s="237" t="s">
        <v>167</v>
      </c>
      <c r="AU2082" s="237" t="s">
        <v>87</v>
      </c>
      <c r="AV2082" s="13" t="s">
        <v>85</v>
      </c>
      <c r="AW2082" s="13" t="s">
        <v>33</v>
      </c>
      <c r="AX2082" s="13" t="s">
        <v>78</v>
      </c>
      <c r="AY2082" s="237" t="s">
        <v>157</v>
      </c>
    </row>
    <row r="2083" s="14" customFormat="1">
      <c r="A2083" s="14"/>
      <c r="B2083" s="238"/>
      <c r="C2083" s="239"/>
      <c r="D2083" s="229" t="s">
        <v>167</v>
      </c>
      <c r="E2083" s="240" t="s">
        <v>1</v>
      </c>
      <c r="F2083" s="241" t="s">
        <v>3908</v>
      </c>
      <c r="G2083" s="239"/>
      <c r="H2083" s="242">
        <v>11.5</v>
      </c>
      <c r="I2083" s="243"/>
      <c r="J2083" s="239"/>
      <c r="K2083" s="239"/>
      <c r="L2083" s="244"/>
      <c r="M2083" s="245"/>
      <c r="N2083" s="246"/>
      <c r="O2083" s="246"/>
      <c r="P2083" s="246"/>
      <c r="Q2083" s="246"/>
      <c r="R2083" s="246"/>
      <c r="S2083" s="246"/>
      <c r="T2083" s="247"/>
      <c r="U2083" s="14"/>
      <c r="V2083" s="14"/>
      <c r="W2083" s="14"/>
      <c r="X2083" s="14"/>
      <c r="Y2083" s="14"/>
      <c r="Z2083" s="14"/>
      <c r="AA2083" s="14"/>
      <c r="AB2083" s="14"/>
      <c r="AC2083" s="14"/>
      <c r="AD2083" s="14"/>
      <c r="AE2083" s="14"/>
      <c r="AT2083" s="248" t="s">
        <v>167</v>
      </c>
      <c r="AU2083" s="248" t="s">
        <v>87</v>
      </c>
      <c r="AV2083" s="14" t="s">
        <v>87</v>
      </c>
      <c r="AW2083" s="14" t="s">
        <v>33</v>
      </c>
      <c r="AX2083" s="14" t="s">
        <v>78</v>
      </c>
      <c r="AY2083" s="248" t="s">
        <v>157</v>
      </c>
    </row>
    <row r="2084" s="14" customFormat="1">
      <c r="A2084" s="14"/>
      <c r="B2084" s="238"/>
      <c r="C2084" s="239"/>
      <c r="D2084" s="229" t="s">
        <v>167</v>
      </c>
      <c r="E2084" s="240" t="s">
        <v>1</v>
      </c>
      <c r="F2084" s="241" t="s">
        <v>3909</v>
      </c>
      <c r="G2084" s="239"/>
      <c r="H2084" s="242">
        <v>14.4</v>
      </c>
      <c r="I2084" s="243"/>
      <c r="J2084" s="239"/>
      <c r="K2084" s="239"/>
      <c r="L2084" s="244"/>
      <c r="M2084" s="245"/>
      <c r="N2084" s="246"/>
      <c r="O2084" s="246"/>
      <c r="P2084" s="246"/>
      <c r="Q2084" s="246"/>
      <c r="R2084" s="246"/>
      <c r="S2084" s="246"/>
      <c r="T2084" s="247"/>
      <c r="U2084" s="14"/>
      <c r="V2084" s="14"/>
      <c r="W2084" s="14"/>
      <c r="X2084" s="14"/>
      <c r="Y2084" s="14"/>
      <c r="Z2084" s="14"/>
      <c r="AA2084" s="14"/>
      <c r="AB2084" s="14"/>
      <c r="AC2084" s="14"/>
      <c r="AD2084" s="14"/>
      <c r="AE2084" s="14"/>
      <c r="AT2084" s="248" t="s">
        <v>167</v>
      </c>
      <c r="AU2084" s="248" t="s">
        <v>87</v>
      </c>
      <c r="AV2084" s="14" t="s">
        <v>87</v>
      </c>
      <c r="AW2084" s="14" t="s">
        <v>33</v>
      </c>
      <c r="AX2084" s="14" t="s">
        <v>78</v>
      </c>
      <c r="AY2084" s="248" t="s">
        <v>157</v>
      </c>
    </row>
    <row r="2085" s="13" customFormat="1">
      <c r="A2085" s="13"/>
      <c r="B2085" s="227"/>
      <c r="C2085" s="228"/>
      <c r="D2085" s="229" t="s">
        <v>167</v>
      </c>
      <c r="E2085" s="230" t="s">
        <v>1</v>
      </c>
      <c r="F2085" s="231" t="s">
        <v>204</v>
      </c>
      <c r="G2085" s="228"/>
      <c r="H2085" s="230" t="s">
        <v>1</v>
      </c>
      <c r="I2085" s="232"/>
      <c r="J2085" s="228"/>
      <c r="K2085" s="228"/>
      <c r="L2085" s="233"/>
      <c r="M2085" s="234"/>
      <c r="N2085" s="235"/>
      <c r="O2085" s="235"/>
      <c r="P2085" s="235"/>
      <c r="Q2085" s="235"/>
      <c r="R2085" s="235"/>
      <c r="S2085" s="235"/>
      <c r="T2085" s="236"/>
      <c r="U2085" s="13"/>
      <c r="V2085" s="13"/>
      <c r="W2085" s="13"/>
      <c r="X2085" s="13"/>
      <c r="Y2085" s="13"/>
      <c r="Z2085" s="13"/>
      <c r="AA2085" s="13"/>
      <c r="AB2085" s="13"/>
      <c r="AC2085" s="13"/>
      <c r="AD2085" s="13"/>
      <c r="AE2085" s="13"/>
      <c r="AT2085" s="237" t="s">
        <v>167</v>
      </c>
      <c r="AU2085" s="237" t="s">
        <v>87</v>
      </c>
      <c r="AV2085" s="13" t="s">
        <v>85</v>
      </c>
      <c r="AW2085" s="13" t="s">
        <v>33</v>
      </c>
      <c r="AX2085" s="13" t="s">
        <v>78</v>
      </c>
      <c r="AY2085" s="237" t="s">
        <v>157</v>
      </c>
    </row>
    <row r="2086" s="14" customFormat="1">
      <c r="A2086" s="14"/>
      <c r="B2086" s="238"/>
      <c r="C2086" s="239"/>
      <c r="D2086" s="229" t="s">
        <v>167</v>
      </c>
      <c r="E2086" s="240" t="s">
        <v>1</v>
      </c>
      <c r="F2086" s="241" t="s">
        <v>3910</v>
      </c>
      <c r="G2086" s="239"/>
      <c r="H2086" s="242">
        <v>14.800000000000001</v>
      </c>
      <c r="I2086" s="243"/>
      <c r="J2086" s="239"/>
      <c r="K2086" s="239"/>
      <c r="L2086" s="244"/>
      <c r="M2086" s="245"/>
      <c r="N2086" s="246"/>
      <c r="O2086" s="246"/>
      <c r="P2086" s="246"/>
      <c r="Q2086" s="246"/>
      <c r="R2086" s="246"/>
      <c r="S2086" s="246"/>
      <c r="T2086" s="247"/>
      <c r="U2086" s="14"/>
      <c r="V2086" s="14"/>
      <c r="W2086" s="14"/>
      <c r="X2086" s="14"/>
      <c r="Y2086" s="14"/>
      <c r="Z2086" s="14"/>
      <c r="AA2086" s="14"/>
      <c r="AB2086" s="14"/>
      <c r="AC2086" s="14"/>
      <c r="AD2086" s="14"/>
      <c r="AE2086" s="14"/>
      <c r="AT2086" s="248" t="s">
        <v>167</v>
      </c>
      <c r="AU2086" s="248" t="s">
        <v>87</v>
      </c>
      <c r="AV2086" s="14" t="s">
        <v>87</v>
      </c>
      <c r="AW2086" s="14" t="s">
        <v>33</v>
      </c>
      <c r="AX2086" s="14" t="s">
        <v>78</v>
      </c>
      <c r="AY2086" s="248" t="s">
        <v>157</v>
      </c>
    </row>
    <row r="2087" s="14" customFormat="1">
      <c r="A2087" s="14"/>
      <c r="B2087" s="238"/>
      <c r="C2087" s="239"/>
      <c r="D2087" s="229" t="s">
        <v>167</v>
      </c>
      <c r="E2087" s="240" t="s">
        <v>1</v>
      </c>
      <c r="F2087" s="241" t="s">
        <v>3911</v>
      </c>
      <c r="G2087" s="239"/>
      <c r="H2087" s="242">
        <v>15.4</v>
      </c>
      <c r="I2087" s="243"/>
      <c r="J2087" s="239"/>
      <c r="K2087" s="239"/>
      <c r="L2087" s="244"/>
      <c r="M2087" s="245"/>
      <c r="N2087" s="246"/>
      <c r="O2087" s="246"/>
      <c r="P2087" s="246"/>
      <c r="Q2087" s="246"/>
      <c r="R2087" s="246"/>
      <c r="S2087" s="246"/>
      <c r="T2087" s="247"/>
      <c r="U2087" s="14"/>
      <c r="V2087" s="14"/>
      <c r="W2087" s="14"/>
      <c r="X2087" s="14"/>
      <c r="Y2087" s="14"/>
      <c r="Z2087" s="14"/>
      <c r="AA2087" s="14"/>
      <c r="AB2087" s="14"/>
      <c r="AC2087" s="14"/>
      <c r="AD2087" s="14"/>
      <c r="AE2087" s="14"/>
      <c r="AT2087" s="248" t="s">
        <v>167</v>
      </c>
      <c r="AU2087" s="248" t="s">
        <v>87</v>
      </c>
      <c r="AV2087" s="14" t="s">
        <v>87</v>
      </c>
      <c r="AW2087" s="14" t="s">
        <v>33</v>
      </c>
      <c r="AX2087" s="14" t="s">
        <v>78</v>
      </c>
      <c r="AY2087" s="248" t="s">
        <v>157</v>
      </c>
    </row>
    <row r="2088" s="14" customFormat="1">
      <c r="A2088" s="14"/>
      <c r="B2088" s="238"/>
      <c r="C2088" s="239"/>
      <c r="D2088" s="229" t="s">
        <v>167</v>
      </c>
      <c r="E2088" s="240" t="s">
        <v>1</v>
      </c>
      <c r="F2088" s="241" t="s">
        <v>3912</v>
      </c>
      <c r="G2088" s="239"/>
      <c r="H2088" s="242">
        <v>15.75</v>
      </c>
      <c r="I2088" s="243"/>
      <c r="J2088" s="239"/>
      <c r="K2088" s="239"/>
      <c r="L2088" s="244"/>
      <c r="M2088" s="245"/>
      <c r="N2088" s="246"/>
      <c r="O2088" s="246"/>
      <c r="P2088" s="246"/>
      <c r="Q2088" s="246"/>
      <c r="R2088" s="246"/>
      <c r="S2088" s="246"/>
      <c r="T2088" s="247"/>
      <c r="U2088" s="14"/>
      <c r="V2088" s="14"/>
      <c r="W2088" s="14"/>
      <c r="X2088" s="14"/>
      <c r="Y2088" s="14"/>
      <c r="Z2088" s="14"/>
      <c r="AA2088" s="14"/>
      <c r="AB2088" s="14"/>
      <c r="AC2088" s="14"/>
      <c r="AD2088" s="14"/>
      <c r="AE2088" s="14"/>
      <c r="AT2088" s="248" t="s">
        <v>167</v>
      </c>
      <c r="AU2088" s="248" t="s">
        <v>87</v>
      </c>
      <c r="AV2088" s="14" t="s">
        <v>87</v>
      </c>
      <c r="AW2088" s="14" t="s">
        <v>33</v>
      </c>
      <c r="AX2088" s="14" t="s">
        <v>78</v>
      </c>
      <c r="AY2088" s="248" t="s">
        <v>157</v>
      </c>
    </row>
    <row r="2089" s="15" customFormat="1">
      <c r="A2089" s="15"/>
      <c r="B2089" s="249"/>
      <c r="C2089" s="250"/>
      <c r="D2089" s="229" t="s">
        <v>167</v>
      </c>
      <c r="E2089" s="251" t="s">
        <v>1</v>
      </c>
      <c r="F2089" s="252" t="s">
        <v>171</v>
      </c>
      <c r="G2089" s="250"/>
      <c r="H2089" s="253">
        <v>71.849999999999994</v>
      </c>
      <c r="I2089" s="254"/>
      <c r="J2089" s="250"/>
      <c r="K2089" s="250"/>
      <c r="L2089" s="255"/>
      <c r="M2089" s="256"/>
      <c r="N2089" s="257"/>
      <c r="O2089" s="257"/>
      <c r="P2089" s="257"/>
      <c r="Q2089" s="257"/>
      <c r="R2089" s="257"/>
      <c r="S2089" s="257"/>
      <c r="T2089" s="258"/>
      <c r="U2089" s="15"/>
      <c r="V2089" s="15"/>
      <c r="W2089" s="15"/>
      <c r="X2089" s="15"/>
      <c r="Y2089" s="15"/>
      <c r="Z2089" s="15"/>
      <c r="AA2089" s="15"/>
      <c r="AB2089" s="15"/>
      <c r="AC2089" s="15"/>
      <c r="AD2089" s="15"/>
      <c r="AE2089" s="15"/>
      <c r="AT2089" s="259" t="s">
        <v>167</v>
      </c>
      <c r="AU2089" s="259" t="s">
        <v>87</v>
      </c>
      <c r="AV2089" s="15" t="s">
        <v>165</v>
      </c>
      <c r="AW2089" s="15" t="s">
        <v>33</v>
      </c>
      <c r="AX2089" s="15" t="s">
        <v>85</v>
      </c>
      <c r="AY2089" s="259" t="s">
        <v>157</v>
      </c>
    </row>
    <row r="2090" s="2" customFormat="1" ht="24.15" customHeight="1">
      <c r="A2090" s="38"/>
      <c r="B2090" s="39"/>
      <c r="C2090" s="214" t="s">
        <v>3913</v>
      </c>
      <c r="D2090" s="214" t="s">
        <v>160</v>
      </c>
      <c r="E2090" s="215" t="s">
        <v>3914</v>
      </c>
      <c r="F2090" s="216" t="s">
        <v>3915</v>
      </c>
      <c r="G2090" s="217" t="s">
        <v>202</v>
      </c>
      <c r="H2090" s="218">
        <v>112.97499999999999</v>
      </c>
      <c r="I2090" s="219"/>
      <c r="J2090" s="220">
        <f>ROUND(I2090*H2090,2)</f>
        <v>0</v>
      </c>
      <c r="K2090" s="216" t="s">
        <v>164</v>
      </c>
      <c r="L2090" s="44"/>
      <c r="M2090" s="221" t="s">
        <v>1</v>
      </c>
      <c r="N2090" s="222" t="s">
        <v>43</v>
      </c>
      <c r="O2090" s="91"/>
      <c r="P2090" s="223">
        <f>O2090*H2090</f>
        <v>0</v>
      </c>
      <c r="Q2090" s="223">
        <v>3.0000000000000001E-05</v>
      </c>
      <c r="R2090" s="223">
        <f>Q2090*H2090</f>
        <v>0.0033892499999999999</v>
      </c>
      <c r="S2090" s="223">
        <v>0</v>
      </c>
      <c r="T2090" s="224">
        <f>S2090*H2090</f>
        <v>0</v>
      </c>
      <c r="U2090" s="38"/>
      <c r="V2090" s="38"/>
      <c r="W2090" s="38"/>
      <c r="X2090" s="38"/>
      <c r="Y2090" s="38"/>
      <c r="Z2090" s="38"/>
      <c r="AA2090" s="38"/>
      <c r="AB2090" s="38"/>
      <c r="AC2090" s="38"/>
      <c r="AD2090" s="38"/>
      <c r="AE2090" s="38"/>
      <c r="AR2090" s="225" t="s">
        <v>254</v>
      </c>
      <c r="AT2090" s="225" t="s">
        <v>160</v>
      </c>
      <c r="AU2090" s="225" t="s">
        <v>87</v>
      </c>
      <c r="AY2090" s="17" t="s">
        <v>157</v>
      </c>
      <c r="BE2090" s="226">
        <f>IF(N2090="základní",J2090,0)</f>
        <v>0</v>
      </c>
      <c r="BF2090" s="226">
        <f>IF(N2090="snížená",J2090,0)</f>
        <v>0</v>
      </c>
      <c r="BG2090" s="226">
        <f>IF(N2090="zákl. přenesená",J2090,0)</f>
        <v>0</v>
      </c>
      <c r="BH2090" s="226">
        <f>IF(N2090="sníž. přenesená",J2090,0)</f>
        <v>0</v>
      </c>
      <c r="BI2090" s="226">
        <f>IF(N2090="nulová",J2090,0)</f>
        <v>0</v>
      </c>
      <c r="BJ2090" s="17" t="s">
        <v>85</v>
      </c>
      <c r="BK2090" s="226">
        <f>ROUND(I2090*H2090,2)</f>
        <v>0</v>
      </c>
      <c r="BL2090" s="17" t="s">
        <v>254</v>
      </c>
      <c r="BM2090" s="225" t="s">
        <v>3916</v>
      </c>
    </row>
    <row r="2091" s="13" customFormat="1">
      <c r="A2091" s="13"/>
      <c r="B2091" s="227"/>
      <c r="C2091" s="228"/>
      <c r="D2091" s="229" t="s">
        <v>167</v>
      </c>
      <c r="E2091" s="230" t="s">
        <v>1</v>
      </c>
      <c r="F2091" s="231" t="s">
        <v>204</v>
      </c>
      <c r="G2091" s="228"/>
      <c r="H2091" s="230" t="s">
        <v>1</v>
      </c>
      <c r="I2091" s="232"/>
      <c r="J2091" s="228"/>
      <c r="K2091" s="228"/>
      <c r="L2091" s="233"/>
      <c r="M2091" s="234"/>
      <c r="N2091" s="235"/>
      <c r="O2091" s="235"/>
      <c r="P2091" s="235"/>
      <c r="Q2091" s="235"/>
      <c r="R2091" s="235"/>
      <c r="S2091" s="235"/>
      <c r="T2091" s="236"/>
      <c r="U2091" s="13"/>
      <c r="V2091" s="13"/>
      <c r="W2091" s="13"/>
      <c r="X2091" s="13"/>
      <c r="Y2091" s="13"/>
      <c r="Z2091" s="13"/>
      <c r="AA2091" s="13"/>
      <c r="AB2091" s="13"/>
      <c r="AC2091" s="13"/>
      <c r="AD2091" s="13"/>
      <c r="AE2091" s="13"/>
      <c r="AT2091" s="237" t="s">
        <v>167</v>
      </c>
      <c r="AU2091" s="237" t="s">
        <v>87</v>
      </c>
      <c r="AV2091" s="13" t="s">
        <v>85</v>
      </c>
      <c r="AW2091" s="13" t="s">
        <v>33</v>
      </c>
      <c r="AX2091" s="13" t="s">
        <v>78</v>
      </c>
      <c r="AY2091" s="237" t="s">
        <v>157</v>
      </c>
    </row>
    <row r="2092" s="14" customFormat="1">
      <c r="A2092" s="14"/>
      <c r="B2092" s="238"/>
      <c r="C2092" s="239"/>
      <c r="D2092" s="229" t="s">
        <v>167</v>
      </c>
      <c r="E2092" s="240" t="s">
        <v>1</v>
      </c>
      <c r="F2092" s="241" t="s">
        <v>3917</v>
      </c>
      <c r="G2092" s="239"/>
      <c r="H2092" s="242">
        <v>14.800000000000001</v>
      </c>
      <c r="I2092" s="243"/>
      <c r="J2092" s="239"/>
      <c r="K2092" s="239"/>
      <c r="L2092" s="244"/>
      <c r="M2092" s="245"/>
      <c r="N2092" s="246"/>
      <c r="O2092" s="246"/>
      <c r="P2092" s="246"/>
      <c r="Q2092" s="246"/>
      <c r="R2092" s="246"/>
      <c r="S2092" s="246"/>
      <c r="T2092" s="247"/>
      <c r="U2092" s="14"/>
      <c r="V2092" s="14"/>
      <c r="W2092" s="14"/>
      <c r="X2092" s="14"/>
      <c r="Y2092" s="14"/>
      <c r="Z2092" s="14"/>
      <c r="AA2092" s="14"/>
      <c r="AB2092" s="14"/>
      <c r="AC2092" s="14"/>
      <c r="AD2092" s="14"/>
      <c r="AE2092" s="14"/>
      <c r="AT2092" s="248" t="s">
        <v>167</v>
      </c>
      <c r="AU2092" s="248" t="s">
        <v>87</v>
      </c>
      <c r="AV2092" s="14" t="s">
        <v>87</v>
      </c>
      <c r="AW2092" s="14" t="s">
        <v>33</v>
      </c>
      <c r="AX2092" s="14" t="s">
        <v>78</v>
      </c>
      <c r="AY2092" s="248" t="s">
        <v>157</v>
      </c>
    </row>
    <row r="2093" s="14" customFormat="1">
      <c r="A2093" s="14"/>
      <c r="B2093" s="238"/>
      <c r="C2093" s="239"/>
      <c r="D2093" s="229" t="s">
        <v>167</v>
      </c>
      <c r="E2093" s="240" t="s">
        <v>1</v>
      </c>
      <c r="F2093" s="241" t="s">
        <v>3918</v>
      </c>
      <c r="G2093" s="239"/>
      <c r="H2093" s="242">
        <v>15.199999999999999</v>
      </c>
      <c r="I2093" s="243"/>
      <c r="J2093" s="239"/>
      <c r="K2093" s="239"/>
      <c r="L2093" s="244"/>
      <c r="M2093" s="245"/>
      <c r="N2093" s="246"/>
      <c r="O2093" s="246"/>
      <c r="P2093" s="246"/>
      <c r="Q2093" s="246"/>
      <c r="R2093" s="246"/>
      <c r="S2093" s="246"/>
      <c r="T2093" s="247"/>
      <c r="U2093" s="14"/>
      <c r="V2093" s="14"/>
      <c r="W2093" s="14"/>
      <c r="X2093" s="14"/>
      <c r="Y2093" s="14"/>
      <c r="Z2093" s="14"/>
      <c r="AA2093" s="14"/>
      <c r="AB2093" s="14"/>
      <c r="AC2093" s="14"/>
      <c r="AD2093" s="14"/>
      <c r="AE2093" s="14"/>
      <c r="AT2093" s="248" t="s">
        <v>167</v>
      </c>
      <c r="AU2093" s="248" t="s">
        <v>87</v>
      </c>
      <c r="AV2093" s="14" t="s">
        <v>87</v>
      </c>
      <c r="AW2093" s="14" t="s">
        <v>33</v>
      </c>
      <c r="AX2093" s="14" t="s">
        <v>78</v>
      </c>
      <c r="AY2093" s="248" t="s">
        <v>157</v>
      </c>
    </row>
    <row r="2094" s="14" customFormat="1">
      <c r="A2094" s="14"/>
      <c r="B2094" s="238"/>
      <c r="C2094" s="239"/>
      <c r="D2094" s="229" t="s">
        <v>167</v>
      </c>
      <c r="E2094" s="240" t="s">
        <v>1</v>
      </c>
      <c r="F2094" s="241" t="s">
        <v>3919</v>
      </c>
      <c r="G2094" s="239"/>
      <c r="H2094" s="242">
        <v>15.800000000000001</v>
      </c>
      <c r="I2094" s="243"/>
      <c r="J2094" s="239"/>
      <c r="K2094" s="239"/>
      <c r="L2094" s="244"/>
      <c r="M2094" s="245"/>
      <c r="N2094" s="246"/>
      <c r="O2094" s="246"/>
      <c r="P2094" s="246"/>
      <c r="Q2094" s="246"/>
      <c r="R2094" s="246"/>
      <c r="S2094" s="246"/>
      <c r="T2094" s="247"/>
      <c r="U2094" s="14"/>
      <c r="V2094" s="14"/>
      <c r="W2094" s="14"/>
      <c r="X2094" s="14"/>
      <c r="Y2094" s="14"/>
      <c r="Z2094" s="14"/>
      <c r="AA2094" s="14"/>
      <c r="AB2094" s="14"/>
      <c r="AC2094" s="14"/>
      <c r="AD2094" s="14"/>
      <c r="AE2094" s="14"/>
      <c r="AT2094" s="248" t="s">
        <v>167</v>
      </c>
      <c r="AU2094" s="248" t="s">
        <v>87</v>
      </c>
      <c r="AV2094" s="14" t="s">
        <v>87</v>
      </c>
      <c r="AW2094" s="14" t="s">
        <v>33</v>
      </c>
      <c r="AX2094" s="14" t="s">
        <v>78</v>
      </c>
      <c r="AY2094" s="248" t="s">
        <v>157</v>
      </c>
    </row>
    <row r="2095" s="13" customFormat="1">
      <c r="A2095" s="13"/>
      <c r="B2095" s="227"/>
      <c r="C2095" s="228"/>
      <c r="D2095" s="229" t="s">
        <v>167</v>
      </c>
      <c r="E2095" s="230" t="s">
        <v>1</v>
      </c>
      <c r="F2095" s="231" t="s">
        <v>191</v>
      </c>
      <c r="G2095" s="228"/>
      <c r="H2095" s="230" t="s">
        <v>1</v>
      </c>
      <c r="I2095" s="232"/>
      <c r="J2095" s="228"/>
      <c r="K2095" s="228"/>
      <c r="L2095" s="233"/>
      <c r="M2095" s="234"/>
      <c r="N2095" s="235"/>
      <c r="O2095" s="235"/>
      <c r="P2095" s="235"/>
      <c r="Q2095" s="235"/>
      <c r="R2095" s="235"/>
      <c r="S2095" s="235"/>
      <c r="T2095" s="236"/>
      <c r="U2095" s="13"/>
      <c r="V2095" s="13"/>
      <c r="W2095" s="13"/>
      <c r="X2095" s="13"/>
      <c r="Y2095" s="13"/>
      <c r="Z2095" s="13"/>
      <c r="AA2095" s="13"/>
      <c r="AB2095" s="13"/>
      <c r="AC2095" s="13"/>
      <c r="AD2095" s="13"/>
      <c r="AE2095" s="13"/>
      <c r="AT2095" s="237" t="s">
        <v>167</v>
      </c>
      <c r="AU2095" s="237" t="s">
        <v>87</v>
      </c>
      <c r="AV2095" s="13" t="s">
        <v>85</v>
      </c>
      <c r="AW2095" s="13" t="s">
        <v>33</v>
      </c>
      <c r="AX2095" s="13" t="s">
        <v>78</v>
      </c>
      <c r="AY2095" s="237" t="s">
        <v>157</v>
      </c>
    </row>
    <row r="2096" s="14" customFormat="1">
      <c r="A2096" s="14"/>
      <c r="B2096" s="238"/>
      <c r="C2096" s="239"/>
      <c r="D2096" s="229" t="s">
        <v>167</v>
      </c>
      <c r="E2096" s="240" t="s">
        <v>1</v>
      </c>
      <c r="F2096" s="241" t="s">
        <v>3920</v>
      </c>
      <c r="G2096" s="239"/>
      <c r="H2096" s="242">
        <v>42.174999999999997</v>
      </c>
      <c r="I2096" s="243"/>
      <c r="J2096" s="239"/>
      <c r="K2096" s="239"/>
      <c r="L2096" s="244"/>
      <c r="M2096" s="245"/>
      <c r="N2096" s="246"/>
      <c r="O2096" s="246"/>
      <c r="P2096" s="246"/>
      <c r="Q2096" s="246"/>
      <c r="R2096" s="246"/>
      <c r="S2096" s="246"/>
      <c r="T2096" s="247"/>
      <c r="U2096" s="14"/>
      <c r="V2096" s="14"/>
      <c r="W2096" s="14"/>
      <c r="X2096" s="14"/>
      <c r="Y2096" s="14"/>
      <c r="Z2096" s="14"/>
      <c r="AA2096" s="14"/>
      <c r="AB2096" s="14"/>
      <c r="AC2096" s="14"/>
      <c r="AD2096" s="14"/>
      <c r="AE2096" s="14"/>
      <c r="AT2096" s="248" t="s">
        <v>167</v>
      </c>
      <c r="AU2096" s="248" t="s">
        <v>87</v>
      </c>
      <c r="AV2096" s="14" t="s">
        <v>87</v>
      </c>
      <c r="AW2096" s="14" t="s">
        <v>33</v>
      </c>
      <c r="AX2096" s="14" t="s">
        <v>78</v>
      </c>
      <c r="AY2096" s="248" t="s">
        <v>157</v>
      </c>
    </row>
    <row r="2097" s="14" customFormat="1">
      <c r="A2097" s="14"/>
      <c r="B2097" s="238"/>
      <c r="C2097" s="239"/>
      <c r="D2097" s="229" t="s">
        <v>167</v>
      </c>
      <c r="E2097" s="240" t="s">
        <v>1</v>
      </c>
      <c r="F2097" s="241" t="s">
        <v>3921</v>
      </c>
      <c r="G2097" s="239"/>
      <c r="H2097" s="242">
        <v>11.5</v>
      </c>
      <c r="I2097" s="243"/>
      <c r="J2097" s="239"/>
      <c r="K2097" s="239"/>
      <c r="L2097" s="244"/>
      <c r="M2097" s="245"/>
      <c r="N2097" s="246"/>
      <c r="O2097" s="246"/>
      <c r="P2097" s="246"/>
      <c r="Q2097" s="246"/>
      <c r="R2097" s="246"/>
      <c r="S2097" s="246"/>
      <c r="T2097" s="247"/>
      <c r="U2097" s="14"/>
      <c r="V2097" s="14"/>
      <c r="W2097" s="14"/>
      <c r="X2097" s="14"/>
      <c r="Y2097" s="14"/>
      <c r="Z2097" s="14"/>
      <c r="AA2097" s="14"/>
      <c r="AB2097" s="14"/>
      <c r="AC2097" s="14"/>
      <c r="AD2097" s="14"/>
      <c r="AE2097" s="14"/>
      <c r="AT2097" s="248" t="s">
        <v>167</v>
      </c>
      <c r="AU2097" s="248" t="s">
        <v>87</v>
      </c>
      <c r="AV2097" s="14" t="s">
        <v>87</v>
      </c>
      <c r="AW2097" s="14" t="s">
        <v>33</v>
      </c>
      <c r="AX2097" s="14" t="s">
        <v>78</v>
      </c>
      <c r="AY2097" s="248" t="s">
        <v>157</v>
      </c>
    </row>
    <row r="2098" s="14" customFormat="1">
      <c r="A2098" s="14"/>
      <c r="B2098" s="238"/>
      <c r="C2098" s="239"/>
      <c r="D2098" s="229" t="s">
        <v>167</v>
      </c>
      <c r="E2098" s="240" t="s">
        <v>1</v>
      </c>
      <c r="F2098" s="241" t="s">
        <v>3922</v>
      </c>
      <c r="G2098" s="239"/>
      <c r="H2098" s="242">
        <v>13.5</v>
      </c>
      <c r="I2098" s="243"/>
      <c r="J2098" s="239"/>
      <c r="K2098" s="239"/>
      <c r="L2098" s="244"/>
      <c r="M2098" s="245"/>
      <c r="N2098" s="246"/>
      <c r="O2098" s="246"/>
      <c r="P2098" s="246"/>
      <c r="Q2098" s="246"/>
      <c r="R2098" s="246"/>
      <c r="S2098" s="246"/>
      <c r="T2098" s="247"/>
      <c r="U2098" s="14"/>
      <c r="V2098" s="14"/>
      <c r="W2098" s="14"/>
      <c r="X2098" s="14"/>
      <c r="Y2098" s="14"/>
      <c r="Z2098" s="14"/>
      <c r="AA2098" s="14"/>
      <c r="AB2098" s="14"/>
      <c r="AC2098" s="14"/>
      <c r="AD2098" s="14"/>
      <c r="AE2098" s="14"/>
      <c r="AT2098" s="248" t="s">
        <v>167</v>
      </c>
      <c r="AU2098" s="248" t="s">
        <v>87</v>
      </c>
      <c r="AV2098" s="14" t="s">
        <v>87</v>
      </c>
      <c r="AW2098" s="14" t="s">
        <v>33</v>
      </c>
      <c r="AX2098" s="14" t="s">
        <v>78</v>
      </c>
      <c r="AY2098" s="248" t="s">
        <v>157</v>
      </c>
    </row>
    <row r="2099" s="15" customFormat="1">
      <c r="A2099" s="15"/>
      <c r="B2099" s="249"/>
      <c r="C2099" s="250"/>
      <c r="D2099" s="229" t="s">
        <v>167</v>
      </c>
      <c r="E2099" s="251" t="s">
        <v>1</v>
      </c>
      <c r="F2099" s="252" t="s">
        <v>171</v>
      </c>
      <c r="G2099" s="250"/>
      <c r="H2099" s="253">
        <v>112.97499999999999</v>
      </c>
      <c r="I2099" s="254"/>
      <c r="J2099" s="250"/>
      <c r="K2099" s="250"/>
      <c r="L2099" s="255"/>
      <c r="M2099" s="256"/>
      <c r="N2099" s="257"/>
      <c r="O2099" s="257"/>
      <c r="P2099" s="257"/>
      <c r="Q2099" s="257"/>
      <c r="R2099" s="257"/>
      <c r="S2099" s="257"/>
      <c r="T2099" s="258"/>
      <c r="U2099" s="15"/>
      <c r="V2099" s="15"/>
      <c r="W2099" s="15"/>
      <c r="X2099" s="15"/>
      <c r="Y2099" s="15"/>
      <c r="Z2099" s="15"/>
      <c r="AA2099" s="15"/>
      <c r="AB2099" s="15"/>
      <c r="AC2099" s="15"/>
      <c r="AD2099" s="15"/>
      <c r="AE2099" s="15"/>
      <c r="AT2099" s="259" t="s">
        <v>167</v>
      </c>
      <c r="AU2099" s="259" t="s">
        <v>87</v>
      </c>
      <c r="AV2099" s="15" t="s">
        <v>165</v>
      </c>
      <c r="AW2099" s="15" t="s">
        <v>33</v>
      </c>
      <c r="AX2099" s="15" t="s">
        <v>85</v>
      </c>
      <c r="AY2099" s="259" t="s">
        <v>157</v>
      </c>
    </row>
    <row r="2100" s="2" customFormat="1" ht="16.5" customHeight="1">
      <c r="A2100" s="38"/>
      <c r="B2100" s="39"/>
      <c r="C2100" s="260" t="s">
        <v>3923</v>
      </c>
      <c r="D2100" s="260" t="s">
        <v>240</v>
      </c>
      <c r="E2100" s="261" t="s">
        <v>3924</v>
      </c>
      <c r="F2100" s="262" t="s">
        <v>3925</v>
      </c>
      <c r="G2100" s="263" t="s">
        <v>202</v>
      </c>
      <c r="H2100" s="264">
        <v>115.235</v>
      </c>
      <c r="I2100" s="265"/>
      <c r="J2100" s="266">
        <f>ROUND(I2100*H2100,2)</f>
        <v>0</v>
      </c>
      <c r="K2100" s="262" t="s">
        <v>164</v>
      </c>
      <c r="L2100" s="267"/>
      <c r="M2100" s="268" t="s">
        <v>1</v>
      </c>
      <c r="N2100" s="269" t="s">
        <v>43</v>
      </c>
      <c r="O2100" s="91"/>
      <c r="P2100" s="223">
        <f>O2100*H2100</f>
        <v>0</v>
      </c>
      <c r="Q2100" s="223">
        <v>0.00038000000000000002</v>
      </c>
      <c r="R2100" s="223">
        <f>Q2100*H2100</f>
        <v>0.043789300000000003</v>
      </c>
      <c r="S2100" s="223">
        <v>0</v>
      </c>
      <c r="T2100" s="224">
        <f>S2100*H2100</f>
        <v>0</v>
      </c>
      <c r="U2100" s="38"/>
      <c r="V2100" s="38"/>
      <c r="W2100" s="38"/>
      <c r="X2100" s="38"/>
      <c r="Y2100" s="38"/>
      <c r="Z2100" s="38"/>
      <c r="AA2100" s="38"/>
      <c r="AB2100" s="38"/>
      <c r="AC2100" s="38"/>
      <c r="AD2100" s="38"/>
      <c r="AE2100" s="38"/>
      <c r="AR2100" s="225" t="s">
        <v>367</v>
      </c>
      <c r="AT2100" s="225" t="s">
        <v>240</v>
      </c>
      <c r="AU2100" s="225" t="s">
        <v>87</v>
      </c>
      <c r="AY2100" s="17" t="s">
        <v>157</v>
      </c>
      <c r="BE2100" s="226">
        <f>IF(N2100="základní",J2100,0)</f>
        <v>0</v>
      </c>
      <c r="BF2100" s="226">
        <f>IF(N2100="snížená",J2100,0)</f>
        <v>0</v>
      </c>
      <c r="BG2100" s="226">
        <f>IF(N2100="zákl. přenesená",J2100,0)</f>
        <v>0</v>
      </c>
      <c r="BH2100" s="226">
        <f>IF(N2100="sníž. přenesená",J2100,0)</f>
        <v>0</v>
      </c>
      <c r="BI2100" s="226">
        <f>IF(N2100="nulová",J2100,0)</f>
        <v>0</v>
      </c>
      <c r="BJ2100" s="17" t="s">
        <v>85</v>
      </c>
      <c r="BK2100" s="226">
        <f>ROUND(I2100*H2100,2)</f>
        <v>0</v>
      </c>
      <c r="BL2100" s="17" t="s">
        <v>254</v>
      </c>
      <c r="BM2100" s="225" t="s">
        <v>3926</v>
      </c>
    </row>
    <row r="2101" s="14" customFormat="1">
      <c r="A2101" s="14"/>
      <c r="B2101" s="238"/>
      <c r="C2101" s="239"/>
      <c r="D2101" s="229" t="s">
        <v>167</v>
      </c>
      <c r="E2101" s="239"/>
      <c r="F2101" s="241" t="s">
        <v>3927</v>
      </c>
      <c r="G2101" s="239"/>
      <c r="H2101" s="242">
        <v>115.235</v>
      </c>
      <c r="I2101" s="243"/>
      <c r="J2101" s="239"/>
      <c r="K2101" s="239"/>
      <c r="L2101" s="244"/>
      <c r="M2101" s="245"/>
      <c r="N2101" s="246"/>
      <c r="O2101" s="246"/>
      <c r="P2101" s="246"/>
      <c r="Q2101" s="246"/>
      <c r="R2101" s="246"/>
      <c r="S2101" s="246"/>
      <c r="T2101" s="247"/>
      <c r="U2101" s="14"/>
      <c r="V2101" s="14"/>
      <c r="W2101" s="14"/>
      <c r="X2101" s="14"/>
      <c r="Y2101" s="14"/>
      <c r="Z2101" s="14"/>
      <c r="AA2101" s="14"/>
      <c r="AB2101" s="14"/>
      <c r="AC2101" s="14"/>
      <c r="AD2101" s="14"/>
      <c r="AE2101" s="14"/>
      <c r="AT2101" s="248" t="s">
        <v>167</v>
      </c>
      <c r="AU2101" s="248" t="s">
        <v>87</v>
      </c>
      <c r="AV2101" s="14" t="s">
        <v>87</v>
      </c>
      <c r="AW2101" s="14" t="s">
        <v>4</v>
      </c>
      <c r="AX2101" s="14" t="s">
        <v>85</v>
      </c>
      <c r="AY2101" s="248" t="s">
        <v>157</v>
      </c>
    </row>
    <row r="2102" s="2" customFormat="1" ht="37.8" customHeight="1">
      <c r="A2102" s="38"/>
      <c r="B2102" s="39"/>
      <c r="C2102" s="214" t="s">
        <v>3928</v>
      </c>
      <c r="D2102" s="214" t="s">
        <v>160</v>
      </c>
      <c r="E2102" s="215" t="s">
        <v>3929</v>
      </c>
      <c r="F2102" s="216" t="s">
        <v>3930</v>
      </c>
      <c r="G2102" s="217" t="s">
        <v>174</v>
      </c>
      <c r="H2102" s="218">
        <v>236.41999999999999</v>
      </c>
      <c r="I2102" s="219"/>
      <c r="J2102" s="220">
        <f>ROUND(I2102*H2102,2)</f>
        <v>0</v>
      </c>
      <c r="K2102" s="216" t="s">
        <v>164</v>
      </c>
      <c r="L2102" s="44"/>
      <c r="M2102" s="221" t="s">
        <v>1</v>
      </c>
      <c r="N2102" s="222" t="s">
        <v>43</v>
      </c>
      <c r="O2102" s="91"/>
      <c r="P2102" s="223">
        <f>O2102*H2102</f>
        <v>0</v>
      </c>
      <c r="Q2102" s="223">
        <v>5.0000000000000002E-05</v>
      </c>
      <c r="R2102" s="223">
        <f>Q2102*H2102</f>
        <v>0.011821</v>
      </c>
      <c r="S2102" s="223">
        <v>0</v>
      </c>
      <c r="T2102" s="224">
        <f>S2102*H2102</f>
        <v>0</v>
      </c>
      <c r="U2102" s="38"/>
      <c r="V2102" s="38"/>
      <c r="W2102" s="38"/>
      <c r="X2102" s="38"/>
      <c r="Y2102" s="38"/>
      <c r="Z2102" s="38"/>
      <c r="AA2102" s="38"/>
      <c r="AB2102" s="38"/>
      <c r="AC2102" s="38"/>
      <c r="AD2102" s="38"/>
      <c r="AE2102" s="38"/>
      <c r="AR2102" s="225" t="s">
        <v>254</v>
      </c>
      <c r="AT2102" s="225" t="s">
        <v>160</v>
      </c>
      <c r="AU2102" s="225" t="s">
        <v>87</v>
      </c>
      <c r="AY2102" s="17" t="s">
        <v>157</v>
      </c>
      <c r="BE2102" s="226">
        <f>IF(N2102="základní",J2102,0)</f>
        <v>0</v>
      </c>
      <c r="BF2102" s="226">
        <f>IF(N2102="snížená",J2102,0)</f>
        <v>0</v>
      </c>
      <c r="BG2102" s="226">
        <f>IF(N2102="zákl. přenesená",J2102,0)</f>
        <v>0</v>
      </c>
      <c r="BH2102" s="226">
        <f>IF(N2102="sníž. přenesená",J2102,0)</f>
        <v>0</v>
      </c>
      <c r="BI2102" s="226">
        <f>IF(N2102="nulová",J2102,0)</f>
        <v>0</v>
      </c>
      <c r="BJ2102" s="17" t="s">
        <v>85</v>
      </c>
      <c r="BK2102" s="226">
        <f>ROUND(I2102*H2102,2)</f>
        <v>0</v>
      </c>
      <c r="BL2102" s="17" t="s">
        <v>254</v>
      </c>
      <c r="BM2102" s="225" t="s">
        <v>3931</v>
      </c>
    </row>
    <row r="2103" s="14" customFormat="1">
      <c r="A2103" s="14"/>
      <c r="B2103" s="238"/>
      <c r="C2103" s="239"/>
      <c r="D2103" s="229" t="s">
        <v>167</v>
      </c>
      <c r="E2103" s="240" t="s">
        <v>1</v>
      </c>
      <c r="F2103" s="241" t="s">
        <v>3932</v>
      </c>
      <c r="G2103" s="239"/>
      <c r="H2103" s="242">
        <v>236.41999999999999</v>
      </c>
      <c r="I2103" s="243"/>
      <c r="J2103" s="239"/>
      <c r="K2103" s="239"/>
      <c r="L2103" s="244"/>
      <c r="M2103" s="245"/>
      <c r="N2103" s="246"/>
      <c r="O2103" s="246"/>
      <c r="P2103" s="246"/>
      <c r="Q2103" s="246"/>
      <c r="R2103" s="246"/>
      <c r="S2103" s="246"/>
      <c r="T2103" s="247"/>
      <c r="U2103" s="14"/>
      <c r="V2103" s="14"/>
      <c r="W2103" s="14"/>
      <c r="X2103" s="14"/>
      <c r="Y2103" s="14"/>
      <c r="Z2103" s="14"/>
      <c r="AA2103" s="14"/>
      <c r="AB2103" s="14"/>
      <c r="AC2103" s="14"/>
      <c r="AD2103" s="14"/>
      <c r="AE2103" s="14"/>
      <c r="AT2103" s="248" t="s">
        <v>167</v>
      </c>
      <c r="AU2103" s="248" t="s">
        <v>87</v>
      </c>
      <c r="AV2103" s="14" t="s">
        <v>87</v>
      </c>
      <c r="AW2103" s="14" t="s">
        <v>33</v>
      </c>
      <c r="AX2103" s="14" t="s">
        <v>85</v>
      </c>
      <c r="AY2103" s="248" t="s">
        <v>157</v>
      </c>
    </row>
    <row r="2104" s="2" customFormat="1" ht="24.15" customHeight="1">
      <c r="A2104" s="38"/>
      <c r="B2104" s="39"/>
      <c r="C2104" s="214" t="s">
        <v>3933</v>
      </c>
      <c r="D2104" s="214" t="s">
        <v>160</v>
      </c>
      <c r="E2104" s="215" t="s">
        <v>3934</v>
      </c>
      <c r="F2104" s="216" t="s">
        <v>3935</v>
      </c>
      <c r="G2104" s="217" t="s">
        <v>174</v>
      </c>
      <c r="H2104" s="218">
        <v>236.41999999999999</v>
      </c>
      <c r="I2104" s="219"/>
      <c r="J2104" s="220">
        <f>ROUND(I2104*H2104,2)</f>
        <v>0</v>
      </c>
      <c r="K2104" s="216" t="s">
        <v>164</v>
      </c>
      <c r="L2104" s="44"/>
      <c r="M2104" s="221" t="s">
        <v>1</v>
      </c>
      <c r="N2104" s="222" t="s">
        <v>43</v>
      </c>
      <c r="O2104" s="91"/>
      <c r="P2104" s="223">
        <f>O2104*H2104</f>
        <v>0</v>
      </c>
      <c r="Q2104" s="223">
        <v>3.0000000000000001E-05</v>
      </c>
      <c r="R2104" s="223">
        <f>Q2104*H2104</f>
        <v>0.0070926000000000001</v>
      </c>
      <c r="S2104" s="223">
        <v>0</v>
      </c>
      <c r="T2104" s="224">
        <f>S2104*H2104</f>
        <v>0</v>
      </c>
      <c r="U2104" s="38"/>
      <c r="V2104" s="38"/>
      <c r="W2104" s="38"/>
      <c r="X2104" s="38"/>
      <c r="Y2104" s="38"/>
      <c r="Z2104" s="38"/>
      <c r="AA2104" s="38"/>
      <c r="AB2104" s="38"/>
      <c r="AC2104" s="38"/>
      <c r="AD2104" s="38"/>
      <c r="AE2104" s="38"/>
      <c r="AR2104" s="225" t="s">
        <v>254</v>
      </c>
      <c r="AT2104" s="225" t="s">
        <v>160</v>
      </c>
      <c r="AU2104" s="225" t="s">
        <v>87</v>
      </c>
      <c r="AY2104" s="17" t="s">
        <v>157</v>
      </c>
      <c r="BE2104" s="226">
        <f>IF(N2104="základní",J2104,0)</f>
        <v>0</v>
      </c>
      <c r="BF2104" s="226">
        <f>IF(N2104="snížená",J2104,0)</f>
        <v>0</v>
      </c>
      <c r="BG2104" s="226">
        <f>IF(N2104="zákl. přenesená",J2104,0)</f>
        <v>0</v>
      </c>
      <c r="BH2104" s="226">
        <f>IF(N2104="sníž. přenesená",J2104,0)</f>
        <v>0</v>
      </c>
      <c r="BI2104" s="226">
        <f>IF(N2104="nulová",J2104,0)</f>
        <v>0</v>
      </c>
      <c r="BJ2104" s="17" t="s">
        <v>85</v>
      </c>
      <c r="BK2104" s="226">
        <f>ROUND(I2104*H2104,2)</f>
        <v>0</v>
      </c>
      <c r="BL2104" s="17" t="s">
        <v>254</v>
      </c>
      <c r="BM2104" s="225" t="s">
        <v>3936</v>
      </c>
    </row>
    <row r="2105" s="14" customFormat="1">
      <c r="A2105" s="14"/>
      <c r="B2105" s="238"/>
      <c r="C2105" s="239"/>
      <c r="D2105" s="229" t="s">
        <v>167</v>
      </c>
      <c r="E2105" s="240" t="s">
        <v>1</v>
      </c>
      <c r="F2105" s="241" t="s">
        <v>3932</v>
      </c>
      <c r="G2105" s="239"/>
      <c r="H2105" s="242">
        <v>236.41999999999999</v>
      </c>
      <c r="I2105" s="243"/>
      <c r="J2105" s="239"/>
      <c r="K2105" s="239"/>
      <c r="L2105" s="244"/>
      <c r="M2105" s="245"/>
      <c r="N2105" s="246"/>
      <c r="O2105" s="246"/>
      <c r="P2105" s="246"/>
      <c r="Q2105" s="246"/>
      <c r="R2105" s="246"/>
      <c r="S2105" s="246"/>
      <c r="T2105" s="247"/>
      <c r="U2105" s="14"/>
      <c r="V2105" s="14"/>
      <c r="W2105" s="14"/>
      <c r="X2105" s="14"/>
      <c r="Y2105" s="14"/>
      <c r="Z2105" s="14"/>
      <c r="AA2105" s="14"/>
      <c r="AB2105" s="14"/>
      <c r="AC2105" s="14"/>
      <c r="AD2105" s="14"/>
      <c r="AE2105" s="14"/>
      <c r="AT2105" s="248" t="s">
        <v>167</v>
      </c>
      <c r="AU2105" s="248" t="s">
        <v>87</v>
      </c>
      <c r="AV2105" s="14" t="s">
        <v>87</v>
      </c>
      <c r="AW2105" s="14" t="s">
        <v>33</v>
      </c>
      <c r="AX2105" s="14" t="s">
        <v>85</v>
      </c>
      <c r="AY2105" s="248" t="s">
        <v>157</v>
      </c>
    </row>
    <row r="2106" s="2" customFormat="1" ht="16.5" customHeight="1">
      <c r="A2106" s="38"/>
      <c r="B2106" s="39"/>
      <c r="C2106" s="214" t="s">
        <v>3937</v>
      </c>
      <c r="D2106" s="214" t="s">
        <v>160</v>
      </c>
      <c r="E2106" s="215" t="s">
        <v>3938</v>
      </c>
      <c r="F2106" s="216" t="s">
        <v>3939</v>
      </c>
      <c r="G2106" s="217" t="s">
        <v>174</v>
      </c>
      <c r="H2106" s="218">
        <v>64.939999999999998</v>
      </c>
      <c r="I2106" s="219"/>
      <c r="J2106" s="220">
        <f>ROUND(I2106*H2106,2)</f>
        <v>0</v>
      </c>
      <c r="K2106" s="216" t="s">
        <v>164</v>
      </c>
      <c r="L2106" s="44"/>
      <c r="M2106" s="221" t="s">
        <v>1</v>
      </c>
      <c r="N2106" s="222" t="s">
        <v>43</v>
      </c>
      <c r="O2106" s="91"/>
      <c r="P2106" s="223">
        <f>O2106*H2106</f>
        <v>0</v>
      </c>
      <c r="Q2106" s="223">
        <v>0</v>
      </c>
      <c r="R2106" s="223">
        <f>Q2106*H2106</f>
        <v>0</v>
      </c>
      <c r="S2106" s="223">
        <v>0</v>
      </c>
      <c r="T2106" s="224">
        <f>S2106*H2106</f>
        <v>0</v>
      </c>
      <c r="U2106" s="38"/>
      <c r="V2106" s="38"/>
      <c r="W2106" s="38"/>
      <c r="X2106" s="38"/>
      <c r="Y2106" s="38"/>
      <c r="Z2106" s="38"/>
      <c r="AA2106" s="38"/>
      <c r="AB2106" s="38"/>
      <c r="AC2106" s="38"/>
      <c r="AD2106" s="38"/>
      <c r="AE2106" s="38"/>
      <c r="AR2106" s="225" t="s">
        <v>254</v>
      </c>
      <c r="AT2106" s="225" t="s">
        <v>160</v>
      </c>
      <c r="AU2106" s="225" t="s">
        <v>87</v>
      </c>
      <c r="AY2106" s="17" t="s">
        <v>157</v>
      </c>
      <c r="BE2106" s="226">
        <f>IF(N2106="základní",J2106,0)</f>
        <v>0</v>
      </c>
      <c r="BF2106" s="226">
        <f>IF(N2106="snížená",J2106,0)</f>
        <v>0</v>
      </c>
      <c r="BG2106" s="226">
        <f>IF(N2106="zákl. přenesená",J2106,0)</f>
        <v>0</v>
      </c>
      <c r="BH2106" s="226">
        <f>IF(N2106="sníž. přenesená",J2106,0)</f>
        <v>0</v>
      </c>
      <c r="BI2106" s="226">
        <f>IF(N2106="nulová",J2106,0)</f>
        <v>0</v>
      </c>
      <c r="BJ2106" s="17" t="s">
        <v>85</v>
      </c>
      <c r="BK2106" s="226">
        <f>ROUND(I2106*H2106,2)</f>
        <v>0</v>
      </c>
      <c r="BL2106" s="17" t="s">
        <v>254</v>
      </c>
      <c r="BM2106" s="225" t="s">
        <v>3940</v>
      </c>
    </row>
    <row r="2107" s="14" customFormat="1">
      <c r="A2107" s="14"/>
      <c r="B2107" s="238"/>
      <c r="C2107" s="239"/>
      <c r="D2107" s="229" t="s">
        <v>167</v>
      </c>
      <c r="E2107" s="240" t="s">
        <v>1</v>
      </c>
      <c r="F2107" s="241" t="s">
        <v>3876</v>
      </c>
      <c r="G2107" s="239"/>
      <c r="H2107" s="242">
        <v>22.350000000000001</v>
      </c>
      <c r="I2107" s="243"/>
      <c r="J2107" s="239"/>
      <c r="K2107" s="239"/>
      <c r="L2107" s="244"/>
      <c r="M2107" s="245"/>
      <c r="N2107" s="246"/>
      <c r="O2107" s="246"/>
      <c r="P2107" s="246"/>
      <c r="Q2107" s="246"/>
      <c r="R2107" s="246"/>
      <c r="S2107" s="246"/>
      <c r="T2107" s="247"/>
      <c r="U2107" s="14"/>
      <c r="V2107" s="14"/>
      <c r="W2107" s="14"/>
      <c r="X2107" s="14"/>
      <c r="Y2107" s="14"/>
      <c r="Z2107" s="14"/>
      <c r="AA2107" s="14"/>
      <c r="AB2107" s="14"/>
      <c r="AC2107" s="14"/>
      <c r="AD2107" s="14"/>
      <c r="AE2107" s="14"/>
      <c r="AT2107" s="248" t="s">
        <v>167</v>
      </c>
      <c r="AU2107" s="248" t="s">
        <v>87</v>
      </c>
      <c r="AV2107" s="14" t="s">
        <v>87</v>
      </c>
      <c r="AW2107" s="14" t="s">
        <v>33</v>
      </c>
      <c r="AX2107" s="14" t="s">
        <v>78</v>
      </c>
      <c r="AY2107" s="248" t="s">
        <v>157</v>
      </c>
    </row>
    <row r="2108" s="14" customFormat="1">
      <c r="A2108" s="14"/>
      <c r="B2108" s="238"/>
      <c r="C2108" s="239"/>
      <c r="D2108" s="229" t="s">
        <v>167</v>
      </c>
      <c r="E2108" s="240" t="s">
        <v>1</v>
      </c>
      <c r="F2108" s="241" t="s">
        <v>3877</v>
      </c>
      <c r="G2108" s="239"/>
      <c r="H2108" s="242">
        <v>42.590000000000003</v>
      </c>
      <c r="I2108" s="243"/>
      <c r="J2108" s="239"/>
      <c r="K2108" s="239"/>
      <c r="L2108" s="244"/>
      <c r="M2108" s="245"/>
      <c r="N2108" s="246"/>
      <c r="O2108" s="246"/>
      <c r="P2108" s="246"/>
      <c r="Q2108" s="246"/>
      <c r="R2108" s="246"/>
      <c r="S2108" s="246"/>
      <c r="T2108" s="247"/>
      <c r="U2108" s="14"/>
      <c r="V2108" s="14"/>
      <c r="W2108" s="14"/>
      <c r="X2108" s="14"/>
      <c r="Y2108" s="14"/>
      <c r="Z2108" s="14"/>
      <c r="AA2108" s="14"/>
      <c r="AB2108" s="14"/>
      <c r="AC2108" s="14"/>
      <c r="AD2108" s="14"/>
      <c r="AE2108" s="14"/>
      <c r="AT2108" s="248" t="s">
        <v>167</v>
      </c>
      <c r="AU2108" s="248" t="s">
        <v>87</v>
      </c>
      <c r="AV2108" s="14" t="s">
        <v>87</v>
      </c>
      <c r="AW2108" s="14" t="s">
        <v>33</v>
      </c>
      <c r="AX2108" s="14" t="s">
        <v>78</v>
      </c>
      <c r="AY2108" s="248" t="s">
        <v>157</v>
      </c>
    </row>
    <row r="2109" s="15" customFormat="1">
      <c r="A2109" s="15"/>
      <c r="B2109" s="249"/>
      <c r="C2109" s="250"/>
      <c r="D2109" s="229" t="s">
        <v>167</v>
      </c>
      <c r="E2109" s="251" t="s">
        <v>1</v>
      </c>
      <c r="F2109" s="252" t="s">
        <v>171</v>
      </c>
      <c r="G2109" s="250"/>
      <c r="H2109" s="253">
        <v>64.939999999999998</v>
      </c>
      <c r="I2109" s="254"/>
      <c r="J2109" s="250"/>
      <c r="K2109" s="250"/>
      <c r="L2109" s="255"/>
      <c r="M2109" s="256"/>
      <c r="N2109" s="257"/>
      <c r="O2109" s="257"/>
      <c r="P2109" s="257"/>
      <c r="Q2109" s="257"/>
      <c r="R2109" s="257"/>
      <c r="S2109" s="257"/>
      <c r="T2109" s="258"/>
      <c r="U2109" s="15"/>
      <c r="V2109" s="15"/>
      <c r="W2109" s="15"/>
      <c r="X2109" s="15"/>
      <c r="Y2109" s="15"/>
      <c r="Z2109" s="15"/>
      <c r="AA2109" s="15"/>
      <c r="AB2109" s="15"/>
      <c r="AC2109" s="15"/>
      <c r="AD2109" s="15"/>
      <c r="AE2109" s="15"/>
      <c r="AT2109" s="259" t="s">
        <v>167</v>
      </c>
      <c r="AU2109" s="259" t="s">
        <v>87</v>
      </c>
      <c r="AV2109" s="15" t="s">
        <v>165</v>
      </c>
      <c r="AW2109" s="15" t="s">
        <v>33</v>
      </c>
      <c r="AX2109" s="15" t="s">
        <v>85</v>
      </c>
      <c r="AY2109" s="259" t="s">
        <v>157</v>
      </c>
    </row>
    <row r="2110" s="2" customFormat="1" ht="49.05" customHeight="1">
      <c r="A2110" s="38"/>
      <c r="B2110" s="39"/>
      <c r="C2110" s="214" t="s">
        <v>3941</v>
      </c>
      <c r="D2110" s="214" t="s">
        <v>160</v>
      </c>
      <c r="E2110" s="215" t="s">
        <v>3942</v>
      </c>
      <c r="F2110" s="216" t="s">
        <v>3943</v>
      </c>
      <c r="G2110" s="217" t="s">
        <v>805</v>
      </c>
      <c r="H2110" s="270"/>
      <c r="I2110" s="219"/>
      <c r="J2110" s="220">
        <f>ROUND(I2110*H2110,2)</f>
        <v>0</v>
      </c>
      <c r="K2110" s="216" t="s">
        <v>164</v>
      </c>
      <c r="L2110" s="44"/>
      <c r="M2110" s="221" t="s">
        <v>1</v>
      </c>
      <c r="N2110" s="222" t="s">
        <v>43</v>
      </c>
      <c r="O2110" s="91"/>
      <c r="P2110" s="223">
        <f>O2110*H2110</f>
        <v>0</v>
      </c>
      <c r="Q2110" s="223">
        <v>0</v>
      </c>
      <c r="R2110" s="223">
        <f>Q2110*H2110</f>
        <v>0</v>
      </c>
      <c r="S2110" s="223">
        <v>0</v>
      </c>
      <c r="T2110" s="224">
        <f>S2110*H2110</f>
        <v>0</v>
      </c>
      <c r="U2110" s="38"/>
      <c r="V2110" s="38"/>
      <c r="W2110" s="38"/>
      <c r="X2110" s="38"/>
      <c r="Y2110" s="38"/>
      <c r="Z2110" s="38"/>
      <c r="AA2110" s="38"/>
      <c r="AB2110" s="38"/>
      <c r="AC2110" s="38"/>
      <c r="AD2110" s="38"/>
      <c r="AE2110" s="38"/>
      <c r="AR2110" s="225" t="s">
        <v>254</v>
      </c>
      <c r="AT2110" s="225" t="s">
        <v>160</v>
      </c>
      <c r="AU2110" s="225" t="s">
        <v>87</v>
      </c>
      <c r="AY2110" s="17" t="s">
        <v>157</v>
      </c>
      <c r="BE2110" s="226">
        <f>IF(N2110="základní",J2110,0)</f>
        <v>0</v>
      </c>
      <c r="BF2110" s="226">
        <f>IF(N2110="snížená",J2110,0)</f>
        <v>0</v>
      </c>
      <c r="BG2110" s="226">
        <f>IF(N2110="zákl. přenesená",J2110,0)</f>
        <v>0</v>
      </c>
      <c r="BH2110" s="226">
        <f>IF(N2110="sníž. přenesená",J2110,0)</f>
        <v>0</v>
      </c>
      <c r="BI2110" s="226">
        <f>IF(N2110="nulová",J2110,0)</f>
        <v>0</v>
      </c>
      <c r="BJ2110" s="17" t="s">
        <v>85</v>
      </c>
      <c r="BK2110" s="226">
        <f>ROUND(I2110*H2110,2)</f>
        <v>0</v>
      </c>
      <c r="BL2110" s="17" t="s">
        <v>254</v>
      </c>
      <c r="BM2110" s="225" t="s">
        <v>3944</v>
      </c>
    </row>
    <row r="2111" s="2" customFormat="1" ht="55.5" customHeight="1">
      <c r="A2111" s="38"/>
      <c r="B2111" s="39"/>
      <c r="C2111" s="214" t="s">
        <v>3945</v>
      </c>
      <c r="D2111" s="214" t="s">
        <v>160</v>
      </c>
      <c r="E2111" s="215" t="s">
        <v>3946</v>
      </c>
      <c r="F2111" s="216" t="s">
        <v>3947</v>
      </c>
      <c r="G2111" s="217" t="s">
        <v>805</v>
      </c>
      <c r="H2111" s="270"/>
      <c r="I2111" s="219"/>
      <c r="J2111" s="220">
        <f>ROUND(I2111*H2111,2)</f>
        <v>0</v>
      </c>
      <c r="K2111" s="216" t="s">
        <v>164</v>
      </c>
      <c r="L2111" s="44"/>
      <c r="M2111" s="221" t="s">
        <v>1</v>
      </c>
      <c r="N2111" s="222" t="s">
        <v>43</v>
      </c>
      <c r="O2111" s="91"/>
      <c r="P2111" s="223">
        <f>O2111*H2111</f>
        <v>0</v>
      </c>
      <c r="Q2111" s="223">
        <v>0</v>
      </c>
      <c r="R2111" s="223">
        <f>Q2111*H2111</f>
        <v>0</v>
      </c>
      <c r="S2111" s="223">
        <v>0</v>
      </c>
      <c r="T2111" s="224">
        <f>S2111*H2111</f>
        <v>0</v>
      </c>
      <c r="U2111" s="38"/>
      <c r="V2111" s="38"/>
      <c r="W2111" s="38"/>
      <c r="X2111" s="38"/>
      <c r="Y2111" s="38"/>
      <c r="Z2111" s="38"/>
      <c r="AA2111" s="38"/>
      <c r="AB2111" s="38"/>
      <c r="AC2111" s="38"/>
      <c r="AD2111" s="38"/>
      <c r="AE2111" s="38"/>
      <c r="AR2111" s="225" t="s">
        <v>254</v>
      </c>
      <c r="AT2111" s="225" t="s">
        <v>160</v>
      </c>
      <c r="AU2111" s="225" t="s">
        <v>87</v>
      </c>
      <c r="AY2111" s="17" t="s">
        <v>157</v>
      </c>
      <c r="BE2111" s="226">
        <f>IF(N2111="základní",J2111,0)</f>
        <v>0</v>
      </c>
      <c r="BF2111" s="226">
        <f>IF(N2111="snížená",J2111,0)</f>
        <v>0</v>
      </c>
      <c r="BG2111" s="226">
        <f>IF(N2111="zákl. přenesená",J2111,0)</f>
        <v>0</v>
      </c>
      <c r="BH2111" s="226">
        <f>IF(N2111="sníž. přenesená",J2111,0)</f>
        <v>0</v>
      </c>
      <c r="BI2111" s="226">
        <f>IF(N2111="nulová",J2111,0)</f>
        <v>0</v>
      </c>
      <c r="BJ2111" s="17" t="s">
        <v>85</v>
      </c>
      <c r="BK2111" s="226">
        <f>ROUND(I2111*H2111,2)</f>
        <v>0</v>
      </c>
      <c r="BL2111" s="17" t="s">
        <v>254</v>
      </c>
      <c r="BM2111" s="225" t="s">
        <v>3948</v>
      </c>
    </row>
    <row r="2112" s="12" customFormat="1" ht="22.8" customHeight="1">
      <c r="A2112" s="12"/>
      <c r="B2112" s="198"/>
      <c r="C2112" s="199"/>
      <c r="D2112" s="200" t="s">
        <v>77</v>
      </c>
      <c r="E2112" s="212" t="s">
        <v>3737</v>
      </c>
      <c r="F2112" s="212" t="s">
        <v>3949</v>
      </c>
      <c r="G2112" s="199"/>
      <c r="H2112" s="199"/>
      <c r="I2112" s="202"/>
      <c r="J2112" s="213">
        <f>BK2112</f>
        <v>0</v>
      </c>
      <c r="K2112" s="199"/>
      <c r="L2112" s="204"/>
      <c r="M2112" s="205"/>
      <c r="N2112" s="206"/>
      <c r="O2112" s="206"/>
      <c r="P2112" s="207">
        <f>SUM(P2113:P2443)</f>
        <v>0</v>
      </c>
      <c r="Q2112" s="206"/>
      <c r="R2112" s="207">
        <f>SUM(R2113:R2443)</f>
        <v>13.606075629999998</v>
      </c>
      <c r="S2112" s="206"/>
      <c r="T2112" s="208">
        <f>SUM(T2113:T2443)</f>
        <v>0</v>
      </c>
      <c r="U2112" s="12"/>
      <c r="V2112" s="12"/>
      <c r="W2112" s="12"/>
      <c r="X2112" s="12"/>
      <c r="Y2112" s="12"/>
      <c r="Z2112" s="12"/>
      <c r="AA2112" s="12"/>
      <c r="AB2112" s="12"/>
      <c r="AC2112" s="12"/>
      <c r="AD2112" s="12"/>
      <c r="AE2112" s="12"/>
      <c r="AR2112" s="209" t="s">
        <v>87</v>
      </c>
      <c r="AT2112" s="210" t="s">
        <v>77</v>
      </c>
      <c r="AU2112" s="210" t="s">
        <v>85</v>
      </c>
      <c r="AY2112" s="209" t="s">
        <v>157</v>
      </c>
      <c r="BK2112" s="211">
        <f>SUM(BK2113:BK2443)</f>
        <v>0</v>
      </c>
    </row>
    <row r="2113" s="2" customFormat="1" ht="24.15" customHeight="1">
      <c r="A2113" s="38"/>
      <c r="B2113" s="39"/>
      <c r="C2113" s="214" t="s">
        <v>3950</v>
      </c>
      <c r="D2113" s="214" t="s">
        <v>160</v>
      </c>
      <c r="E2113" s="215" t="s">
        <v>3951</v>
      </c>
      <c r="F2113" s="216" t="s">
        <v>3952</v>
      </c>
      <c r="G2113" s="217" t="s">
        <v>174</v>
      </c>
      <c r="H2113" s="218">
        <v>431.69400000000002</v>
      </c>
      <c r="I2113" s="219"/>
      <c r="J2113" s="220">
        <f>ROUND(I2113*H2113,2)</f>
        <v>0</v>
      </c>
      <c r="K2113" s="216" t="s">
        <v>164</v>
      </c>
      <c r="L2113" s="44"/>
      <c r="M2113" s="221" t="s">
        <v>1</v>
      </c>
      <c r="N2113" s="222" t="s">
        <v>43</v>
      </c>
      <c r="O2113" s="91"/>
      <c r="P2113" s="223">
        <f>O2113*H2113</f>
        <v>0</v>
      </c>
      <c r="Q2113" s="223">
        <v>0</v>
      </c>
      <c r="R2113" s="223">
        <f>Q2113*H2113</f>
        <v>0</v>
      </c>
      <c r="S2113" s="223">
        <v>0</v>
      </c>
      <c r="T2113" s="224">
        <f>S2113*H2113</f>
        <v>0</v>
      </c>
      <c r="U2113" s="38"/>
      <c r="V2113" s="38"/>
      <c r="W2113" s="38"/>
      <c r="X2113" s="38"/>
      <c r="Y2113" s="38"/>
      <c r="Z2113" s="38"/>
      <c r="AA2113" s="38"/>
      <c r="AB2113" s="38"/>
      <c r="AC2113" s="38"/>
      <c r="AD2113" s="38"/>
      <c r="AE2113" s="38"/>
      <c r="AR2113" s="225" t="s">
        <v>254</v>
      </c>
      <c r="AT2113" s="225" t="s">
        <v>160</v>
      </c>
      <c r="AU2113" s="225" t="s">
        <v>87</v>
      </c>
      <c r="AY2113" s="17" t="s">
        <v>157</v>
      </c>
      <c r="BE2113" s="226">
        <f>IF(N2113="základní",J2113,0)</f>
        <v>0</v>
      </c>
      <c r="BF2113" s="226">
        <f>IF(N2113="snížená",J2113,0)</f>
        <v>0</v>
      </c>
      <c r="BG2113" s="226">
        <f>IF(N2113="zákl. přenesená",J2113,0)</f>
        <v>0</v>
      </c>
      <c r="BH2113" s="226">
        <f>IF(N2113="sníž. přenesená",J2113,0)</f>
        <v>0</v>
      </c>
      <c r="BI2113" s="226">
        <f>IF(N2113="nulová",J2113,0)</f>
        <v>0</v>
      </c>
      <c r="BJ2113" s="17" t="s">
        <v>85</v>
      </c>
      <c r="BK2113" s="226">
        <f>ROUND(I2113*H2113,2)</f>
        <v>0</v>
      </c>
      <c r="BL2113" s="17" t="s">
        <v>254</v>
      </c>
      <c r="BM2113" s="225" t="s">
        <v>3953</v>
      </c>
    </row>
    <row r="2114" s="13" customFormat="1">
      <c r="A2114" s="13"/>
      <c r="B2114" s="227"/>
      <c r="C2114" s="228"/>
      <c r="D2114" s="229" t="s">
        <v>167</v>
      </c>
      <c r="E2114" s="230" t="s">
        <v>1</v>
      </c>
      <c r="F2114" s="231" t="s">
        <v>189</v>
      </c>
      <c r="G2114" s="228"/>
      <c r="H2114" s="230" t="s">
        <v>1</v>
      </c>
      <c r="I2114" s="232"/>
      <c r="J2114" s="228"/>
      <c r="K2114" s="228"/>
      <c r="L2114" s="233"/>
      <c r="M2114" s="234"/>
      <c r="N2114" s="235"/>
      <c r="O2114" s="235"/>
      <c r="P2114" s="235"/>
      <c r="Q2114" s="235"/>
      <c r="R2114" s="235"/>
      <c r="S2114" s="235"/>
      <c r="T2114" s="236"/>
      <c r="U2114" s="13"/>
      <c r="V2114" s="13"/>
      <c r="W2114" s="13"/>
      <c r="X2114" s="13"/>
      <c r="Y2114" s="13"/>
      <c r="Z2114" s="13"/>
      <c r="AA2114" s="13"/>
      <c r="AB2114" s="13"/>
      <c r="AC2114" s="13"/>
      <c r="AD2114" s="13"/>
      <c r="AE2114" s="13"/>
      <c r="AT2114" s="237" t="s">
        <v>167</v>
      </c>
      <c r="AU2114" s="237" t="s">
        <v>87</v>
      </c>
      <c r="AV2114" s="13" t="s">
        <v>85</v>
      </c>
      <c r="AW2114" s="13" t="s">
        <v>33</v>
      </c>
      <c r="AX2114" s="13" t="s">
        <v>78</v>
      </c>
      <c r="AY2114" s="237" t="s">
        <v>157</v>
      </c>
    </row>
    <row r="2115" s="14" customFormat="1">
      <c r="A2115" s="14"/>
      <c r="B2115" s="238"/>
      <c r="C2115" s="239"/>
      <c r="D2115" s="229" t="s">
        <v>167</v>
      </c>
      <c r="E2115" s="240" t="s">
        <v>1</v>
      </c>
      <c r="F2115" s="241" t="s">
        <v>3954</v>
      </c>
      <c r="G2115" s="239"/>
      <c r="H2115" s="242">
        <v>23.288</v>
      </c>
      <c r="I2115" s="243"/>
      <c r="J2115" s="239"/>
      <c r="K2115" s="239"/>
      <c r="L2115" s="244"/>
      <c r="M2115" s="245"/>
      <c r="N2115" s="246"/>
      <c r="O2115" s="246"/>
      <c r="P2115" s="246"/>
      <c r="Q2115" s="246"/>
      <c r="R2115" s="246"/>
      <c r="S2115" s="246"/>
      <c r="T2115" s="247"/>
      <c r="U2115" s="14"/>
      <c r="V2115" s="14"/>
      <c r="W2115" s="14"/>
      <c r="X2115" s="14"/>
      <c r="Y2115" s="14"/>
      <c r="Z2115" s="14"/>
      <c r="AA2115" s="14"/>
      <c r="AB2115" s="14"/>
      <c r="AC2115" s="14"/>
      <c r="AD2115" s="14"/>
      <c r="AE2115" s="14"/>
      <c r="AT2115" s="248" t="s">
        <v>167</v>
      </c>
      <c r="AU2115" s="248" t="s">
        <v>87</v>
      </c>
      <c r="AV2115" s="14" t="s">
        <v>87</v>
      </c>
      <c r="AW2115" s="14" t="s">
        <v>33</v>
      </c>
      <c r="AX2115" s="14" t="s">
        <v>78</v>
      </c>
      <c r="AY2115" s="248" t="s">
        <v>157</v>
      </c>
    </row>
    <row r="2116" s="14" customFormat="1">
      <c r="A2116" s="14"/>
      <c r="B2116" s="238"/>
      <c r="C2116" s="239"/>
      <c r="D2116" s="229" t="s">
        <v>167</v>
      </c>
      <c r="E2116" s="240" t="s">
        <v>1</v>
      </c>
      <c r="F2116" s="241" t="s">
        <v>3955</v>
      </c>
      <c r="G2116" s="239"/>
      <c r="H2116" s="242">
        <v>6.1500000000000004</v>
      </c>
      <c r="I2116" s="243"/>
      <c r="J2116" s="239"/>
      <c r="K2116" s="239"/>
      <c r="L2116" s="244"/>
      <c r="M2116" s="245"/>
      <c r="N2116" s="246"/>
      <c r="O2116" s="246"/>
      <c r="P2116" s="246"/>
      <c r="Q2116" s="246"/>
      <c r="R2116" s="246"/>
      <c r="S2116" s="246"/>
      <c r="T2116" s="247"/>
      <c r="U2116" s="14"/>
      <c r="V2116" s="14"/>
      <c r="W2116" s="14"/>
      <c r="X2116" s="14"/>
      <c r="Y2116" s="14"/>
      <c r="Z2116" s="14"/>
      <c r="AA2116" s="14"/>
      <c r="AB2116" s="14"/>
      <c r="AC2116" s="14"/>
      <c r="AD2116" s="14"/>
      <c r="AE2116" s="14"/>
      <c r="AT2116" s="248" t="s">
        <v>167</v>
      </c>
      <c r="AU2116" s="248" t="s">
        <v>87</v>
      </c>
      <c r="AV2116" s="14" t="s">
        <v>87</v>
      </c>
      <c r="AW2116" s="14" t="s">
        <v>33</v>
      </c>
      <c r="AX2116" s="14" t="s">
        <v>78</v>
      </c>
      <c r="AY2116" s="248" t="s">
        <v>157</v>
      </c>
    </row>
    <row r="2117" s="14" customFormat="1">
      <c r="A2117" s="14"/>
      <c r="B2117" s="238"/>
      <c r="C2117" s="239"/>
      <c r="D2117" s="229" t="s">
        <v>167</v>
      </c>
      <c r="E2117" s="240" t="s">
        <v>1</v>
      </c>
      <c r="F2117" s="241" t="s">
        <v>3956</v>
      </c>
      <c r="G2117" s="239"/>
      <c r="H2117" s="242">
        <v>6</v>
      </c>
      <c r="I2117" s="243"/>
      <c r="J2117" s="239"/>
      <c r="K2117" s="239"/>
      <c r="L2117" s="244"/>
      <c r="M2117" s="245"/>
      <c r="N2117" s="246"/>
      <c r="O2117" s="246"/>
      <c r="P2117" s="246"/>
      <c r="Q2117" s="246"/>
      <c r="R2117" s="246"/>
      <c r="S2117" s="246"/>
      <c r="T2117" s="247"/>
      <c r="U2117" s="14"/>
      <c r="V2117" s="14"/>
      <c r="W2117" s="14"/>
      <c r="X2117" s="14"/>
      <c r="Y2117" s="14"/>
      <c r="Z2117" s="14"/>
      <c r="AA2117" s="14"/>
      <c r="AB2117" s="14"/>
      <c r="AC2117" s="14"/>
      <c r="AD2117" s="14"/>
      <c r="AE2117" s="14"/>
      <c r="AT2117" s="248" t="s">
        <v>167</v>
      </c>
      <c r="AU2117" s="248" t="s">
        <v>87</v>
      </c>
      <c r="AV2117" s="14" t="s">
        <v>87</v>
      </c>
      <c r="AW2117" s="14" t="s">
        <v>33</v>
      </c>
      <c r="AX2117" s="14" t="s">
        <v>78</v>
      </c>
      <c r="AY2117" s="248" t="s">
        <v>157</v>
      </c>
    </row>
    <row r="2118" s="14" customFormat="1">
      <c r="A2118" s="14"/>
      <c r="B2118" s="238"/>
      <c r="C2118" s="239"/>
      <c r="D2118" s="229" t="s">
        <v>167</v>
      </c>
      <c r="E2118" s="240" t="s">
        <v>1</v>
      </c>
      <c r="F2118" s="241" t="s">
        <v>3957</v>
      </c>
      <c r="G2118" s="239"/>
      <c r="H2118" s="242">
        <v>8.1379999999999999</v>
      </c>
      <c r="I2118" s="243"/>
      <c r="J2118" s="239"/>
      <c r="K2118" s="239"/>
      <c r="L2118" s="244"/>
      <c r="M2118" s="245"/>
      <c r="N2118" s="246"/>
      <c r="O2118" s="246"/>
      <c r="P2118" s="246"/>
      <c r="Q2118" s="246"/>
      <c r="R2118" s="246"/>
      <c r="S2118" s="246"/>
      <c r="T2118" s="247"/>
      <c r="U2118" s="14"/>
      <c r="V2118" s="14"/>
      <c r="W2118" s="14"/>
      <c r="X2118" s="14"/>
      <c r="Y2118" s="14"/>
      <c r="Z2118" s="14"/>
      <c r="AA2118" s="14"/>
      <c r="AB2118" s="14"/>
      <c r="AC2118" s="14"/>
      <c r="AD2118" s="14"/>
      <c r="AE2118" s="14"/>
      <c r="AT2118" s="248" t="s">
        <v>167</v>
      </c>
      <c r="AU2118" s="248" t="s">
        <v>87</v>
      </c>
      <c r="AV2118" s="14" t="s">
        <v>87</v>
      </c>
      <c r="AW2118" s="14" t="s">
        <v>33</v>
      </c>
      <c r="AX2118" s="14" t="s">
        <v>78</v>
      </c>
      <c r="AY2118" s="248" t="s">
        <v>157</v>
      </c>
    </row>
    <row r="2119" s="14" customFormat="1">
      <c r="A2119" s="14"/>
      <c r="B2119" s="238"/>
      <c r="C2119" s="239"/>
      <c r="D2119" s="229" t="s">
        <v>167</v>
      </c>
      <c r="E2119" s="240" t="s">
        <v>1</v>
      </c>
      <c r="F2119" s="241" t="s">
        <v>3958</v>
      </c>
      <c r="G2119" s="239"/>
      <c r="H2119" s="242">
        <v>5.8949999999999996</v>
      </c>
      <c r="I2119" s="243"/>
      <c r="J2119" s="239"/>
      <c r="K2119" s="239"/>
      <c r="L2119" s="244"/>
      <c r="M2119" s="245"/>
      <c r="N2119" s="246"/>
      <c r="O2119" s="246"/>
      <c r="P2119" s="246"/>
      <c r="Q2119" s="246"/>
      <c r="R2119" s="246"/>
      <c r="S2119" s="246"/>
      <c r="T2119" s="247"/>
      <c r="U2119" s="14"/>
      <c r="V2119" s="14"/>
      <c r="W2119" s="14"/>
      <c r="X2119" s="14"/>
      <c r="Y2119" s="14"/>
      <c r="Z2119" s="14"/>
      <c r="AA2119" s="14"/>
      <c r="AB2119" s="14"/>
      <c r="AC2119" s="14"/>
      <c r="AD2119" s="14"/>
      <c r="AE2119" s="14"/>
      <c r="AT2119" s="248" t="s">
        <v>167</v>
      </c>
      <c r="AU2119" s="248" t="s">
        <v>87</v>
      </c>
      <c r="AV2119" s="14" t="s">
        <v>87</v>
      </c>
      <c r="AW2119" s="14" t="s">
        <v>33</v>
      </c>
      <c r="AX2119" s="14" t="s">
        <v>78</v>
      </c>
      <c r="AY2119" s="248" t="s">
        <v>157</v>
      </c>
    </row>
    <row r="2120" s="14" customFormat="1">
      <c r="A2120" s="14"/>
      <c r="B2120" s="238"/>
      <c r="C2120" s="239"/>
      <c r="D2120" s="229" t="s">
        <v>167</v>
      </c>
      <c r="E2120" s="240" t="s">
        <v>1</v>
      </c>
      <c r="F2120" s="241" t="s">
        <v>3959</v>
      </c>
      <c r="G2120" s="239"/>
      <c r="H2120" s="242">
        <v>5.5499999999999998</v>
      </c>
      <c r="I2120" s="243"/>
      <c r="J2120" s="239"/>
      <c r="K2120" s="239"/>
      <c r="L2120" s="244"/>
      <c r="M2120" s="245"/>
      <c r="N2120" s="246"/>
      <c r="O2120" s="246"/>
      <c r="P2120" s="246"/>
      <c r="Q2120" s="246"/>
      <c r="R2120" s="246"/>
      <c r="S2120" s="246"/>
      <c r="T2120" s="247"/>
      <c r="U2120" s="14"/>
      <c r="V2120" s="14"/>
      <c r="W2120" s="14"/>
      <c r="X2120" s="14"/>
      <c r="Y2120" s="14"/>
      <c r="Z2120" s="14"/>
      <c r="AA2120" s="14"/>
      <c r="AB2120" s="14"/>
      <c r="AC2120" s="14"/>
      <c r="AD2120" s="14"/>
      <c r="AE2120" s="14"/>
      <c r="AT2120" s="248" t="s">
        <v>167</v>
      </c>
      <c r="AU2120" s="248" t="s">
        <v>87</v>
      </c>
      <c r="AV2120" s="14" t="s">
        <v>87</v>
      </c>
      <c r="AW2120" s="14" t="s">
        <v>33</v>
      </c>
      <c r="AX2120" s="14" t="s">
        <v>78</v>
      </c>
      <c r="AY2120" s="248" t="s">
        <v>157</v>
      </c>
    </row>
    <row r="2121" s="14" customFormat="1">
      <c r="A2121" s="14"/>
      <c r="B2121" s="238"/>
      <c r="C2121" s="239"/>
      <c r="D2121" s="229" t="s">
        <v>167</v>
      </c>
      <c r="E2121" s="240" t="s">
        <v>1</v>
      </c>
      <c r="F2121" s="241" t="s">
        <v>3960</v>
      </c>
      <c r="G2121" s="239"/>
      <c r="H2121" s="242">
        <v>22.658000000000001</v>
      </c>
      <c r="I2121" s="243"/>
      <c r="J2121" s="239"/>
      <c r="K2121" s="239"/>
      <c r="L2121" s="244"/>
      <c r="M2121" s="245"/>
      <c r="N2121" s="246"/>
      <c r="O2121" s="246"/>
      <c r="P2121" s="246"/>
      <c r="Q2121" s="246"/>
      <c r="R2121" s="246"/>
      <c r="S2121" s="246"/>
      <c r="T2121" s="247"/>
      <c r="U2121" s="14"/>
      <c r="V2121" s="14"/>
      <c r="W2121" s="14"/>
      <c r="X2121" s="14"/>
      <c r="Y2121" s="14"/>
      <c r="Z2121" s="14"/>
      <c r="AA2121" s="14"/>
      <c r="AB2121" s="14"/>
      <c r="AC2121" s="14"/>
      <c r="AD2121" s="14"/>
      <c r="AE2121" s="14"/>
      <c r="AT2121" s="248" t="s">
        <v>167</v>
      </c>
      <c r="AU2121" s="248" t="s">
        <v>87</v>
      </c>
      <c r="AV2121" s="14" t="s">
        <v>87</v>
      </c>
      <c r="AW2121" s="14" t="s">
        <v>33</v>
      </c>
      <c r="AX2121" s="14" t="s">
        <v>78</v>
      </c>
      <c r="AY2121" s="248" t="s">
        <v>157</v>
      </c>
    </row>
    <row r="2122" s="14" customFormat="1">
      <c r="A2122" s="14"/>
      <c r="B2122" s="238"/>
      <c r="C2122" s="239"/>
      <c r="D2122" s="229" t="s">
        <v>167</v>
      </c>
      <c r="E2122" s="240" t="s">
        <v>1</v>
      </c>
      <c r="F2122" s="241" t="s">
        <v>3961</v>
      </c>
      <c r="G2122" s="239"/>
      <c r="H2122" s="242">
        <v>22.658000000000001</v>
      </c>
      <c r="I2122" s="243"/>
      <c r="J2122" s="239"/>
      <c r="K2122" s="239"/>
      <c r="L2122" s="244"/>
      <c r="M2122" s="245"/>
      <c r="N2122" s="246"/>
      <c r="O2122" s="246"/>
      <c r="P2122" s="246"/>
      <c r="Q2122" s="246"/>
      <c r="R2122" s="246"/>
      <c r="S2122" s="246"/>
      <c r="T2122" s="247"/>
      <c r="U2122" s="14"/>
      <c r="V2122" s="14"/>
      <c r="W2122" s="14"/>
      <c r="X2122" s="14"/>
      <c r="Y2122" s="14"/>
      <c r="Z2122" s="14"/>
      <c r="AA2122" s="14"/>
      <c r="AB2122" s="14"/>
      <c r="AC2122" s="14"/>
      <c r="AD2122" s="14"/>
      <c r="AE2122" s="14"/>
      <c r="AT2122" s="248" t="s">
        <v>167</v>
      </c>
      <c r="AU2122" s="248" t="s">
        <v>87</v>
      </c>
      <c r="AV2122" s="14" t="s">
        <v>87</v>
      </c>
      <c r="AW2122" s="14" t="s">
        <v>33</v>
      </c>
      <c r="AX2122" s="14" t="s">
        <v>78</v>
      </c>
      <c r="AY2122" s="248" t="s">
        <v>157</v>
      </c>
    </row>
    <row r="2123" s="14" customFormat="1">
      <c r="A2123" s="14"/>
      <c r="B2123" s="238"/>
      <c r="C2123" s="239"/>
      <c r="D2123" s="229" t="s">
        <v>167</v>
      </c>
      <c r="E2123" s="240" t="s">
        <v>1</v>
      </c>
      <c r="F2123" s="241" t="s">
        <v>3962</v>
      </c>
      <c r="G2123" s="239"/>
      <c r="H2123" s="242">
        <v>6.1500000000000004</v>
      </c>
      <c r="I2123" s="243"/>
      <c r="J2123" s="239"/>
      <c r="K2123" s="239"/>
      <c r="L2123" s="244"/>
      <c r="M2123" s="245"/>
      <c r="N2123" s="246"/>
      <c r="O2123" s="246"/>
      <c r="P2123" s="246"/>
      <c r="Q2123" s="246"/>
      <c r="R2123" s="246"/>
      <c r="S2123" s="246"/>
      <c r="T2123" s="247"/>
      <c r="U2123" s="14"/>
      <c r="V2123" s="14"/>
      <c r="W2123" s="14"/>
      <c r="X2123" s="14"/>
      <c r="Y2123" s="14"/>
      <c r="Z2123" s="14"/>
      <c r="AA2123" s="14"/>
      <c r="AB2123" s="14"/>
      <c r="AC2123" s="14"/>
      <c r="AD2123" s="14"/>
      <c r="AE2123" s="14"/>
      <c r="AT2123" s="248" t="s">
        <v>167</v>
      </c>
      <c r="AU2123" s="248" t="s">
        <v>87</v>
      </c>
      <c r="AV2123" s="14" t="s">
        <v>87</v>
      </c>
      <c r="AW2123" s="14" t="s">
        <v>33</v>
      </c>
      <c r="AX2123" s="14" t="s">
        <v>78</v>
      </c>
      <c r="AY2123" s="248" t="s">
        <v>157</v>
      </c>
    </row>
    <row r="2124" s="14" customFormat="1">
      <c r="A2124" s="14"/>
      <c r="B2124" s="238"/>
      <c r="C2124" s="239"/>
      <c r="D2124" s="229" t="s">
        <v>167</v>
      </c>
      <c r="E2124" s="240" t="s">
        <v>1</v>
      </c>
      <c r="F2124" s="241" t="s">
        <v>3963</v>
      </c>
      <c r="G2124" s="239"/>
      <c r="H2124" s="242">
        <v>4.6500000000000004</v>
      </c>
      <c r="I2124" s="243"/>
      <c r="J2124" s="239"/>
      <c r="K2124" s="239"/>
      <c r="L2124" s="244"/>
      <c r="M2124" s="245"/>
      <c r="N2124" s="246"/>
      <c r="O2124" s="246"/>
      <c r="P2124" s="246"/>
      <c r="Q2124" s="246"/>
      <c r="R2124" s="246"/>
      <c r="S2124" s="246"/>
      <c r="T2124" s="247"/>
      <c r="U2124" s="14"/>
      <c r="V2124" s="14"/>
      <c r="W2124" s="14"/>
      <c r="X2124" s="14"/>
      <c r="Y2124" s="14"/>
      <c r="Z2124" s="14"/>
      <c r="AA2124" s="14"/>
      <c r="AB2124" s="14"/>
      <c r="AC2124" s="14"/>
      <c r="AD2124" s="14"/>
      <c r="AE2124" s="14"/>
      <c r="AT2124" s="248" t="s">
        <v>167</v>
      </c>
      <c r="AU2124" s="248" t="s">
        <v>87</v>
      </c>
      <c r="AV2124" s="14" t="s">
        <v>87</v>
      </c>
      <c r="AW2124" s="14" t="s">
        <v>33</v>
      </c>
      <c r="AX2124" s="14" t="s">
        <v>78</v>
      </c>
      <c r="AY2124" s="248" t="s">
        <v>157</v>
      </c>
    </row>
    <row r="2125" s="14" customFormat="1">
      <c r="A2125" s="14"/>
      <c r="B2125" s="238"/>
      <c r="C2125" s="239"/>
      <c r="D2125" s="229" t="s">
        <v>167</v>
      </c>
      <c r="E2125" s="240" t="s">
        <v>1</v>
      </c>
      <c r="F2125" s="241" t="s">
        <v>3964</v>
      </c>
      <c r="G2125" s="239"/>
      <c r="H2125" s="242">
        <v>4.9950000000000001</v>
      </c>
      <c r="I2125" s="243"/>
      <c r="J2125" s="239"/>
      <c r="K2125" s="239"/>
      <c r="L2125" s="244"/>
      <c r="M2125" s="245"/>
      <c r="N2125" s="246"/>
      <c r="O2125" s="246"/>
      <c r="P2125" s="246"/>
      <c r="Q2125" s="246"/>
      <c r="R2125" s="246"/>
      <c r="S2125" s="246"/>
      <c r="T2125" s="247"/>
      <c r="U2125" s="14"/>
      <c r="V2125" s="14"/>
      <c r="W2125" s="14"/>
      <c r="X2125" s="14"/>
      <c r="Y2125" s="14"/>
      <c r="Z2125" s="14"/>
      <c r="AA2125" s="14"/>
      <c r="AB2125" s="14"/>
      <c r="AC2125" s="14"/>
      <c r="AD2125" s="14"/>
      <c r="AE2125" s="14"/>
      <c r="AT2125" s="248" t="s">
        <v>167</v>
      </c>
      <c r="AU2125" s="248" t="s">
        <v>87</v>
      </c>
      <c r="AV2125" s="14" t="s">
        <v>87</v>
      </c>
      <c r="AW2125" s="14" t="s">
        <v>33</v>
      </c>
      <c r="AX2125" s="14" t="s">
        <v>78</v>
      </c>
      <c r="AY2125" s="248" t="s">
        <v>157</v>
      </c>
    </row>
    <row r="2126" s="14" customFormat="1">
      <c r="A2126" s="14"/>
      <c r="B2126" s="238"/>
      <c r="C2126" s="239"/>
      <c r="D2126" s="229" t="s">
        <v>167</v>
      </c>
      <c r="E2126" s="240" t="s">
        <v>1</v>
      </c>
      <c r="F2126" s="241" t="s">
        <v>3964</v>
      </c>
      <c r="G2126" s="239"/>
      <c r="H2126" s="242">
        <v>4.9950000000000001</v>
      </c>
      <c r="I2126" s="243"/>
      <c r="J2126" s="239"/>
      <c r="K2126" s="239"/>
      <c r="L2126" s="244"/>
      <c r="M2126" s="245"/>
      <c r="N2126" s="246"/>
      <c r="O2126" s="246"/>
      <c r="P2126" s="246"/>
      <c r="Q2126" s="246"/>
      <c r="R2126" s="246"/>
      <c r="S2126" s="246"/>
      <c r="T2126" s="247"/>
      <c r="U2126" s="14"/>
      <c r="V2126" s="14"/>
      <c r="W2126" s="14"/>
      <c r="X2126" s="14"/>
      <c r="Y2126" s="14"/>
      <c r="Z2126" s="14"/>
      <c r="AA2126" s="14"/>
      <c r="AB2126" s="14"/>
      <c r="AC2126" s="14"/>
      <c r="AD2126" s="14"/>
      <c r="AE2126" s="14"/>
      <c r="AT2126" s="248" t="s">
        <v>167</v>
      </c>
      <c r="AU2126" s="248" t="s">
        <v>87</v>
      </c>
      <c r="AV2126" s="14" t="s">
        <v>87</v>
      </c>
      <c r="AW2126" s="14" t="s">
        <v>33</v>
      </c>
      <c r="AX2126" s="14" t="s">
        <v>78</v>
      </c>
      <c r="AY2126" s="248" t="s">
        <v>157</v>
      </c>
    </row>
    <row r="2127" s="14" customFormat="1">
      <c r="A2127" s="14"/>
      <c r="B2127" s="238"/>
      <c r="C2127" s="239"/>
      <c r="D2127" s="229" t="s">
        <v>167</v>
      </c>
      <c r="E2127" s="240" t="s">
        <v>1</v>
      </c>
      <c r="F2127" s="241" t="s">
        <v>3965</v>
      </c>
      <c r="G2127" s="239"/>
      <c r="H2127" s="242">
        <v>8</v>
      </c>
      <c r="I2127" s="243"/>
      <c r="J2127" s="239"/>
      <c r="K2127" s="239"/>
      <c r="L2127" s="244"/>
      <c r="M2127" s="245"/>
      <c r="N2127" s="246"/>
      <c r="O2127" s="246"/>
      <c r="P2127" s="246"/>
      <c r="Q2127" s="246"/>
      <c r="R2127" s="246"/>
      <c r="S2127" s="246"/>
      <c r="T2127" s="247"/>
      <c r="U2127" s="14"/>
      <c r="V2127" s="14"/>
      <c r="W2127" s="14"/>
      <c r="X2127" s="14"/>
      <c r="Y2127" s="14"/>
      <c r="Z2127" s="14"/>
      <c r="AA2127" s="14"/>
      <c r="AB2127" s="14"/>
      <c r="AC2127" s="14"/>
      <c r="AD2127" s="14"/>
      <c r="AE2127" s="14"/>
      <c r="AT2127" s="248" t="s">
        <v>167</v>
      </c>
      <c r="AU2127" s="248" t="s">
        <v>87</v>
      </c>
      <c r="AV2127" s="14" t="s">
        <v>87</v>
      </c>
      <c r="AW2127" s="14" t="s">
        <v>33</v>
      </c>
      <c r="AX2127" s="14" t="s">
        <v>78</v>
      </c>
      <c r="AY2127" s="248" t="s">
        <v>157</v>
      </c>
    </row>
    <row r="2128" s="14" customFormat="1">
      <c r="A2128" s="14"/>
      <c r="B2128" s="238"/>
      <c r="C2128" s="239"/>
      <c r="D2128" s="229" t="s">
        <v>167</v>
      </c>
      <c r="E2128" s="240" t="s">
        <v>1</v>
      </c>
      <c r="F2128" s="241" t="s">
        <v>3966</v>
      </c>
      <c r="G2128" s="239"/>
      <c r="H2128" s="242">
        <v>4.6950000000000003</v>
      </c>
      <c r="I2128" s="243"/>
      <c r="J2128" s="239"/>
      <c r="K2128" s="239"/>
      <c r="L2128" s="244"/>
      <c r="M2128" s="245"/>
      <c r="N2128" s="246"/>
      <c r="O2128" s="246"/>
      <c r="P2128" s="246"/>
      <c r="Q2128" s="246"/>
      <c r="R2128" s="246"/>
      <c r="S2128" s="246"/>
      <c r="T2128" s="247"/>
      <c r="U2128" s="14"/>
      <c r="V2128" s="14"/>
      <c r="W2128" s="14"/>
      <c r="X2128" s="14"/>
      <c r="Y2128" s="14"/>
      <c r="Z2128" s="14"/>
      <c r="AA2128" s="14"/>
      <c r="AB2128" s="14"/>
      <c r="AC2128" s="14"/>
      <c r="AD2128" s="14"/>
      <c r="AE2128" s="14"/>
      <c r="AT2128" s="248" t="s">
        <v>167</v>
      </c>
      <c r="AU2128" s="248" t="s">
        <v>87</v>
      </c>
      <c r="AV2128" s="14" t="s">
        <v>87</v>
      </c>
      <c r="AW2128" s="14" t="s">
        <v>33</v>
      </c>
      <c r="AX2128" s="14" t="s">
        <v>78</v>
      </c>
      <c r="AY2128" s="248" t="s">
        <v>157</v>
      </c>
    </row>
    <row r="2129" s="13" customFormat="1">
      <c r="A2129" s="13"/>
      <c r="B2129" s="227"/>
      <c r="C2129" s="228"/>
      <c r="D2129" s="229" t="s">
        <v>167</v>
      </c>
      <c r="E2129" s="230" t="s">
        <v>1</v>
      </c>
      <c r="F2129" s="231" t="s">
        <v>178</v>
      </c>
      <c r="G2129" s="228"/>
      <c r="H2129" s="230" t="s">
        <v>1</v>
      </c>
      <c r="I2129" s="232"/>
      <c r="J2129" s="228"/>
      <c r="K2129" s="228"/>
      <c r="L2129" s="233"/>
      <c r="M2129" s="234"/>
      <c r="N2129" s="235"/>
      <c r="O2129" s="235"/>
      <c r="P2129" s="235"/>
      <c r="Q2129" s="235"/>
      <c r="R2129" s="235"/>
      <c r="S2129" s="235"/>
      <c r="T2129" s="236"/>
      <c r="U2129" s="13"/>
      <c r="V2129" s="13"/>
      <c r="W2129" s="13"/>
      <c r="X2129" s="13"/>
      <c r="Y2129" s="13"/>
      <c r="Z2129" s="13"/>
      <c r="AA2129" s="13"/>
      <c r="AB2129" s="13"/>
      <c r="AC2129" s="13"/>
      <c r="AD2129" s="13"/>
      <c r="AE2129" s="13"/>
      <c r="AT2129" s="237" t="s">
        <v>167</v>
      </c>
      <c r="AU2129" s="237" t="s">
        <v>87</v>
      </c>
      <c r="AV2129" s="13" t="s">
        <v>85</v>
      </c>
      <c r="AW2129" s="13" t="s">
        <v>33</v>
      </c>
      <c r="AX2129" s="13" t="s">
        <v>78</v>
      </c>
      <c r="AY2129" s="237" t="s">
        <v>157</v>
      </c>
    </row>
    <row r="2130" s="14" customFormat="1">
      <c r="A2130" s="14"/>
      <c r="B2130" s="238"/>
      <c r="C2130" s="239"/>
      <c r="D2130" s="229" t="s">
        <v>167</v>
      </c>
      <c r="E2130" s="240" t="s">
        <v>1</v>
      </c>
      <c r="F2130" s="241" t="s">
        <v>3967</v>
      </c>
      <c r="G2130" s="239"/>
      <c r="H2130" s="242">
        <v>4.0519999999999996</v>
      </c>
      <c r="I2130" s="243"/>
      <c r="J2130" s="239"/>
      <c r="K2130" s="239"/>
      <c r="L2130" s="244"/>
      <c r="M2130" s="245"/>
      <c r="N2130" s="246"/>
      <c r="O2130" s="246"/>
      <c r="P2130" s="246"/>
      <c r="Q2130" s="246"/>
      <c r="R2130" s="246"/>
      <c r="S2130" s="246"/>
      <c r="T2130" s="247"/>
      <c r="U2130" s="14"/>
      <c r="V2130" s="14"/>
      <c r="W2130" s="14"/>
      <c r="X2130" s="14"/>
      <c r="Y2130" s="14"/>
      <c r="Z2130" s="14"/>
      <c r="AA2130" s="14"/>
      <c r="AB2130" s="14"/>
      <c r="AC2130" s="14"/>
      <c r="AD2130" s="14"/>
      <c r="AE2130" s="14"/>
      <c r="AT2130" s="248" t="s">
        <v>167</v>
      </c>
      <c r="AU2130" s="248" t="s">
        <v>87</v>
      </c>
      <c r="AV2130" s="14" t="s">
        <v>87</v>
      </c>
      <c r="AW2130" s="14" t="s">
        <v>33</v>
      </c>
      <c r="AX2130" s="14" t="s">
        <v>78</v>
      </c>
      <c r="AY2130" s="248" t="s">
        <v>157</v>
      </c>
    </row>
    <row r="2131" s="14" customFormat="1">
      <c r="A2131" s="14"/>
      <c r="B2131" s="238"/>
      <c r="C2131" s="239"/>
      <c r="D2131" s="229" t="s">
        <v>167</v>
      </c>
      <c r="E2131" s="240" t="s">
        <v>1</v>
      </c>
      <c r="F2131" s="241" t="s">
        <v>3968</v>
      </c>
      <c r="G2131" s="239"/>
      <c r="H2131" s="242">
        <v>29.036999999999999</v>
      </c>
      <c r="I2131" s="243"/>
      <c r="J2131" s="239"/>
      <c r="K2131" s="239"/>
      <c r="L2131" s="244"/>
      <c r="M2131" s="245"/>
      <c r="N2131" s="246"/>
      <c r="O2131" s="246"/>
      <c r="P2131" s="246"/>
      <c r="Q2131" s="246"/>
      <c r="R2131" s="246"/>
      <c r="S2131" s="246"/>
      <c r="T2131" s="247"/>
      <c r="U2131" s="14"/>
      <c r="V2131" s="14"/>
      <c r="W2131" s="14"/>
      <c r="X2131" s="14"/>
      <c r="Y2131" s="14"/>
      <c r="Z2131" s="14"/>
      <c r="AA2131" s="14"/>
      <c r="AB2131" s="14"/>
      <c r="AC2131" s="14"/>
      <c r="AD2131" s="14"/>
      <c r="AE2131" s="14"/>
      <c r="AT2131" s="248" t="s">
        <v>167</v>
      </c>
      <c r="AU2131" s="248" t="s">
        <v>87</v>
      </c>
      <c r="AV2131" s="14" t="s">
        <v>87</v>
      </c>
      <c r="AW2131" s="14" t="s">
        <v>33</v>
      </c>
      <c r="AX2131" s="14" t="s">
        <v>78</v>
      </c>
      <c r="AY2131" s="248" t="s">
        <v>157</v>
      </c>
    </row>
    <row r="2132" s="14" customFormat="1">
      <c r="A2132" s="14"/>
      <c r="B2132" s="238"/>
      <c r="C2132" s="239"/>
      <c r="D2132" s="229" t="s">
        <v>167</v>
      </c>
      <c r="E2132" s="240" t="s">
        <v>1</v>
      </c>
      <c r="F2132" s="241" t="s">
        <v>3969</v>
      </c>
      <c r="G2132" s="239"/>
      <c r="H2132" s="242">
        <v>26.145</v>
      </c>
      <c r="I2132" s="243"/>
      <c r="J2132" s="239"/>
      <c r="K2132" s="239"/>
      <c r="L2132" s="244"/>
      <c r="M2132" s="245"/>
      <c r="N2132" s="246"/>
      <c r="O2132" s="246"/>
      <c r="P2132" s="246"/>
      <c r="Q2132" s="246"/>
      <c r="R2132" s="246"/>
      <c r="S2132" s="246"/>
      <c r="T2132" s="247"/>
      <c r="U2132" s="14"/>
      <c r="V2132" s="14"/>
      <c r="W2132" s="14"/>
      <c r="X2132" s="14"/>
      <c r="Y2132" s="14"/>
      <c r="Z2132" s="14"/>
      <c r="AA2132" s="14"/>
      <c r="AB2132" s="14"/>
      <c r="AC2132" s="14"/>
      <c r="AD2132" s="14"/>
      <c r="AE2132" s="14"/>
      <c r="AT2132" s="248" t="s">
        <v>167</v>
      </c>
      <c r="AU2132" s="248" t="s">
        <v>87</v>
      </c>
      <c r="AV2132" s="14" t="s">
        <v>87</v>
      </c>
      <c r="AW2132" s="14" t="s">
        <v>33</v>
      </c>
      <c r="AX2132" s="14" t="s">
        <v>78</v>
      </c>
      <c r="AY2132" s="248" t="s">
        <v>157</v>
      </c>
    </row>
    <row r="2133" s="14" customFormat="1">
      <c r="A2133" s="14"/>
      <c r="B2133" s="238"/>
      <c r="C2133" s="239"/>
      <c r="D2133" s="229" t="s">
        <v>167</v>
      </c>
      <c r="E2133" s="240" t="s">
        <v>1</v>
      </c>
      <c r="F2133" s="241" t="s">
        <v>3970</v>
      </c>
      <c r="G2133" s="239"/>
      <c r="H2133" s="242">
        <v>5.04</v>
      </c>
      <c r="I2133" s="243"/>
      <c r="J2133" s="239"/>
      <c r="K2133" s="239"/>
      <c r="L2133" s="244"/>
      <c r="M2133" s="245"/>
      <c r="N2133" s="246"/>
      <c r="O2133" s="246"/>
      <c r="P2133" s="246"/>
      <c r="Q2133" s="246"/>
      <c r="R2133" s="246"/>
      <c r="S2133" s="246"/>
      <c r="T2133" s="247"/>
      <c r="U2133" s="14"/>
      <c r="V2133" s="14"/>
      <c r="W2133" s="14"/>
      <c r="X2133" s="14"/>
      <c r="Y2133" s="14"/>
      <c r="Z2133" s="14"/>
      <c r="AA2133" s="14"/>
      <c r="AB2133" s="14"/>
      <c r="AC2133" s="14"/>
      <c r="AD2133" s="14"/>
      <c r="AE2133" s="14"/>
      <c r="AT2133" s="248" t="s">
        <v>167</v>
      </c>
      <c r="AU2133" s="248" t="s">
        <v>87</v>
      </c>
      <c r="AV2133" s="14" t="s">
        <v>87</v>
      </c>
      <c r="AW2133" s="14" t="s">
        <v>33</v>
      </c>
      <c r="AX2133" s="14" t="s">
        <v>78</v>
      </c>
      <c r="AY2133" s="248" t="s">
        <v>157</v>
      </c>
    </row>
    <row r="2134" s="14" customFormat="1">
      <c r="A2134" s="14"/>
      <c r="B2134" s="238"/>
      <c r="C2134" s="239"/>
      <c r="D2134" s="229" t="s">
        <v>167</v>
      </c>
      <c r="E2134" s="240" t="s">
        <v>1</v>
      </c>
      <c r="F2134" s="241" t="s">
        <v>3971</v>
      </c>
      <c r="G2134" s="239"/>
      <c r="H2134" s="242">
        <v>41.420000000000002</v>
      </c>
      <c r="I2134" s="243"/>
      <c r="J2134" s="239"/>
      <c r="K2134" s="239"/>
      <c r="L2134" s="244"/>
      <c r="M2134" s="245"/>
      <c r="N2134" s="246"/>
      <c r="O2134" s="246"/>
      <c r="P2134" s="246"/>
      <c r="Q2134" s="246"/>
      <c r="R2134" s="246"/>
      <c r="S2134" s="246"/>
      <c r="T2134" s="247"/>
      <c r="U2134" s="14"/>
      <c r="V2134" s="14"/>
      <c r="W2134" s="14"/>
      <c r="X2134" s="14"/>
      <c r="Y2134" s="14"/>
      <c r="Z2134" s="14"/>
      <c r="AA2134" s="14"/>
      <c r="AB2134" s="14"/>
      <c r="AC2134" s="14"/>
      <c r="AD2134" s="14"/>
      <c r="AE2134" s="14"/>
      <c r="AT2134" s="248" t="s">
        <v>167</v>
      </c>
      <c r="AU2134" s="248" t="s">
        <v>87</v>
      </c>
      <c r="AV2134" s="14" t="s">
        <v>87</v>
      </c>
      <c r="AW2134" s="14" t="s">
        <v>33</v>
      </c>
      <c r="AX2134" s="14" t="s">
        <v>78</v>
      </c>
      <c r="AY2134" s="248" t="s">
        <v>157</v>
      </c>
    </row>
    <row r="2135" s="14" customFormat="1">
      <c r="A2135" s="14"/>
      <c r="B2135" s="238"/>
      <c r="C2135" s="239"/>
      <c r="D2135" s="229" t="s">
        <v>167</v>
      </c>
      <c r="E2135" s="240" t="s">
        <v>1</v>
      </c>
      <c r="F2135" s="241" t="s">
        <v>3972</v>
      </c>
      <c r="G2135" s="239"/>
      <c r="H2135" s="242">
        <v>30.32</v>
      </c>
      <c r="I2135" s="243"/>
      <c r="J2135" s="239"/>
      <c r="K2135" s="239"/>
      <c r="L2135" s="244"/>
      <c r="M2135" s="245"/>
      <c r="N2135" s="246"/>
      <c r="O2135" s="246"/>
      <c r="P2135" s="246"/>
      <c r="Q2135" s="246"/>
      <c r="R2135" s="246"/>
      <c r="S2135" s="246"/>
      <c r="T2135" s="247"/>
      <c r="U2135" s="14"/>
      <c r="V2135" s="14"/>
      <c r="W2135" s="14"/>
      <c r="X2135" s="14"/>
      <c r="Y2135" s="14"/>
      <c r="Z2135" s="14"/>
      <c r="AA2135" s="14"/>
      <c r="AB2135" s="14"/>
      <c r="AC2135" s="14"/>
      <c r="AD2135" s="14"/>
      <c r="AE2135" s="14"/>
      <c r="AT2135" s="248" t="s">
        <v>167</v>
      </c>
      <c r="AU2135" s="248" t="s">
        <v>87</v>
      </c>
      <c r="AV2135" s="14" t="s">
        <v>87</v>
      </c>
      <c r="AW2135" s="14" t="s">
        <v>33</v>
      </c>
      <c r="AX2135" s="14" t="s">
        <v>78</v>
      </c>
      <c r="AY2135" s="248" t="s">
        <v>157</v>
      </c>
    </row>
    <row r="2136" s="14" customFormat="1">
      <c r="A2136" s="14"/>
      <c r="B2136" s="238"/>
      <c r="C2136" s="239"/>
      <c r="D2136" s="229" t="s">
        <v>167</v>
      </c>
      <c r="E2136" s="240" t="s">
        <v>1</v>
      </c>
      <c r="F2136" s="241" t="s">
        <v>3973</v>
      </c>
      <c r="G2136" s="239"/>
      <c r="H2136" s="242">
        <v>20.425000000000001</v>
      </c>
      <c r="I2136" s="243"/>
      <c r="J2136" s="239"/>
      <c r="K2136" s="239"/>
      <c r="L2136" s="244"/>
      <c r="M2136" s="245"/>
      <c r="N2136" s="246"/>
      <c r="O2136" s="246"/>
      <c r="P2136" s="246"/>
      <c r="Q2136" s="246"/>
      <c r="R2136" s="246"/>
      <c r="S2136" s="246"/>
      <c r="T2136" s="247"/>
      <c r="U2136" s="14"/>
      <c r="V2136" s="14"/>
      <c r="W2136" s="14"/>
      <c r="X2136" s="14"/>
      <c r="Y2136" s="14"/>
      <c r="Z2136" s="14"/>
      <c r="AA2136" s="14"/>
      <c r="AB2136" s="14"/>
      <c r="AC2136" s="14"/>
      <c r="AD2136" s="14"/>
      <c r="AE2136" s="14"/>
      <c r="AT2136" s="248" t="s">
        <v>167</v>
      </c>
      <c r="AU2136" s="248" t="s">
        <v>87</v>
      </c>
      <c r="AV2136" s="14" t="s">
        <v>87</v>
      </c>
      <c r="AW2136" s="14" t="s">
        <v>33</v>
      </c>
      <c r="AX2136" s="14" t="s">
        <v>78</v>
      </c>
      <c r="AY2136" s="248" t="s">
        <v>157</v>
      </c>
    </row>
    <row r="2137" s="14" customFormat="1">
      <c r="A2137" s="14"/>
      <c r="B2137" s="238"/>
      <c r="C2137" s="239"/>
      <c r="D2137" s="229" t="s">
        <v>167</v>
      </c>
      <c r="E2137" s="240" t="s">
        <v>1</v>
      </c>
      <c r="F2137" s="241" t="s">
        <v>3974</v>
      </c>
      <c r="G2137" s="239"/>
      <c r="H2137" s="242">
        <v>14.23</v>
      </c>
      <c r="I2137" s="243"/>
      <c r="J2137" s="239"/>
      <c r="K2137" s="239"/>
      <c r="L2137" s="244"/>
      <c r="M2137" s="245"/>
      <c r="N2137" s="246"/>
      <c r="O2137" s="246"/>
      <c r="P2137" s="246"/>
      <c r="Q2137" s="246"/>
      <c r="R2137" s="246"/>
      <c r="S2137" s="246"/>
      <c r="T2137" s="247"/>
      <c r="U2137" s="14"/>
      <c r="V2137" s="14"/>
      <c r="W2137" s="14"/>
      <c r="X2137" s="14"/>
      <c r="Y2137" s="14"/>
      <c r="Z2137" s="14"/>
      <c r="AA2137" s="14"/>
      <c r="AB2137" s="14"/>
      <c r="AC2137" s="14"/>
      <c r="AD2137" s="14"/>
      <c r="AE2137" s="14"/>
      <c r="AT2137" s="248" t="s">
        <v>167</v>
      </c>
      <c r="AU2137" s="248" t="s">
        <v>87</v>
      </c>
      <c r="AV2137" s="14" t="s">
        <v>87</v>
      </c>
      <c r="AW2137" s="14" t="s">
        <v>33</v>
      </c>
      <c r="AX2137" s="14" t="s">
        <v>78</v>
      </c>
      <c r="AY2137" s="248" t="s">
        <v>157</v>
      </c>
    </row>
    <row r="2138" s="14" customFormat="1">
      <c r="A2138" s="14"/>
      <c r="B2138" s="238"/>
      <c r="C2138" s="239"/>
      <c r="D2138" s="229" t="s">
        <v>167</v>
      </c>
      <c r="E2138" s="240" t="s">
        <v>1</v>
      </c>
      <c r="F2138" s="241" t="s">
        <v>3975</v>
      </c>
      <c r="G2138" s="239"/>
      <c r="H2138" s="242">
        <v>5.75</v>
      </c>
      <c r="I2138" s="243"/>
      <c r="J2138" s="239"/>
      <c r="K2138" s="239"/>
      <c r="L2138" s="244"/>
      <c r="M2138" s="245"/>
      <c r="N2138" s="246"/>
      <c r="O2138" s="246"/>
      <c r="P2138" s="246"/>
      <c r="Q2138" s="246"/>
      <c r="R2138" s="246"/>
      <c r="S2138" s="246"/>
      <c r="T2138" s="247"/>
      <c r="U2138" s="14"/>
      <c r="V2138" s="14"/>
      <c r="W2138" s="14"/>
      <c r="X2138" s="14"/>
      <c r="Y2138" s="14"/>
      <c r="Z2138" s="14"/>
      <c r="AA2138" s="14"/>
      <c r="AB2138" s="14"/>
      <c r="AC2138" s="14"/>
      <c r="AD2138" s="14"/>
      <c r="AE2138" s="14"/>
      <c r="AT2138" s="248" t="s">
        <v>167</v>
      </c>
      <c r="AU2138" s="248" t="s">
        <v>87</v>
      </c>
      <c r="AV2138" s="14" t="s">
        <v>87</v>
      </c>
      <c r="AW2138" s="14" t="s">
        <v>33</v>
      </c>
      <c r="AX2138" s="14" t="s">
        <v>78</v>
      </c>
      <c r="AY2138" s="248" t="s">
        <v>157</v>
      </c>
    </row>
    <row r="2139" s="14" customFormat="1">
      <c r="A2139" s="14"/>
      <c r="B2139" s="238"/>
      <c r="C2139" s="239"/>
      <c r="D2139" s="229" t="s">
        <v>167</v>
      </c>
      <c r="E2139" s="240" t="s">
        <v>1</v>
      </c>
      <c r="F2139" s="241" t="s">
        <v>3976</v>
      </c>
      <c r="G2139" s="239"/>
      <c r="H2139" s="242">
        <v>22.629999999999999</v>
      </c>
      <c r="I2139" s="243"/>
      <c r="J2139" s="239"/>
      <c r="K2139" s="239"/>
      <c r="L2139" s="244"/>
      <c r="M2139" s="245"/>
      <c r="N2139" s="246"/>
      <c r="O2139" s="246"/>
      <c r="P2139" s="246"/>
      <c r="Q2139" s="246"/>
      <c r="R2139" s="246"/>
      <c r="S2139" s="246"/>
      <c r="T2139" s="247"/>
      <c r="U2139" s="14"/>
      <c r="V2139" s="14"/>
      <c r="W2139" s="14"/>
      <c r="X2139" s="14"/>
      <c r="Y2139" s="14"/>
      <c r="Z2139" s="14"/>
      <c r="AA2139" s="14"/>
      <c r="AB2139" s="14"/>
      <c r="AC2139" s="14"/>
      <c r="AD2139" s="14"/>
      <c r="AE2139" s="14"/>
      <c r="AT2139" s="248" t="s">
        <v>167</v>
      </c>
      <c r="AU2139" s="248" t="s">
        <v>87</v>
      </c>
      <c r="AV2139" s="14" t="s">
        <v>87</v>
      </c>
      <c r="AW2139" s="14" t="s">
        <v>33</v>
      </c>
      <c r="AX2139" s="14" t="s">
        <v>78</v>
      </c>
      <c r="AY2139" s="248" t="s">
        <v>157</v>
      </c>
    </row>
    <row r="2140" s="14" customFormat="1">
      <c r="A2140" s="14"/>
      <c r="B2140" s="238"/>
      <c r="C2140" s="239"/>
      <c r="D2140" s="229" t="s">
        <v>167</v>
      </c>
      <c r="E2140" s="240" t="s">
        <v>1</v>
      </c>
      <c r="F2140" s="241" t="s">
        <v>3977</v>
      </c>
      <c r="G2140" s="239"/>
      <c r="H2140" s="242">
        <v>5.4749999999999996</v>
      </c>
      <c r="I2140" s="243"/>
      <c r="J2140" s="239"/>
      <c r="K2140" s="239"/>
      <c r="L2140" s="244"/>
      <c r="M2140" s="245"/>
      <c r="N2140" s="246"/>
      <c r="O2140" s="246"/>
      <c r="P2140" s="246"/>
      <c r="Q2140" s="246"/>
      <c r="R2140" s="246"/>
      <c r="S2140" s="246"/>
      <c r="T2140" s="247"/>
      <c r="U2140" s="14"/>
      <c r="V2140" s="14"/>
      <c r="W2140" s="14"/>
      <c r="X2140" s="14"/>
      <c r="Y2140" s="14"/>
      <c r="Z2140" s="14"/>
      <c r="AA2140" s="14"/>
      <c r="AB2140" s="14"/>
      <c r="AC2140" s="14"/>
      <c r="AD2140" s="14"/>
      <c r="AE2140" s="14"/>
      <c r="AT2140" s="248" t="s">
        <v>167</v>
      </c>
      <c r="AU2140" s="248" t="s">
        <v>87</v>
      </c>
      <c r="AV2140" s="14" t="s">
        <v>87</v>
      </c>
      <c r="AW2140" s="14" t="s">
        <v>33</v>
      </c>
      <c r="AX2140" s="14" t="s">
        <v>78</v>
      </c>
      <c r="AY2140" s="248" t="s">
        <v>157</v>
      </c>
    </row>
    <row r="2141" s="14" customFormat="1">
      <c r="A2141" s="14"/>
      <c r="B2141" s="238"/>
      <c r="C2141" s="239"/>
      <c r="D2141" s="229" t="s">
        <v>167</v>
      </c>
      <c r="E2141" s="240" t="s">
        <v>1</v>
      </c>
      <c r="F2141" s="241" t="s">
        <v>3978</v>
      </c>
      <c r="G2141" s="239"/>
      <c r="H2141" s="242">
        <v>5.7999999999999998</v>
      </c>
      <c r="I2141" s="243"/>
      <c r="J2141" s="239"/>
      <c r="K2141" s="239"/>
      <c r="L2141" s="244"/>
      <c r="M2141" s="245"/>
      <c r="N2141" s="246"/>
      <c r="O2141" s="246"/>
      <c r="P2141" s="246"/>
      <c r="Q2141" s="246"/>
      <c r="R2141" s="246"/>
      <c r="S2141" s="246"/>
      <c r="T2141" s="247"/>
      <c r="U2141" s="14"/>
      <c r="V2141" s="14"/>
      <c r="W2141" s="14"/>
      <c r="X2141" s="14"/>
      <c r="Y2141" s="14"/>
      <c r="Z2141" s="14"/>
      <c r="AA2141" s="14"/>
      <c r="AB2141" s="14"/>
      <c r="AC2141" s="14"/>
      <c r="AD2141" s="14"/>
      <c r="AE2141" s="14"/>
      <c r="AT2141" s="248" t="s">
        <v>167</v>
      </c>
      <c r="AU2141" s="248" t="s">
        <v>87</v>
      </c>
      <c r="AV2141" s="14" t="s">
        <v>87</v>
      </c>
      <c r="AW2141" s="14" t="s">
        <v>33</v>
      </c>
      <c r="AX2141" s="14" t="s">
        <v>78</v>
      </c>
      <c r="AY2141" s="248" t="s">
        <v>157</v>
      </c>
    </row>
    <row r="2142" s="14" customFormat="1">
      <c r="A2142" s="14"/>
      <c r="B2142" s="238"/>
      <c r="C2142" s="239"/>
      <c r="D2142" s="229" t="s">
        <v>167</v>
      </c>
      <c r="E2142" s="240" t="s">
        <v>1</v>
      </c>
      <c r="F2142" s="241" t="s">
        <v>3979</v>
      </c>
      <c r="G2142" s="239"/>
      <c r="H2142" s="242">
        <v>6.2599999999999998</v>
      </c>
      <c r="I2142" s="243"/>
      <c r="J2142" s="239"/>
      <c r="K2142" s="239"/>
      <c r="L2142" s="244"/>
      <c r="M2142" s="245"/>
      <c r="N2142" s="246"/>
      <c r="O2142" s="246"/>
      <c r="P2142" s="246"/>
      <c r="Q2142" s="246"/>
      <c r="R2142" s="246"/>
      <c r="S2142" s="246"/>
      <c r="T2142" s="247"/>
      <c r="U2142" s="14"/>
      <c r="V2142" s="14"/>
      <c r="W2142" s="14"/>
      <c r="X2142" s="14"/>
      <c r="Y2142" s="14"/>
      <c r="Z2142" s="14"/>
      <c r="AA2142" s="14"/>
      <c r="AB2142" s="14"/>
      <c r="AC2142" s="14"/>
      <c r="AD2142" s="14"/>
      <c r="AE2142" s="14"/>
      <c r="AT2142" s="248" t="s">
        <v>167</v>
      </c>
      <c r="AU2142" s="248" t="s">
        <v>87</v>
      </c>
      <c r="AV2142" s="14" t="s">
        <v>87</v>
      </c>
      <c r="AW2142" s="14" t="s">
        <v>33</v>
      </c>
      <c r="AX2142" s="14" t="s">
        <v>78</v>
      </c>
      <c r="AY2142" s="248" t="s">
        <v>157</v>
      </c>
    </row>
    <row r="2143" s="14" customFormat="1">
      <c r="A2143" s="14"/>
      <c r="B2143" s="238"/>
      <c r="C2143" s="239"/>
      <c r="D2143" s="229" t="s">
        <v>167</v>
      </c>
      <c r="E2143" s="240" t="s">
        <v>1</v>
      </c>
      <c r="F2143" s="241" t="s">
        <v>3980</v>
      </c>
      <c r="G2143" s="239"/>
      <c r="H2143" s="242">
        <v>5.1749999999999998</v>
      </c>
      <c r="I2143" s="243"/>
      <c r="J2143" s="239"/>
      <c r="K2143" s="239"/>
      <c r="L2143" s="244"/>
      <c r="M2143" s="245"/>
      <c r="N2143" s="246"/>
      <c r="O2143" s="246"/>
      <c r="P2143" s="246"/>
      <c r="Q2143" s="246"/>
      <c r="R2143" s="246"/>
      <c r="S2143" s="246"/>
      <c r="T2143" s="247"/>
      <c r="U2143" s="14"/>
      <c r="V2143" s="14"/>
      <c r="W2143" s="14"/>
      <c r="X2143" s="14"/>
      <c r="Y2143" s="14"/>
      <c r="Z2143" s="14"/>
      <c r="AA2143" s="14"/>
      <c r="AB2143" s="14"/>
      <c r="AC2143" s="14"/>
      <c r="AD2143" s="14"/>
      <c r="AE2143" s="14"/>
      <c r="AT2143" s="248" t="s">
        <v>167</v>
      </c>
      <c r="AU2143" s="248" t="s">
        <v>87</v>
      </c>
      <c r="AV2143" s="14" t="s">
        <v>87</v>
      </c>
      <c r="AW2143" s="14" t="s">
        <v>33</v>
      </c>
      <c r="AX2143" s="14" t="s">
        <v>78</v>
      </c>
      <c r="AY2143" s="248" t="s">
        <v>157</v>
      </c>
    </row>
    <row r="2144" s="14" customFormat="1">
      <c r="A2144" s="14"/>
      <c r="B2144" s="238"/>
      <c r="C2144" s="239"/>
      <c r="D2144" s="229" t="s">
        <v>167</v>
      </c>
      <c r="E2144" s="240" t="s">
        <v>1</v>
      </c>
      <c r="F2144" s="241" t="s">
        <v>3981</v>
      </c>
      <c r="G2144" s="239"/>
      <c r="H2144" s="242">
        <v>9.8699999999999992</v>
      </c>
      <c r="I2144" s="243"/>
      <c r="J2144" s="239"/>
      <c r="K2144" s="239"/>
      <c r="L2144" s="244"/>
      <c r="M2144" s="245"/>
      <c r="N2144" s="246"/>
      <c r="O2144" s="246"/>
      <c r="P2144" s="246"/>
      <c r="Q2144" s="246"/>
      <c r="R2144" s="246"/>
      <c r="S2144" s="246"/>
      <c r="T2144" s="247"/>
      <c r="U2144" s="14"/>
      <c r="V2144" s="14"/>
      <c r="W2144" s="14"/>
      <c r="X2144" s="14"/>
      <c r="Y2144" s="14"/>
      <c r="Z2144" s="14"/>
      <c r="AA2144" s="14"/>
      <c r="AB2144" s="14"/>
      <c r="AC2144" s="14"/>
      <c r="AD2144" s="14"/>
      <c r="AE2144" s="14"/>
      <c r="AT2144" s="248" t="s">
        <v>167</v>
      </c>
      <c r="AU2144" s="248" t="s">
        <v>87</v>
      </c>
      <c r="AV2144" s="14" t="s">
        <v>87</v>
      </c>
      <c r="AW2144" s="14" t="s">
        <v>33</v>
      </c>
      <c r="AX2144" s="14" t="s">
        <v>78</v>
      </c>
      <c r="AY2144" s="248" t="s">
        <v>157</v>
      </c>
    </row>
    <row r="2145" s="14" customFormat="1">
      <c r="A2145" s="14"/>
      <c r="B2145" s="238"/>
      <c r="C2145" s="239"/>
      <c r="D2145" s="229" t="s">
        <v>167</v>
      </c>
      <c r="E2145" s="240" t="s">
        <v>1</v>
      </c>
      <c r="F2145" s="241" t="s">
        <v>3982</v>
      </c>
      <c r="G2145" s="239"/>
      <c r="H2145" s="242">
        <v>11.550000000000001</v>
      </c>
      <c r="I2145" s="243"/>
      <c r="J2145" s="239"/>
      <c r="K2145" s="239"/>
      <c r="L2145" s="244"/>
      <c r="M2145" s="245"/>
      <c r="N2145" s="246"/>
      <c r="O2145" s="246"/>
      <c r="P2145" s="246"/>
      <c r="Q2145" s="246"/>
      <c r="R2145" s="246"/>
      <c r="S2145" s="246"/>
      <c r="T2145" s="247"/>
      <c r="U2145" s="14"/>
      <c r="V2145" s="14"/>
      <c r="W2145" s="14"/>
      <c r="X2145" s="14"/>
      <c r="Y2145" s="14"/>
      <c r="Z2145" s="14"/>
      <c r="AA2145" s="14"/>
      <c r="AB2145" s="14"/>
      <c r="AC2145" s="14"/>
      <c r="AD2145" s="14"/>
      <c r="AE2145" s="14"/>
      <c r="AT2145" s="248" t="s">
        <v>167</v>
      </c>
      <c r="AU2145" s="248" t="s">
        <v>87</v>
      </c>
      <c r="AV2145" s="14" t="s">
        <v>87</v>
      </c>
      <c r="AW2145" s="14" t="s">
        <v>33</v>
      </c>
      <c r="AX2145" s="14" t="s">
        <v>78</v>
      </c>
      <c r="AY2145" s="248" t="s">
        <v>157</v>
      </c>
    </row>
    <row r="2146" s="14" customFormat="1">
      <c r="A2146" s="14"/>
      <c r="B2146" s="238"/>
      <c r="C2146" s="239"/>
      <c r="D2146" s="229" t="s">
        <v>167</v>
      </c>
      <c r="E2146" s="240" t="s">
        <v>1</v>
      </c>
      <c r="F2146" s="241" t="s">
        <v>3983</v>
      </c>
      <c r="G2146" s="239"/>
      <c r="H2146" s="242">
        <v>3.8999999999999999</v>
      </c>
      <c r="I2146" s="243"/>
      <c r="J2146" s="239"/>
      <c r="K2146" s="239"/>
      <c r="L2146" s="244"/>
      <c r="M2146" s="245"/>
      <c r="N2146" s="246"/>
      <c r="O2146" s="246"/>
      <c r="P2146" s="246"/>
      <c r="Q2146" s="246"/>
      <c r="R2146" s="246"/>
      <c r="S2146" s="246"/>
      <c r="T2146" s="247"/>
      <c r="U2146" s="14"/>
      <c r="V2146" s="14"/>
      <c r="W2146" s="14"/>
      <c r="X2146" s="14"/>
      <c r="Y2146" s="14"/>
      <c r="Z2146" s="14"/>
      <c r="AA2146" s="14"/>
      <c r="AB2146" s="14"/>
      <c r="AC2146" s="14"/>
      <c r="AD2146" s="14"/>
      <c r="AE2146" s="14"/>
      <c r="AT2146" s="248" t="s">
        <v>167</v>
      </c>
      <c r="AU2146" s="248" t="s">
        <v>87</v>
      </c>
      <c r="AV2146" s="14" t="s">
        <v>87</v>
      </c>
      <c r="AW2146" s="14" t="s">
        <v>33</v>
      </c>
      <c r="AX2146" s="14" t="s">
        <v>78</v>
      </c>
      <c r="AY2146" s="248" t="s">
        <v>157</v>
      </c>
    </row>
    <row r="2147" s="14" customFormat="1">
      <c r="A2147" s="14"/>
      <c r="B2147" s="238"/>
      <c r="C2147" s="239"/>
      <c r="D2147" s="229" t="s">
        <v>167</v>
      </c>
      <c r="E2147" s="240" t="s">
        <v>1</v>
      </c>
      <c r="F2147" s="241" t="s">
        <v>3984</v>
      </c>
      <c r="G2147" s="239"/>
      <c r="H2147" s="242">
        <v>5.5949999999999998</v>
      </c>
      <c r="I2147" s="243"/>
      <c r="J2147" s="239"/>
      <c r="K2147" s="239"/>
      <c r="L2147" s="244"/>
      <c r="M2147" s="245"/>
      <c r="N2147" s="246"/>
      <c r="O2147" s="246"/>
      <c r="P2147" s="246"/>
      <c r="Q2147" s="246"/>
      <c r="R2147" s="246"/>
      <c r="S2147" s="246"/>
      <c r="T2147" s="247"/>
      <c r="U2147" s="14"/>
      <c r="V2147" s="14"/>
      <c r="W2147" s="14"/>
      <c r="X2147" s="14"/>
      <c r="Y2147" s="14"/>
      <c r="Z2147" s="14"/>
      <c r="AA2147" s="14"/>
      <c r="AB2147" s="14"/>
      <c r="AC2147" s="14"/>
      <c r="AD2147" s="14"/>
      <c r="AE2147" s="14"/>
      <c r="AT2147" s="248" t="s">
        <v>167</v>
      </c>
      <c r="AU2147" s="248" t="s">
        <v>87</v>
      </c>
      <c r="AV2147" s="14" t="s">
        <v>87</v>
      </c>
      <c r="AW2147" s="14" t="s">
        <v>33</v>
      </c>
      <c r="AX2147" s="14" t="s">
        <v>78</v>
      </c>
      <c r="AY2147" s="248" t="s">
        <v>157</v>
      </c>
    </row>
    <row r="2148" s="14" customFormat="1">
      <c r="A2148" s="14"/>
      <c r="B2148" s="238"/>
      <c r="C2148" s="239"/>
      <c r="D2148" s="229" t="s">
        <v>167</v>
      </c>
      <c r="E2148" s="240" t="s">
        <v>1</v>
      </c>
      <c r="F2148" s="241" t="s">
        <v>3984</v>
      </c>
      <c r="G2148" s="239"/>
      <c r="H2148" s="242">
        <v>5.5949999999999998</v>
      </c>
      <c r="I2148" s="243"/>
      <c r="J2148" s="239"/>
      <c r="K2148" s="239"/>
      <c r="L2148" s="244"/>
      <c r="M2148" s="245"/>
      <c r="N2148" s="246"/>
      <c r="O2148" s="246"/>
      <c r="P2148" s="246"/>
      <c r="Q2148" s="246"/>
      <c r="R2148" s="246"/>
      <c r="S2148" s="246"/>
      <c r="T2148" s="247"/>
      <c r="U2148" s="14"/>
      <c r="V2148" s="14"/>
      <c r="W2148" s="14"/>
      <c r="X2148" s="14"/>
      <c r="Y2148" s="14"/>
      <c r="Z2148" s="14"/>
      <c r="AA2148" s="14"/>
      <c r="AB2148" s="14"/>
      <c r="AC2148" s="14"/>
      <c r="AD2148" s="14"/>
      <c r="AE2148" s="14"/>
      <c r="AT2148" s="248" t="s">
        <v>167</v>
      </c>
      <c r="AU2148" s="248" t="s">
        <v>87</v>
      </c>
      <c r="AV2148" s="14" t="s">
        <v>87</v>
      </c>
      <c r="AW2148" s="14" t="s">
        <v>33</v>
      </c>
      <c r="AX2148" s="14" t="s">
        <v>78</v>
      </c>
      <c r="AY2148" s="248" t="s">
        <v>157</v>
      </c>
    </row>
    <row r="2149" s="14" customFormat="1">
      <c r="A2149" s="14"/>
      <c r="B2149" s="238"/>
      <c r="C2149" s="239"/>
      <c r="D2149" s="229" t="s">
        <v>167</v>
      </c>
      <c r="E2149" s="240" t="s">
        <v>1</v>
      </c>
      <c r="F2149" s="241" t="s">
        <v>3985</v>
      </c>
      <c r="G2149" s="239"/>
      <c r="H2149" s="242">
        <v>6.7380000000000004</v>
      </c>
      <c r="I2149" s="243"/>
      <c r="J2149" s="239"/>
      <c r="K2149" s="239"/>
      <c r="L2149" s="244"/>
      <c r="M2149" s="245"/>
      <c r="N2149" s="246"/>
      <c r="O2149" s="246"/>
      <c r="P2149" s="246"/>
      <c r="Q2149" s="246"/>
      <c r="R2149" s="246"/>
      <c r="S2149" s="246"/>
      <c r="T2149" s="247"/>
      <c r="U2149" s="14"/>
      <c r="V2149" s="14"/>
      <c r="W2149" s="14"/>
      <c r="X2149" s="14"/>
      <c r="Y2149" s="14"/>
      <c r="Z2149" s="14"/>
      <c r="AA2149" s="14"/>
      <c r="AB2149" s="14"/>
      <c r="AC2149" s="14"/>
      <c r="AD2149" s="14"/>
      <c r="AE2149" s="14"/>
      <c r="AT2149" s="248" t="s">
        <v>167</v>
      </c>
      <c r="AU2149" s="248" t="s">
        <v>87</v>
      </c>
      <c r="AV2149" s="14" t="s">
        <v>87</v>
      </c>
      <c r="AW2149" s="14" t="s">
        <v>33</v>
      </c>
      <c r="AX2149" s="14" t="s">
        <v>78</v>
      </c>
      <c r="AY2149" s="248" t="s">
        <v>157</v>
      </c>
    </row>
    <row r="2150" s="14" customFormat="1">
      <c r="A2150" s="14"/>
      <c r="B2150" s="238"/>
      <c r="C2150" s="239"/>
      <c r="D2150" s="229" t="s">
        <v>167</v>
      </c>
      <c r="E2150" s="240" t="s">
        <v>1</v>
      </c>
      <c r="F2150" s="241" t="s">
        <v>3986</v>
      </c>
      <c r="G2150" s="239"/>
      <c r="H2150" s="242">
        <v>7.0949999999999998</v>
      </c>
      <c r="I2150" s="243"/>
      <c r="J2150" s="239"/>
      <c r="K2150" s="239"/>
      <c r="L2150" s="244"/>
      <c r="M2150" s="245"/>
      <c r="N2150" s="246"/>
      <c r="O2150" s="246"/>
      <c r="P2150" s="246"/>
      <c r="Q2150" s="246"/>
      <c r="R2150" s="246"/>
      <c r="S2150" s="246"/>
      <c r="T2150" s="247"/>
      <c r="U2150" s="14"/>
      <c r="V2150" s="14"/>
      <c r="W2150" s="14"/>
      <c r="X2150" s="14"/>
      <c r="Y2150" s="14"/>
      <c r="Z2150" s="14"/>
      <c r="AA2150" s="14"/>
      <c r="AB2150" s="14"/>
      <c r="AC2150" s="14"/>
      <c r="AD2150" s="14"/>
      <c r="AE2150" s="14"/>
      <c r="AT2150" s="248" t="s">
        <v>167</v>
      </c>
      <c r="AU2150" s="248" t="s">
        <v>87</v>
      </c>
      <c r="AV2150" s="14" t="s">
        <v>87</v>
      </c>
      <c r="AW2150" s="14" t="s">
        <v>33</v>
      </c>
      <c r="AX2150" s="14" t="s">
        <v>78</v>
      </c>
      <c r="AY2150" s="248" t="s">
        <v>157</v>
      </c>
    </row>
    <row r="2151" s="14" customFormat="1">
      <c r="A2151" s="14"/>
      <c r="B2151" s="238"/>
      <c r="C2151" s="239"/>
      <c r="D2151" s="229" t="s">
        <v>167</v>
      </c>
      <c r="E2151" s="240" t="s">
        <v>1</v>
      </c>
      <c r="F2151" s="241" t="s">
        <v>3987</v>
      </c>
      <c r="G2151" s="239"/>
      <c r="H2151" s="242">
        <v>8.5500000000000007</v>
      </c>
      <c r="I2151" s="243"/>
      <c r="J2151" s="239"/>
      <c r="K2151" s="239"/>
      <c r="L2151" s="244"/>
      <c r="M2151" s="245"/>
      <c r="N2151" s="246"/>
      <c r="O2151" s="246"/>
      <c r="P2151" s="246"/>
      <c r="Q2151" s="246"/>
      <c r="R2151" s="246"/>
      <c r="S2151" s="246"/>
      <c r="T2151" s="247"/>
      <c r="U2151" s="14"/>
      <c r="V2151" s="14"/>
      <c r="W2151" s="14"/>
      <c r="X2151" s="14"/>
      <c r="Y2151" s="14"/>
      <c r="Z2151" s="14"/>
      <c r="AA2151" s="14"/>
      <c r="AB2151" s="14"/>
      <c r="AC2151" s="14"/>
      <c r="AD2151" s="14"/>
      <c r="AE2151" s="14"/>
      <c r="AT2151" s="248" t="s">
        <v>167</v>
      </c>
      <c r="AU2151" s="248" t="s">
        <v>87</v>
      </c>
      <c r="AV2151" s="14" t="s">
        <v>87</v>
      </c>
      <c r="AW2151" s="14" t="s">
        <v>33</v>
      </c>
      <c r="AX2151" s="14" t="s">
        <v>78</v>
      </c>
      <c r="AY2151" s="248" t="s">
        <v>157</v>
      </c>
    </row>
    <row r="2152" s="14" customFormat="1">
      <c r="A2152" s="14"/>
      <c r="B2152" s="238"/>
      <c r="C2152" s="239"/>
      <c r="D2152" s="229" t="s">
        <v>167</v>
      </c>
      <c r="E2152" s="240" t="s">
        <v>1</v>
      </c>
      <c r="F2152" s="241" t="s">
        <v>3988</v>
      </c>
      <c r="G2152" s="239"/>
      <c r="H2152" s="242">
        <v>9.8699999999999992</v>
      </c>
      <c r="I2152" s="243"/>
      <c r="J2152" s="239"/>
      <c r="K2152" s="239"/>
      <c r="L2152" s="244"/>
      <c r="M2152" s="245"/>
      <c r="N2152" s="246"/>
      <c r="O2152" s="246"/>
      <c r="P2152" s="246"/>
      <c r="Q2152" s="246"/>
      <c r="R2152" s="246"/>
      <c r="S2152" s="246"/>
      <c r="T2152" s="247"/>
      <c r="U2152" s="14"/>
      <c r="V2152" s="14"/>
      <c r="W2152" s="14"/>
      <c r="X2152" s="14"/>
      <c r="Y2152" s="14"/>
      <c r="Z2152" s="14"/>
      <c r="AA2152" s="14"/>
      <c r="AB2152" s="14"/>
      <c r="AC2152" s="14"/>
      <c r="AD2152" s="14"/>
      <c r="AE2152" s="14"/>
      <c r="AT2152" s="248" t="s">
        <v>167</v>
      </c>
      <c r="AU2152" s="248" t="s">
        <v>87</v>
      </c>
      <c r="AV2152" s="14" t="s">
        <v>87</v>
      </c>
      <c r="AW2152" s="14" t="s">
        <v>33</v>
      </c>
      <c r="AX2152" s="14" t="s">
        <v>78</v>
      </c>
      <c r="AY2152" s="248" t="s">
        <v>157</v>
      </c>
    </row>
    <row r="2153" s="14" customFormat="1">
      <c r="A2153" s="14"/>
      <c r="B2153" s="238"/>
      <c r="C2153" s="239"/>
      <c r="D2153" s="229" t="s">
        <v>167</v>
      </c>
      <c r="E2153" s="240" t="s">
        <v>1</v>
      </c>
      <c r="F2153" s="241" t="s">
        <v>3989</v>
      </c>
      <c r="G2153" s="239"/>
      <c r="H2153" s="242">
        <v>7.3499999999999996</v>
      </c>
      <c r="I2153" s="243"/>
      <c r="J2153" s="239"/>
      <c r="K2153" s="239"/>
      <c r="L2153" s="244"/>
      <c r="M2153" s="245"/>
      <c r="N2153" s="246"/>
      <c r="O2153" s="246"/>
      <c r="P2153" s="246"/>
      <c r="Q2153" s="246"/>
      <c r="R2153" s="246"/>
      <c r="S2153" s="246"/>
      <c r="T2153" s="247"/>
      <c r="U2153" s="14"/>
      <c r="V2153" s="14"/>
      <c r="W2153" s="14"/>
      <c r="X2153" s="14"/>
      <c r="Y2153" s="14"/>
      <c r="Z2153" s="14"/>
      <c r="AA2153" s="14"/>
      <c r="AB2153" s="14"/>
      <c r="AC2153" s="14"/>
      <c r="AD2153" s="14"/>
      <c r="AE2153" s="14"/>
      <c r="AT2153" s="248" t="s">
        <v>167</v>
      </c>
      <c r="AU2153" s="248" t="s">
        <v>87</v>
      </c>
      <c r="AV2153" s="14" t="s">
        <v>87</v>
      </c>
      <c r="AW2153" s="14" t="s">
        <v>33</v>
      </c>
      <c r="AX2153" s="14" t="s">
        <v>78</v>
      </c>
      <c r="AY2153" s="248" t="s">
        <v>157</v>
      </c>
    </row>
    <row r="2154" s="15" customFormat="1">
      <c r="A2154" s="15"/>
      <c r="B2154" s="249"/>
      <c r="C2154" s="250"/>
      <c r="D2154" s="229" t="s">
        <v>167</v>
      </c>
      <c r="E2154" s="251" t="s">
        <v>1</v>
      </c>
      <c r="F2154" s="252" t="s">
        <v>171</v>
      </c>
      <c r="G2154" s="250"/>
      <c r="H2154" s="253">
        <v>431.69400000000019</v>
      </c>
      <c r="I2154" s="254"/>
      <c r="J2154" s="250"/>
      <c r="K2154" s="250"/>
      <c r="L2154" s="255"/>
      <c r="M2154" s="256"/>
      <c r="N2154" s="257"/>
      <c r="O2154" s="257"/>
      <c r="P2154" s="257"/>
      <c r="Q2154" s="257"/>
      <c r="R2154" s="257"/>
      <c r="S2154" s="257"/>
      <c r="T2154" s="258"/>
      <c r="U2154" s="15"/>
      <c r="V2154" s="15"/>
      <c r="W2154" s="15"/>
      <c r="X2154" s="15"/>
      <c r="Y2154" s="15"/>
      <c r="Z2154" s="15"/>
      <c r="AA2154" s="15"/>
      <c r="AB2154" s="15"/>
      <c r="AC2154" s="15"/>
      <c r="AD2154" s="15"/>
      <c r="AE2154" s="15"/>
      <c r="AT2154" s="259" t="s">
        <v>167</v>
      </c>
      <c r="AU2154" s="259" t="s">
        <v>87</v>
      </c>
      <c r="AV2154" s="15" t="s">
        <v>165</v>
      </c>
      <c r="AW2154" s="15" t="s">
        <v>33</v>
      </c>
      <c r="AX2154" s="15" t="s">
        <v>85</v>
      </c>
      <c r="AY2154" s="259" t="s">
        <v>157</v>
      </c>
    </row>
    <row r="2155" s="2" customFormat="1" ht="24.15" customHeight="1">
      <c r="A2155" s="38"/>
      <c r="B2155" s="39"/>
      <c r="C2155" s="214" t="s">
        <v>3990</v>
      </c>
      <c r="D2155" s="214" t="s">
        <v>160</v>
      </c>
      <c r="E2155" s="215" t="s">
        <v>3991</v>
      </c>
      <c r="F2155" s="216" t="s">
        <v>3992</v>
      </c>
      <c r="G2155" s="217" t="s">
        <v>174</v>
      </c>
      <c r="H2155" s="218">
        <v>431.69400000000002</v>
      </c>
      <c r="I2155" s="219"/>
      <c r="J2155" s="220">
        <f>ROUND(I2155*H2155,2)</f>
        <v>0</v>
      </c>
      <c r="K2155" s="216" t="s">
        <v>164</v>
      </c>
      <c r="L2155" s="44"/>
      <c r="M2155" s="221" t="s">
        <v>1</v>
      </c>
      <c r="N2155" s="222" t="s">
        <v>43</v>
      </c>
      <c r="O2155" s="91"/>
      <c r="P2155" s="223">
        <f>O2155*H2155</f>
        <v>0</v>
      </c>
      <c r="Q2155" s="223">
        <v>0.00029999999999999997</v>
      </c>
      <c r="R2155" s="223">
        <f>Q2155*H2155</f>
        <v>0.12950819999999999</v>
      </c>
      <c r="S2155" s="223">
        <v>0</v>
      </c>
      <c r="T2155" s="224">
        <f>S2155*H2155</f>
        <v>0</v>
      </c>
      <c r="U2155" s="38"/>
      <c r="V2155" s="38"/>
      <c r="W2155" s="38"/>
      <c r="X2155" s="38"/>
      <c r="Y2155" s="38"/>
      <c r="Z2155" s="38"/>
      <c r="AA2155" s="38"/>
      <c r="AB2155" s="38"/>
      <c r="AC2155" s="38"/>
      <c r="AD2155" s="38"/>
      <c r="AE2155" s="38"/>
      <c r="AR2155" s="225" t="s">
        <v>254</v>
      </c>
      <c r="AT2155" s="225" t="s">
        <v>160</v>
      </c>
      <c r="AU2155" s="225" t="s">
        <v>87</v>
      </c>
      <c r="AY2155" s="17" t="s">
        <v>157</v>
      </c>
      <c r="BE2155" s="226">
        <f>IF(N2155="základní",J2155,0)</f>
        <v>0</v>
      </c>
      <c r="BF2155" s="226">
        <f>IF(N2155="snížená",J2155,0)</f>
        <v>0</v>
      </c>
      <c r="BG2155" s="226">
        <f>IF(N2155="zákl. přenesená",J2155,0)</f>
        <v>0</v>
      </c>
      <c r="BH2155" s="226">
        <f>IF(N2155="sníž. přenesená",J2155,0)</f>
        <v>0</v>
      </c>
      <c r="BI2155" s="226">
        <f>IF(N2155="nulová",J2155,0)</f>
        <v>0</v>
      </c>
      <c r="BJ2155" s="17" t="s">
        <v>85</v>
      </c>
      <c r="BK2155" s="226">
        <f>ROUND(I2155*H2155,2)</f>
        <v>0</v>
      </c>
      <c r="BL2155" s="17" t="s">
        <v>254</v>
      </c>
      <c r="BM2155" s="225" t="s">
        <v>3993</v>
      </c>
    </row>
    <row r="2156" s="13" customFormat="1">
      <c r="A2156" s="13"/>
      <c r="B2156" s="227"/>
      <c r="C2156" s="228"/>
      <c r="D2156" s="229" t="s">
        <v>167</v>
      </c>
      <c r="E2156" s="230" t="s">
        <v>1</v>
      </c>
      <c r="F2156" s="231" t="s">
        <v>189</v>
      </c>
      <c r="G2156" s="228"/>
      <c r="H2156" s="230" t="s">
        <v>1</v>
      </c>
      <c r="I2156" s="232"/>
      <c r="J2156" s="228"/>
      <c r="K2156" s="228"/>
      <c r="L2156" s="233"/>
      <c r="M2156" s="234"/>
      <c r="N2156" s="235"/>
      <c r="O2156" s="235"/>
      <c r="P2156" s="235"/>
      <c r="Q2156" s="235"/>
      <c r="R2156" s="235"/>
      <c r="S2156" s="235"/>
      <c r="T2156" s="236"/>
      <c r="U2156" s="13"/>
      <c r="V2156" s="13"/>
      <c r="W2156" s="13"/>
      <c r="X2156" s="13"/>
      <c r="Y2156" s="13"/>
      <c r="Z2156" s="13"/>
      <c r="AA2156" s="13"/>
      <c r="AB2156" s="13"/>
      <c r="AC2156" s="13"/>
      <c r="AD2156" s="13"/>
      <c r="AE2156" s="13"/>
      <c r="AT2156" s="237" t="s">
        <v>167</v>
      </c>
      <c r="AU2156" s="237" t="s">
        <v>87</v>
      </c>
      <c r="AV2156" s="13" t="s">
        <v>85</v>
      </c>
      <c r="AW2156" s="13" t="s">
        <v>33</v>
      </c>
      <c r="AX2156" s="13" t="s">
        <v>78</v>
      </c>
      <c r="AY2156" s="237" t="s">
        <v>157</v>
      </c>
    </row>
    <row r="2157" s="14" customFormat="1">
      <c r="A2157" s="14"/>
      <c r="B2157" s="238"/>
      <c r="C2157" s="239"/>
      <c r="D2157" s="229" t="s">
        <v>167</v>
      </c>
      <c r="E2157" s="240" t="s">
        <v>1</v>
      </c>
      <c r="F2157" s="241" t="s">
        <v>3954</v>
      </c>
      <c r="G2157" s="239"/>
      <c r="H2157" s="242">
        <v>23.288</v>
      </c>
      <c r="I2157" s="243"/>
      <c r="J2157" s="239"/>
      <c r="K2157" s="239"/>
      <c r="L2157" s="244"/>
      <c r="M2157" s="245"/>
      <c r="N2157" s="246"/>
      <c r="O2157" s="246"/>
      <c r="P2157" s="246"/>
      <c r="Q2157" s="246"/>
      <c r="R2157" s="246"/>
      <c r="S2157" s="246"/>
      <c r="T2157" s="247"/>
      <c r="U2157" s="14"/>
      <c r="V2157" s="14"/>
      <c r="W2157" s="14"/>
      <c r="X2157" s="14"/>
      <c r="Y2157" s="14"/>
      <c r="Z2157" s="14"/>
      <c r="AA2157" s="14"/>
      <c r="AB2157" s="14"/>
      <c r="AC2157" s="14"/>
      <c r="AD2157" s="14"/>
      <c r="AE2157" s="14"/>
      <c r="AT2157" s="248" t="s">
        <v>167</v>
      </c>
      <c r="AU2157" s="248" t="s">
        <v>87</v>
      </c>
      <c r="AV2157" s="14" t="s">
        <v>87</v>
      </c>
      <c r="AW2157" s="14" t="s">
        <v>33</v>
      </c>
      <c r="AX2157" s="14" t="s">
        <v>78</v>
      </c>
      <c r="AY2157" s="248" t="s">
        <v>157</v>
      </c>
    </row>
    <row r="2158" s="14" customFormat="1">
      <c r="A2158" s="14"/>
      <c r="B2158" s="238"/>
      <c r="C2158" s="239"/>
      <c r="D2158" s="229" t="s">
        <v>167</v>
      </c>
      <c r="E2158" s="240" t="s">
        <v>1</v>
      </c>
      <c r="F2158" s="241" t="s">
        <v>3955</v>
      </c>
      <c r="G2158" s="239"/>
      <c r="H2158" s="242">
        <v>6.1500000000000004</v>
      </c>
      <c r="I2158" s="243"/>
      <c r="J2158" s="239"/>
      <c r="K2158" s="239"/>
      <c r="L2158" s="244"/>
      <c r="M2158" s="245"/>
      <c r="N2158" s="246"/>
      <c r="O2158" s="246"/>
      <c r="P2158" s="246"/>
      <c r="Q2158" s="246"/>
      <c r="R2158" s="246"/>
      <c r="S2158" s="246"/>
      <c r="T2158" s="247"/>
      <c r="U2158" s="14"/>
      <c r="V2158" s="14"/>
      <c r="W2158" s="14"/>
      <c r="X2158" s="14"/>
      <c r="Y2158" s="14"/>
      <c r="Z2158" s="14"/>
      <c r="AA2158" s="14"/>
      <c r="AB2158" s="14"/>
      <c r="AC2158" s="14"/>
      <c r="AD2158" s="14"/>
      <c r="AE2158" s="14"/>
      <c r="AT2158" s="248" t="s">
        <v>167</v>
      </c>
      <c r="AU2158" s="248" t="s">
        <v>87</v>
      </c>
      <c r="AV2158" s="14" t="s">
        <v>87</v>
      </c>
      <c r="AW2158" s="14" t="s">
        <v>33</v>
      </c>
      <c r="AX2158" s="14" t="s">
        <v>78</v>
      </c>
      <c r="AY2158" s="248" t="s">
        <v>157</v>
      </c>
    </row>
    <row r="2159" s="14" customFormat="1">
      <c r="A2159" s="14"/>
      <c r="B2159" s="238"/>
      <c r="C2159" s="239"/>
      <c r="D2159" s="229" t="s">
        <v>167</v>
      </c>
      <c r="E2159" s="240" t="s">
        <v>1</v>
      </c>
      <c r="F2159" s="241" t="s">
        <v>3956</v>
      </c>
      <c r="G2159" s="239"/>
      <c r="H2159" s="242">
        <v>6</v>
      </c>
      <c r="I2159" s="243"/>
      <c r="J2159" s="239"/>
      <c r="K2159" s="239"/>
      <c r="L2159" s="244"/>
      <c r="M2159" s="245"/>
      <c r="N2159" s="246"/>
      <c r="O2159" s="246"/>
      <c r="P2159" s="246"/>
      <c r="Q2159" s="246"/>
      <c r="R2159" s="246"/>
      <c r="S2159" s="246"/>
      <c r="T2159" s="247"/>
      <c r="U2159" s="14"/>
      <c r="V2159" s="14"/>
      <c r="W2159" s="14"/>
      <c r="X2159" s="14"/>
      <c r="Y2159" s="14"/>
      <c r="Z2159" s="14"/>
      <c r="AA2159" s="14"/>
      <c r="AB2159" s="14"/>
      <c r="AC2159" s="14"/>
      <c r="AD2159" s="14"/>
      <c r="AE2159" s="14"/>
      <c r="AT2159" s="248" t="s">
        <v>167</v>
      </c>
      <c r="AU2159" s="248" t="s">
        <v>87</v>
      </c>
      <c r="AV2159" s="14" t="s">
        <v>87</v>
      </c>
      <c r="AW2159" s="14" t="s">
        <v>33</v>
      </c>
      <c r="AX2159" s="14" t="s">
        <v>78</v>
      </c>
      <c r="AY2159" s="248" t="s">
        <v>157</v>
      </c>
    </row>
    <row r="2160" s="14" customFormat="1">
      <c r="A2160" s="14"/>
      <c r="B2160" s="238"/>
      <c r="C2160" s="239"/>
      <c r="D2160" s="229" t="s">
        <v>167</v>
      </c>
      <c r="E2160" s="240" t="s">
        <v>1</v>
      </c>
      <c r="F2160" s="241" t="s">
        <v>3957</v>
      </c>
      <c r="G2160" s="239"/>
      <c r="H2160" s="242">
        <v>8.1379999999999999</v>
      </c>
      <c r="I2160" s="243"/>
      <c r="J2160" s="239"/>
      <c r="K2160" s="239"/>
      <c r="L2160" s="244"/>
      <c r="M2160" s="245"/>
      <c r="N2160" s="246"/>
      <c r="O2160" s="246"/>
      <c r="P2160" s="246"/>
      <c r="Q2160" s="246"/>
      <c r="R2160" s="246"/>
      <c r="S2160" s="246"/>
      <c r="T2160" s="247"/>
      <c r="U2160" s="14"/>
      <c r="V2160" s="14"/>
      <c r="W2160" s="14"/>
      <c r="X2160" s="14"/>
      <c r="Y2160" s="14"/>
      <c r="Z2160" s="14"/>
      <c r="AA2160" s="14"/>
      <c r="AB2160" s="14"/>
      <c r="AC2160" s="14"/>
      <c r="AD2160" s="14"/>
      <c r="AE2160" s="14"/>
      <c r="AT2160" s="248" t="s">
        <v>167</v>
      </c>
      <c r="AU2160" s="248" t="s">
        <v>87</v>
      </c>
      <c r="AV2160" s="14" t="s">
        <v>87</v>
      </c>
      <c r="AW2160" s="14" t="s">
        <v>33</v>
      </c>
      <c r="AX2160" s="14" t="s">
        <v>78</v>
      </c>
      <c r="AY2160" s="248" t="s">
        <v>157</v>
      </c>
    </row>
    <row r="2161" s="14" customFormat="1">
      <c r="A2161" s="14"/>
      <c r="B2161" s="238"/>
      <c r="C2161" s="239"/>
      <c r="D2161" s="229" t="s">
        <v>167</v>
      </c>
      <c r="E2161" s="240" t="s">
        <v>1</v>
      </c>
      <c r="F2161" s="241" t="s">
        <v>3958</v>
      </c>
      <c r="G2161" s="239"/>
      <c r="H2161" s="242">
        <v>5.8949999999999996</v>
      </c>
      <c r="I2161" s="243"/>
      <c r="J2161" s="239"/>
      <c r="K2161" s="239"/>
      <c r="L2161" s="244"/>
      <c r="M2161" s="245"/>
      <c r="N2161" s="246"/>
      <c r="O2161" s="246"/>
      <c r="P2161" s="246"/>
      <c r="Q2161" s="246"/>
      <c r="R2161" s="246"/>
      <c r="S2161" s="246"/>
      <c r="T2161" s="247"/>
      <c r="U2161" s="14"/>
      <c r="V2161" s="14"/>
      <c r="W2161" s="14"/>
      <c r="X2161" s="14"/>
      <c r="Y2161" s="14"/>
      <c r="Z2161" s="14"/>
      <c r="AA2161" s="14"/>
      <c r="AB2161" s="14"/>
      <c r="AC2161" s="14"/>
      <c r="AD2161" s="14"/>
      <c r="AE2161" s="14"/>
      <c r="AT2161" s="248" t="s">
        <v>167</v>
      </c>
      <c r="AU2161" s="248" t="s">
        <v>87</v>
      </c>
      <c r="AV2161" s="14" t="s">
        <v>87</v>
      </c>
      <c r="AW2161" s="14" t="s">
        <v>33</v>
      </c>
      <c r="AX2161" s="14" t="s">
        <v>78</v>
      </c>
      <c r="AY2161" s="248" t="s">
        <v>157</v>
      </c>
    </row>
    <row r="2162" s="14" customFormat="1">
      <c r="A2162" s="14"/>
      <c r="B2162" s="238"/>
      <c r="C2162" s="239"/>
      <c r="D2162" s="229" t="s">
        <v>167</v>
      </c>
      <c r="E2162" s="240" t="s">
        <v>1</v>
      </c>
      <c r="F2162" s="241" t="s">
        <v>3959</v>
      </c>
      <c r="G2162" s="239"/>
      <c r="H2162" s="242">
        <v>5.5499999999999998</v>
      </c>
      <c r="I2162" s="243"/>
      <c r="J2162" s="239"/>
      <c r="K2162" s="239"/>
      <c r="L2162" s="244"/>
      <c r="M2162" s="245"/>
      <c r="N2162" s="246"/>
      <c r="O2162" s="246"/>
      <c r="P2162" s="246"/>
      <c r="Q2162" s="246"/>
      <c r="R2162" s="246"/>
      <c r="S2162" s="246"/>
      <c r="T2162" s="247"/>
      <c r="U2162" s="14"/>
      <c r="V2162" s="14"/>
      <c r="W2162" s="14"/>
      <c r="X2162" s="14"/>
      <c r="Y2162" s="14"/>
      <c r="Z2162" s="14"/>
      <c r="AA2162" s="14"/>
      <c r="AB2162" s="14"/>
      <c r="AC2162" s="14"/>
      <c r="AD2162" s="14"/>
      <c r="AE2162" s="14"/>
      <c r="AT2162" s="248" t="s">
        <v>167</v>
      </c>
      <c r="AU2162" s="248" t="s">
        <v>87</v>
      </c>
      <c r="AV2162" s="14" t="s">
        <v>87</v>
      </c>
      <c r="AW2162" s="14" t="s">
        <v>33</v>
      </c>
      <c r="AX2162" s="14" t="s">
        <v>78</v>
      </c>
      <c r="AY2162" s="248" t="s">
        <v>157</v>
      </c>
    </row>
    <row r="2163" s="14" customFormat="1">
      <c r="A2163" s="14"/>
      <c r="B2163" s="238"/>
      <c r="C2163" s="239"/>
      <c r="D2163" s="229" t="s">
        <v>167</v>
      </c>
      <c r="E2163" s="240" t="s">
        <v>1</v>
      </c>
      <c r="F2163" s="241" t="s">
        <v>3960</v>
      </c>
      <c r="G2163" s="239"/>
      <c r="H2163" s="242">
        <v>22.658000000000001</v>
      </c>
      <c r="I2163" s="243"/>
      <c r="J2163" s="239"/>
      <c r="K2163" s="239"/>
      <c r="L2163" s="244"/>
      <c r="M2163" s="245"/>
      <c r="N2163" s="246"/>
      <c r="O2163" s="246"/>
      <c r="P2163" s="246"/>
      <c r="Q2163" s="246"/>
      <c r="R2163" s="246"/>
      <c r="S2163" s="246"/>
      <c r="T2163" s="247"/>
      <c r="U2163" s="14"/>
      <c r="V2163" s="14"/>
      <c r="W2163" s="14"/>
      <c r="X2163" s="14"/>
      <c r="Y2163" s="14"/>
      <c r="Z2163" s="14"/>
      <c r="AA2163" s="14"/>
      <c r="AB2163" s="14"/>
      <c r="AC2163" s="14"/>
      <c r="AD2163" s="14"/>
      <c r="AE2163" s="14"/>
      <c r="AT2163" s="248" t="s">
        <v>167</v>
      </c>
      <c r="AU2163" s="248" t="s">
        <v>87</v>
      </c>
      <c r="AV2163" s="14" t="s">
        <v>87</v>
      </c>
      <c r="AW2163" s="14" t="s">
        <v>33</v>
      </c>
      <c r="AX2163" s="14" t="s">
        <v>78</v>
      </c>
      <c r="AY2163" s="248" t="s">
        <v>157</v>
      </c>
    </row>
    <row r="2164" s="14" customFormat="1">
      <c r="A2164" s="14"/>
      <c r="B2164" s="238"/>
      <c r="C2164" s="239"/>
      <c r="D2164" s="229" t="s">
        <v>167</v>
      </c>
      <c r="E2164" s="240" t="s">
        <v>1</v>
      </c>
      <c r="F2164" s="241" t="s">
        <v>3961</v>
      </c>
      <c r="G2164" s="239"/>
      <c r="H2164" s="242">
        <v>22.658000000000001</v>
      </c>
      <c r="I2164" s="243"/>
      <c r="J2164" s="239"/>
      <c r="K2164" s="239"/>
      <c r="L2164" s="244"/>
      <c r="M2164" s="245"/>
      <c r="N2164" s="246"/>
      <c r="O2164" s="246"/>
      <c r="P2164" s="246"/>
      <c r="Q2164" s="246"/>
      <c r="R2164" s="246"/>
      <c r="S2164" s="246"/>
      <c r="T2164" s="247"/>
      <c r="U2164" s="14"/>
      <c r="V2164" s="14"/>
      <c r="W2164" s="14"/>
      <c r="X2164" s="14"/>
      <c r="Y2164" s="14"/>
      <c r="Z2164" s="14"/>
      <c r="AA2164" s="14"/>
      <c r="AB2164" s="14"/>
      <c r="AC2164" s="14"/>
      <c r="AD2164" s="14"/>
      <c r="AE2164" s="14"/>
      <c r="AT2164" s="248" t="s">
        <v>167</v>
      </c>
      <c r="AU2164" s="248" t="s">
        <v>87</v>
      </c>
      <c r="AV2164" s="14" t="s">
        <v>87</v>
      </c>
      <c r="AW2164" s="14" t="s">
        <v>33</v>
      </c>
      <c r="AX2164" s="14" t="s">
        <v>78</v>
      </c>
      <c r="AY2164" s="248" t="s">
        <v>157</v>
      </c>
    </row>
    <row r="2165" s="14" customFormat="1">
      <c r="A2165" s="14"/>
      <c r="B2165" s="238"/>
      <c r="C2165" s="239"/>
      <c r="D2165" s="229" t="s">
        <v>167</v>
      </c>
      <c r="E2165" s="240" t="s">
        <v>1</v>
      </c>
      <c r="F2165" s="241" t="s">
        <v>3962</v>
      </c>
      <c r="G2165" s="239"/>
      <c r="H2165" s="242">
        <v>6.1500000000000004</v>
      </c>
      <c r="I2165" s="243"/>
      <c r="J2165" s="239"/>
      <c r="K2165" s="239"/>
      <c r="L2165" s="244"/>
      <c r="M2165" s="245"/>
      <c r="N2165" s="246"/>
      <c r="O2165" s="246"/>
      <c r="P2165" s="246"/>
      <c r="Q2165" s="246"/>
      <c r="R2165" s="246"/>
      <c r="S2165" s="246"/>
      <c r="T2165" s="247"/>
      <c r="U2165" s="14"/>
      <c r="V2165" s="14"/>
      <c r="W2165" s="14"/>
      <c r="X2165" s="14"/>
      <c r="Y2165" s="14"/>
      <c r="Z2165" s="14"/>
      <c r="AA2165" s="14"/>
      <c r="AB2165" s="14"/>
      <c r="AC2165" s="14"/>
      <c r="AD2165" s="14"/>
      <c r="AE2165" s="14"/>
      <c r="AT2165" s="248" t="s">
        <v>167</v>
      </c>
      <c r="AU2165" s="248" t="s">
        <v>87</v>
      </c>
      <c r="AV2165" s="14" t="s">
        <v>87</v>
      </c>
      <c r="AW2165" s="14" t="s">
        <v>33</v>
      </c>
      <c r="AX2165" s="14" t="s">
        <v>78</v>
      </c>
      <c r="AY2165" s="248" t="s">
        <v>157</v>
      </c>
    </row>
    <row r="2166" s="14" customFormat="1">
      <c r="A2166" s="14"/>
      <c r="B2166" s="238"/>
      <c r="C2166" s="239"/>
      <c r="D2166" s="229" t="s">
        <v>167</v>
      </c>
      <c r="E2166" s="240" t="s">
        <v>1</v>
      </c>
      <c r="F2166" s="241" t="s">
        <v>3963</v>
      </c>
      <c r="G2166" s="239"/>
      <c r="H2166" s="242">
        <v>4.6500000000000004</v>
      </c>
      <c r="I2166" s="243"/>
      <c r="J2166" s="239"/>
      <c r="K2166" s="239"/>
      <c r="L2166" s="244"/>
      <c r="M2166" s="245"/>
      <c r="N2166" s="246"/>
      <c r="O2166" s="246"/>
      <c r="P2166" s="246"/>
      <c r="Q2166" s="246"/>
      <c r="R2166" s="246"/>
      <c r="S2166" s="246"/>
      <c r="T2166" s="247"/>
      <c r="U2166" s="14"/>
      <c r="V2166" s="14"/>
      <c r="W2166" s="14"/>
      <c r="X2166" s="14"/>
      <c r="Y2166" s="14"/>
      <c r="Z2166" s="14"/>
      <c r="AA2166" s="14"/>
      <c r="AB2166" s="14"/>
      <c r="AC2166" s="14"/>
      <c r="AD2166" s="14"/>
      <c r="AE2166" s="14"/>
      <c r="AT2166" s="248" t="s">
        <v>167</v>
      </c>
      <c r="AU2166" s="248" t="s">
        <v>87</v>
      </c>
      <c r="AV2166" s="14" t="s">
        <v>87</v>
      </c>
      <c r="AW2166" s="14" t="s">
        <v>33</v>
      </c>
      <c r="AX2166" s="14" t="s">
        <v>78</v>
      </c>
      <c r="AY2166" s="248" t="s">
        <v>157</v>
      </c>
    </row>
    <row r="2167" s="14" customFormat="1">
      <c r="A2167" s="14"/>
      <c r="B2167" s="238"/>
      <c r="C2167" s="239"/>
      <c r="D2167" s="229" t="s">
        <v>167</v>
      </c>
      <c r="E2167" s="240" t="s">
        <v>1</v>
      </c>
      <c r="F2167" s="241" t="s">
        <v>3964</v>
      </c>
      <c r="G2167" s="239"/>
      <c r="H2167" s="242">
        <v>4.9950000000000001</v>
      </c>
      <c r="I2167" s="243"/>
      <c r="J2167" s="239"/>
      <c r="K2167" s="239"/>
      <c r="L2167" s="244"/>
      <c r="M2167" s="245"/>
      <c r="N2167" s="246"/>
      <c r="O2167" s="246"/>
      <c r="P2167" s="246"/>
      <c r="Q2167" s="246"/>
      <c r="R2167" s="246"/>
      <c r="S2167" s="246"/>
      <c r="T2167" s="247"/>
      <c r="U2167" s="14"/>
      <c r="V2167" s="14"/>
      <c r="W2167" s="14"/>
      <c r="X2167" s="14"/>
      <c r="Y2167" s="14"/>
      <c r="Z2167" s="14"/>
      <c r="AA2167" s="14"/>
      <c r="AB2167" s="14"/>
      <c r="AC2167" s="14"/>
      <c r="AD2167" s="14"/>
      <c r="AE2167" s="14"/>
      <c r="AT2167" s="248" t="s">
        <v>167</v>
      </c>
      <c r="AU2167" s="248" t="s">
        <v>87</v>
      </c>
      <c r="AV2167" s="14" t="s">
        <v>87</v>
      </c>
      <c r="AW2167" s="14" t="s">
        <v>33</v>
      </c>
      <c r="AX2167" s="14" t="s">
        <v>78</v>
      </c>
      <c r="AY2167" s="248" t="s">
        <v>157</v>
      </c>
    </row>
    <row r="2168" s="14" customFormat="1">
      <c r="A2168" s="14"/>
      <c r="B2168" s="238"/>
      <c r="C2168" s="239"/>
      <c r="D2168" s="229" t="s">
        <v>167</v>
      </c>
      <c r="E2168" s="240" t="s">
        <v>1</v>
      </c>
      <c r="F2168" s="241" t="s">
        <v>3964</v>
      </c>
      <c r="G2168" s="239"/>
      <c r="H2168" s="242">
        <v>4.9950000000000001</v>
      </c>
      <c r="I2168" s="243"/>
      <c r="J2168" s="239"/>
      <c r="K2168" s="239"/>
      <c r="L2168" s="244"/>
      <c r="M2168" s="245"/>
      <c r="N2168" s="246"/>
      <c r="O2168" s="246"/>
      <c r="P2168" s="246"/>
      <c r="Q2168" s="246"/>
      <c r="R2168" s="246"/>
      <c r="S2168" s="246"/>
      <c r="T2168" s="247"/>
      <c r="U2168" s="14"/>
      <c r="V2168" s="14"/>
      <c r="W2168" s="14"/>
      <c r="X2168" s="14"/>
      <c r="Y2168" s="14"/>
      <c r="Z2168" s="14"/>
      <c r="AA2168" s="14"/>
      <c r="AB2168" s="14"/>
      <c r="AC2168" s="14"/>
      <c r="AD2168" s="14"/>
      <c r="AE2168" s="14"/>
      <c r="AT2168" s="248" t="s">
        <v>167</v>
      </c>
      <c r="AU2168" s="248" t="s">
        <v>87</v>
      </c>
      <c r="AV2168" s="14" t="s">
        <v>87</v>
      </c>
      <c r="AW2168" s="14" t="s">
        <v>33</v>
      </c>
      <c r="AX2168" s="14" t="s">
        <v>78</v>
      </c>
      <c r="AY2168" s="248" t="s">
        <v>157</v>
      </c>
    </row>
    <row r="2169" s="14" customFormat="1">
      <c r="A2169" s="14"/>
      <c r="B2169" s="238"/>
      <c r="C2169" s="239"/>
      <c r="D2169" s="229" t="s">
        <v>167</v>
      </c>
      <c r="E2169" s="240" t="s">
        <v>1</v>
      </c>
      <c r="F2169" s="241" t="s">
        <v>3965</v>
      </c>
      <c r="G2169" s="239"/>
      <c r="H2169" s="242">
        <v>8</v>
      </c>
      <c r="I2169" s="243"/>
      <c r="J2169" s="239"/>
      <c r="K2169" s="239"/>
      <c r="L2169" s="244"/>
      <c r="M2169" s="245"/>
      <c r="N2169" s="246"/>
      <c r="O2169" s="246"/>
      <c r="P2169" s="246"/>
      <c r="Q2169" s="246"/>
      <c r="R2169" s="246"/>
      <c r="S2169" s="246"/>
      <c r="T2169" s="247"/>
      <c r="U2169" s="14"/>
      <c r="V2169" s="14"/>
      <c r="W2169" s="14"/>
      <c r="X2169" s="14"/>
      <c r="Y2169" s="14"/>
      <c r="Z2169" s="14"/>
      <c r="AA2169" s="14"/>
      <c r="AB2169" s="14"/>
      <c r="AC2169" s="14"/>
      <c r="AD2169" s="14"/>
      <c r="AE2169" s="14"/>
      <c r="AT2169" s="248" t="s">
        <v>167</v>
      </c>
      <c r="AU2169" s="248" t="s">
        <v>87</v>
      </c>
      <c r="AV2169" s="14" t="s">
        <v>87</v>
      </c>
      <c r="AW2169" s="14" t="s">
        <v>33</v>
      </c>
      <c r="AX2169" s="14" t="s">
        <v>78</v>
      </c>
      <c r="AY2169" s="248" t="s">
        <v>157</v>
      </c>
    </row>
    <row r="2170" s="14" customFormat="1">
      <c r="A2170" s="14"/>
      <c r="B2170" s="238"/>
      <c r="C2170" s="239"/>
      <c r="D2170" s="229" t="s">
        <v>167</v>
      </c>
      <c r="E2170" s="240" t="s">
        <v>1</v>
      </c>
      <c r="F2170" s="241" t="s">
        <v>3966</v>
      </c>
      <c r="G2170" s="239"/>
      <c r="H2170" s="242">
        <v>4.6950000000000003</v>
      </c>
      <c r="I2170" s="243"/>
      <c r="J2170" s="239"/>
      <c r="K2170" s="239"/>
      <c r="L2170" s="244"/>
      <c r="M2170" s="245"/>
      <c r="N2170" s="246"/>
      <c r="O2170" s="246"/>
      <c r="P2170" s="246"/>
      <c r="Q2170" s="246"/>
      <c r="R2170" s="246"/>
      <c r="S2170" s="246"/>
      <c r="T2170" s="247"/>
      <c r="U2170" s="14"/>
      <c r="V2170" s="14"/>
      <c r="W2170" s="14"/>
      <c r="X2170" s="14"/>
      <c r="Y2170" s="14"/>
      <c r="Z2170" s="14"/>
      <c r="AA2170" s="14"/>
      <c r="AB2170" s="14"/>
      <c r="AC2170" s="14"/>
      <c r="AD2170" s="14"/>
      <c r="AE2170" s="14"/>
      <c r="AT2170" s="248" t="s">
        <v>167</v>
      </c>
      <c r="AU2170" s="248" t="s">
        <v>87</v>
      </c>
      <c r="AV2170" s="14" t="s">
        <v>87</v>
      </c>
      <c r="AW2170" s="14" t="s">
        <v>33</v>
      </c>
      <c r="AX2170" s="14" t="s">
        <v>78</v>
      </c>
      <c r="AY2170" s="248" t="s">
        <v>157</v>
      </c>
    </row>
    <row r="2171" s="13" customFormat="1">
      <c r="A2171" s="13"/>
      <c r="B2171" s="227"/>
      <c r="C2171" s="228"/>
      <c r="D2171" s="229" t="s">
        <v>167</v>
      </c>
      <c r="E2171" s="230" t="s">
        <v>1</v>
      </c>
      <c r="F2171" s="231" t="s">
        <v>178</v>
      </c>
      <c r="G2171" s="228"/>
      <c r="H2171" s="230" t="s">
        <v>1</v>
      </c>
      <c r="I2171" s="232"/>
      <c r="J2171" s="228"/>
      <c r="K2171" s="228"/>
      <c r="L2171" s="233"/>
      <c r="M2171" s="234"/>
      <c r="N2171" s="235"/>
      <c r="O2171" s="235"/>
      <c r="P2171" s="235"/>
      <c r="Q2171" s="235"/>
      <c r="R2171" s="235"/>
      <c r="S2171" s="235"/>
      <c r="T2171" s="236"/>
      <c r="U2171" s="13"/>
      <c r="V2171" s="13"/>
      <c r="W2171" s="13"/>
      <c r="X2171" s="13"/>
      <c r="Y2171" s="13"/>
      <c r="Z2171" s="13"/>
      <c r="AA2171" s="13"/>
      <c r="AB2171" s="13"/>
      <c r="AC2171" s="13"/>
      <c r="AD2171" s="13"/>
      <c r="AE2171" s="13"/>
      <c r="AT2171" s="237" t="s">
        <v>167</v>
      </c>
      <c r="AU2171" s="237" t="s">
        <v>87</v>
      </c>
      <c r="AV2171" s="13" t="s">
        <v>85</v>
      </c>
      <c r="AW2171" s="13" t="s">
        <v>33</v>
      </c>
      <c r="AX2171" s="13" t="s">
        <v>78</v>
      </c>
      <c r="AY2171" s="237" t="s">
        <v>157</v>
      </c>
    </row>
    <row r="2172" s="14" customFormat="1">
      <c r="A2172" s="14"/>
      <c r="B2172" s="238"/>
      <c r="C2172" s="239"/>
      <c r="D2172" s="229" t="s">
        <v>167</v>
      </c>
      <c r="E2172" s="240" t="s">
        <v>1</v>
      </c>
      <c r="F2172" s="241" t="s">
        <v>3967</v>
      </c>
      <c r="G2172" s="239"/>
      <c r="H2172" s="242">
        <v>4.0519999999999996</v>
      </c>
      <c r="I2172" s="243"/>
      <c r="J2172" s="239"/>
      <c r="K2172" s="239"/>
      <c r="L2172" s="244"/>
      <c r="M2172" s="245"/>
      <c r="N2172" s="246"/>
      <c r="O2172" s="246"/>
      <c r="P2172" s="246"/>
      <c r="Q2172" s="246"/>
      <c r="R2172" s="246"/>
      <c r="S2172" s="246"/>
      <c r="T2172" s="247"/>
      <c r="U2172" s="14"/>
      <c r="V2172" s="14"/>
      <c r="W2172" s="14"/>
      <c r="X2172" s="14"/>
      <c r="Y2172" s="14"/>
      <c r="Z2172" s="14"/>
      <c r="AA2172" s="14"/>
      <c r="AB2172" s="14"/>
      <c r="AC2172" s="14"/>
      <c r="AD2172" s="14"/>
      <c r="AE2172" s="14"/>
      <c r="AT2172" s="248" t="s">
        <v>167</v>
      </c>
      <c r="AU2172" s="248" t="s">
        <v>87</v>
      </c>
      <c r="AV2172" s="14" t="s">
        <v>87</v>
      </c>
      <c r="AW2172" s="14" t="s">
        <v>33</v>
      </c>
      <c r="AX2172" s="14" t="s">
        <v>78</v>
      </c>
      <c r="AY2172" s="248" t="s">
        <v>157</v>
      </c>
    </row>
    <row r="2173" s="14" customFormat="1">
      <c r="A2173" s="14"/>
      <c r="B2173" s="238"/>
      <c r="C2173" s="239"/>
      <c r="D2173" s="229" t="s">
        <v>167</v>
      </c>
      <c r="E2173" s="240" t="s">
        <v>1</v>
      </c>
      <c r="F2173" s="241" t="s">
        <v>3968</v>
      </c>
      <c r="G2173" s="239"/>
      <c r="H2173" s="242">
        <v>29.036999999999999</v>
      </c>
      <c r="I2173" s="243"/>
      <c r="J2173" s="239"/>
      <c r="K2173" s="239"/>
      <c r="L2173" s="244"/>
      <c r="M2173" s="245"/>
      <c r="N2173" s="246"/>
      <c r="O2173" s="246"/>
      <c r="P2173" s="246"/>
      <c r="Q2173" s="246"/>
      <c r="R2173" s="246"/>
      <c r="S2173" s="246"/>
      <c r="T2173" s="247"/>
      <c r="U2173" s="14"/>
      <c r="V2173" s="14"/>
      <c r="W2173" s="14"/>
      <c r="X2173" s="14"/>
      <c r="Y2173" s="14"/>
      <c r="Z2173" s="14"/>
      <c r="AA2173" s="14"/>
      <c r="AB2173" s="14"/>
      <c r="AC2173" s="14"/>
      <c r="AD2173" s="14"/>
      <c r="AE2173" s="14"/>
      <c r="AT2173" s="248" t="s">
        <v>167</v>
      </c>
      <c r="AU2173" s="248" t="s">
        <v>87</v>
      </c>
      <c r="AV2173" s="14" t="s">
        <v>87</v>
      </c>
      <c r="AW2173" s="14" t="s">
        <v>33</v>
      </c>
      <c r="AX2173" s="14" t="s">
        <v>78</v>
      </c>
      <c r="AY2173" s="248" t="s">
        <v>157</v>
      </c>
    </row>
    <row r="2174" s="14" customFormat="1">
      <c r="A2174" s="14"/>
      <c r="B2174" s="238"/>
      <c r="C2174" s="239"/>
      <c r="D2174" s="229" t="s">
        <v>167</v>
      </c>
      <c r="E2174" s="240" t="s">
        <v>1</v>
      </c>
      <c r="F2174" s="241" t="s">
        <v>3969</v>
      </c>
      <c r="G2174" s="239"/>
      <c r="H2174" s="242">
        <v>26.145</v>
      </c>
      <c r="I2174" s="243"/>
      <c r="J2174" s="239"/>
      <c r="K2174" s="239"/>
      <c r="L2174" s="244"/>
      <c r="M2174" s="245"/>
      <c r="N2174" s="246"/>
      <c r="O2174" s="246"/>
      <c r="P2174" s="246"/>
      <c r="Q2174" s="246"/>
      <c r="R2174" s="246"/>
      <c r="S2174" s="246"/>
      <c r="T2174" s="247"/>
      <c r="U2174" s="14"/>
      <c r="V2174" s="14"/>
      <c r="W2174" s="14"/>
      <c r="X2174" s="14"/>
      <c r="Y2174" s="14"/>
      <c r="Z2174" s="14"/>
      <c r="AA2174" s="14"/>
      <c r="AB2174" s="14"/>
      <c r="AC2174" s="14"/>
      <c r="AD2174" s="14"/>
      <c r="AE2174" s="14"/>
      <c r="AT2174" s="248" t="s">
        <v>167</v>
      </c>
      <c r="AU2174" s="248" t="s">
        <v>87</v>
      </c>
      <c r="AV2174" s="14" t="s">
        <v>87</v>
      </c>
      <c r="AW2174" s="14" t="s">
        <v>33</v>
      </c>
      <c r="AX2174" s="14" t="s">
        <v>78</v>
      </c>
      <c r="AY2174" s="248" t="s">
        <v>157</v>
      </c>
    </row>
    <row r="2175" s="14" customFormat="1">
      <c r="A2175" s="14"/>
      <c r="B2175" s="238"/>
      <c r="C2175" s="239"/>
      <c r="D2175" s="229" t="s">
        <v>167</v>
      </c>
      <c r="E2175" s="240" t="s">
        <v>1</v>
      </c>
      <c r="F2175" s="241" t="s">
        <v>3970</v>
      </c>
      <c r="G2175" s="239"/>
      <c r="H2175" s="242">
        <v>5.04</v>
      </c>
      <c r="I2175" s="243"/>
      <c r="J2175" s="239"/>
      <c r="K2175" s="239"/>
      <c r="L2175" s="244"/>
      <c r="M2175" s="245"/>
      <c r="N2175" s="246"/>
      <c r="O2175" s="246"/>
      <c r="P2175" s="246"/>
      <c r="Q2175" s="246"/>
      <c r="R2175" s="246"/>
      <c r="S2175" s="246"/>
      <c r="T2175" s="247"/>
      <c r="U2175" s="14"/>
      <c r="V2175" s="14"/>
      <c r="W2175" s="14"/>
      <c r="X2175" s="14"/>
      <c r="Y2175" s="14"/>
      <c r="Z2175" s="14"/>
      <c r="AA2175" s="14"/>
      <c r="AB2175" s="14"/>
      <c r="AC2175" s="14"/>
      <c r="AD2175" s="14"/>
      <c r="AE2175" s="14"/>
      <c r="AT2175" s="248" t="s">
        <v>167</v>
      </c>
      <c r="AU2175" s="248" t="s">
        <v>87</v>
      </c>
      <c r="AV2175" s="14" t="s">
        <v>87</v>
      </c>
      <c r="AW2175" s="14" t="s">
        <v>33</v>
      </c>
      <c r="AX2175" s="14" t="s">
        <v>78</v>
      </c>
      <c r="AY2175" s="248" t="s">
        <v>157</v>
      </c>
    </row>
    <row r="2176" s="14" customFormat="1">
      <c r="A2176" s="14"/>
      <c r="B2176" s="238"/>
      <c r="C2176" s="239"/>
      <c r="D2176" s="229" t="s">
        <v>167</v>
      </c>
      <c r="E2176" s="240" t="s">
        <v>1</v>
      </c>
      <c r="F2176" s="241" t="s">
        <v>3971</v>
      </c>
      <c r="G2176" s="239"/>
      <c r="H2176" s="242">
        <v>41.420000000000002</v>
      </c>
      <c r="I2176" s="243"/>
      <c r="J2176" s="239"/>
      <c r="K2176" s="239"/>
      <c r="L2176" s="244"/>
      <c r="M2176" s="245"/>
      <c r="N2176" s="246"/>
      <c r="O2176" s="246"/>
      <c r="P2176" s="246"/>
      <c r="Q2176" s="246"/>
      <c r="R2176" s="246"/>
      <c r="S2176" s="246"/>
      <c r="T2176" s="247"/>
      <c r="U2176" s="14"/>
      <c r="V2176" s="14"/>
      <c r="W2176" s="14"/>
      <c r="X2176" s="14"/>
      <c r="Y2176" s="14"/>
      <c r="Z2176" s="14"/>
      <c r="AA2176" s="14"/>
      <c r="AB2176" s="14"/>
      <c r="AC2176" s="14"/>
      <c r="AD2176" s="14"/>
      <c r="AE2176" s="14"/>
      <c r="AT2176" s="248" t="s">
        <v>167</v>
      </c>
      <c r="AU2176" s="248" t="s">
        <v>87</v>
      </c>
      <c r="AV2176" s="14" t="s">
        <v>87</v>
      </c>
      <c r="AW2176" s="14" t="s">
        <v>33</v>
      </c>
      <c r="AX2176" s="14" t="s">
        <v>78</v>
      </c>
      <c r="AY2176" s="248" t="s">
        <v>157</v>
      </c>
    </row>
    <row r="2177" s="14" customFormat="1">
      <c r="A2177" s="14"/>
      <c r="B2177" s="238"/>
      <c r="C2177" s="239"/>
      <c r="D2177" s="229" t="s">
        <v>167</v>
      </c>
      <c r="E2177" s="240" t="s">
        <v>1</v>
      </c>
      <c r="F2177" s="241" t="s">
        <v>3972</v>
      </c>
      <c r="G2177" s="239"/>
      <c r="H2177" s="242">
        <v>30.32</v>
      </c>
      <c r="I2177" s="243"/>
      <c r="J2177" s="239"/>
      <c r="K2177" s="239"/>
      <c r="L2177" s="244"/>
      <c r="M2177" s="245"/>
      <c r="N2177" s="246"/>
      <c r="O2177" s="246"/>
      <c r="P2177" s="246"/>
      <c r="Q2177" s="246"/>
      <c r="R2177" s="246"/>
      <c r="S2177" s="246"/>
      <c r="T2177" s="247"/>
      <c r="U2177" s="14"/>
      <c r="V2177" s="14"/>
      <c r="W2177" s="14"/>
      <c r="X2177" s="14"/>
      <c r="Y2177" s="14"/>
      <c r="Z2177" s="14"/>
      <c r="AA2177" s="14"/>
      <c r="AB2177" s="14"/>
      <c r="AC2177" s="14"/>
      <c r="AD2177" s="14"/>
      <c r="AE2177" s="14"/>
      <c r="AT2177" s="248" t="s">
        <v>167</v>
      </c>
      <c r="AU2177" s="248" t="s">
        <v>87</v>
      </c>
      <c r="AV2177" s="14" t="s">
        <v>87</v>
      </c>
      <c r="AW2177" s="14" t="s">
        <v>33</v>
      </c>
      <c r="AX2177" s="14" t="s">
        <v>78</v>
      </c>
      <c r="AY2177" s="248" t="s">
        <v>157</v>
      </c>
    </row>
    <row r="2178" s="14" customFormat="1">
      <c r="A2178" s="14"/>
      <c r="B2178" s="238"/>
      <c r="C2178" s="239"/>
      <c r="D2178" s="229" t="s">
        <v>167</v>
      </c>
      <c r="E2178" s="240" t="s">
        <v>1</v>
      </c>
      <c r="F2178" s="241" t="s">
        <v>3973</v>
      </c>
      <c r="G2178" s="239"/>
      <c r="H2178" s="242">
        <v>20.425000000000001</v>
      </c>
      <c r="I2178" s="243"/>
      <c r="J2178" s="239"/>
      <c r="K2178" s="239"/>
      <c r="L2178" s="244"/>
      <c r="M2178" s="245"/>
      <c r="N2178" s="246"/>
      <c r="O2178" s="246"/>
      <c r="P2178" s="246"/>
      <c r="Q2178" s="246"/>
      <c r="R2178" s="246"/>
      <c r="S2178" s="246"/>
      <c r="T2178" s="247"/>
      <c r="U2178" s="14"/>
      <c r="V2178" s="14"/>
      <c r="W2178" s="14"/>
      <c r="X2178" s="14"/>
      <c r="Y2178" s="14"/>
      <c r="Z2178" s="14"/>
      <c r="AA2178" s="14"/>
      <c r="AB2178" s="14"/>
      <c r="AC2178" s="14"/>
      <c r="AD2178" s="14"/>
      <c r="AE2178" s="14"/>
      <c r="AT2178" s="248" t="s">
        <v>167</v>
      </c>
      <c r="AU2178" s="248" t="s">
        <v>87</v>
      </c>
      <c r="AV2178" s="14" t="s">
        <v>87</v>
      </c>
      <c r="AW2178" s="14" t="s">
        <v>33</v>
      </c>
      <c r="AX2178" s="14" t="s">
        <v>78</v>
      </c>
      <c r="AY2178" s="248" t="s">
        <v>157</v>
      </c>
    </row>
    <row r="2179" s="14" customFormat="1">
      <c r="A2179" s="14"/>
      <c r="B2179" s="238"/>
      <c r="C2179" s="239"/>
      <c r="D2179" s="229" t="s">
        <v>167</v>
      </c>
      <c r="E2179" s="240" t="s">
        <v>1</v>
      </c>
      <c r="F2179" s="241" t="s">
        <v>3974</v>
      </c>
      <c r="G2179" s="239"/>
      <c r="H2179" s="242">
        <v>14.23</v>
      </c>
      <c r="I2179" s="243"/>
      <c r="J2179" s="239"/>
      <c r="K2179" s="239"/>
      <c r="L2179" s="244"/>
      <c r="M2179" s="245"/>
      <c r="N2179" s="246"/>
      <c r="O2179" s="246"/>
      <c r="P2179" s="246"/>
      <c r="Q2179" s="246"/>
      <c r="R2179" s="246"/>
      <c r="S2179" s="246"/>
      <c r="T2179" s="247"/>
      <c r="U2179" s="14"/>
      <c r="V2179" s="14"/>
      <c r="W2179" s="14"/>
      <c r="X2179" s="14"/>
      <c r="Y2179" s="14"/>
      <c r="Z2179" s="14"/>
      <c r="AA2179" s="14"/>
      <c r="AB2179" s="14"/>
      <c r="AC2179" s="14"/>
      <c r="AD2179" s="14"/>
      <c r="AE2179" s="14"/>
      <c r="AT2179" s="248" t="s">
        <v>167</v>
      </c>
      <c r="AU2179" s="248" t="s">
        <v>87</v>
      </c>
      <c r="AV2179" s="14" t="s">
        <v>87</v>
      </c>
      <c r="AW2179" s="14" t="s">
        <v>33</v>
      </c>
      <c r="AX2179" s="14" t="s">
        <v>78</v>
      </c>
      <c r="AY2179" s="248" t="s">
        <v>157</v>
      </c>
    </row>
    <row r="2180" s="14" customFormat="1">
      <c r="A2180" s="14"/>
      <c r="B2180" s="238"/>
      <c r="C2180" s="239"/>
      <c r="D2180" s="229" t="s">
        <v>167</v>
      </c>
      <c r="E2180" s="240" t="s">
        <v>1</v>
      </c>
      <c r="F2180" s="241" t="s">
        <v>3975</v>
      </c>
      <c r="G2180" s="239"/>
      <c r="H2180" s="242">
        <v>5.75</v>
      </c>
      <c r="I2180" s="243"/>
      <c r="J2180" s="239"/>
      <c r="K2180" s="239"/>
      <c r="L2180" s="244"/>
      <c r="M2180" s="245"/>
      <c r="N2180" s="246"/>
      <c r="O2180" s="246"/>
      <c r="P2180" s="246"/>
      <c r="Q2180" s="246"/>
      <c r="R2180" s="246"/>
      <c r="S2180" s="246"/>
      <c r="T2180" s="247"/>
      <c r="U2180" s="14"/>
      <c r="V2180" s="14"/>
      <c r="W2180" s="14"/>
      <c r="X2180" s="14"/>
      <c r="Y2180" s="14"/>
      <c r="Z2180" s="14"/>
      <c r="AA2180" s="14"/>
      <c r="AB2180" s="14"/>
      <c r="AC2180" s="14"/>
      <c r="AD2180" s="14"/>
      <c r="AE2180" s="14"/>
      <c r="AT2180" s="248" t="s">
        <v>167</v>
      </c>
      <c r="AU2180" s="248" t="s">
        <v>87</v>
      </c>
      <c r="AV2180" s="14" t="s">
        <v>87</v>
      </c>
      <c r="AW2180" s="14" t="s">
        <v>33</v>
      </c>
      <c r="AX2180" s="14" t="s">
        <v>78</v>
      </c>
      <c r="AY2180" s="248" t="s">
        <v>157</v>
      </c>
    </row>
    <row r="2181" s="14" customFormat="1">
      <c r="A2181" s="14"/>
      <c r="B2181" s="238"/>
      <c r="C2181" s="239"/>
      <c r="D2181" s="229" t="s">
        <v>167</v>
      </c>
      <c r="E2181" s="240" t="s">
        <v>1</v>
      </c>
      <c r="F2181" s="241" t="s">
        <v>3976</v>
      </c>
      <c r="G2181" s="239"/>
      <c r="H2181" s="242">
        <v>22.629999999999999</v>
      </c>
      <c r="I2181" s="243"/>
      <c r="J2181" s="239"/>
      <c r="K2181" s="239"/>
      <c r="L2181" s="244"/>
      <c r="M2181" s="245"/>
      <c r="N2181" s="246"/>
      <c r="O2181" s="246"/>
      <c r="P2181" s="246"/>
      <c r="Q2181" s="246"/>
      <c r="R2181" s="246"/>
      <c r="S2181" s="246"/>
      <c r="T2181" s="247"/>
      <c r="U2181" s="14"/>
      <c r="V2181" s="14"/>
      <c r="W2181" s="14"/>
      <c r="X2181" s="14"/>
      <c r="Y2181" s="14"/>
      <c r="Z2181" s="14"/>
      <c r="AA2181" s="14"/>
      <c r="AB2181" s="14"/>
      <c r="AC2181" s="14"/>
      <c r="AD2181" s="14"/>
      <c r="AE2181" s="14"/>
      <c r="AT2181" s="248" t="s">
        <v>167</v>
      </c>
      <c r="AU2181" s="248" t="s">
        <v>87</v>
      </c>
      <c r="AV2181" s="14" t="s">
        <v>87</v>
      </c>
      <c r="AW2181" s="14" t="s">
        <v>33</v>
      </c>
      <c r="AX2181" s="14" t="s">
        <v>78</v>
      </c>
      <c r="AY2181" s="248" t="s">
        <v>157</v>
      </c>
    </row>
    <row r="2182" s="14" customFormat="1">
      <c r="A2182" s="14"/>
      <c r="B2182" s="238"/>
      <c r="C2182" s="239"/>
      <c r="D2182" s="229" t="s">
        <v>167</v>
      </c>
      <c r="E2182" s="240" t="s">
        <v>1</v>
      </c>
      <c r="F2182" s="241" t="s">
        <v>3977</v>
      </c>
      <c r="G2182" s="239"/>
      <c r="H2182" s="242">
        <v>5.4749999999999996</v>
      </c>
      <c r="I2182" s="243"/>
      <c r="J2182" s="239"/>
      <c r="K2182" s="239"/>
      <c r="L2182" s="244"/>
      <c r="M2182" s="245"/>
      <c r="N2182" s="246"/>
      <c r="O2182" s="246"/>
      <c r="P2182" s="246"/>
      <c r="Q2182" s="246"/>
      <c r="R2182" s="246"/>
      <c r="S2182" s="246"/>
      <c r="T2182" s="247"/>
      <c r="U2182" s="14"/>
      <c r="V2182" s="14"/>
      <c r="W2182" s="14"/>
      <c r="X2182" s="14"/>
      <c r="Y2182" s="14"/>
      <c r="Z2182" s="14"/>
      <c r="AA2182" s="14"/>
      <c r="AB2182" s="14"/>
      <c r="AC2182" s="14"/>
      <c r="AD2182" s="14"/>
      <c r="AE2182" s="14"/>
      <c r="AT2182" s="248" t="s">
        <v>167</v>
      </c>
      <c r="AU2182" s="248" t="s">
        <v>87</v>
      </c>
      <c r="AV2182" s="14" t="s">
        <v>87</v>
      </c>
      <c r="AW2182" s="14" t="s">
        <v>33</v>
      </c>
      <c r="AX2182" s="14" t="s">
        <v>78</v>
      </c>
      <c r="AY2182" s="248" t="s">
        <v>157</v>
      </c>
    </row>
    <row r="2183" s="14" customFormat="1">
      <c r="A2183" s="14"/>
      <c r="B2183" s="238"/>
      <c r="C2183" s="239"/>
      <c r="D2183" s="229" t="s">
        <v>167</v>
      </c>
      <c r="E2183" s="240" t="s">
        <v>1</v>
      </c>
      <c r="F2183" s="241" t="s">
        <v>3978</v>
      </c>
      <c r="G2183" s="239"/>
      <c r="H2183" s="242">
        <v>5.7999999999999998</v>
      </c>
      <c r="I2183" s="243"/>
      <c r="J2183" s="239"/>
      <c r="K2183" s="239"/>
      <c r="L2183" s="244"/>
      <c r="M2183" s="245"/>
      <c r="N2183" s="246"/>
      <c r="O2183" s="246"/>
      <c r="P2183" s="246"/>
      <c r="Q2183" s="246"/>
      <c r="R2183" s="246"/>
      <c r="S2183" s="246"/>
      <c r="T2183" s="247"/>
      <c r="U2183" s="14"/>
      <c r="V2183" s="14"/>
      <c r="W2183" s="14"/>
      <c r="X2183" s="14"/>
      <c r="Y2183" s="14"/>
      <c r="Z2183" s="14"/>
      <c r="AA2183" s="14"/>
      <c r="AB2183" s="14"/>
      <c r="AC2183" s="14"/>
      <c r="AD2183" s="14"/>
      <c r="AE2183" s="14"/>
      <c r="AT2183" s="248" t="s">
        <v>167</v>
      </c>
      <c r="AU2183" s="248" t="s">
        <v>87</v>
      </c>
      <c r="AV2183" s="14" t="s">
        <v>87</v>
      </c>
      <c r="AW2183" s="14" t="s">
        <v>33</v>
      </c>
      <c r="AX2183" s="14" t="s">
        <v>78</v>
      </c>
      <c r="AY2183" s="248" t="s">
        <v>157</v>
      </c>
    </row>
    <row r="2184" s="14" customFormat="1">
      <c r="A2184" s="14"/>
      <c r="B2184" s="238"/>
      <c r="C2184" s="239"/>
      <c r="D2184" s="229" t="s">
        <v>167</v>
      </c>
      <c r="E2184" s="240" t="s">
        <v>1</v>
      </c>
      <c r="F2184" s="241" t="s">
        <v>3979</v>
      </c>
      <c r="G2184" s="239"/>
      <c r="H2184" s="242">
        <v>6.2599999999999998</v>
      </c>
      <c r="I2184" s="243"/>
      <c r="J2184" s="239"/>
      <c r="K2184" s="239"/>
      <c r="L2184" s="244"/>
      <c r="M2184" s="245"/>
      <c r="N2184" s="246"/>
      <c r="O2184" s="246"/>
      <c r="P2184" s="246"/>
      <c r="Q2184" s="246"/>
      <c r="R2184" s="246"/>
      <c r="S2184" s="246"/>
      <c r="T2184" s="247"/>
      <c r="U2184" s="14"/>
      <c r="V2184" s="14"/>
      <c r="W2184" s="14"/>
      <c r="X2184" s="14"/>
      <c r="Y2184" s="14"/>
      <c r="Z2184" s="14"/>
      <c r="AA2184" s="14"/>
      <c r="AB2184" s="14"/>
      <c r="AC2184" s="14"/>
      <c r="AD2184" s="14"/>
      <c r="AE2184" s="14"/>
      <c r="AT2184" s="248" t="s">
        <v>167</v>
      </c>
      <c r="AU2184" s="248" t="s">
        <v>87</v>
      </c>
      <c r="AV2184" s="14" t="s">
        <v>87</v>
      </c>
      <c r="AW2184" s="14" t="s">
        <v>33</v>
      </c>
      <c r="AX2184" s="14" t="s">
        <v>78</v>
      </c>
      <c r="AY2184" s="248" t="s">
        <v>157</v>
      </c>
    </row>
    <row r="2185" s="14" customFormat="1">
      <c r="A2185" s="14"/>
      <c r="B2185" s="238"/>
      <c r="C2185" s="239"/>
      <c r="D2185" s="229" t="s">
        <v>167</v>
      </c>
      <c r="E2185" s="240" t="s">
        <v>1</v>
      </c>
      <c r="F2185" s="241" t="s">
        <v>3980</v>
      </c>
      <c r="G2185" s="239"/>
      <c r="H2185" s="242">
        <v>5.1749999999999998</v>
      </c>
      <c r="I2185" s="243"/>
      <c r="J2185" s="239"/>
      <c r="K2185" s="239"/>
      <c r="L2185" s="244"/>
      <c r="M2185" s="245"/>
      <c r="N2185" s="246"/>
      <c r="O2185" s="246"/>
      <c r="P2185" s="246"/>
      <c r="Q2185" s="246"/>
      <c r="R2185" s="246"/>
      <c r="S2185" s="246"/>
      <c r="T2185" s="247"/>
      <c r="U2185" s="14"/>
      <c r="V2185" s="14"/>
      <c r="W2185" s="14"/>
      <c r="X2185" s="14"/>
      <c r="Y2185" s="14"/>
      <c r="Z2185" s="14"/>
      <c r="AA2185" s="14"/>
      <c r="AB2185" s="14"/>
      <c r="AC2185" s="14"/>
      <c r="AD2185" s="14"/>
      <c r="AE2185" s="14"/>
      <c r="AT2185" s="248" t="s">
        <v>167</v>
      </c>
      <c r="AU2185" s="248" t="s">
        <v>87</v>
      </c>
      <c r="AV2185" s="14" t="s">
        <v>87</v>
      </c>
      <c r="AW2185" s="14" t="s">
        <v>33</v>
      </c>
      <c r="AX2185" s="14" t="s">
        <v>78</v>
      </c>
      <c r="AY2185" s="248" t="s">
        <v>157</v>
      </c>
    </row>
    <row r="2186" s="14" customFormat="1">
      <c r="A2186" s="14"/>
      <c r="B2186" s="238"/>
      <c r="C2186" s="239"/>
      <c r="D2186" s="229" t="s">
        <v>167</v>
      </c>
      <c r="E2186" s="240" t="s">
        <v>1</v>
      </c>
      <c r="F2186" s="241" t="s">
        <v>3981</v>
      </c>
      <c r="G2186" s="239"/>
      <c r="H2186" s="242">
        <v>9.8699999999999992</v>
      </c>
      <c r="I2186" s="243"/>
      <c r="J2186" s="239"/>
      <c r="K2186" s="239"/>
      <c r="L2186" s="244"/>
      <c r="M2186" s="245"/>
      <c r="N2186" s="246"/>
      <c r="O2186" s="246"/>
      <c r="P2186" s="246"/>
      <c r="Q2186" s="246"/>
      <c r="R2186" s="246"/>
      <c r="S2186" s="246"/>
      <c r="T2186" s="247"/>
      <c r="U2186" s="14"/>
      <c r="V2186" s="14"/>
      <c r="W2186" s="14"/>
      <c r="X2186" s="14"/>
      <c r="Y2186" s="14"/>
      <c r="Z2186" s="14"/>
      <c r="AA2186" s="14"/>
      <c r="AB2186" s="14"/>
      <c r="AC2186" s="14"/>
      <c r="AD2186" s="14"/>
      <c r="AE2186" s="14"/>
      <c r="AT2186" s="248" t="s">
        <v>167</v>
      </c>
      <c r="AU2186" s="248" t="s">
        <v>87</v>
      </c>
      <c r="AV2186" s="14" t="s">
        <v>87</v>
      </c>
      <c r="AW2186" s="14" t="s">
        <v>33</v>
      </c>
      <c r="AX2186" s="14" t="s">
        <v>78</v>
      </c>
      <c r="AY2186" s="248" t="s">
        <v>157</v>
      </c>
    </row>
    <row r="2187" s="14" customFormat="1">
      <c r="A2187" s="14"/>
      <c r="B2187" s="238"/>
      <c r="C2187" s="239"/>
      <c r="D2187" s="229" t="s">
        <v>167</v>
      </c>
      <c r="E2187" s="240" t="s">
        <v>1</v>
      </c>
      <c r="F2187" s="241" t="s">
        <v>3982</v>
      </c>
      <c r="G2187" s="239"/>
      <c r="H2187" s="242">
        <v>11.550000000000001</v>
      </c>
      <c r="I2187" s="243"/>
      <c r="J2187" s="239"/>
      <c r="K2187" s="239"/>
      <c r="L2187" s="244"/>
      <c r="M2187" s="245"/>
      <c r="N2187" s="246"/>
      <c r="O2187" s="246"/>
      <c r="P2187" s="246"/>
      <c r="Q2187" s="246"/>
      <c r="R2187" s="246"/>
      <c r="S2187" s="246"/>
      <c r="T2187" s="247"/>
      <c r="U2187" s="14"/>
      <c r="V2187" s="14"/>
      <c r="W2187" s="14"/>
      <c r="X2187" s="14"/>
      <c r="Y2187" s="14"/>
      <c r="Z2187" s="14"/>
      <c r="AA2187" s="14"/>
      <c r="AB2187" s="14"/>
      <c r="AC2187" s="14"/>
      <c r="AD2187" s="14"/>
      <c r="AE2187" s="14"/>
      <c r="AT2187" s="248" t="s">
        <v>167</v>
      </c>
      <c r="AU2187" s="248" t="s">
        <v>87</v>
      </c>
      <c r="AV2187" s="14" t="s">
        <v>87</v>
      </c>
      <c r="AW2187" s="14" t="s">
        <v>33</v>
      </c>
      <c r="AX2187" s="14" t="s">
        <v>78</v>
      </c>
      <c r="AY2187" s="248" t="s">
        <v>157</v>
      </c>
    </row>
    <row r="2188" s="14" customFormat="1">
      <c r="A2188" s="14"/>
      <c r="B2188" s="238"/>
      <c r="C2188" s="239"/>
      <c r="D2188" s="229" t="s">
        <v>167</v>
      </c>
      <c r="E2188" s="240" t="s">
        <v>1</v>
      </c>
      <c r="F2188" s="241" t="s">
        <v>3983</v>
      </c>
      <c r="G2188" s="239"/>
      <c r="H2188" s="242">
        <v>3.8999999999999999</v>
      </c>
      <c r="I2188" s="243"/>
      <c r="J2188" s="239"/>
      <c r="K2188" s="239"/>
      <c r="L2188" s="244"/>
      <c r="M2188" s="245"/>
      <c r="N2188" s="246"/>
      <c r="O2188" s="246"/>
      <c r="P2188" s="246"/>
      <c r="Q2188" s="246"/>
      <c r="R2188" s="246"/>
      <c r="S2188" s="246"/>
      <c r="T2188" s="247"/>
      <c r="U2188" s="14"/>
      <c r="V2188" s="14"/>
      <c r="W2188" s="14"/>
      <c r="X2188" s="14"/>
      <c r="Y2188" s="14"/>
      <c r="Z2188" s="14"/>
      <c r="AA2188" s="14"/>
      <c r="AB2188" s="14"/>
      <c r="AC2188" s="14"/>
      <c r="AD2188" s="14"/>
      <c r="AE2188" s="14"/>
      <c r="AT2188" s="248" t="s">
        <v>167</v>
      </c>
      <c r="AU2188" s="248" t="s">
        <v>87</v>
      </c>
      <c r="AV2188" s="14" t="s">
        <v>87</v>
      </c>
      <c r="AW2188" s="14" t="s">
        <v>33</v>
      </c>
      <c r="AX2188" s="14" t="s">
        <v>78</v>
      </c>
      <c r="AY2188" s="248" t="s">
        <v>157</v>
      </c>
    </row>
    <row r="2189" s="14" customFormat="1">
      <c r="A2189" s="14"/>
      <c r="B2189" s="238"/>
      <c r="C2189" s="239"/>
      <c r="D2189" s="229" t="s">
        <v>167</v>
      </c>
      <c r="E2189" s="240" t="s">
        <v>1</v>
      </c>
      <c r="F2189" s="241" t="s">
        <v>3984</v>
      </c>
      <c r="G2189" s="239"/>
      <c r="H2189" s="242">
        <v>5.5949999999999998</v>
      </c>
      <c r="I2189" s="243"/>
      <c r="J2189" s="239"/>
      <c r="K2189" s="239"/>
      <c r="L2189" s="244"/>
      <c r="M2189" s="245"/>
      <c r="N2189" s="246"/>
      <c r="O2189" s="246"/>
      <c r="P2189" s="246"/>
      <c r="Q2189" s="246"/>
      <c r="R2189" s="246"/>
      <c r="S2189" s="246"/>
      <c r="T2189" s="247"/>
      <c r="U2189" s="14"/>
      <c r="V2189" s="14"/>
      <c r="W2189" s="14"/>
      <c r="X2189" s="14"/>
      <c r="Y2189" s="14"/>
      <c r="Z2189" s="14"/>
      <c r="AA2189" s="14"/>
      <c r="AB2189" s="14"/>
      <c r="AC2189" s="14"/>
      <c r="AD2189" s="14"/>
      <c r="AE2189" s="14"/>
      <c r="AT2189" s="248" t="s">
        <v>167</v>
      </c>
      <c r="AU2189" s="248" t="s">
        <v>87</v>
      </c>
      <c r="AV2189" s="14" t="s">
        <v>87</v>
      </c>
      <c r="AW2189" s="14" t="s">
        <v>33</v>
      </c>
      <c r="AX2189" s="14" t="s">
        <v>78</v>
      </c>
      <c r="AY2189" s="248" t="s">
        <v>157</v>
      </c>
    </row>
    <row r="2190" s="14" customFormat="1">
      <c r="A2190" s="14"/>
      <c r="B2190" s="238"/>
      <c r="C2190" s="239"/>
      <c r="D2190" s="229" t="s">
        <v>167</v>
      </c>
      <c r="E2190" s="240" t="s">
        <v>1</v>
      </c>
      <c r="F2190" s="241" t="s">
        <v>3984</v>
      </c>
      <c r="G2190" s="239"/>
      <c r="H2190" s="242">
        <v>5.5949999999999998</v>
      </c>
      <c r="I2190" s="243"/>
      <c r="J2190" s="239"/>
      <c r="K2190" s="239"/>
      <c r="L2190" s="244"/>
      <c r="M2190" s="245"/>
      <c r="N2190" s="246"/>
      <c r="O2190" s="246"/>
      <c r="P2190" s="246"/>
      <c r="Q2190" s="246"/>
      <c r="R2190" s="246"/>
      <c r="S2190" s="246"/>
      <c r="T2190" s="247"/>
      <c r="U2190" s="14"/>
      <c r="V2190" s="14"/>
      <c r="W2190" s="14"/>
      <c r="X2190" s="14"/>
      <c r="Y2190" s="14"/>
      <c r="Z2190" s="14"/>
      <c r="AA2190" s="14"/>
      <c r="AB2190" s="14"/>
      <c r="AC2190" s="14"/>
      <c r="AD2190" s="14"/>
      <c r="AE2190" s="14"/>
      <c r="AT2190" s="248" t="s">
        <v>167</v>
      </c>
      <c r="AU2190" s="248" t="s">
        <v>87</v>
      </c>
      <c r="AV2190" s="14" t="s">
        <v>87</v>
      </c>
      <c r="AW2190" s="14" t="s">
        <v>33</v>
      </c>
      <c r="AX2190" s="14" t="s">
        <v>78</v>
      </c>
      <c r="AY2190" s="248" t="s">
        <v>157</v>
      </c>
    </row>
    <row r="2191" s="14" customFormat="1">
      <c r="A2191" s="14"/>
      <c r="B2191" s="238"/>
      <c r="C2191" s="239"/>
      <c r="D2191" s="229" t="s">
        <v>167</v>
      </c>
      <c r="E2191" s="240" t="s">
        <v>1</v>
      </c>
      <c r="F2191" s="241" t="s">
        <v>3985</v>
      </c>
      <c r="G2191" s="239"/>
      <c r="H2191" s="242">
        <v>6.7380000000000004</v>
      </c>
      <c r="I2191" s="243"/>
      <c r="J2191" s="239"/>
      <c r="K2191" s="239"/>
      <c r="L2191" s="244"/>
      <c r="M2191" s="245"/>
      <c r="N2191" s="246"/>
      <c r="O2191" s="246"/>
      <c r="P2191" s="246"/>
      <c r="Q2191" s="246"/>
      <c r="R2191" s="246"/>
      <c r="S2191" s="246"/>
      <c r="T2191" s="247"/>
      <c r="U2191" s="14"/>
      <c r="V2191" s="14"/>
      <c r="W2191" s="14"/>
      <c r="X2191" s="14"/>
      <c r="Y2191" s="14"/>
      <c r="Z2191" s="14"/>
      <c r="AA2191" s="14"/>
      <c r="AB2191" s="14"/>
      <c r="AC2191" s="14"/>
      <c r="AD2191" s="14"/>
      <c r="AE2191" s="14"/>
      <c r="AT2191" s="248" t="s">
        <v>167</v>
      </c>
      <c r="AU2191" s="248" t="s">
        <v>87</v>
      </c>
      <c r="AV2191" s="14" t="s">
        <v>87</v>
      </c>
      <c r="AW2191" s="14" t="s">
        <v>33</v>
      </c>
      <c r="AX2191" s="14" t="s">
        <v>78</v>
      </c>
      <c r="AY2191" s="248" t="s">
        <v>157</v>
      </c>
    </row>
    <row r="2192" s="14" customFormat="1">
      <c r="A2192" s="14"/>
      <c r="B2192" s="238"/>
      <c r="C2192" s="239"/>
      <c r="D2192" s="229" t="s">
        <v>167</v>
      </c>
      <c r="E2192" s="240" t="s">
        <v>1</v>
      </c>
      <c r="F2192" s="241" t="s">
        <v>3986</v>
      </c>
      <c r="G2192" s="239"/>
      <c r="H2192" s="242">
        <v>7.0949999999999998</v>
      </c>
      <c r="I2192" s="243"/>
      <c r="J2192" s="239"/>
      <c r="K2192" s="239"/>
      <c r="L2192" s="244"/>
      <c r="M2192" s="245"/>
      <c r="N2192" s="246"/>
      <c r="O2192" s="246"/>
      <c r="P2192" s="246"/>
      <c r="Q2192" s="246"/>
      <c r="R2192" s="246"/>
      <c r="S2192" s="246"/>
      <c r="T2192" s="247"/>
      <c r="U2192" s="14"/>
      <c r="V2192" s="14"/>
      <c r="W2192" s="14"/>
      <c r="X2192" s="14"/>
      <c r="Y2192" s="14"/>
      <c r="Z2192" s="14"/>
      <c r="AA2192" s="14"/>
      <c r="AB2192" s="14"/>
      <c r="AC2192" s="14"/>
      <c r="AD2192" s="14"/>
      <c r="AE2192" s="14"/>
      <c r="AT2192" s="248" t="s">
        <v>167</v>
      </c>
      <c r="AU2192" s="248" t="s">
        <v>87</v>
      </c>
      <c r="AV2192" s="14" t="s">
        <v>87</v>
      </c>
      <c r="AW2192" s="14" t="s">
        <v>33</v>
      </c>
      <c r="AX2192" s="14" t="s">
        <v>78</v>
      </c>
      <c r="AY2192" s="248" t="s">
        <v>157</v>
      </c>
    </row>
    <row r="2193" s="14" customFormat="1">
      <c r="A2193" s="14"/>
      <c r="B2193" s="238"/>
      <c r="C2193" s="239"/>
      <c r="D2193" s="229" t="s">
        <v>167</v>
      </c>
      <c r="E2193" s="240" t="s">
        <v>1</v>
      </c>
      <c r="F2193" s="241" t="s">
        <v>3987</v>
      </c>
      <c r="G2193" s="239"/>
      <c r="H2193" s="242">
        <v>8.5500000000000007</v>
      </c>
      <c r="I2193" s="243"/>
      <c r="J2193" s="239"/>
      <c r="K2193" s="239"/>
      <c r="L2193" s="244"/>
      <c r="M2193" s="245"/>
      <c r="N2193" s="246"/>
      <c r="O2193" s="246"/>
      <c r="P2193" s="246"/>
      <c r="Q2193" s="246"/>
      <c r="R2193" s="246"/>
      <c r="S2193" s="246"/>
      <c r="T2193" s="247"/>
      <c r="U2193" s="14"/>
      <c r="V2193" s="14"/>
      <c r="W2193" s="14"/>
      <c r="X2193" s="14"/>
      <c r="Y2193" s="14"/>
      <c r="Z2193" s="14"/>
      <c r="AA2193" s="14"/>
      <c r="AB2193" s="14"/>
      <c r="AC2193" s="14"/>
      <c r="AD2193" s="14"/>
      <c r="AE2193" s="14"/>
      <c r="AT2193" s="248" t="s">
        <v>167</v>
      </c>
      <c r="AU2193" s="248" t="s">
        <v>87</v>
      </c>
      <c r="AV2193" s="14" t="s">
        <v>87</v>
      </c>
      <c r="AW2193" s="14" t="s">
        <v>33</v>
      </c>
      <c r="AX2193" s="14" t="s">
        <v>78</v>
      </c>
      <c r="AY2193" s="248" t="s">
        <v>157</v>
      </c>
    </row>
    <row r="2194" s="14" customFormat="1">
      <c r="A2194" s="14"/>
      <c r="B2194" s="238"/>
      <c r="C2194" s="239"/>
      <c r="D2194" s="229" t="s">
        <v>167</v>
      </c>
      <c r="E2194" s="240" t="s">
        <v>1</v>
      </c>
      <c r="F2194" s="241" t="s">
        <v>3988</v>
      </c>
      <c r="G2194" s="239"/>
      <c r="H2194" s="242">
        <v>9.8699999999999992</v>
      </c>
      <c r="I2194" s="243"/>
      <c r="J2194" s="239"/>
      <c r="K2194" s="239"/>
      <c r="L2194" s="244"/>
      <c r="M2194" s="245"/>
      <c r="N2194" s="246"/>
      <c r="O2194" s="246"/>
      <c r="P2194" s="246"/>
      <c r="Q2194" s="246"/>
      <c r="R2194" s="246"/>
      <c r="S2194" s="246"/>
      <c r="T2194" s="247"/>
      <c r="U2194" s="14"/>
      <c r="V2194" s="14"/>
      <c r="W2194" s="14"/>
      <c r="X2194" s="14"/>
      <c r="Y2194" s="14"/>
      <c r="Z2194" s="14"/>
      <c r="AA2194" s="14"/>
      <c r="AB2194" s="14"/>
      <c r="AC2194" s="14"/>
      <c r="AD2194" s="14"/>
      <c r="AE2194" s="14"/>
      <c r="AT2194" s="248" t="s">
        <v>167</v>
      </c>
      <c r="AU2194" s="248" t="s">
        <v>87</v>
      </c>
      <c r="AV2194" s="14" t="s">
        <v>87</v>
      </c>
      <c r="AW2194" s="14" t="s">
        <v>33</v>
      </c>
      <c r="AX2194" s="14" t="s">
        <v>78</v>
      </c>
      <c r="AY2194" s="248" t="s">
        <v>157</v>
      </c>
    </row>
    <row r="2195" s="14" customFormat="1">
      <c r="A2195" s="14"/>
      <c r="B2195" s="238"/>
      <c r="C2195" s="239"/>
      <c r="D2195" s="229" t="s">
        <v>167</v>
      </c>
      <c r="E2195" s="240" t="s">
        <v>1</v>
      </c>
      <c r="F2195" s="241" t="s">
        <v>3989</v>
      </c>
      <c r="G2195" s="239"/>
      <c r="H2195" s="242">
        <v>7.3499999999999996</v>
      </c>
      <c r="I2195" s="243"/>
      <c r="J2195" s="239"/>
      <c r="K2195" s="239"/>
      <c r="L2195" s="244"/>
      <c r="M2195" s="245"/>
      <c r="N2195" s="246"/>
      <c r="O2195" s="246"/>
      <c r="P2195" s="246"/>
      <c r="Q2195" s="246"/>
      <c r="R2195" s="246"/>
      <c r="S2195" s="246"/>
      <c r="T2195" s="247"/>
      <c r="U2195" s="14"/>
      <c r="V2195" s="14"/>
      <c r="W2195" s="14"/>
      <c r="X2195" s="14"/>
      <c r="Y2195" s="14"/>
      <c r="Z2195" s="14"/>
      <c r="AA2195" s="14"/>
      <c r="AB2195" s="14"/>
      <c r="AC2195" s="14"/>
      <c r="AD2195" s="14"/>
      <c r="AE2195" s="14"/>
      <c r="AT2195" s="248" t="s">
        <v>167</v>
      </c>
      <c r="AU2195" s="248" t="s">
        <v>87</v>
      </c>
      <c r="AV2195" s="14" t="s">
        <v>87</v>
      </c>
      <c r="AW2195" s="14" t="s">
        <v>33</v>
      </c>
      <c r="AX2195" s="14" t="s">
        <v>78</v>
      </c>
      <c r="AY2195" s="248" t="s">
        <v>157</v>
      </c>
    </row>
    <row r="2196" s="15" customFormat="1">
      <c r="A2196" s="15"/>
      <c r="B2196" s="249"/>
      <c r="C2196" s="250"/>
      <c r="D2196" s="229" t="s">
        <v>167</v>
      </c>
      <c r="E2196" s="251" t="s">
        <v>1</v>
      </c>
      <c r="F2196" s="252" t="s">
        <v>171</v>
      </c>
      <c r="G2196" s="250"/>
      <c r="H2196" s="253">
        <v>431.69400000000019</v>
      </c>
      <c r="I2196" s="254"/>
      <c r="J2196" s="250"/>
      <c r="K2196" s="250"/>
      <c r="L2196" s="255"/>
      <c r="M2196" s="256"/>
      <c r="N2196" s="257"/>
      <c r="O2196" s="257"/>
      <c r="P2196" s="257"/>
      <c r="Q2196" s="257"/>
      <c r="R2196" s="257"/>
      <c r="S2196" s="257"/>
      <c r="T2196" s="258"/>
      <c r="U2196" s="15"/>
      <c r="V2196" s="15"/>
      <c r="W2196" s="15"/>
      <c r="X2196" s="15"/>
      <c r="Y2196" s="15"/>
      <c r="Z2196" s="15"/>
      <c r="AA2196" s="15"/>
      <c r="AB2196" s="15"/>
      <c r="AC2196" s="15"/>
      <c r="AD2196" s="15"/>
      <c r="AE2196" s="15"/>
      <c r="AT2196" s="259" t="s">
        <v>167</v>
      </c>
      <c r="AU2196" s="259" t="s">
        <v>87</v>
      </c>
      <c r="AV2196" s="15" t="s">
        <v>165</v>
      </c>
      <c r="AW2196" s="15" t="s">
        <v>33</v>
      </c>
      <c r="AX2196" s="15" t="s">
        <v>85</v>
      </c>
      <c r="AY2196" s="259" t="s">
        <v>157</v>
      </c>
    </row>
    <row r="2197" s="2" customFormat="1" ht="24.15" customHeight="1">
      <c r="A2197" s="38"/>
      <c r="B2197" s="39"/>
      <c r="C2197" s="214" t="s">
        <v>3994</v>
      </c>
      <c r="D2197" s="214" t="s">
        <v>160</v>
      </c>
      <c r="E2197" s="215" t="s">
        <v>3995</v>
      </c>
      <c r="F2197" s="216" t="s">
        <v>3996</v>
      </c>
      <c r="G2197" s="217" t="s">
        <v>174</v>
      </c>
      <c r="H2197" s="218">
        <v>431.69400000000002</v>
      </c>
      <c r="I2197" s="219"/>
      <c r="J2197" s="220">
        <f>ROUND(I2197*H2197,2)</f>
        <v>0</v>
      </c>
      <c r="K2197" s="216" t="s">
        <v>164</v>
      </c>
      <c r="L2197" s="44"/>
      <c r="M2197" s="221" t="s">
        <v>1</v>
      </c>
      <c r="N2197" s="222" t="s">
        <v>43</v>
      </c>
      <c r="O2197" s="91"/>
      <c r="P2197" s="223">
        <f>O2197*H2197</f>
        <v>0</v>
      </c>
      <c r="Q2197" s="223">
        <v>0.0015</v>
      </c>
      <c r="R2197" s="223">
        <f>Q2197*H2197</f>
        <v>0.64754100000000003</v>
      </c>
      <c r="S2197" s="223">
        <v>0</v>
      </c>
      <c r="T2197" s="224">
        <f>S2197*H2197</f>
        <v>0</v>
      </c>
      <c r="U2197" s="38"/>
      <c r="V2197" s="38"/>
      <c r="W2197" s="38"/>
      <c r="X2197" s="38"/>
      <c r="Y2197" s="38"/>
      <c r="Z2197" s="38"/>
      <c r="AA2197" s="38"/>
      <c r="AB2197" s="38"/>
      <c r="AC2197" s="38"/>
      <c r="AD2197" s="38"/>
      <c r="AE2197" s="38"/>
      <c r="AR2197" s="225" t="s">
        <v>254</v>
      </c>
      <c r="AT2197" s="225" t="s">
        <v>160</v>
      </c>
      <c r="AU2197" s="225" t="s">
        <v>87</v>
      </c>
      <c r="AY2197" s="17" t="s">
        <v>157</v>
      </c>
      <c r="BE2197" s="226">
        <f>IF(N2197="základní",J2197,0)</f>
        <v>0</v>
      </c>
      <c r="BF2197" s="226">
        <f>IF(N2197="snížená",J2197,0)</f>
        <v>0</v>
      </c>
      <c r="BG2197" s="226">
        <f>IF(N2197="zákl. přenesená",J2197,0)</f>
        <v>0</v>
      </c>
      <c r="BH2197" s="226">
        <f>IF(N2197="sníž. přenesená",J2197,0)</f>
        <v>0</v>
      </c>
      <c r="BI2197" s="226">
        <f>IF(N2197="nulová",J2197,0)</f>
        <v>0</v>
      </c>
      <c r="BJ2197" s="17" t="s">
        <v>85</v>
      </c>
      <c r="BK2197" s="226">
        <f>ROUND(I2197*H2197,2)</f>
        <v>0</v>
      </c>
      <c r="BL2197" s="17" t="s">
        <v>254</v>
      </c>
      <c r="BM2197" s="225" t="s">
        <v>3997</v>
      </c>
    </row>
    <row r="2198" s="13" customFormat="1">
      <c r="A2198" s="13"/>
      <c r="B2198" s="227"/>
      <c r="C2198" s="228"/>
      <c r="D2198" s="229" t="s">
        <v>167</v>
      </c>
      <c r="E2198" s="230" t="s">
        <v>1</v>
      </c>
      <c r="F2198" s="231" t="s">
        <v>189</v>
      </c>
      <c r="G2198" s="228"/>
      <c r="H2198" s="230" t="s">
        <v>1</v>
      </c>
      <c r="I2198" s="232"/>
      <c r="J2198" s="228"/>
      <c r="K2198" s="228"/>
      <c r="L2198" s="233"/>
      <c r="M2198" s="234"/>
      <c r="N2198" s="235"/>
      <c r="O2198" s="235"/>
      <c r="P2198" s="235"/>
      <c r="Q2198" s="235"/>
      <c r="R2198" s="235"/>
      <c r="S2198" s="235"/>
      <c r="T2198" s="236"/>
      <c r="U2198" s="13"/>
      <c r="V2198" s="13"/>
      <c r="W2198" s="13"/>
      <c r="X2198" s="13"/>
      <c r="Y2198" s="13"/>
      <c r="Z2198" s="13"/>
      <c r="AA2198" s="13"/>
      <c r="AB2198" s="13"/>
      <c r="AC2198" s="13"/>
      <c r="AD2198" s="13"/>
      <c r="AE2198" s="13"/>
      <c r="AT2198" s="237" t="s">
        <v>167</v>
      </c>
      <c r="AU2198" s="237" t="s">
        <v>87</v>
      </c>
      <c r="AV2198" s="13" t="s">
        <v>85</v>
      </c>
      <c r="AW2198" s="13" t="s">
        <v>33</v>
      </c>
      <c r="AX2198" s="13" t="s">
        <v>78</v>
      </c>
      <c r="AY2198" s="237" t="s">
        <v>157</v>
      </c>
    </row>
    <row r="2199" s="14" customFormat="1">
      <c r="A2199" s="14"/>
      <c r="B2199" s="238"/>
      <c r="C2199" s="239"/>
      <c r="D2199" s="229" t="s">
        <v>167</v>
      </c>
      <c r="E2199" s="240" t="s">
        <v>1</v>
      </c>
      <c r="F2199" s="241" t="s">
        <v>3954</v>
      </c>
      <c r="G2199" s="239"/>
      <c r="H2199" s="242">
        <v>23.288</v>
      </c>
      <c r="I2199" s="243"/>
      <c r="J2199" s="239"/>
      <c r="K2199" s="239"/>
      <c r="L2199" s="244"/>
      <c r="M2199" s="245"/>
      <c r="N2199" s="246"/>
      <c r="O2199" s="246"/>
      <c r="P2199" s="246"/>
      <c r="Q2199" s="246"/>
      <c r="R2199" s="246"/>
      <c r="S2199" s="246"/>
      <c r="T2199" s="247"/>
      <c r="U2199" s="14"/>
      <c r="V2199" s="14"/>
      <c r="W2199" s="14"/>
      <c r="X2199" s="14"/>
      <c r="Y2199" s="14"/>
      <c r="Z2199" s="14"/>
      <c r="AA2199" s="14"/>
      <c r="AB2199" s="14"/>
      <c r="AC2199" s="14"/>
      <c r="AD2199" s="14"/>
      <c r="AE2199" s="14"/>
      <c r="AT2199" s="248" t="s">
        <v>167</v>
      </c>
      <c r="AU2199" s="248" t="s">
        <v>87</v>
      </c>
      <c r="AV2199" s="14" t="s">
        <v>87</v>
      </c>
      <c r="AW2199" s="14" t="s">
        <v>33</v>
      </c>
      <c r="AX2199" s="14" t="s">
        <v>78</v>
      </c>
      <c r="AY2199" s="248" t="s">
        <v>157</v>
      </c>
    </row>
    <row r="2200" s="14" customFormat="1">
      <c r="A2200" s="14"/>
      <c r="B2200" s="238"/>
      <c r="C2200" s="239"/>
      <c r="D2200" s="229" t="s">
        <v>167</v>
      </c>
      <c r="E2200" s="240" t="s">
        <v>1</v>
      </c>
      <c r="F2200" s="241" t="s">
        <v>3955</v>
      </c>
      <c r="G2200" s="239"/>
      <c r="H2200" s="242">
        <v>6.1500000000000004</v>
      </c>
      <c r="I2200" s="243"/>
      <c r="J2200" s="239"/>
      <c r="K2200" s="239"/>
      <c r="L2200" s="244"/>
      <c r="M2200" s="245"/>
      <c r="N2200" s="246"/>
      <c r="O2200" s="246"/>
      <c r="P2200" s="246"/>
      <c r="Q2200" s="246"/>
      <c r="R2200" s="246"/>
      <c r="S2200" s="246"/>
      <c r="T2200" s="247"/>
      <c r="U2200" s="14"/>
      <c r="V2200" s="14"/>
      <c r="W2200" s="14"/>
      <c r="X2200" s="14"/>
      <c r="Y2200" s="14"/>
      <c r="Z2200" s="14"/>
      <c r="AA2200" s="14"/>
      <c r="AB2200" s="14"/>
      <c r="AC2200" s="14"/>
      <c r="AD2200" s="14"/>
      <c r="AE2200" s="14"/>
      <c r="AT2200" s="248" t="s">
        <v>167</v>
      </c>
      <c r="AU2200" s="248" t="s">
        <v>87</v>
      </c>
      <c r="AV2200" s="14" t="s">
        <v>87</v>
      </c>
      <c r="AW2200" s="14" t="s">
        <v>33</v>
      </c>
      <c r="AX2200" s="14" t="s">
        <v>78</v>
      </c>
      <c r="AY2200" s="248" t="s">
        <v>157</v>
      </c>
    </row>
    <row r="2201" s="14" customFormat="1">
      <c r="A2201" s="14"/>
      <c r="B2201" s="238"/>
      <c r="C2201" s="239"/>
      <c r="D2201" s="229" t="s">
        <v>167</v>
      </c>
      <c r="E2201" s="240" t="s">
        <v>1</v>
      </c>
      <c r="F2201" s="241" t="s">
        <v>3956</v>
      </c>
      <c r="G2201" s="239"/>
      <c r="H2201" s="242">
        <v>6</v>
      </c>
      <c r="I2201" s="243"/>
      <c r="J2201" s="239"/>
      <c r="K2201" s="239"/>
      <c r="L2201" s="244"/>
      <c r="M2201" s="245"/>
      <c r="N2201" s="246"/>
      <c r="O2201" s="246"/>
      <c r="P2201" s="246"/>
      <c r="Q2201" s="246"/>
      <c r="R2201" s="246"/>
      <c r="S2201" s="246"/>
      <c r="T2201" s="247"/>
      <c r="U2201" s="14"/>
      <c r="V2201" s="14"/>
      <c r="W2201" s="14"/>
      <c r="X2201" s="14"/>
      <c r="Y2201" s="14"/>
      <c r="Z2201" s="14"/>
      <c r="AA2201" s="14"/>
      <c r="AB2201" s="14"/>
      <c r="AC2201" s="14"/>
      <c r="AD2201" s="14"/>
      <c r="AE2201" s="14"/>
      <c r="AT2201" s="248" t="s">
        <v>167</v>
      </c>
      <c r="AU2201" s="248" t="s">
        <v>87</v>
      </c>
      <c r="AV2201" s="14" t="s">
        <v>87</v>
      </c>
      <c r="AW2201" s="14" t="s">
        <v>33</v>
      </c>
      <c r="AX2201" s="14" t="s">
        <v>78</v>
      </c>
      <c r="AY2201" s="248" t="s">
        <v>157</v>
      </c>
    </row>
    <row r="2202" s="14" customFormat="1">
      <c r="A2202" s="14"/>
      <c r="B2202" s="238"/>
      <c r="C2202" s="239"/>
      <c r="D2202" s="229" t="s">
        <v>167</v>
      </c>
      <c r="E2202" s="240" t="s">
        <v>1</v>
      </c>
      <c r="F2202" s="241" t="s">
        <v>3957</v>
      </c>
      <c r="G2202" s="239"/>
      <c r="H2202" s="242">
        <v>8.1379999999999999</v>
      </c>
      <c r="I2202" s="243"/>
      <c r="J2202" s="239"/>
      <c r="K2202" s="239"/>
      <c r="L2202" s="244"/>
      <c r="M2202" s="245"/>
      <c r="N2202" s="246"/>
      <c r="O2202" s="246"/>
      <c r="P2202" s="246"/>
      <c r="Q2202" s="246"/>
      <c r="R2202" s="246"/>
      <c r="S2202" s="246"/>
      <c r="T2202" s="247"/>
      <c r="U2202" s="14"/>
      <c r="V2202" s="14"/>
      <c r="W2202" s="14"/>
      <c r="X2202" s="14"/>
      <c r="Y2202" s="14"/>
      <c r="Z2202" s="14"/>
      <c r="AA2202" s="14"/>
      <c r="AB2202" s="14"/>
      <c r="AC2202" s="14"/>
      <c r="AD2202" s="14"/>
      <c r="AE2202" s="14"/>
      <c r="AT2202" s="248" t="s">
        <v>167</v>
      </c>
      <c r="AU2202" s="248" t="s">
        <v>87</v>
      </c>
      <c r="AV2202" s="14" t="s">
        <v>87</v>
      </c>
      <c r="AW2202" s="14" t="s">
        <v>33</v>
      </c>
      <c r="AX2202" s="14" t="s">
        <v>78</v>
      </c>
      <c r="AY2202" s="248" t="s">
        <v>157</v>
      </c>
    </row>
    <row r="2203" s="14" customFormat="1">
      <c r="A2203" s="14"/>
      <c r="B2203" s="238"/>
      <c r="C2203" s="239"/>
      <c r="D2203" s="229" t="s">
        <v>167</v>
      </c>
      <c r="E2203" s="240" t="s">
        <v>1</v>
      </c>
      <c r="F2203" s="241" t="s">
        <v>3958</v>
      </c>
      <c r="G2203" s="239"/>
      <c r="H2203" s="242">
        <v>5.8949999999999996</v>
      </c>
      <c r="I2203" s="243"/>
      <c r="J2203" s="239"/>
      <c r="K2203" s="239"/>
      <c r="L2203" s="244"/>
      <c r="M2203" s="245"/>
      <c r="N2203" s="246"/>
      <c r="O2203" s="246"/>
      <c r="P2203" s="246"/>
      <c r="Q2203" s="246"/>
      <c r="R2203" s="246"/>
      <c r="S2203" s="246"/>
      <c r="T2203" s="247"/>
      <c r="U2203" s="14"/>
      <c r="V2203" s="14"/>
      <c r="W2203" s="14"/>
      <c r="X2203" s="14"/>
      <c r="Y2203" s="14"/>
      <c r="Z2203" s="14"/>
      <c r="AA2203" s="14"/>
      <c r="AB2203" s="14"/>
      <c r="AC2203" s="14"/>
      <c r="AD2203" s="14"/>
      <c r="AE2203" s="14"/>
      <c r="AT2203" s="248" t="s">
        <v>167</v>
      </c>
      <c r="AU2203" s="248" t="s">
        <v>87</v>
      </c>
      <c r="AV2203" s="14" t="s">
        <v>87</v>
      </c>
      <c r="AW2203" s="14" t="s">
        <v>33</v>
      </c>
      <c r="AX2203" s="14" t="s">
        <v>78</v>
      </c>
      <c r="AY2203" s="248" t="s">
        <v>157</v>
      </c>
    </row>
    <row r="2204" s="14" customFormat="1">
      <c r="A2204" s="14"/>
      <c r="B2204" s="238"/>
      <c r="C2204" s="239"/>
      <c r="D2204" s="229" t="s">
        <v>167</v>
      </c>
      <c r="E2204" s="240" t="s">
        <v>1</v>
      </c>
      <c r="F2204" s="241" t="s">
        <v>3959</v>
      </c>
      <c r="G2204" s="239"/>
      <c r="H2204" s="242">
        <v>5.5499999999999998</v>
      </c>
      <c r="I2204" s="243"/>
      <c r="J2204" s="239"/>
      <c r="K2204" s="239"/>
      <c r="L2204" s="244"/>
      <c r="M2204" s="245"/>
      <c r="N2204" s="246"/>
      <c r="O2204" s="246"/>
      <c r="P2204" s="246"/>
      <c r="Q2204" s="246"/>
      <c r="R2204" s="246"/>
      <c r="S2204" s="246"/>
      <c r="T2204" s="247"/>
      <c r="U2204" s="14"/>
      <c r="V2204" s="14"/>
      <c r="W2204" s="14"/>
      <c r="X2204" s="14"/>
      <c r="Y2204" s="14"/>
      <c r="Z2204" s="14"/>
      <c r="AA2204" s="14"/>
      <c r="AB2204" s="14"/>
      <c r="AC2204" s="14"/>
      <c r="AD2204" s="14"/>
      <c r="AE2204" s="14"/>
      <c r="AT2204" s="248" t="s">
        <v>167</v>
      </c>
      <c r="AU2204" s="248" t="s">
        <v>87</v>
      </c>
      <c r="AV2204" s="14" t="s">
        <v>87</v>
      </c>
      <c r="AW2204" s="14" t="s">
        <v>33</v>
      </c>
      <c r="AX2204" s="14" t="s">
        <v>78</v>
      </c>
      <c r="AY2204" s="248" t="s">
        <v>157</v>
      </c>
    </row>
    <row r="2205" s="14" customFormat="1">
      <c r="A2205" s="14"/>
      <c r="B2205" s="238"/>
      <c r="C2205" s="239"/>
      <c r="D2205" s="229" t="s">
        <v>167</v>
      </c>
      <c r="E2205" s="240" t="s">
        <v>1</v>
      </c>
      <c r="F2205" s="241" t="s">
        <v>3960</v>
      </c>
      <c r="G2205" s="239"/>
      <c r="H2205" s="242">
        <v>22.658000000000001</v>
      </c>
      <c r="I2205" s="243"/>
      <c r="J2205" s="239"/>
      <c r="K2205" s="239"/>
      <c r="L2205" s="244"/>
      <c r="M2205" s="245"/>
      <c r="N2205" s="246"/>
      <c r="O2205" s="246"/>
      <c r="P2205" s="246"/>
      <c r="Q2205" s="246"/>
      <c r="R2205" s="246"/>
      <c r="S2205" s="246"/>
      <c r="T2205" s="247"/>
      <c r="U2205" s="14"/>
      <c r="V2205" s="14"/>
      <c r="W2205" s="14"/>
      <c r="X2205" s="14"/>
      <c r="Y2205" s="14"/>
      <c r="Z2205" s="14"/>
      <c r="AA2205" s="14"/>
      <c r="AB2205" s="14"/>
      <c r="AC2205" s="14"/>
      <c r="AD2205" s="14"/>
      <c r="AE2205" s="14"/>
      <c r="AT2205" s="248" t="s">
        <v>167</v>
      </c>
      <c r="AU2205" s="248" t="s">
        <v>87</v>
      </c>
      <c r="AV2205" s="14" t="s">
        <v>87</v>
      </c>
      <c r="AW2205" s="14" t="s">
        <v>33</v>
      </c>
      <c r="AX2205" s="14" t="s">
        <v>78</v>
      </c>
      <c r="AY2205" s="248" t="s">
        <v>157</v>
      </c>
    </row>
    <row r="2206" s="14" customFormat="1">
      <c r="A2206" s="14"/>
      <c r="B2206" s="238"/>
      <c r="C2206" s="239"/>
      <c r="D2206" s="229" t="s">
        <v>167</v>
      </c>
      <c r="E2206" s="240" t="s">
        <v>1</v>
      </c>
      <c r="F2206" s="241" t="s">
        <v>3961</v>
      </c>
      <c r="G2206" s="239"/>
      <c r="H2206" s="242">
        <v>22.658000000000001</v>
      </c>
      <c r="I2206" s="243"/>
      <c r="J2206" s="239"/>
      <c r="K2206" s="239"/>
      <c r="L2206" s="244"/>
      <c r="M2206" s="245"/>
      <c r="N2206" s="246"/>
      <c r="O2206" s="246"/>
      <c r="P2206" s="246"/>
      <c r="Q2206" s="246"/>
      <c r="R2206" s="246"/>
      <c r="S2206" s="246"/>
      <c r="T2206" s="247"/>
      <c r="U2206" s="14"/>
      <c r="V2206" s="14"/>
      <c r="W2206" s="14"/>
      <c r="X2206" s="14"/>
      <c r="Y2206" s="14"/>
      <c r="Z2206" s="14"/>
      <c r="AA2206" s="14"/>
      <c r="AB2206" s="14"/>
      <c r="AC2206" s="14"/>
      <c r="AD2206" s="14"/>
      <c r="AE2206" s="14"/>
      <c r="AT2206" s="248" t="s">
        <v>167</v>
      </c>
      <c r="AU2206" s="248" t="s">
        <v>87</v>
      </c>
      <c r="AV2206" s="14" t="s">
        <v>87</v>
      </c>
      <c r="AW2206" s="14" t="s">
        <v>33</v>
      </c>
      <c r="AX2206" s="14" t="s">
        <v>78</v>
      </c>
      <c r="AY2206" s="248" t="s">
        <v>157</v>
      </c>
    </row>
    <row r="2207" s="14" customFormat="1">
      <c r="A2207" s="14"/>
      <c r="B2207" s="238"/>
      <c r="C2207" s="239"/>
      <c r="D2207" s="229" t="s">
        <v>167</v>
      </c>
      <c r="E2207" s="240" t="s">
        <v>1</v>
      </c>
      <c r="F2207" s="241" t="s">
        <v>3962</v>
      </c>
      <c r="G2207" s="239"/>
      <c r="H2207" s="242">
        <v>6.1500000000000004</v>
      </c>
      <c r="I2207" s="243"/>
      <c r="J2207" s="239"/>
      <c r="K2207" s="239"/>
      <c r="L2207" s="244"/>
      <c r="M2207" s="245"/>
      <c r="N2207" s="246"/>
      <c r="O2207" s="246"/>
      <c r="P2207" s="246"/>
      <c r="Q2207" s="246"/>
      <c r="R2207" s="246"/>
      <c r="S2207" s="246"/>
      <c r="T2207" s="247"/>
      <c r="U2207" s="14"/>
      <c r="V2207" s="14"/>
      <c r="W2207" s="14"/>
      <c r="X2207" s="14"/>
      <c r="Y2207" s="14"/>
      <c r="Z2207" s="14"/>
      <c r="AA2207" s="14"/>
      <c r="AB2207" s="14"/>
      <c r="AC2207" s="14"/>
      <c r="AD2207" s="14"/>
      <c r="AE2207" s="14"/>
      <c r="AT2207" s="248" t="s">
        <v>167</v>
      </c>
      <c r="AU2207" s="248" t="s">
        <v>87</v>
      </c>
      <c r="AV2207" s="14" t="s">
        <v>87</v>
      </c>
      <c r="AW2207" s="14" t="s">
        <v>33</v>
      </c>
      <c r="AX2207" s="14" t="s">
        <v>78</v>
      </c>
      <c r="AY2207" s="248" t="s">
        <v>157</v>
      </c>
    </row>
    <row r="2208" s="14" customFormat="1">
      <c r="A2208" s="14"/>
      <c r="B2208" s="238"/>
      <c r="C2208" s="239"/>
      <c r="D2208" s="229" t="s">
        <v>167</v>
      </c>
      <c r="E2208" s="240" t="s">
        <v>1</v>
      </c>
      <c r="F2208" s="241" t="s">
        <v>3963</v>
      </c>
      <c r="G2208" s="239"/>
      <c r="H2208" s="242">
        <v>4.6500000000000004</v>
      </c>
      <c r="I2208" s="243"/>
      <c r="J2208" s="239"/>
      <c r="K2208" s="239"/>
      <c r="L2208" s="244"/>
      <c r="M2208" s="245"/>
      <c r="N2208" s="246"/>
      <c r="O2208" s="246"/>
      <c r="P2208" s="246"/>
      <c r="Q2208" s="246"/>
      <c r="R2208" s="246"/>
      <c r="S2208" s="246"/>
      <c r="T2208" s="247"/>
      <c r="U2208" s="14"/>
      <c r="V2208" s="14"/>
      <c r="W2208" s="14"/>
      <c r="X2208" s="14"/>
      <c r="Y2208" s="14"/>
      <c r="Z2208" s="14"/>
      <c r="AA2208" s="14"/>
      <c r="AB2208" s="14"/>
      <c r="AC2208" s="14"/>
      <c r="AD2208" s="14"/>
      <c r="AE2208" s="14"/>
      <c r="AT2208" s="248" t="s">
        <v>167</v>
      </c>
      <c r="AU2208" s="248" t="s">
        <v>87</v>
      </c>
      <c r="AV2208" s="14" t="s">
        <v>87</v>
      </c>
      <c r="AW2208" s="14" t="s">
        <v>33</v>
      </c>
      <c r="AX2208" s="14" t="s">
        <v>78</v>
      </c>
      <c r="AY2208" s="248" t="s">
        <v>157</v>
      </c>
    </row>
    <row r="2209" s="14" customFormat="1">
      <c r="A2209" s="14"/>
      <c r="B2209" s="238"/>
      <c r="C2209" s="239"/>
      <c r="D2209" s="229" t="s">
        <v>167</v>
      </c>
      <c r="E2209" s="240" t="s">
        <v>1</v>
      </c>
      <c r="F2209" s="241" t="s">
        <v>3964</v>
      </c>
      <c r="G2209" s="239"/>
      <c r="H2209" s="242">
        <v>4.9950000000000001</v>
      </c>
      <c r="I2209" s="243"/>
      <c r="J2209" s="239"/>
      <c r="K2209" s="239"/>
      <c r="L2209" s="244"/>
      <c r="M2209" s="245"/>
      <c r="N2209" s="246"/>
      <c r="O2209" s="246"/>
      <c r="P2209" s="246"/>
      <c r="Q2209" s="246"/>
      <c r="R2209" s="246"/>
      <c r="S2209" s="246"/>
      <c r="T2209" s="247"/>
      <c r="U2209" s="14"/>
      <c r="V2209" s="14"/>
      <c r="W2209" s="14"/>
      <c r="X2209" s="14"/>
      <c r="Y2209" s="14"/>
      <c r="Z2209" s="14"/>
      <c r="AA2209" s="14"/>
      <c r="AB2209" s="14"/>
      <c r="AC2209" s="14"/>
      <c r="AD2209" s="14"/>
      <c r="AE2209" s="14"/>
      <c r="AT2209" s="248" t="s">
        <v>167</v>
      </c>
      <c r="AU2209" s="248" t="s">
        <v>87</v>
      </c>
      <c r="AV2209" s="14" t="s">
        <v>87</v>
      </c>
      <c r="AW2209" s="14" t="s">
        <v>33</v>
      </c>
      <c r="AX2209" s="14" t="s">
        <v>78</v>
      </c>
      <c r="AY2209" s="248" t="s">
        <v>157</v>
      </c>
    </row>
    <row r="2210" s="14" customFormat="1">
      <c r="A2210" s="14"/>
      <c r="B2210" s="238"/>
      <c r="C2210" s="239"/>
      <c r="D2210" s="229" t="s">
        <v>167</v>
      </c>
      <c r="E2210" s="240" t="s">
        <v>1</v>
      </c>
      <c r="F2210" s="241" t="s">
        <v>3964</v>
      </c>
      <c r="G2210" s="239"/>
      <c r="H2210" s="242">
        <v>4.9950000000000001</v>
      </c>
      <c r="I2210" s="243"/>
      <c r="J2210" s="239"/>
      <c r="K2210" s="239"/>
      <c r="L2210" s="244"/>
      <c r="M2210" s="245"/>
      <c r="N2210" s="246"/>
      <c r="O2210" s="246"/>
      <c r="P2210" s="246"/>
      <c r="Q2210" s="246"/>
      <c r="R2210" s="246"/>
      <c r="S2210" s="246"/>
      <c r="T2210" s="247"/>
      <c r="U2210" s="14"/>
      <c r="V2210" s="14"/>
      <c r="W2210" s="14"/>
      <c r="X2210" s="14"/>
      <c r="Y2210" s="14"/>
      <c r="Z2210" s="14"/>
      <c r="AA2210" s="14"/>
      <c r="AB2210" s="14"/>
      <c r="AC2210" s="14"/>
      <c r="AD2210" s="14"/>
      <c r="AE2210" s="14"/>
      <c r="AT2210" s="248" t="s">
        <v>167</v>
      </c>
      <c r="AU2210" s="248" t="s">
        <v>87</v>
      </c>
      <c r="AV2210" s="14" t="s">
        <v>87</v>
      </c>
      <c r="AW2210" s="14" t="s">
        <v>33</v>
      </c>
      <c r="AX2210" s="14" t="s">
        <v>78</v>
      </c>
      <c r="AY2210" s="248" t="s">
        <v>157</v>
      </c>
    </row>
    <row r="2211" s="14" customFormat="1">
      <c r="A2211" s="14"/>
      <c r="B2211" s="238"/>
      <c r="C2211" s="239"/>
      <c r="D2211" s="229" t="s">
        <v>167</v>
      </c>
      <c r="E2211" s="240" t="s">
        <v>1</v>
      </c>
      <c r="F2211" s="241" t="s">
        <v>3965</v>
      </c>
      <c r="G2211" s="239"/>
      <c r="H2211" s="242">
        <v>8</v>
      </c>
      <c r="I2211" s="243"/>
      <c r="J2211" s="239"/>
      <c r="K2211" s="239"/>
      <c r="L2211" s="244"/>
      <c r="M2211" s="245"/>
      <c r="N2211" s="246"/>
      <c r="O2211" s="246"/>
      <c r="P2211" s="246"/>
      <c r="Q2211" s="246"/>
      <c r="R2211" s="246"/>
      <c r="S2211" s="246"/>
      <c r="T2211" s="247"/>
      <c r="U2211" s="14"/>
      <c r="V2211" s="14"/>
      <c r="W2211" s="14"/>
      <c r="X2211" s="14"/>
      <c r="Y2211" s="14"/>
      <c r="Z2211" s="14"/>
      <c r="AA2211" s="14"/>
      <c r="AB2211" s="14"/>
      <c r="AC2211" s="14"/>
      <c r="AD2211" s="14"/>
      <c r="AE2211" s="14"/>
      <c r="AT2211" s="248" t="s">
        <v>167</v>
      </c>
      <c r="AU2211" s="248" t="s">
        <v>87</v>
      </c>
      <c r="AV2211" s="14" t="s">
        <v>87</v>
      </c>
      <c r="AW2211" s="14" t="s">
        <v>33</v>
      </c>
      <c r="AX2211" s="14" t="s">
        <v>78</v>
      </c>
      <c r="AY2211" s="248" t="s">
        <v>157</v>
      </c>
    </row>
    <row r="2212" s="14" customFormat="1">
      <c r="A2212" s="14"/>
      <c r="B2212" s="238"/>
      <c r="C2212" s="239"/>
      <c r="D2212" s="229" t="s">
        <v>167</v>
      </c>
      <c r="E2212" s="240" t="s">
        <v>1</v>
      </c>
      <c r="F2212" s="241" t="s">
        <v>3966</v>
      </c>
      <c r="G2212" s="239"/>
      <c r="H2212" s="242">
        <v>4.6950000000000003</v>
      </c>
      <c r="I2212" s="243"/>
      <c r="J2212" s="239"/>
      <c r="K2212" s="239"/>
      <c r="L2212" s="244"/>
      <c r="M2212" s="245"/>
      <c r="N2212" s="246"/>
      <c r="O2212" s="246"/>
      <c r="P2212" s="246"/>
      <c r="Q2212" s="246"/>
      <c r="R2212" s="246"/>
      <c r="S2212" s="246"/>
      <c r="T2212" s="247"/>
      <c r="U2212" s="14"/>
      <c r="V2212" s="14"/>
      <c r="W2212" s="14"/>
      <c r="X2212" s="14"/>
      <c r="Y2212" s="14"/>
      <c r="Z2212" s="14"/>
      <c r="AA2212" s="14"/>
      <c r="AB2212" s="14"/>
      <c r="AC2212" s="14"/>
      <c r="AD2212" s="14"/>
      <c r="AE2212" s="14"/>
      <c r="AT2212" s="248" t="s">
        <v>167</v>
      </c>
      <c r="AU2212" s="248" t="s">
        <v>87</v>
      </c>
      <c r="AV2212" s="14" t="s">
        <v>87</v>
      </c>
      <c r="AW2212" s="14" t="s">
        <v>33</v>
      </c>
      <c r="AX2212" s="14" t="s">
        <v>78</v>
      </c>
      <c r="AY2212" s="248" t="s">
        <v>157</v>
      </c>
    </row>
    <row r="2213" s="13" customFormat="1">
      <c r="A2213" s="13"/>
      <c r="B2213" s="227"/>
      <c r="C2213" s="228"/>
      <c r="D2213" s="229" t="s">
        <v>167</v>
      </c>
      <c r="E2213" s="230" t="s">
        <v>1</v>
      </c>
      <c r="F2213" s="231" t="s">
        <v>178</v>
      </c>
      <c r="G2213" s="228"/>
      <c r="H2213" s="230" t="s">
        <v>1</v>
      </c>
      <c r="I2213" s="232"/>
      <c r="J2213" s="228"/>
      <c r="K2213" s="228"/>
      <c r="L2213" s="233"/>
      <c r="M2213" s="234"/>
      <c r="N2213" s="235"/>
      <c r="O2213" s="235"/>
      <c r="P2213" s="235"/>
      <c r="Q2213" s="235"/>
      <c r="R2213" s="235"/>
      <c r="S2213" s="235"/>
      <c r="T2213" s="236"/>
      <c r="U2213" s="13"/>
      <c r="V2213" s="13"/>
      <c r="W2213" s="13"/>
      <c r="X2213" s="13"/>
      <c r="Y2213" s="13"/>
      <c r="Z2213" s="13"/>
      <c r="AA2213" s="13"/>
      <c r="AB2213" s="13"/>
      <c r="AC2213" s="13"/>
      <c r="AD2213" s="13"/>
      <c r="AE2213" s="13"/>
      <c r="AT2213" s="237" t="s">
        <v>167</v>
      </c>
      <c r="AU2213" s="237" t="s">
        <v>87</v>
      </c>
      <c r="AV2213" s="13" t="s">
        <v>85</v>
      </c>
      <c r="AW2213" s="13" t="s">
        <v>33</v>
      </c>
      <c r="AX2213" s="13" t="s">
        <v>78</v>
      </c>
      <c r="AY2213" s="237" t="s">
        <v>157</v>
      </c>
    </row>
    <row r="2214" s="14" customFormat="1">
      <c r="A2214" s="14"/>
      <c r="B2214" s="238"/>
      <c r="C2214" s="239"/>
      <c r="D2214" s="229" t="s">
        <v>167</v>
      </c>
      <c r="E2214" s="240" t="s">
        <v>1</v>
      </c>
      <c r="F2214" s="241" t="s">
        <v>3967</v>
      </c>
      <c r="G2214" s="239"/>
      <c r="H2214" s="242">
        <v>4.0519999999999996</v>
      </c>
      <c r="I2214" s="243"/>
      <c r="J2214" s="239"/>
      <c r="K2214" s="239"/>
      <c r="L2214" s="244"/>
      <c r="M2214" s="245"/>
      <c r="N2214" s="246"/>
      <c r="O2214" s="246"/>
      <c r="P2214" s="246"/>
      <c r="Q2214" s="246"/>
      <c r="R2214" s="246"/>
      <c r="S2214" s="246"/>
      <c r="T2214" s="247"/>
      <c r="U2214" s="14"/>
      <c r="V2214" s="14"/>
      <c r="W2214" s="14"/>
      <c r="X2214" s="14"/>
      <c r="Y2214" s="14"/>
      <c r="Z2214" s="14"/>
      <c r="AA2214" s="14"/>
      <c r="AB2214" s="14"/>
      <c r="AC2214" s="14"/>
      <c r="AD2214" s="14"/>
      <c r="AE2214" s="14"/>
      <c r="AT2214" s="248" t="s">
        <v>167</v>
      </c>
      <c r="AU2214" s="248" t="s">
        <v>87</v>
      </c>
      <c r="AV2214" s="14" t="s">
        <v>87</v>
      </c>
      <c r="AW2214" s="14" t="s">
        <v>33</v>
      </c>
      <c r="AX2214" s="14" t="s">
        <v>78</v>
      </c>
      <c r="AY2214" s="248" t="s">
        <v>157</v>
      </c>
    </row>
    <row r="2215" s="14" customFormat="1">
      <c r="A2215" s="14"/>
      <c r="B2215" s="238"/>
      <c r="C2215" s="239"/>
      <c r="D2215" s="229" t="s">
        <v>167</v>
      </c>
      <c r="E2215" s="240" t="s">
        <v>1</v>
      </c>
      <c r="F2215" s="241" t="s">
        <v>3968</v>
      </c>
      <c r="G2215" s="239"/>
      <c r="H2215" s="242">
        <v>29.036999999999999</v>
      </c>
      <c r="I2215" s="243"/>
      <c r="J2215" s="239"/>
      <c r="K2215" s="239"/>
      <c r="L2215" s="244"/>
      <c r="M2215" s="245"/>
      <c r="N2215" s="246"/>
      <c r="O2215" s="246"/>
      <c r="P2215" s="246"/>
      <c r="Q2215" s="246"/>
      <c r="R2215" s="246"/>
      <c r="S2215" s="246"/>
      <c r="T2215" s="247"/>
      <c r="U2215" s="14"/>
      <c r="V2215" s="14"/>
      <c r="W2215" s="14"/>
      <c r="X2215" s="14"/>
      <c r="Y2215" s="14"/>
      <c r="Z2215" s="14"/>
      <c r="AA2215" s="14"/>
      <c r="AB2215" s="14"/>
      <c r="AC2215" s="14"/>
      <c r="AD2215" s="14"/>
      <c r="AE2215" s="14"/>
      <c r="AT2215" s="248" t="s">
        <v>167</v>
      </c>
      <c r="AU2215" s="248" t="s">
        <v>87</v>
      </c>
      <c r="AV2215" s="14" t="s">
        <v>87</v>
      </c>
      <c r="AW2215" s="14" t="s">
        <v>33</v>
      </c>
      <c r="AX2215" s="14" t="s">
        <v>78</v>
      </c>
      <c r="AY2215" s="248" t="s">
        <v>157</v>
      </c>
    </row>
    <row r="2216" s="14" customFormat="1">
      <c r="A2216" s="14"/>
      <c r="B2216" s="238"/>
      <c r="C2216" s="239"/>
      <c r="D2216" s="229" t="s">
        <v>167</v>
      </c>
      <c r="E2216" s="240" t="s">
        <v>1</v>
      </c>
      <c r="F2216" s="241" t="s">
        <v>3969</v>
      </c>
      <c r="G2216" s="239"/>
      <c r="H2216" s="242">
        <v>26.145</v>
      </c>
      <c r="I2216" s="243"/>
      <c r="J2216" s="239"/>
      <c r="K2216" s="239"/>
      <c r="L2216" s="244"/>
      <c r="M2216" s="245"/>
      <c r="N2216" s="246"/>
      <c r="O2216" s="246"/>
      <c r="P2216" s="246"/>
      <c r="Q2216" s="246"/>
      <c r="R2216" s="246"/>
      <c r="S2216" s="246"/>
      <c r="T2216" s="247"/>
      <c r="U2216" s="14"/>
      <c r="V2216" s="14"/>
      <c r="W2216" s="14"/>
      <c r="X2216" s="14"/>
      <c r="Y2216" s="14"/>
      <c r="Z2216" s="14"/>
      <c r="AA2216" s="14"/>
      <c r="AB2216" s="14"/>
      <c r="AC2216" s="14"/>
      <c r="AD2216" s="14"/>
      <c r="AE2216" s="14"/>
      <c r="AT2216" s="248" t="s">
        <v>167</v>
      </c>
      <c r="AU2216" s="248" t="s">
        <v>87</v>
      </c>
      <c r="AV2216" s="14" t="s">
        <v>87</v>
      </c>
      <c r="AW2216" s="14" t="s">
        <v>33</v>
      </c>
      <c r="AX2216" s="14" t="s">
        <v>78</v>
      </c>
      <c r="AY2216" s="248" t="s">
        <v>157</v>
      </c>
    </row>
    <row r="2217" s="14" customFormat="1">
      <c r="A2217" s="14"/>
      <c r="B2217" s="238"/>
      <c r="C2217" s="239"/>
      <c r="D2217" s="229" t="s">
        <v>167</v>
      </c>
      <c r="E2217" s="240" t="s">
        <v>1</v>
      </c>
      <c r="F2217" s="241" t="s">
        <v>3970</v>
      </c>
      <c r="G2217" s="239"/>
      <c r="H2217" s="242">
        <v>5.04</v>
      </c>
      <c r="I2217" s="243"/>
      <c r="J2217" s="239"/>
      <c r="K2217" s="239"/>
      <c r="L2217" s="244"/>
      <c r="M2217" s="245"/>
      <c r="N2217" s="246"/>
      <c r="O2217" s="246"/>
      <c r="P2217" s="246"/>
      <c r="Q2217" s="246"/>
      <c r="R2217" s="246"/>
      <c r="S2217" s="246"/>
      <c r="T2217" s="247"/>
      <c r="U2217" s="14"/>
      <c r="V2217" s="14"/>
      <c r="W2217" s="14"/>
      <c r="X2217" s="14"/>
      <c r="Y2217" s="14"/>
      <c r="Z2217" s="14"/>
      <c r="AA2217" s="14"/>
      <c r="AB2217" s="14"/>
      <c r="AC2217" s="14"/>
      <c r="AD2217" s="14"/>
      <c r="AE2217" s="14"/>
      <c r="AT2217" s="248" t="s">
        <v>167</v>
      </c>
      <c r="AU2217" s="248" t="s">
        <v>87</v>
      </c>
      <c r="AV2217" s="14" t="s">
        <v>87</v>
      </c>
      <c r="AW2217" s="14" t="s">
        <v>33</v>
      </c>
      <c r="AX2217" s="14" t="s">
        <v>78</v>
      </c>
      <c r="AY2217" s="248" t="s">
        <v>157</v>
      </c>
    </row>
    <row r="2218" s="14" customFormat="1">
      <c r="A2218" s="14"/>
      <c r="B2218" s="238"/>
      <c r="C2218" s="239"/>
      <c r="D2218" s="229" t="s">
        <v>167</v>
      </c>
      <c r="E2218" s="240" t="s">
        <v>1</v>
      </c>
      <c r="F2218" s="241" t="s">
        <v>3971</v>
      </c>
      <c r="G2218" s="239"/>
      <c r="H2218" s="242">
        <v>41.420000000000002</v>
      </c>
      <c r="I2218" s="243"/>
      <c r="J2218" s="239"/>
      <c r="K2218" s="239"/>
      <c r="L2218" s="244"/>
      <c r="M2218" s="245"/>
      <c r="N2218" s="246"/>
      <c r="O2218" s="246"/>
      <c r="P2218" s="246"/>
      <c r="Q2218" s="246"/>
      <c r="R2218" s="246"/>
      <c r="S2218" s="246"/>
      <c r="T2218" s="247"/>
      <c r="U2218" s="14"/>
      <c r="V2218" s="14"/>
      <c r="W2218" s="14"/>
      <c r="X2218" s="14"/>
      <c r="Y2218" s="14"/>
      <c r="Z2218" s="14"/>
      <c r="AA2218" s="14"/>
      <c r="AB2218" s="14"/>
      <c r="AC2218" s="14"/>
      <c r="AD2218" s="14"/>
      <c r="AE2218" s="14"/>
      <c r="AT2218" s="248" t="s">
        <v>167</v>
      </c>
      <c r="AU2218" s="248" t="s">
        <v>87</v>
      </c>
      <c r="AV2218" s="14" t="s">
        <v>87</v>
      </c>
      <c r="AW2218" s="14" t="s">
        <v>33</v>
      </c>
      <c r="AX2218" s="14" t="s">
        <v>78</v>
      </c>
      <c r="AY2218" s="248" t="s">
        <v>157</v>
      </c>
    </row>
    <row r="2219" s="14" customFormat="1">
      <c r="A2219" s="14"/>
      <c r="B2219" s="238"/>
      <c r="C2219" s="239"/>
      <c r="D2219" s="229" t="s">
        <v>167</v>
      </c>
      <c r="E2219" s="240" t="s">
        <v>1</v>
      </c>
      <c r="F2219" s="241" t="s">
        <v>3972</v>
      </c>
      <c r="G2219" s="239"/>
      <c r="H2219" s="242">
        <v>30.32</v>
      </c>
      <c r="I2219" s="243"/>
      <c r="J2219" s="239"/>
      <c r="K2219" s="239"/>
      <c r="L2219" s="244"/>
      <c r="M2219" s="245"/>
      <c r="N2219" s="246"/>
      <c r="O2219" s="246"/>
      <c r="P2219" s="246"/>
      <c r="Q2219" s="246"/>
      <c r="R2219" s="246"/>
      <c r="S2219" s="246"/>
      <c r="T2219" s="247"/>
      <c r="U2219" s="14"/>
      <c r="V2219" s="14"/>
      <c r="W2219" s="14"/>
      <c r="X2219" s="14"/>
      <c r="Y2219" s="14"/>
      <c r="Z2219" s="14"/>
      <c r="AA2219" s="14"/>
      <c r="AB2219" s="14"/>
      <c r="AC2219" s="14"/>
      <c r="AD2219" s="14"/>
      <c r="AE2219" s="14"/>
      <c r="AT2219" s="248" t="s">
        <v>167</v>
      </c>
      <c r="AU2219" s="248" t="s">
        <v>87</v>
      </c>
      <c r="AV2219" s="14" t="s">
        <v>87</v>
      </c>
      <c r="AW2219" s="14" t="s">
        <v>33</v>
      </c>
      <c r="AX2219" s="14" t="s">
        <v>78</v>
      </c>
      <c r="AY2219" s="248" t="s">
        <v>157</v>
      </c>
    </row>
    <row r="2220" s="14" customFormat="1">
      <c r="A2220" s="14"/>
      <c r="B2220" s="238"/>
      <c r="C2220" s="239"/>
      <c r="D2220" s="229" t="s">
        <v>167</v>
      </c>
      <c r="E2220" s="240" t="s">
        <v>1</v>
      </c>
      <c r="F2220" s="241" t="s">
        <v>3973</v>
      </c>
      <c r="G2220" s="239"/>
      <c r="H2220" s="242">
        <v>20.425000000000001</v>
      </c>
      <c r="I2220" s="243"/>
      <c r="J2220" s="239"/>
      <c r="K2220" s="239"/>
      <c r="L2220" s="244"/>
      <c r="M2220" s="245"/>
      <c r="N2220" s="246"/>
      <c r="O2220" s="246"/>
      <c r="P2220" s="246"/>
      <c r="Q2220" s="246"/>
      <c r="R2220" s="246"/>
      <c r="S2220" s="246"/>
      <c r="T2220" s="247"/>
      <c r="U2220" s="14"/>
      <c r="V2220" s="14"/>
      <c r="W2220" s="14"/>
      <c r="X2220" s="14"/>
      <c r="Y2220" s="14"/>
      <c r="Z2220" s="14"/>
      <c r="AA2220" s="14"/>
      <c r="AB2220" s="14"/>
      <c r="AC2220" s="14"/>
      <c r="AD2220" s="14"/>
      <c r="AE2220" s="14"/>
      <c r="AT2220" s="248" t="s">
        <v>167</v>
      </c>
      <c r="AU2220" s="248" t="s">
        <v>87</v>
      </c>
      <c r="AV2220" s="14" t="s">
        <v>87</v>
      </c>
      <c r="AW2220" s="14" t="s">
        <v>33</v>
      </c>
      <c r="AX2220" s="14" t="s">
        <v>78</v>
      </c>
      <c r="AY2220" s="248" t="s">
        <v>157</v>
      </c>
    </row>
    <row r="2221" s="14" customFormat="1">
      <c r="A2221" s="14"/>
      <c r="B2221" s="238"/>
      <c r="C2221" s="239"/>
      <c r="D2221" s="229" t="s">
        <v>167</v>
      </c>
      <c r="E2221" s="240" t="s">
        <v>1</v>
      </c>
      <c r="F2221" s="241" t="s">
        <v>3974</v>
      </c>
      <c r="G2221" s="239"/>
      <c r="H2221" s="242">
        <v>14.23</v>
      </c>
      <c r="I2221" s="243"/>
      <c r="J2221" s="239"/>
      <c r="K2221" s="239"/>
      <c r="L2221" s="244"/>
      <c r="M2221" s="245"/>
      <c r="N2221" s="246"/>
      <c r="O2221" s="246"/>
      <c r="P2221" s="246"/>
      <c r="Q2221" s="246"/>
      <c r="R2221" s="246"/>
      <c r="S2221" s="246"/>
      <c r="T2221" s="247"/>
      <c r="U2221" s="14"/>
      <c r="V2221" s="14"/>
      <c r="W2221" s="14"/>
      <c r="X2221" s="14"/>
      <c r="Y2221" s="14"/>
      <c r="Z2221" s="14"/>
      <c r="AA2221" s="14"/>
      <c r="AB2221" s="14"/>
      <c r="AC2221" s="14"/>
      <c r="AD2221" s="14"/>
      <c r="AE2221" s="14"/>
      <c r="AT2221" s="248" t="s">
        <v>167</v>
      </c>
      <c r="AU2221" s="248" t="s">
        <v>87</v>
      </c>
      <c r="AV2221" s="14" t="s">
        <v>87</v>
      </c>
      <c r="AW2221" s="14" t="s">
        <v>33</v>
      </c>
      <c r="AX2221" s="14" t="s">
        <v>78</v>
      </c>
      <c r="AY2221" s="248" t="s">
        <v>157</v>
      </c>
    </row>
    <row r="2222" s="14" customFormat="1">
      <c r="A2222" s="14"/>
      <c r="B2222" s="238"/>
      <c r="C2222" s="239"/>
      <c r="D2222" s="229" t="s">
        <v>167</v>
      </c>
      <c r="E2222" s="240" t="s">
        <v>1</v>
      </c>
      <c r="F2222" s="241" t="s">
        <v>3975</v>
      </c>
      <c r="G2222" s="239"/>
      <c r="H2222" s="242">
        <v>5.75</v>
      </c>
      <c r="I2222" s="243"/>
      <c r="J2222" s="239"/>
      <c r="K2222" s="239"/>
      <c r="L2222" s="244"/>
      <c r="M2222" s="245"/>
      <c r="N2222" s="246"/>
      <c r="O2222" s="246"/>
      <c r="P2222" s="246"/>
      <c r="Q2222" s="246"/>
      <c r="R2222" s="246"/>
      <c r="S2222" s="246"/>
      <c r="T2222" s="247"/>
      <c r="U2222" s="14"/>
      <c r="V2222" s="14"/>
      <c r="W2222" s="14"/>
      <c r="X2222" s="14"/>
      <c r="Y2222" s="14"/>
      <c r="Z2222" s="14"/>
      <c r="AA2222" s="14"/>
      <c r="AB2222" s="14"/>
      <c r="AC2222" s="14"/>
      <c r="AD2222" s="14"/>
      <c r="AE2222" s="14"/>
      <c r="AT2222" s="248" t="s">
        <v>167</v>
      </c>
      <c r="AU2222" s="248" t="s">
        <v>87</v>
      </c>
      <c r="AV2222" s="14" t="s">
        <v>87</v>
      </c>
      <c r="AW2222" s="14" t="s">
        <v>33</v>
      </c>
      <c r="AX2222" s="14" t="s">
        <v>78</v>
      </c>
      <c r="AY2222" s="248" t="s">
        <v>157</v>
      </c>
    </row>
    <row r="2223" s="14" customFormat="1">
      <c r="A2223" s="14"/>
      <c r="B2223" s="238"/>
      <c r="C2223" s="239"/>
      <c r="D2223" s="229" t="s">
        <v>167</v>
      </c>
      <c r="E2223" s="240" t="s">
        <v>1</v>
      </c>
      <c r="F2223" s="241" t="s">
        <v>3976</v>
      </c>
      <c r="G2223" s="239"/>
      <c r="H2223" s="242">
        <v>22.629999999999999</v>
      </c>
      <c r="I2223" s="243"/>
      <c r="J2223" s="239"/>
      <c r="K2223" s="239"/>
      <c r="L2223" s="244"/>
      <c r="M2223" s="245"/>
      <c r="N2223" s="246"/>
      <c r="O2223" s="246"/>
      <c r="P2223" s="246"/>
      <c r="Q2223" s="246"/>
      <c r="R2223" s="246"/>
      <c r="S2223" s="246"/>
      <c r="T2223" s="247"/>
      <c r="U2223" s="14"/>
      <c r="V2223" s="14"/>
      <c r="W2223" s="14"/>
      <c r="X2223" s="14"/>
      <c r="Y2223" s="14"/>
      <c r="Z2223" s="14"/>
      <c r="AA2223" s="14"/>
      <c r="AB2223" s="14"/>
      <c r="AC2223" s="14"/>
      <c r="AD2223" s="14"/>
      <c r="AE2223" s="14"/>
      <c r="AT2223" s="248" t="s">
        <v>167</v>
      </c>
      <c r="AU2223" s="248" t="s">
        <v>87</v>
      </c>
      <c r="AV2223" s="14" t="s">
        <v>87</v>
      </c>
      <c r="AW2223" s="14" t="s">
        <v>33</v>
      </c>
      <c r="AX2223" s="14" t="s">
        <v>78</v>
      </c>
      <c r="AY2223" s="248" t="s">
        <v>157</v>
      </c>
    </row>
    <row r="2224" s="14" customFormat="1">
      <c r="A2224" s="14"/>
      <c r="B2224" s="238"/>
      <c r="C2224" s="239"/>
      <c r="D2224" s="229" t="s">
        <v>167</v>
      </c>
      <c r="E2224" s="240" t="s">
        <v>1</v>
      </c>
      <c r="F2224" s="241" t="s">
        <v>3977</v>
      </c>
      <c r="G2224" s="239"/>
      <c r="H2224" s="242">
        <v>5.4749999999999996</v>
      </c>
      <c r="I2224" s="243"/>
      <c r="J2224" s="239"/>
      <c r="K2224" s="239"/>
      <c r="L2224" s="244"/>
      <c r="M2224" s="245"/>
      <c r="N2224" s="246"/>
      <c r="O2224" s="246"/>
      <c r="P2224" s="246"/>
      <c r="Q2224" s="246"/>
      <c r="R2224" s="246"/>
      <c r="S2224" s="246"/>
      <c r="T2224" s="247"/>
      <c r="U2224" s="14"/>
      <c r="V2224" s="14"/>
      <c r="W2224" s="14"/>
      <c r="X2224" s="14"/>
      <c r="Y2224" s="14"/>
      <c r="Z2224" s="14"/>
      <c r="AA2224" s="14"/>
      <c r="AB2224" s="14"/>
      <c r="AC2224" s="14"/>
      <c r="AD2224" s="14"/>
      <c r="AE2224" s="14"/>
      <c r="AT2224" s="248" t="s">
        <v>167</v>
      </c>
      <c r="AU2224" s="248" t="s">
        <v>87</v>
      </c>
      <c r="AV2224" s="14" t="s">
        <v>87</v>
      </c>
      <c r="AW2224" s="14" t="s">
        <v>33</v>
      </c>
      <c r="AX2224" s="14" t="s">
        <v>78</v>
      </c>
      <c r="AY2224" s="248" t="s">
        <v>157</v>
      </c>
    </row>
    <row r="2225" s="14" customFormat="1">
      <c r="A2225" s="14"/>
      <c r="B2225" s="238"/>
      <c r="C2225" s="239"/>
      <c r="D2225" s="229" t="s">
        <v>167</v>
      </c>
      <c r="E2225" s="240" t="s">
        <v>1</v>
      </c>
      <c r="F2225" s="241" t="s">
        <v>3978</v>
      </c>
      <c r="G2225" s="239"/>
      <c r="H2225" s="242">
        <v>5.7999999999999998</v>
      </c>
      <c r="I2225" s="243"/>
      <c r="J2225" s="239"/>
      <c r="K2225" s="239"/>
      <c r="L2225" s="244"/>
      <c r="M2225" s="245"/>
      <c r="N2225" s="246"/>
      <c r="O2225" s="246"/>
      <c r="P2225" s="246"/>
      <c r="Q2225" s="246"/>
      <c r="R2225" s="246"/>
      <c r="S2225" s="246"/>
      <c r="T2225" s="247"/>
      <c r="U2225" s="14"/>
      <c r="V2225" s="14"/>
      <c r="W2225" s="14"/>
      <c r="X2225" s="14"/>
      <c r="Y2225" s="14"/>
      <c r="Z2225" s="14"/>
      <c r="AA2225" s="14"/>
      <c r="AB2225" s="14"/>
      <c r="AC2225" s="14"/>
      <c r="AD2225" s="14"/>
      <c r="AE2225" s="14"/>
      <c r="AT2225" s="248" t="s">
        <v>167</v>
      </c>
      <c r="AU2225" s="248" t="s">
        <v>87</v>
      </c>
      <c r="AV2225" s="14" t="s">
        <v>87</v>
      </c>
      <c r="AW2225" s="14" t="s">
        <v>33</v>
      </c>
      <c r="AX2225" s="14" t="s">
        <v>78</v>
      </c>
      <c r="AY2225" s="248" t="s">
        <v>157</v>
      </c>
    </row>
    <row r="2226" s="14" customFormat="1">
      <c r="A2226" s="14"/>
      <c r="B2226" s="238"/>
      <c r="C2226" s="239"/>
      <c r="D2226" s="229" t="s">
        <v>167</v>
      </c>
      <c r="E2226" s="240" t="s">
        <v>1</v>
      </c>
      <c r="F2226" s="241" t="s">
        <v>3979</v>
      </c>
      <c r="G2226" s="239"/>
      <c r="H2226" s="242">
        <v>6.2599999999999998</v>
      </c>
      <c r="I2226" s="243"/>
      <c r="J2226" s="239"/>
      <c r="K2226" s="239"/>
      <c r="L2226" s="244"/>
      <c r="M2226" s="245"/>
      <c r="N2226" s="246"/>
      <c r="O2226" s="246"/>
      <c r="P2226" s="246"/>
      <c r="Q2226" s="246"/>
      <c r="R2226" s="246"/>
      <c r="S2226" s="246"/>
      <c r="T2226" s="247"/>
      <c r="U2226" s="14"/>
      <c r="V2226" s="14"/>
      <c r="W2226" s="14"/>
      <c r="X2226" s="14"/>
      <c r="Y2226" s="14"/>
      <c r="Z2226" s="14"/>
      <c r="AA2226" s="14"/>
      <c r="AB2226" s="14"/>
      <c r="AC2226" s="14"/>
      <c r="AD2226" s="14"/>
      <c r="AE2226" s="14"/>
      <c r="AT2226" s="248" t="s">
        <v>167</v>
      </c>
      <c r="AU2226" s="248" t="s">
        <v>87</v>
      </c>
      <c r="AV2226" s="14" t="s">
        <v>87</v>
      </c>
      <c r="AW2226" s="14" t="s">
        <v>33</v>
      </c>
      <c r="AX2226" s="14" t="s">
        <v>78</v>
      </c>
      <c r="AY2226" s="248" t="s">
        <v>157</v>
      </c>
    </row>
    <row r="2227" s="14" customFormat="1">
      <c r="A2227" s="14"/>
      <c r="B2227" s="238"/>
      <c r="C2227" s="239"/>
      <c r="D2227" s="229" t="s">
        <v>167</v>
      </c>
      <c r="E2227" s="240" t="s">
        <v>1</v>
      </c>
      <c r="F2227" s="241" t="s">
        <v>3980</v>
      </c>
      <c r="G2227" s="239"/>
      <c r="H2227" s="242">
        <v>5.1749999999999998</v>
      </c>
      <c r="I2227" s="243"/>
      <c r="J2227" s="239"/>
      <c r="K2227" s="239"/>
      <c r="L2227" s="244"/>
      <c r="M2227" s="245"/>
      <c r="N2227" s="246"/>
      <c r="O2227" s="246"/>
      <c r="P2227" s="246"/>
      <c r="Q2227" s="246"/>
      <c r="R2227" s="246"/>
      <c r="S2227" s="246"/>
      <c r="T2227" s="247"/>
      <c r="U2227" s="14"/>
      <c r="V2227" s="14"/>
      <c r="W2227" s="14"/>
      <c r="X2227" s="14"/>
      <c r="Y2227" s="14"/>
      <c r="Z2227" s="14"/>
      <c r="AA2227" s="14"/>
      <c r="AB2227" s="14"/>
      <c r="AC2227" s="14"/>
      <c r="AD2227" s="14"/>
      <c r="AE2227" s="14"/>
      <c r="AT2227" s="248" t="s">
        <v>167</v>
      </c>
      <c r="AU2227" s="248" t="s">
        <v>87</v>
      </c>
      <c r="AV2227" s="14" t="s">
        <v>87</v>
      </c>
      <c r="AW2227" s="14" t="s">
        <v>33</v>
      </c>
      <c r="AX2227" s="14" t="s">
        <v>78</v>
      </c>
      <c r="AY2227" s="248" t="s">
        <v>157</v>
      </c>
    </row>
    <row r="2228" s="14" customFormat="1">
      <c r="A2228" s="14"/>
      <c r="B2228" s="238"/>
      <c r="C2228" s="239"/>
      <c r="D2228" s="229" t="s">
        <v>167</v>
      </c>
      <c r="E2228" s="240" t="s">
        <v>1</v>
      </c>
      <c r="F2228" s="241" t="s">
        <v>3981</v>
      </c>
      <c r="G2228" s="239"/>
      <c r="H2228" s="242">
        <v>9.8699999999999992</v>
      </c>
      <c r="I2228" s="243"/>
      <c r="J2228" s="239"/>
      <c r="K2228" s="239"/>
      <c r="L2228" s="244"/>
      <c r="M2228" s="245"/>
      <c r="N2228" s="246"/>
      <c r="O2228" s="246"/>
      <c r="P2228" s="246"/>
      <c r="Q2228" s="246"/>
      <c r="R2228" s="246"/>
      <c r="S2228" s="246"/>
      <c r="T2228" s="247"/>
      <c r="U2228" s="14"/>
      <c r="V2228" s="14"/>
      <c r="W2228" s="14"/>
      <c r="X2228" s="14"/>
      <c r="Y2228" s="14"/>
      <c r="Z2228" s="14"/>
      <c r="AA2228" s="14"/>
      <c r="AB2228" s="14"/>
      <c r="AC2228" s="14"/>
      <c r="AD2228" s="14"/>
      <c r="AE2228" s="14"/>
      <c r="AT2228" s="248" t="s">
        <v>167</v>
      </c>
      <c r="AU2228" s="248" t="s">
        <v>87</v>
      </c>
      <c r="AV2228" s="14" t="s">
        <v>87</v>
      </c>
      <c r="AW2228" s="14" t="s">
        <v>33</v>
      </c>
      <c r="AX2228" s="14" t="s">
        <v>78</v>
      </c>
      <c r="AY2228" s="248" t="s">
        <v>157</v>
      </c>
    </row>
    <row r="2229" s="14" customFormat="1">
      <c r="A2229" s="14"/>
      <c r="B2229" s="238"/>
      <c r="C2229" s="239"/>
      <c r="D2229" s="229" t="s">
        <v>167</v>
      </c>
      <c r="E2229" s="240" t="s">
        <v>1</v>
      </c>
      <c r="F2229" s="241" t="s">
        <v>3982</v>
      </c>
      <c r="G2229" s="239"/>
      <c r="H2229" s="242">
        <v>11.550000000000001</v>
      </c>
      <c r="I2229" s="243"/>
      <c r="J2229" s="239"/>
      <c r="K2229" s="239"/>
      <c r="L2229" s="244"/>
      <c r="M2229" s="245"/>
      <c r="N2229" s="246"/>
      <c r="O2229" s="246"/>
      <c r="P2229" s="246"/>
      <c r="Q2229" s="246"/>
      <c r="R2229" s="246"/>
      <c r="S2229" s="246"/>
      <c r="T2229" s="247"/>
      <c r="U2229" s="14"/>
      <c r="V2229" s="14"/>
      <c r="W2229" s="14"/>
      <c r="X2229" s="14"/>
      <c r="Y2229" s="14"/>
      <c r="Z2229" s="14"/>
      <c r="AA2229" s="14"/>
      <c r="AB2229" s="14"/>
      <c r="AC2229" s="14"/>
      <c r="AD2229" s="14"/>
      <c r="AE2229" s="14"/>
      <c r="AT2229" s="248" t="s">
        <v>167</v>
      </c>
      <c r="AU2229" s="248" t="s">
        <v>87</v>
      </c>
      <c r="AV2229" s="14" t="s">
        <v>87</v>
      </c>
      <c r="AW2229" s="14" t="s">
        <v>33</v>
      </c>
      <c r="AX2229" s="14" t="s">
        <v>78</v>
      </c>
      <c r="AY2229" s="248" t="s">
        <v>157</v>
      </c>
    </row>
    <row r="2230" s="14" customFormat="1">
      <c r="A2230" s="14"/>
      <c r="B2230" s="238"/>
      <c r="C2230" s="239"/>
      <c r="D2230" s="229" t="s">
        <v>167</v>
      </c>
      <c r="E2230" s="240" t="s">
        <v>1</v>
      </c>
      <c r="F2230" s="241" t="s">
        <v>3983</v>
      </c>
      <c r="G2230" s="239"/>
      <c r="H2230" s="242">
        <v>3.8999999999999999</v>
      </c>
      <c r="I2230" s="243"/>
      <c r="J2230" s="239"/>
      <c r="K2230" s="239"/>
      <c r="L2230" s="244"/>
      <c r="M2230" s="245"/>
      <c r="N2230" s="246"/>
      <c r="O2230" s="246"/>
      <c r="P2230" s="246"/>
      <c r="Q2230" s="246"/>
      <c r="R2230" s="246"/>
      <c r="S2230" s="246"/>
      <c r="T2230" s="247"/>
      <c r="U2230" s="14"/>
      <c r="V2230" s="14"/>
      <c r="W2230" s="14"/>
      <c r="X2230" s="14"/>
      <c r="Y2230" s="14"/>
      <c r="Z2230" s="14"/>
      <c r="AA2230" s="14"/>
      <c r="AB2230" s="14"/>
      <c r="AC2230" s="14"/>
      <c r="AD2230" s="14"/>
      <c r="AE2230" s="14"/>
      <c r="AT2230" s="248" t="s">
        <v>167</v>
      </c>
      <c r="AU2230" s="248" t="s">
        <v>87</v>
      </c>
      <c r="AV2230" s="14" t="s">
        <v>87</v>
      </c>
      <c r="AW2230" s="14" t="s">
        <v>33</v>
      </c>
      <c r="AX2230" s="14" t="s">
        <v>78</v>
      </c>
      <c r="AY2230" s="248" t="s">
        <v>157</v>
      </c>
    </row>
    <row r="2231" s="14" customFormat="1">
      <c r="A2231" s="14"/>
      <c r="B2231" s="238"/>
      <c r="C2231" s="239"/>
      <c r="D2231" s="229" t="s">
        <v>167</v>
      </c>
      <c r="E2231" s="240" t="s">
        <v>1</v>
      </c>
      <c r="F2231" s="241" t="s">
        <v>3984</v>
      </c>
      <c r="G2231" s="239"/>
      <c r="H2231" s="242">
        <v>5.5949999999999998</v>
      </c>
      <c r="I2231" s="243"/>
      <c r="J2231" s="239"/>
      <c r="K2231" s="239"/>
      <c r="L2231" s="244"/>
      <c r="M2231" s="245"/>
      <c r="N2231" s="246"/>
      <c r="O2231" s="246"/>
      <c r="P2231" s="246"/>
      <c r="Q2231" s="246"/>
      <c r="R2231" s="246"/>
      <c r="S2231" s="246"/>
      <c r="T2231" s="247"/>
      <c r="U2231" s="14"/>
      <c r="V2231" s="14"/>
      <c r="W2231" s="14"/>
      <c r="X2231" s="14"/>
      <c r="Y2231" s="14"/>
      <c r="Z2231" s="14"/>
      <c r="AA2231" s="14"/>
      <c r="AB2231" s="14"/>
      <c r="AC2231" s="14"/>
      <c r="AD2231" s="14"/>
      <c r="AE2231" s="14"/>
      <c r="AT2231" s="248" t="s">
        <v>167</v>
      </c>
      <c r="AU2231" s="248" t="s">
        <v>87</v>
      </c>
      <c r="AV2231" s="14" t="s">
        <v>87</v>
      </c>
      <c r="AW2231" s="14" t="s">
        <v>33</v>
      </c>
      <c r="AX2231" s="14" t="s">
        <v>78</v>
      </c>
      <c r="AY2231" s="248" t="s">
        <v>157</v>
      </c>
    </row>
    <row r="2232" s="14" customFormat="1">
      <c r="A2232" s="14"/>
      <c r="B2232" s="238"/>
      <c r="C2232" s="239"/>
      <c r="D2232" s="229" t="s">
        <v>167</v>
      </c>
      <c r="E2232" s="240" t="s">
        <v>1</v>
      </c>
      <c r="F2232" s="241" t="s">
        <v>3984</v>
      </c>
      <c r="G2232" s="239"/>
      <c r="H2232" s="242">
        <v>5.5949999999999998</v>
      </c>
      <c r="I2232" s="243"/>
      <c r="J2232" s="239"/>
      <c r="K2232" s="239"/>
      <c r="L2232" s="244"/>
      <c r="M2232" s="245"/>
      <c r="N2232" s="246"/>
      <c r="O2232" s="246"/>
      <c r="P2232" s="246"/>
      <c r="Q2232" s="246"/>
      <c r="R2232" s="246"/>
      <c r="S2232" s="246"/>
      <c r="T2232" s="247"/>
      <c r="U2232" s="14"/>
      <c r="V2232" s="14"/>
      <c r="W2232" s="14"/>
      <c r="X2232" s="14"/>
      <c r="Y2232" s="14"/>
      <c r="Z2232" s="14"/>
      <c r="AA2232" s="14"/>
      <c r="AB2232" s="14"/>
      <c r="AC2232" s="14"/>
      <c r="AD2232" s="14"/>
      <c r="AE2232" s="14"/>
      <c r="AT2232" s="248" t="s">
        <v>167</v>
      </c>
      <c r="AU2232" s="248" t="s">
        <v>87</v>
      </c>
      <c r="AV2232" s="14" t="s">
        <v>87</v>
      </c>
      <c r="AW2232" s="14" t="s">
        <v>33</v>
      </c>
      <c r="AX2232" s="14" t="s">
        <v>78</v>
      </c>
      <c r="AY2232" s="248" t="s">
        <v>157</v>
      </c>
    </row>
    <row r="2233" s="14" customFormat="1">
      <c r="A2233" s="14"/>
      <c r="B2233" s="238"/>
      <c r="C2233" s="239"/>
      <c r="D2233" s="229" t="s">
        <v>167</v>
      </c>
      <c r="E2233" s="240" t="s">
        <v>1</v>
      </c>
      <c r="F2233" s="241" t="s">
        <v>3985</v>
      </c>
      <c r="G2233" s="239"/>
      <c r="H2233" s="242">
        <v>6.7380000000000004</v>
      </c>
      <c r="I2233" s="243"/>
      <c r="J2233" s="239"/>
      <c r="K2233" s="239"/>
      <c r="L2233" s="244"/>
      <c r="M2233" s="245"/>
      <c r="N2233" s="246"/>
      <c r="O2233" s="246"/>
      <c r="P2233" s="246"/>
      <c r="Q2233" s="246"/>
      <c r="R2233" s="246"/>
      <c r="S2233" s="246"/>
      <c r="T2233" s="247"/>
      <c r="U2233" s="14"/>
      <c r="V2233" s="14"/>
      <c r="W2233" s="14"/>
      <c r="X2233" s="14"/>
      <c r="Y2233" s="14"/>
      <c r="Z2233" s="14"/>
      <c r="AA2233" s="14"/>
      <c r="AB2233" s="14"/>
      <c r="AC2233" s="14"/>
      <c r="AD2233" s="14"/>
      <c r="AE2233" s="14"/>
      <c r="AT2233" s="248" t="s">
        <v>167</v>
      </c>
      <c r="AU2233" s="248" t="s">
        <v>87</v>
      </c>
      <c r="AV2233" s="14" t="s">
        <v>87</v>
      </c>
      <c r="AW2233" s="14" t="s">
        <v>33</v>
      </c>
      <c r="AX2233" s="14" t="s">
        <v>78</v>
      </c>
      <c r="AY2233" s="248" t="s">
        <v>157</v>
      </c>
    </row>
    <row r="2234" s="14" customFormat="1">
      <c r="A2234" s="14"/>
      <c r="B2234" s="238"/>
      <c r="C2234" s="239"/>
      <c r="D2234" s="229" t="s">
        <v>167</v>
      </c>
      <c r="E2234" s="240" t="s">
        <v>1</v>
      </c>
      <c r="F2234" s="241" t="s">
        <v>3986</v>
      </c>
      <c r="G2234" s="239"/>
      <c r="H2234" s="242">
        <v>7.0949999999999998</v>
      </c>
      <c r="I2234" s="243"/>
      <c r="J2234" s="239"/>
      <c r="K2234" s="239"/>
      <c r="L2234" s="244"/>
      <c r="M2234" s="245"/>
      <c r="N2234" s="246"/>
      <c r="O2234" s="246"/>
      <c r="P2234" s="246"/>
      <c r="Q2234" s="246"/>
      <c r="R2234" s="246"/>
      <c r="S2234" s="246"/>
      <c r="T2234" s="247"/>
      <c r="U2234" s="14"/>
      <c r="V2234" s="14"/>
      <c r="W2234" s="14"/>
      <c r="X2234" s="14"/>
      <c r="Y2234" s="14"/>
      <c r="Z2234" s="14"/>
      <c r="AA2234" s="14"/>
      <c r="AB2234" s="14"/>
      <c r="AC2234" s="14"/>
      <c r="AD2234" s="14"/>
      <c r="AE2234" s="14"/>
      <c r="AT2234" s="248" t="s">
        <v>167</v>
      </c>
      <c r="AU2234" s="248" t="s">
        <v>87</v>
      </c>
      <c r="AV2234" s="14" t="s">
        <v>87</v>
      </c>
      <c r="AW2234" s="14" t="s">
        <v>33</v>
      </c>
      <c r="AX2234" s="14" t="s">
        <v>78</v>
      </c>
      <c r="AY2234" s="248" t="s">
        <v>157</v>
      </c>
    </row>
    <row r="2235" s="14" customFormat="1">
      <c r="A2235" s="14"/>
      <c r="B2235" s="238"/>
      <c r="C2235" s="239"/>
      <c r="D2235" s="229" t="s">
        <v>167</v>
      </c>
      <c r="E2235" s="240" t="s">
        <v>1</v>
      </c>
      <c r="F2235" s="241" t="s">
        <v>3987</v>
      </c>
      <c r="G2235" s="239"/>
      <c r="H2235" s="242">
        <v>8.5500000000000007</v>
      </c>
      <c r="I2235" s="243"/>
      <c r="J2235" s="239"/>
      <c r="K2235" s="239"/>
      <c r="L2235" s="244"/>
      <c r="M2235" s="245"/>
      <c r="N2235" s="246"/>
      <c r="O2235" s="246"/>
      <c r="P2235" s="246"/>
      <c r="Q2235" s="246"/>
      <c r="R2235" s="246"/>
      <c r="S2235" s="246"/>
      <c r="T2235" s="247"/>
      <c r="U2235" s="14"/>
      <c r="V2235" s="14"/>
      <c r="W2235" s="14"/>
      <c r="X2235" s="14"/>
      <c r="Y2235" s="14"/>
      <c r="Z2235" s="14"/>
      <c r="AA2235" s="14"/>
      <c r="AB2235" s="14"/>
      <c r="AC2235" s="14"/>
      <c r="AD2235" s="14"/>
      <c r="AE2235" s="14"/>
      <c r="AT2235" s="248" t="s">
        <v>167</v>
      </c>
      <c r="AU2235" s="248" t="s">
        <v>87</v>
      </c>
      <c r="AV2235" s="14" t="s">
        <v>87</v>
      </c>
      <c r="AW2235" s="14" t="s">
        <v>33</v>
      </c>
      <c r="AX2235" s="14" t="s">
        <v>78</v>
      </c>
      <c r="AY2235" s="248" t="s">
        <v>157</v>
      </c>
    </row>
    <row r="2236" s="14" customFormat="1">
      <c r="A2236" s="14"/>
      <c r="B2236" s="238"/>
      <c r="C2236" s="239"/>
      <c r="D2236" s="229" t="s">
        <v>167</v>
      </c>
      <c r="E2236" s="240" t="s">
        <v>1</v>
      </c>
      <c r="F2236" s="241" t="s">
        <v>3988</v>
      </c>
      <c r="G2236" s="239"/>
      <c r="H2236" s="242">
        <v>9.8699999999999992</v>
      </c>
      <c r="I2236" s="243"/>
      <c r="J2236" s="239"/>
      <c r="K2236" s="239"/>
      <c r="L2236" s="244"/>
      <c r="M2236" s="245"/>
      <c r="N2236" s="246"/>
      <c r="O2236" s="246"/>
      <c r="P2236" s="246"/>
      <c r="Q2236" s="246"/>
      <c r="R2236" s="246"/>
      <c r="S2236" s="246"/>
      <c r="T2236" s="247"/>
      <c r="U2236" s="14"/>
      <c r="V2236" s="14"/>
      <c r="W2236" s="14"/>
      <c r="X2236" s="14"/>
      <c r="Y2236" s="14"/>
      <c r="Z2236" s="14"/>
      <c r="AA2236" s="14"/>
      <c r="AB2236" s="14"/>
      <c r="AC2236" s="14"/>
      <c r="AD2236" s="14"/>
      <c r="AE2236" s="14"/>
      <c r="AT2236" s="248" t="s">
        <v>167</v>
      </c>
      <c r="AU2236" s="248" t="s">
        <v>87</v>
      </c>
      <c r="AV2236" s="14" t="s">
        <v>87</v>
      </c>
      <c r="AW2236" s="14" t="s">
        <v>33</v>
      </c>
      <c r="AX2236" s="14" t="s">
        <v>78</v>
      </c>
      <c r="AY2236" s="248" t="s">
        <v>157</v>
      </c>
    </row>
    <row r="2237" s="14" customFormat="1">
      <c r="A2237" s="14"/>
      <c r="B2237" s="238"/>
      <c r="C2237" s="239"/>
      <c r="D2237" s="229" t="s">
        <v>167</v>
      </c>
      <c r="E2237" s="240" t="s">
        <v>1</v>
      </c>
      <c r="F2237" s="241" t="s">
        <v>3989</v>
      </c>
      <c r="G2237" s="239"/>
      <c r="H2237" s="242">
        <v>7.3499999999999996</v>
      </c>
      <c r="I2237" s="243"/>
      <c r="J2237" s="239"/>
      <c r="K2237" s="239"/>
      <c r="L2237" s="244"/>
      <c r="M2237" s="245"/>
      <c r="N2237" s="246"/>
      <c r="O2237" s="246"/>
      <c r="P2237" s="246"/>
      <c r="Q2237" s="246"/>
      <c r="R2237" s="246"/>
      <c r="S2237" s="246"/>
      <c r="T2237" s="247"/>
      <c r="U2237" s="14"/>
      <c r="V2237" s="14"/>
      <c r="W2237" s="14"/>
      <c r="X2237" s="14"/>
      <c r="Y2237" s="14"/>
      <c r="Z2237" s="14"/>
      <c r="AA2237" s="14"/>
      <c r="AB2237" s="14"/>
      <c r="AC2237" s="14"/>
      <c r="AD2237" s="14"/>
      <c r="AE2237" s="14"/>
      <c r="AT2237" s="248" t="s">
        <v>167</v>
      </c>
      <c r="AU2237" s="248" t="s">
        <v>87</v>
      </c>
      <c r="AV2237" s="14" t="s">
        <v>87</v>
      </c>
      <c r="AW2237" s="14" t="s">
        <v>33</v>
      </c>
      <c r="AX2237" s="14" t="s">
        <v>78</v>
      </c>
      <c r="AY2237" s="248" t="s">
        <v>157</v>
      </c>
    </row>
    <row r="2238" s="15" customFormat="1">
      <c r="A2238" s="15"/>
      <c r="B2238" s="249"/>
      <c r="C2238" s="250"/>
      <c r="D2238" s="229" t="s">
        <v>167</v>
      </c>
      <c r="E2238" s="251" t="s">
        <v>1</v>
      </c>
      <c r="F2238" s="252" t="s">
        <v>171</v>
      </c>
      <c r="G2238" s="250"/>
      <c r="H2238" s="253">
        <v>431.69400000000019</v>
      </c>
      <c r="I2238" s="254"/>
      <c r="J2238" s="250"/>
      <c r="K2238" s="250"/>
      <c r="L2238" s="255"/>
      <c r="M2238" s="256"/>
      <c r="N2238" s="257"/>
      <c r="O2238" s="257"/>
      <c r="P2238" s="257"/>
      <c r="Q2238" s="257"/>
      <c r="R2238" s="257"/>
      <c r="S2238" s="257"/>
      <c r="T2238" s="258"/>
      <c r="U2238" s="15"/>
      <c r="V2238" s="15"/>
      <c r="W2238" s="15"/>
      <c r="X2238" s="15"/>
      <c r="Y2238" s="15"/>
      <c r="Z2238" s="15"/>
      <c r="AA2238" s="15"/>
      <c r="AB2238" s="15"/>
      <c r="AC2238" s="15"/>
      <c r="AD2238" s="15"/>
      <c r="AE2238" s="15"/>
      <c r="AT2238" s="259" t="s">
        <v>167</v>
      </c>
      <c r="AU2238" s="259" t="s">
        <v>87</v>
      </c>
      <c r="AV2238" s="15" t="s">
        <v>165</v>
      </c>
      <c r="AW2238" s="15" t="s">
        <v>33</v>
      </c>
      <c r="AX2238" s="15" t="s">
        <v>85</v>
      </c>
      <c r="AY2238" s="259" t="s">
        <v>157</v>
      </c>
    </row>
    <row r="2239" s="2" customFormat="1" ht="24.15" customHeight="1">
      <c r="A2239" s="38"/>
      <c r="B2239" s="39"/>
      <c r="C2239" s="214" t="s">
        <v>3998</v>
      </c>
      <c r="D2239" s="214" t="s">
        <v>160</v>
      </c>
      <c r="E2239" s="215" t="s">
        <v>3999</v>
      </c>
      <c r="F2239" s="216" t="s">
        <v>4000</v>
      </c>
      <c r="G2239" s="217" t="s">
        <v>202</v>
      </c>
      <c r="H2239" s="218">
        <v>308.05000000000001</v>
      </c>
      <c r="I2239" s="219"/>
      <c r="J2239" s="220">
        <f>ROUND(I2239*H2239,2)</f>
        <v>0</v>
      </c>
      <c r="K2239" s="216" t="s">
        <v>164</v>
      </c>
      <c r="L2239" s="44"/>
      <c r="M2239" s="221" t="s">
        <v>1</v>
      </c>
      <c r="N2239" s="222" t="s">
        <v>43</v>
      </c>
      <c r="O2239" s="91"/>
      <c r="P2239" s="223">
        <f>O2239*H2239</f>
        <v>0</v>
      </c>
      <c r="Q2239" s="223">
        <v>0.00027999999999999998</v>
      </c>
      <c r="R2239" s="223">
        <f>Q2239*H2239</f>
        <v>0.086253999999999997</v>
      </c>
      <c r="S2239" s="223">
        <v>0</v>
      </c>
      <c r="T2239" s="224">
        <f>S2239*H2239</f>
        <v>0</v>
      </c>
      <c r="U2239" s="38"/>
      <c r="V2239" s="38"/>
      <c r="W2239" s="38"/>
      <c r="X2239" s="38"/>
      <c r="Y2239" s="38"/>
      <c r="Z2239" s="38"/>
      <c r="AA2239" s="38"/>
      <c r="AB2239" s="38"/>
      <c r="AC2239" s="38"/>
      <c r="AD2239" s="38"/>
      <c r="AE2239" s="38"/>
      <c r="AR2239" s="225" t="s">
        <v>254</v>
      </c>
      <c r="AT2239" s="225" t="s">
        <v>160</v>
      </c>
      <c r="AU2239" s="225" t="s">
        <v>87</v>
      </c>
      <c r="AY2239" s="17" t="s">
        <v>157</v>
      </c>
      <c r="BE2239" s="226">
        <f>IF(N2239="základní",J2239,0)</f>
        <v>0</v>
      </c>
      <c r="BF2239" s="226">
        <f>IF(N2239="snížená",J2239,0)</f>
        <v>0</v>
      </c>
      <c r="BG2239" s="226">
        <f>IF(N2239="zákl. přenesená",J2239,0)</f>
        <v>0</v>
      </c>
      <c r="BH2239" s="226">
        <f>IF(N2239="sníž. přenesená",J2239,0)</f>
        <v>0</v>
      </c>
      <c r="BI2239" s="226">
        <f>IF(N2239="nulová",J2239,0)</f>
        <v>0</v>
      </c>
      <c r="BJ2239" s="17" t="s">
        <v>85</v>
      </c>
      <c r="BK2239" s="226">
        <f>ROUND(I2239*H2239,2)</f>
        <v>0</v>
      </c>
      <c r="BL2239" s="17" t="s">
        <v>254</v>
      </c>
      <c r="BM2239" s="225" t="s">
        <v>4001</v>
      </c>
    </row>
    <row r="2240" s="13" customFormat="1">
      <c r="A2240" s="13"/>
      <c r="B2240" s="227"/>
      <c r="C2240" s="228"/>
      <c r="D2240" s="229" t="s">
        <v>167</v>
      </c>
      <c r="E2240" s="230" t="s">
        <v>1</v>
      </c>
      <c r="F2240" s="231" t="s">
        <v>204</v>
      </c>
      <c r="G2240" s="228"/>
      <c r="H2240" s="230" t="s">
        <v>1</v>
      </c>
      <c r="I2240" s="232"/>
      <c r="J2240" s="228"/>
      <c r="K2240" s="228"/>
      <c r="L2240" s="233"/>
      <c r="M2240" s="234"/>
      <c r="N2240" s="235"/>
      <c r="O2240" s="235"/>
      <c r="P2240" s="235"/>
      <c r="Q2240" s="235"/>
      <c r="R2240" s="235"/>
      <c r="S2240" s="235"/>
      <c r="T2240" s="236"/>
      <c r="U2240" s="13"/>
      <c r="V2240" s="13"/>
      <c r="W2240" s="13"/>
      <c r="X2240" s="13"/>
      <c r="Y2240" s="13"/>
      <c r="Z2240" s="13"/>
      <c r="AA2240" s="13"/>
      <c r="AB2240" s="13"/>
      <c r="AC2240" s="13"/>
      <c r="AD2240" s="13"/>
      <c r="AE2240" s="13"/>
      <c r="AT2240" s="237" t="s">
        <v>167</v>
      </c>
      <c r="AU2240" s="237" t="s">
        <v>87</v>
      </c>
      <c r="AV2240" s="13" t="s">
        <v>85</v>
      </c>
      <c r="AW2240" s="13" t="s">
        <v>33</v>
      </c>
      <c r="AX2240" s="13" t="s">
        <v>78</v>
      </c>
      <c r="AY2240" s="237" t="s">
        <v>157</v>
      </c>
    </row>
    <row r="2241" s="14" customFormat="1">
      <c r="A2241" s="14"/>
      <c r="B2241" s="238"/>
      <c r="C2241" s="239"/>
      <c r="D2241" s="229" t="s">
        <v>167</v>
      </c>
      <c r="E2241" s="240" t="s">
        <v>1</v>
      </c>
      <c r="F2241" s="241" t="s">
        <v>4002</v>
      </c>
      <c r="G2241" s="239"/>
      <c r="H2241" s="242">
        <v>81</v>
      </c>
      <c r="I2241" s="243"/>
      <c r="J2241" s="239"/>
      <c r="K2241" s="239"/>
      <c r="L2241" s="244"/>
      <c r="M2241" s="245"/>
      <c r="N2241" s="246"/>
      <c r="O2241" s="246"/>
      <c r="P2241" s="246"/>
      <c r="Q2241" s="246"/>
      <c r="R2241" s="246"/>
      <c r="S2241" s="246"/>
      <c r="T2241" s="247"/>
      <c r="U2241" s="14"/>
      <c r="V2241" s="14"/>
      <c r="W2241" s="14"/>
      <c r="X2241" s="14"/>
      <c r="Y2241" s="14"/>
      <c r="Z2241" s="14"/>
      <c r="AA2241" s="14"/>
      <c r="AB2241" s="14"/>
      <c r="AC2241" s="14"/>
      <c r="AD2241" s="14"/>
      <c r="AE2241" s="14"/>
      <c r="AT2241" s="248" t="s">
        <v>167</v>
      </c>
      <c r="AU2241" s="248" t="s">
        <v>87</v>
      </c>
      <c r="AV2241" s="14" t="s">
        <v>87</v>
      </c>
      <c r="AW2241" s="14" t="s">
        <v>33</v>
      </c>
      <c r="AX2241" s="14" t="s">
        <v>78</v>
      </c>
      <c r="AY2241" s="248" t="s">
        <v>157</v>
      </c>
    </row>
    <row r="2242" s="14" customFormat="1">
      <c r="A2242" s="14"/>
      <c r="B2242" s="238"/>
      <c r="C2242" s="239"/>
      <c r="D2242" s="229" t="s">
        <v>167</v>
      </c>
      <c r="E2242" s="240" t="s">
        <v>1</v>
      </c>
      <c r="F2242" s="241" t="s">
        <v>911</v>
      </c>
      <c r="G2242" s="239"/>
      <c r="H2242" s="242">
        <v>8</v>
      </c>
      <c r="I2242" s="243"/>
      <c r="J2242" s="239"/>
      <c r="K2242" s="239"/>
      <c r="L2242" s="244"/>
      <c r="M2242" s="245"/>
      <c r="N2242" s="246"/>
      <c r="O2242" s="246"/>
      <c r="P2242" s="246"/>
      <c r="Q2242" s="246"/>
      <c r="R2242" s="246"/>
      <c r="S2242" s="246"/>
      <c r="T2242" s="247"/>
      <c r="U2242" s="14"/>
      <c r="V2242" s="14"/>
      <c r="W2242" s="14"/>
      <c r="X2242" s="14"/>
      <c r="Y2242" s="14"/>
      <c r="Z2242" s="14"/>
      <c r="AA2242" s="14"/>
      <c r="AB2242" s="14"/>
      <c r="AC2242" s="14"/>
      <c r="AD2242" s="14"/>
      <c r="AE2242" s="14"/>
      <c r="AT2242" s="248" t="s">
        <v>167</v>
      </c>
      <c r="AU2242" s="248" t="s">
        <v>87</v>
      </c>
      <c r="AV2242" s="14" t="s">
        <v>87</v>
      </c>
      <c r="AW2242" s="14" t="s">
        <v>33</v>
      </c>
      <c r="AX2242" s="14" t="s">
        <v>78</v>
      </c>
      <c r="AY2242" s="248" t="s">
        <v>157</v>
      </c>
    </row>
    <row r="2243" s="14" customFormat="1">
      <c r="A2243" s="14"/>
      <c r="B2243" s="238"/>
      <c r="C2243" s="239"/>
      <c r="D2243" s="229" t="s">
        <v>167</v>
      </c>
      <c r="E2243" s="240" t="s">
        <v>1</v>
      </c>
      <c r="F2243" s="241" t="s">
        <v>4003</v>
      </c>
      <c r="G2243" s="239"/>
      <c r="H2243" s="242">
        <v>18.899999999999999</v>
      </c>
      <c r="I2243" s="243"/>
      <c r="J2243" s="239"/>
      <c r="K2243" s="239"/>
      <c r="L2243" s="244"/>
      <c r="M2243" s="245"/>
      <c r="N2243" s="246"/>
      <c r="O2243" s="246"/>
      <c r="P2243" s="246"/>
      <c r="Q2243" s="246"/>
      <c r="R2243" s="246"/>
      <c r="S2243" s="246"/>
      <c r="T2243" s="247"/>
      <c r="U2243" s="14"/>
      <c r="V2243" s="14"/>
      <c r="W2243" s="14"/>
      <c r="X2243" s="14"/>
      <c r="Y2243" s="14"/>
      <c r="Z2243" s="14"/>
      <c r="AA2243" s="14"/>
      <c r="AB2243" s="14"/>
      <c r="AC2243" s="14"/>
      <c r="AD2243" s="14"/>
      <c r="AE2243" s="14"/>
      <c r="AT2243" s="248" t="s">
        <v>167</v>
      </c>
      <c r="AU2243" s="248" t="s">
        <v>87</v>
      </c>
      <c r="AV2243" s="14" t="s">
        <v>87</v>
      </c>
      <c r="AW2243" s="14" t="s">
        <v>33</v>
      </c>
      <c r="AX2243" s="14" t="s">
        <v>78</v>
      </c>
      <c r="AY2243" s="248" t="s">
        <v>157</v>
      </c>
    </row>
    <row r="2244" s="13" customFormat="1">
      <c r="A2244" s="13"/>
      <c r="B2244" s="227"/>
      <c r="C2244" s="228"/>
      <c r="D2244" s="229" t="s">
        <v>167</v>
      </c>
      <c r="E2244" s="230" t="s">
        <v>1</v>
      </c>
      <c r="F2244" s="231" t="s">
        <v>191</v>
      </c>
      <c r="G2244" s="228"/>
      <c r="H2244" s="230" t="s">
        <v>1</v>
      </c>
      <c r="I2244" s="232"/>
      <c r="J2244" s="228"/>
      <c r="K2244" s="228"/>
      <c r="L2244" s="233"/>
      <c r="M2244" s="234"/>
      <c r="N2244" s="235"/>
      <c r="O2244" s="235"/>
      <c r="P2244" s="235"/>
      <c r="Q2244" s="235"/>
      <c r="R2244" s="235"/>
      <c r="S2244" s="235"/>
      <c r="T2244" s="236"/>
      <c r="U2244" s="13"/>
      <c r="V2244" s="13"/>
      <c r="W2244" s="13"/>
      <c r="X2244" s="13"/>
      <c r="Y2244" s="13"/>
      <c r="Z2244" s="13"/>
      <c r="AA2244" s="13"/>
      <c r="AB2244" s="13"/>
      <c r="AC2244" s="13"/>
      <c r="AD2244" s="13"/>
      <c r="AE2244" s="13"/>
      <c r="AT2244" s="237" t="s">
        <v>167</v>
      </c>
      <c r="AU2244" s="237" t="s">
        <v>87</v>
      </c>
      <c r="AV2244" s="13" t="s">
        <v>85</v>
      </c>
      <c r="AW2244" s="13" t="s">
        <v>33</v>
      </c>
      <c r="AX2244" s="13" t="s">
        <v>78</v>
      </c>
      <c r="AY2244" s="237" t="s">
        <v>157</v>
      </c>
    </row>
    <row r="2245" s="14" customFormat="1">
      <c r="A2245" s="14"/>
      <c r="B2245" s="238"/>
      <c r="C2245" s="239"/>
      <c r="D2245" s="229" t="s">
        <v>167</v>
      </c>
      <c r="E2245" s="240" t="s">
        <v>1</v>
      </c>
      <c r="F2245" s="241" t="s">
        <v>4004</v>
      </c>
      <c r="G2245" s="239"/>
      <c r="H2245" s="242">
        <v>72.599999999999994</v>
      </c>
      <c r="I2245" s="243"/>
      <c r="J2245" s="239"/>
      <c r="K2245" s="239"/>
      <c r="L2245" s="244"/>
      <c r="M2245" s="245"/>
      <c r="N2245" s="246"/>
      <c r="O2245" s="246"/>
      <c r="P2245" s="246"/>
      <c r="Q2245" s="246"/>
      <c r="R2245" s="246"/>
      <c r="S2245" s="246"/>
      <c r="T2245" s="247"/>
      <c r="U2245" s="14"/>
      <c r="V2245" s="14"/>
      <c r="W2245" s="14"/>
      <c r="X2245" s="14"/>
      <c r="Y2245" s="14"/>
      <c r="Z2245" s="14"/>
      <c r="AA2245" s="14"/>
      <c r="AB2245" s="14"/>
      <c r="AC2245" s="14"/>
      <c r="AD2245" s="14"/>
      <c r="AE2245" s="14"/>
      <c r="AT2245" s="248" t="s">
        <v>167</v>
      </c>
      <c r="AU2245" s="248" t="s">
        <v>87</v>
      </c>
      <c r="AV2245" s="14" t="s">
        <v>87</v>
      </c>
      <c r="AW2245" s="14" t="s">
        <v>33</v>
      </c>
      <c r="AX2245" s="14" t="s">
        <v>78</v>
      </c>
      <c r="AY2245" s="248" t="s">
        <v>157</v>
      </c>
    </row>
    <row r="2246" s="14" customFormat="1">
      <c r="A2246" s="14"/>
      <c r="B2246" s="238"/>
      <c r="C2246" s="239"/>
      <c r="D2246" s="229" t="s">
        <v>167</v>
      </c>
      <c r="E2246" s="240" t="s">
        <v>1</v>
      </c>
      <c r="F2246" s="241" t="s">
        <v>4005</v>
      </c>
      <c r="G2246" s="239"/>
      <c r="H2246" s="242">
        <v>52.5</v>
      </c>
      <c r="I2246" s="243"/>
      <c r="J2246" s="239"/>
      <c r="K2246" s="239"/>
      <c r="L2246" s="244"/>
      <c r="M2246" s="245"/>
      <c r="N2246" s="246"/>
      <c r="O2246" s="246"/>
      <c r="P2246" s="246"/>
      <c r="Q2246" s="246"/>
      <c r="R2246" s="246"/>
      <c r="S2246" s="246"/>
      <c r="T2246" s="247"/>
      <c r="U2246" s="14"/>
      <c r="V2246" s="14"/>
      <c r="W2246" s="14"/>
      <c r="X2246" s="14"/>
      <c r="Y2246" s="14"/>
      <c r="Z2246" s="14"/>
      <c r="AA2246" s="14"/>
      <c r="AB2246" s="14"/>
      <c r="AC2246" s="14"/>
      <c r="AD2246" s="14"/>
      <c r="AE2246" s="14"/>
      <c r="AT2246" s="248" t="s">
        <v>167</v>
      </c>
      <c r="AU2246" s="248" t="s">
        <v>87</v>
      </c>
      <c r="AV2246" s="14" t="s">
        <v>87</v>
      </c>
      <c r="AW2246" s="14" t="s">
        <v>33</v>
      </c>
      <c r="AX2246" s="14" t="s">
        <v>78</v>
      </c>
      <c r="AY2246" s="248" t="s">
        <v>157</v>
      </c>
    </row>
    <row r="2247" s="14" customFormat="1">
      <c r="A2247" s="14"/>
      <c r="B2247" s="238"/>
      <c r="C2247" s="239"/>
      <c r="D2247" s="229" t="s">
        <v>167</v>
      </c>
      <c r="E2247" s="240" t="s">
        <v>1</v>
      </c>
      <c r="F2247" s="241" t="s">
        <v>4006</v>
      </c>
      <c r="G2247" s="239"/>
      <c r="H2247" s="242">
        <v>75.049999999999997</v>
      </c>
      <c r="I2247" s="243"/>
      <c r="J2247" s="239"/>
      <c r="K2247" s="239"/>
      <c r="L2247" s="244"/>
      <c r="M2247" s="245"/>
      <c r="N2247" s="246"/>
      <c r="O2247" s="246"/>
      <c r="P2247" s="246"/>
      <c r="Q2247" s="246"/>
      <c r="R2247" s="246"/>
      <c r="S2247" s="246"/>
      <c r="T2247" s="247"/>
      <c r="U2247" s="14"/>
      <c r="V2247" s="14"/>
      <c r="W2247" s="14"/>
      <c r="X2247" s="14"/>
      <c r="Y2247" s="14"/>
      <c r="Z2247" s="14"/>
      <c r="AA2247" s="14"/>
      <c r="AB2247" s="14"/>
      <c r="AC2247" s="14"/>
      <c r="AD2247" s="14"/>
      <c r="AE2247" s="14"/>
      <c r="AT2247" s="248" t="s">
        <v>167</v>
      </c>
      <c r="AU2247" s="248" t="s">
        <v>87</v>
      </c>
      <c r="AV2247" s="14" t="s">
        <v>87</v>
      </c>
      <c r="AW2247" s="14" t="s">
        <v>33</v>
      </c>
      <c r="AX2247" s="14" t="s">
        <v>78</v>
      </c>
      <c r="AY2247" s="248" t="s">
        <v>157</v>
      </c>
    </row>
    <row r="2248" s="15" customFormat="1">
      <c r="A2248" s="15"/>
      <c r="B2248" s="249"/>
      <c r="C2248" s="250"/>
      <c r="D2248" s="229" t="s">
        <v>167</v>
      </c>
      <c r="E2248" s="251" t="s">
        <v>1</v>
      </c>
      <c r="F2248" s="252" t="s">
        <v>171</v>
      </c>
      <c r="G2248" s="250"/>
      <c r="H2248" s="253">
        <v>308.05000000000001</v>
      </c>
      <c r="I2248" s="254"/>
      <c r="J2248" s="250"/>
      <c r="K2248" s="250"/>
      <c r="L2248" s="255"/>
      <c r="M2248" s="256"/>
      <c r="N2248" s="257"/>
      <c r="O2248" s="257"/>
      <c r="P2248" s="257"/>
      <c r="Q2248" s="257"/>
      <c r="R2248" s="257"/>
      <c r="S2248" s="257"/>
      <c r="T2248" s="258"/>
      <c r="U2248" s="15"/>
      <c r="V2248" s="15"/>
      <c r="W2248" s="15"/>
      <c r="X2248" s="15"/>
      <c r="Y2248" s="15"/>
      <c r="Z2248" s="15"/>
      <c r="AA2248" s="15"/>
      <c r="AB2248" s="15"/>
      <c r="AC2248" s="15"/>
      <c r="AD2248" s="15"/>
      <c r="AE2248" s="15"/>
      <c r="AT2248" s="259" t="s">
        <v>167</v>
      </c>
      <c r="AU2248" s="259" t="s">
        <v>87</v>
      </c>
      <c r="AV2248" s="15" t="s">
        <v>165</v>
      </c>
      <c r="AW2248" s="15" t="s">
        <v>33</v>
      </c>
      <c r="AX2248" s="15" t="s">
        <v>85</v>
      </c>
      <c r="AY2248" s="259" t="s">
        <v>157</v>
      </c>
    </row>
    <row r="2249" s="2" customFormat="1" ht="37.8" customHeight="1">
      <c r="A2249" s="38"/>
      <c r="B2249" s="39"/>
      <c r="C2249" s="214" t="s">
        <v>4007</v>
      </c>
      <c r="D2249" s="214" t="s">
        <v>160</v>
      </c>
      <c r="E2249" s="215" t="s">
        <v>4008</v>
      </c>
      <c r="F2249" s="216" t="s">
        <v>4009</v>
      </c>
      <c r="G2249" s="217" t="s">
        <v>174</v>
      </c>
      <c r="H2249" s="218">
        <v>432.20400000000001</v>
      </c>
      <c r="I2249" s="219"/>
      <c r="J2249" s="220">
        <f>ROUND(I2249*H2249,2)</f>
        <v>0</v>
      </c>
      <c r="K2249" s="216" t="s">
        <v>164</v>
      </c>
      <c r="L2249" s="44"/>
      <c r="M2249" s="221" t="s">
        <v>1</v>
      </c>
      <c r="N2249" s="222" t="s">
        <v>43</v>
      </c>
      <c r="O2249" s="91"/>
      <c r="P2249" s="223">
        <f>O2249*H2249</f>
        <v>0</v>
      </c>
      <c r="Q2249" s="223">
        <v>0.0053</v>
      </c>
      <c r="R2249" s="223">
        <f>Q2249*H2249</f>
        <v>2.2906811999999999</v>
      </c>
      <c r="S2249" s="223">
        <v>0</v>
      </c>
      <c r="T2249" s="224">
        <f>S2249*H2249</f>
        <v>0</v>
      </c>
      <c r="U2249" s="38"/>
      <c r="V2249" s="38"/>
      <c r="W2249" s="38"/>
      <c r="X2249" s="38"/>
      <c r="Y2249" s="38"/>
      <c r="Z2249" s="38"/>
      <c r="AA2249" s="38"/>
      <c r="AB2249" s="38"/>
      <c r="AC2249" s="38"/>
      <c r="AD2249" s="38"/>
      <c r="AE2249" s="38"/>
      <c r="AR2249" s="225" t="s">
        <v>254</v>
      </c>
      <c r="AT2249" s="225" t="s">
        <v>160</v>
      </c>
      <c r="AU2249" s="225" t="s">
        <v>87</v>
      </c>
      <c r="AY2249" s="17" t="s">
        <v>157</v>
      </c>
      <c r="BE2249" s="226">
        <f>IF(N2249="základní",J2249,0)</f>
        <v>0</v>
      </c>
      <c r="BF2249" s="226">
        <f>IF(N2249="snížená",J2249,0)</f>
        <v>0</v>
      </c>
      <c r="BG2249" s="226">
        <f>IF(N2249="zákl. přenesená",J2249,0)</f>
        <v>0</v>
      </c>
      <c r="BH2249" s="226">
        <f>IF(N2249="sníž. přenesená",J2249,0)</f>
        <v>0</v>
      </c>
      <c r="BI2249" s="226">
        <f>IF(N2249="nulová",J2249,0)</f>
        <v>0</v>
      </c>
      <c r="BJ2249" s="17" t="s">
        <v>85</v>
      </c>
      <c r="BK2249" s="226">
        <f>ROUND(I2249*H2249,2)</f>
        <v>0</v>
      </c>
      <c r="BL2249" s="17" t="s">
        <v>254</v>
      </c>
      <c r="BM2249" s="225" t="s">
        <v>4010</v>
      </c>
    </row>
    <row r="2250" s="13" customFormat="1">
      <c r="A2250" s="13"/>
      <c r="B2250" s="227"/>
      <c r="C2250" s="228"/>
      <c r="D2250" s="229" t="s">
        <v>167</v>
      </c>
      <c r="E2250" s="230" t="s">
        <v>1</v>
      </c>
      <c r="F2250" s="231" t="s">
        <v>189</v>
      </c>
      <c r="G2250" s="228"/>
      <c r="H2250" s="230" t="s">
        <v>1</v>
      </c>
      <c r="I2250" s="232"/>
      <c r="J2250" s="228"/>
      <c r="K2250" s="228"/>
      <c r="L2250" s="233"/>
      <c r="M2250" s="234"/>
      <c r="N2250" s="235"/>
      <c r="O2250" s="235"/>
      <c r="P2250" s="235"/>
      <c r="Q2250" s="235"/>
      <c r="R2250" s="235"/>
      <c r="S2250" s="235"/>
      <c r="T2250" s="236"/>
      <c r="U2250" s="13"/>
      <c r="V2250" s="13"/>
      <c r="W2250" s="13"/>
      <c r="X2250" s="13"/>
      <c r="Y2250" s="13"/>
      <c r="Z2250" s="13"/>
      <c r="AA2250" s="13"/>
      <c r="AB2250" s="13"/>
      <c r="AC2250" s="13"/>
      <c r="AD2250" s="13"/>
      <c r="AE2250" s="13"/>
      <c r="AT2250" s="237" t="s">
        <v>167</v>
      </c>
      <c r="AU2250" s="237" t="s">
        <v>87</v>
      </c>
      <c r="AV2250" s="13" t="s">
        <v>85</v>
      </c>
      <c r="AW2250" s="13" t="s">
        <v>33</v>
      </c>
      <c r="AX2250" s="13" t="s">
        <v>78</v>
      </c>
      <c r="AY2250" s="237" t="s">
        <v>157</v>
      </c>
    </row>
    <row r="2251" s="14" customFormat="1">
      <c r="A2251" s="14"/>
      <c r="B2251" s="238"/>
      <c r="C2251" s="239"/>
      <c r="D2251" s="229" t="s">
        <v>167</v>
      </c>
      <c r="E2251" s="240" t="s">
        <v>1</v>
      </c>
      <c r="F2251" s="241" t="s">
        <v>3954</v>
      </c>
      <c r="G2251" s="239"/>
      <c r="H2251" s="242">
        <v>23.288</v>
      </c>
      <c r="I2251" s="243"/>
      <c r="J2251" s="239"/>
      <c r="K2251" s="239"/>
      <c r="L2251" s="244"/>
      <c r="M2251" s="245"/>
      <c r="N2251" s="246"/>
      <c r="O2251" s="246"/>
      <c r="P2251" s="246"/>
      <c r="Q2251" s="246"/>
      <c r="R2251" s="246"/>
      <c r="S2251" s="246"/>
      <c r="T2251" s="247"/>
      <c r="U2251" s="14"/>
      <c r="V2251" s="14"/>
      <c r="W2251" s="14"/>
      <c r="X2251" s="14"/>
      <c r="Y2251" s="14"/>
      <c r="Z2251" s="14"/>
      <c r="AA2251" s="14"/>
      <c r="AB2251" s="14"/>
      <c r="AC2251" s="14"/>
      <c r="AD2251" s="14"/>
      <c r="AE2251" s="14"/>
      <c r="AT2251" s="248" t="s">
        <v>167</v>
      </c>
      <c r="AU2251" s="248" t="s">
        <v>87</v>
      </c>
      <c r="AV2251" s="14" t="s">
        <v>87</v>
      </c>
      <c r="AW2251" s="14" t="s">
        <v>33</v>
      </c>
      <c r="AX2251" s="14" t="s">
        <v>78</v>
      </c>
      <c r="AY2251" s="248" t="s">
        <v>157</v>
      </c>
    </row>
    <row r="2252" s="14" customFormat="1">
      <c r="A2252" s="14"/>
      <c r="B2252" s="238"/>
      <c r="C2252" s="239"/>
      <c r="D2252" s="229" t="s">
        <v>167</v>
      </c>
      <c r="E2252" s="240" t="s">
        <v>1</v>
      </c>
      <c r="F2252" s="241" t="s">
        <v>3955</v>
      </c>
      <c r="G2252" s="239"/>
      <c r="H2252" s="242">
        <v>6.1500000000000004</v>
      </c>
      <c r="I2252" s="243"/>
      <c r="J2252" s="239"/>
      <c r="K2252" s="239"/>
      <c r="L2252" s="244"/>
      <c r="M2252" s="245"/>
      <c r="N2252" s="246"/>
      <c r="O2252" s="246"/>
      <c r="P2252" s="246"/>
      <c r="Q2252" s="246"/>
      <c r="R2252" s="246"/>
      <c r="S2252" s="246"/>
      <c r="T2252" s="247"/>
      <c r="U2252" s="14"/>
      <c r="V2252" s="14"/>
      <c r="W2252" s="14"/>
      <c r="X2252" s="14"/>
      <c r="Y2252" s="14"/>
      <c r="Z2252" s="14"/>
      <c r="AA2252" s="14"/>
      <c r="AB2252" s="14"/>
      <c r="AC2252" s="14"/>
      <c r="AD2252" s="14"/>
      <c r="AE2252" s="14"/>
      <c r="AT2252" s="248" t="s">
        <v>167</v>
      </c>
      <c r="AU2252" s="248" t="s">
        <v>87</v>
      </c>
      <c r="AV2252" s="14" t="s">
        <v>87</v>
      </c>
      <c r="AW2252" s="14" t="s">
        <v>33</v>
      </c>
      <c r="AX2252" s="14" t="s">
        <v>78</v>
      </c>
      <c r="AY2252" s="248" t="s">
        <v>157</v>
      </c>
    </row>
    <row r="2253" s="14" customFormat="1">
      <c r="A2253" s="14"/>
      <c r="B2253" s="238"/>
      <c r="C2253" s="239"/>
      <c r="D2253" s="229" t="s">
        <v>167</v>
      </c>
      <c r="E2253" s="240" t="s">
        <v>1</v>
      </c>
      <c r="F2253" s="241" t="s">
        <v>3956</v>
      </c>
      <c r="G2253" s="239"/>
      <c r="H2253" s="242">
        <v>6</v>
      </c>
      <c r="I2253" s="243"/>
      <c r="J2253" s="239"/>
      <c r="K2253" s="239"/>
      <c r="L2253" s="244"/>
      <c r="M2253" s="245"/>
      <c r="N2253" s="246"/>
      <c r="O2253" s="246"/>
      <c r="P2253" s="246"/>
      <c r="Q2253" s="246"/>
      <c r="R2253" s="246"/>
      <c r="S2253" s="246"/>
      <c r="T2253" s="247"/>
      <c r="U2253" s="14"/>
      <c r="V2253" s="14"/>
      <c r="W2253" s="14"/>
      <c r="X2253" s="14"/>
      <c r="Y2253" s="14"/>
      <c r="Z2253" s="14"/>
      <c r="AA2253" s="14"/>
      <c r="AB2253" s="14"/>
      <c r="AC2253" s="14"/>
      <c r="AD2253" s="14"/>
      <c r="AE2253" s="14"/>
      <c r="AT2253" s="248" t="s">
        <v>167</v>
      </c>
      <c r="AU2253" s="248" t="s">
        <v>87</v>
      </c>
      <c r="AV2253" s="14" t="s">
        <v>87</v>
      </c>
      <c r="AW2253" s="14" t="s">
        <v>33</v>
      </c>
      <c r="AX2253" s="14" t="s">
        <v>78</v>
      </c>
      <c r="AY2253" s="248" t="s">
        <v>157</v>
      </c>
    </row>
    <row r="2254" s="14" customFormat="1">
      <c r="A2254" s="14"/>
      <c r="B2254" s="238"/>
      <c r="C2254" s="239"/>
      <c r="D2254" s="229" t="s">
        <v>167</v>
      </c>
      <c r="E2254" s="240" t="s">
        <v>1</v>
      </c>
      <c r="F2254" s="241" t="s">
        <v>3957</v>
      </c>
      <c r="G2254" s="239"/>
      <c r="H2254" s="242">
        <v>8.1379999999999999</v>
      </c>
      <c r="I2254" s="243"/>
      <c r="J2254" s="239"/>
      <c r="K2254" s="239"/>
      <c r="L2254" s="244"/>
      <c r="M2254" s="245"/>
      <c r="N2254" s="246"/>
      <c r="O2254" s="246"/>
      <c r="P2254" s="246"/>
      <c r="Q2254" s="246"/>
      <c r="R2254" s="246"/>
      <c r="S2254" s="246"/>
      <c r="T2254" s="247"/>
      <c r="U2254" s="14"/>
      <c r="V2254" s="14"/>
      <c r="W2254" s="14"/>
      <c r="X2254" s="14"/>
      <c r="Y2254" s="14"/>
      <c r="Z2254" s="14"/>
      <c r="AA2254" s="14"/>
      <c r="AB2254" s="14"/>
      <c r="AC2254" s="14"/>
      <c r="AD2254" s="14"/>
      <c r="AE2254" s="14"/>
      <c r="AT2254" s="248" t="s">
        <v>167</v>
      </c>
      <c r="AU2254" s="248" t="s">
        <v>87</v>
      </c>
      <c r="AV2254" s="14" t="s">
        <v>87</v>
      </c>
      <c r="AW2254" s="14" t="s">
        <v>33</v>
      </c>
      <c r="AX2254" s="14" t="s">
        <v>78</v>
      </c>
      <c r="AY2254" s="248" t="s">
        <v>157</v>
      </c>
    </row>
    <row r="2255" s="14" customFormat="1">
      <c r="A2255" s="14"/>
      <c r="B2255" s="238"/>
      <c r="C2255" s="239"/>
      <c r="D2255" s="229" t="s">
        <v>167</v>
      </c>
      <c r="E2255" s="240" t="s">
        <v>1</v>
      </c>
      <c r="F2255" s="241" t="s">
        <v>3958</v>
      </c>
      <c r="G2255" s="239"/>
      <c r="H2255" s="242">
        <v>5.8949999999999996</v>
      </c>
      <c r="I2255" s="243"/>
      <c r="J2255" s="239"/>
      <c r="K2255" s="239"/>
      <c r="L2255" s="244"/>
      <c r="M2255" s="245"/>
      <c r="N2255" s="246"/>
      <c r="O2255" s="246"/>
      <c r="P2255" s="246"/>
      <c r="Q2255" s="246"/>
      <c r="R2255" s="246"/>
      <c r="S2255" s="246"/>
      <c r="T2255" s="247"/>
      <c r="U2255" s="14"/>
      <c r="V2255" s="14"/>
      <c r="W2255" s="14"/>
      <c r="X2255" s="14"/>
      <c r="Y2255" s="14"/>
      <c r="Z2255" s="14"/>
      <c r="AA2255" s="14"/>
      <c r="AB2255" s="14"/>
      <c r="AC2255" s="14"/>
      <c r="AD2255" s="14"/>
      <c r="AE2255" s="14"/>
      <c r="AT2255" s="248" t="s">
        <v>167</v>
      </c>
      <c r="AU2255" s="248" t="s">
        <v>87</v>
      </c>
      <c r="AV2255" s="14" t="s">
        <v>87</v>
      </c>
      <c r="AW2255" s="14" t="s">
        <v>33</v>
      </c>
      <c r="AX2255" s="14" t="s">
        <v>78</v>
      </c>
      <c r="AY2255" s="248" t="s">
        <v>157</v>
      </c>
    </row>
    <row r="2256" s="14" customFormat="1">
      <c r="A2256" s="14"/>
      <c r="B2256" s="238"/>
      <c r="C2256" s="239"/>
      <c r="D2256" s="229" t="s">
        <v>167</v>
      </c>
      <c r="E2256" s="240" t="s">
        <v>1</v>
      </c>
      <c r="F2256" s="241" t="s">
        <v>3959</v>
      </c>
      <c r="G2256" s="239"/>
      <c r="H2256" s="242">
        <v>5.5499999999999998</v>
      </c>
      <c r="I2256" s="243"/>
      <c r="J2256" s="239"/>
      <c r="K2256" s="239"/>
      <c r="L2256" s="244"/>
      <c r="M2256" s="245"/>
      <c r="N2256" s="246"/>
      <c r="O2256" s="246"/>
      <c r="P2256" s="246"/>
      <c r="Q2256" s="246"/>
      <c r="R2256" s="246"/>
      <c r="S2256" s="246"/>
      <c r="T2256" s="247"/>
      <c r="U2256" s="14"/>
      <c r="V2256" s="14"/>
      <c r="W2256" s="14"/>
      <c r="X2256" s="14"/>
      <c r="Y2256" s="14"/>
      <c r="Z2256" s="14"/>
      <c r="AA2256" s="14"/>
      <c r="AB2256" s="14"/>
      <c r="AC2256" s="14"/>
      <c r="AD2256" s="14"/>
      <c r="AE2256" s="14"/>
      <c r="AT2256" s="248" t="s">
        <v>167</v>
      </c>
      <c r="AU2256" s="248" t="s">
        <v>87</v>
      </c>
      <c r="AV2256" s="14" t="s">
        <v>87</v>
      </c>
      <c r="AW2256" s="14" t="s">
        <v>33</v>
      </c>
      <c r="AX2256" s="14" t="s">
        <v>78</v>
      </c>
      <c r="AY2256" s="248" t="s">
        <v>157</v>
      </c>
    </row>
    <row r="2257" s="14" customFormat="1">
      <c r="A2257" s="14"/>
      <c r="B2257" s="238"/>
      <c r="C2257" s="239"/>
      <c r="D2257" s="229" t="s">
        <v>167</v>
      </c>
      <c r="E2257" s="240" t="s">
        <v>1</v>
      </c>
      <c r="F2257" s="241" t="s">
        <v>3960</v>
      </c>
      <c r="G2257" s="239"/>
      <c r="H2257" s="242">
        <v>22.658000000000001</v>
      </c>
      <c r="I2257" s="243"/>
      <c r="J2257" s="239"/>
      <c r="K2257" s="239"/>
      <c r="L2257" s="244"/>
      <c r="M2257" s="245"/>
      <c r="N2257" s="246"/>
      <c r="O2257" s="246"/>
      <c r="P2257" s="246"/>
      <c r="Q2257" s="246"/>
      <c r="R2257" s="246"/>
      <c r="S2257" s="246"/>
      <c r="T2257" s="247"/>
      <c r="U2257" s="14"/>
      <c r="V2257" s="14"/>
      <c r="W2257" s="14"/>
      <c r="X2257" s="14"/>
      <c r="Y2257" s="14"/>
      <c r="Z2257" s="14"/>
      <c r="AA2257" s="14"/>
      <c r="AB2257" s="14"/>
      <c r="AC2257" s="14"/>
      <c r="AD2257" s="14"/>
      <c r="AE2257" s="14"/>
      <c r="AT2257" s="248" t="s">
        <v>167</v>
      </c>
      <c r="AU2257" s="248" t="s">
        <v>87</v>
      </c>
      <c r="AV2257" s="14" t="s">
        <v>87</v>
      </c>
      <c r="AW2257" s="14" t="s">
        <v>33</v>
      </c>
      <c r="AX2257" s="14" t="s">
        <v>78</v>
      </c>
      <c r="AY2257" s="248" t="s">
        <v>157</v>
      </c>
    </row>
    <row r="2258" s="14" customFormat="1">
      <c r="A2258" s="14"/>
      <c r="B2258" s="238"/>
      <c r="C2258" s="239"/>
      <c r="D2258" s="229" t="s">
        <v>167</v>
      </c>
      <c r="E2258" s="240" t="s">
        <v>1</v>
      </c>
      <c r="F2258" s="241" t="s">
        <v>3961</v>
      </c>
      <c r="G2258" s="239"/>
      <c r="H2258" s="242">
        <v>22.658000000000001</v>
      </c>
      <c r="I2258" s="243"/>
      <c r="J2258" s="239"/>
      <c r="K2258" s="239"/>
      <c r="L2258" s="244"/>
      <c r="M2258" s="245"/>
      <c r="N2258" s="246"/>
      <c r="O2258" s="246"/>
      <c r="P2258" s="246"/>
      <c r="Q2258" s="246"/>
      <c r="R2258" s="246"/>
      <c r="S2258" s="246"/>
      <c r="T2258" s="247"/>
      <c r="U2258" s="14"/>
      <c r="V2258" s="14"/>
      <c r="W2258" s="14"/>
      <c r="X2258" s="14"/>
      <c r="Y2258" s="14"/>
      <c r="Z2258" s="14"/>
      <c r="AA2258" s="14"/>
      <c r="AB2258" s="14"/>
      <c r="AC2258" s="14"/>
      <c r="AD2258" s="14"/>
      <c r="AE2258" s="14"/>
      <c r="AT2258" s="248" t="s">
        <v>167</v>
      </c>
      <c r="AU2258" s="248" t="s">
        <v>87</v>
      </c>
      <c r="AV2258" s="14" t="s">
        <v>87</v>
      </c>
      <c r="AW2258" s="14" t="s">
        <v>33</v>
      </c>
      <c r="AX2258" s="14" t="s">
        <v>78</v>
      </c>
      <c r="AY2258" s="248" t="s">
        <v>157</v>
      </c>
    </row>
    <row r="2259" s="14" customFormat="1">
      <c r="A2259" s="14"/>
      <c r="B2259" s="238"/>
      <c r="C2259" s="239"/>
      <c r="D2259" s="229" t="s">
        <v>167</v>
      </c>
      <c r="E2259" s="240" t="s">
        <v>1</v>
      </c>
      <c r="F2259" s="241" t="s">
        <v>3962</v>
      </c>
      <c r="G2259" s="239"/>
      <c r="H2259" s="242">
        <v>6.1500000000000004</v>
      </c>
      <c r="I2259" s="243"/>
      <c r="J2259" s="239"/>
      <c r="K2259" s="239"/>
      <c r="L2259" s="244"/>
      <c r="M2259" s="245"/>
      <c r="N2259" s="246"/>
      <c r="O2259" s="246"/>
      <c r="P2259" s="246"/>
      <c r="Q2259" s="246"/>
      <c r="R2259" s="246"/>
      <c r="S2259" s="246"/>
      <c r="T2259" s="247"/>
      <c r="U2259" s="14"/>
      <c r="V2259" s="14"/>
      <c r="W2259" s="14"/>
      <c r="X2259" s="14"/>
      <c r="Y2259" s="14"/>
      <c r="Z2259" s="14"/>
      <c r="AA2259" s="14"/>
      <c r="AB2259" s="14"/>
      <c r="AC2259" s="14"/>
      <c r="AD2259" s="14"/>
      <c r="AE2259" s="14"/>
      <c r="AT2259" s="248" t="s">
        <v>167</v>
      </c>
      <c r="AU2259" s="248" t="s">
        <v>87</v>
      </c>
      <c r="AV2259" s="14" t="s">
        <v>87</v>
      </c>
      <c r="AW2259" s="14" t="s">
        <v>33</v>
      </c>
      <c r="AX2259" s="14" t="s">
        <v>78</v>
      </c>
      <c r="AY2259" s="248" t="s">
        <v>157</v>
      </c>
    </row>
    <row r="2260" s="14" customFormat="1">
      <c r="A2260" s="14"/>
      <c r="B2260" s="238"/>
      <c r="C2260" s="239"/>
      <c r="D2260" s="229" t="s">
        <v>167</v>
      </c>
      <c r="E2260" s="240" t="s">
        <v>1</v>
      </c>
      <c r="F2260" s="241" t="s">
        <v>3963</v>
      </c>
      <c r="G2260" s="239"/>
      <c r="H2260" s="242">
        <v>4.6500000000000004</v>
      </c>
      <c r="I2260" s="243"/>
      <c r="J2260" s="239"/>
      <c r="K2260" s="239"/>
      <c r="L2260" s="244"/>
      <c r="M2260" s="245"/>
      <c r="N2260" s="246"/>
      <c r="O2260" s="246"/>
      <c r="P2260" s="246"/>
      <c r="Q2260" s="246"/>
      <c r="R2260" s="246"/>
      <c r="S2260" s="246"/>
      <c r="T2260" s="247"/>
      <c r="U2260" s="14"/>
      <c r="V2260" s="14"/>
      <c r="W2260" s="14"/>
      <c r="X2260" s="14"/>
      <c r="Y2260" s="14"/>
      <c r="Z2260" s="14"/>
      <c r="AA2260" s="14"/>
      <c r="AB2260" s="14"/>
      <c r="AC2260" s="14"/>
      <c r="AD2260" s="14"/>
      <c r="AE2260" s="14"/>
      <c r="AT2260" s="248" t="s">
        <v>167</v>
      </c>
      <c r="AU2260" s="248" t="s">
        <v>87</v>
      </c>
      <c r="AV2260" s="14" t="s">
        <v>87</v>
      </c>
      <c r="AW2260" s="14" t="s">
        <v>33</v>
      </c>
      <c r="AX2260" s="14" t="s">
        <v>78</v>
      </c>
      <c r="AY2260" s="248" t="s">
        <v>157</v>
      </c>
    </row>
    <row r="2261" s="14" customFormat="1">
      <c r="A2261" s="14"/>
      <c r="B2261" s="238"/>
      <c r="C2261" s="239"/>
      <c r="D2261" s="229" t="s">
        <v>167</v>
      </c>
      <c r="E2261" s="240" t="s">
        <v>1</v>
      </c>
      <c r="F2261" s="241" t="s">
        <v>3964</v>
      </c>
      <c r="G2261" s="239"/>
      <c r="H2261" s="242">
        <v>4.9950000000000001</v>
      </c>
      <c r="I2261" s="243"/>
      <c r="J2261" s="239"/>
      <c r="K2261" s="239"/>
      <c r="L2261" s="244"/>
      <c r="M2261" s="245"/>
      <c r="N2261" s="246"/>
      <c r="O2261" s="246"/>
      <c r="P2261" s="246"/>
      <c r="Q2261" s="246"/>
      <c r="R2261" s="246"/>
      <c r="S2261" s="246"/>
      <c r="T2261" s="247"/>
      <c r="U2261" s="14"/>
      <c r="V2261" s="14"/>
      <c r="W2261" s="14"/>
      <c r="X2261" s="14"/>
      <c r="Y2261" s="14"/>
      <c r="Z2261" s="14"/>
      <c r="AA2261" s="14"/>
      <c r="AB2261" s="14"/>
      <c r="AC2261" s="14"/>
      <c r="AD2261" s="14"/>
      <c r="AE2261" s="14"/>
      <c r="AT2261" s="248" t="s">
        <v>167</v>
      </c>
      <c r="AU2261" s="248" t="s">
        <v>87</v>
      </c>
      <c r="AV2261" s="14" t="s">
        <v>87</v>
      </c>
      <c r="AW2261" s="14" t="s">
        <v>33</v>
      </c>
      <c r="AX2261" s="14" t="s">
        <v>78</v>
      </c>
      <c r="AY2261" s="248" t="s">
        <v>157</v>
      </c>
    </row>
    <row r="2262" s="14" customFormat="1">
      <c r="A2262" s="14"/>
      <c r="B2262" s="238"/>
      <c r="C2262" s="239"/>
      <c r="D2262" s="229" t="s">
        <v>167</v>
      </c>
      <c r="E2262" s="240" t="s">
        <v>1</v>
      </c>
      <c r="F2262" s="241" t="s">
        <v>3964</v>
      </c>
      <c r="G2262" s="239"/>
      <c r="H2262" s="242">
        <v>4.9950000000000001</v>
      </c>
      <c r="I2262" s="243"/>
      <c r="J2262" s="239"/>
      <c r="K2262" s="239"/>
      <c r="L2262" s="244"/>
      <c r="M2262" s="245"/>
      <c r="N2262" s="246"/>
      <c r="O2262" s="246"/>
      <c r="P2262" s="246"/>
      <c r="Q2262" s="246"/>
      <c r="R2262" s="246"/>
      <c r="S2262" s="246"/>
      <c r="T2262" s="247"/>
      <c r="U2262" s="14"/>
      <c r="V2262" s="14"/>
      <c r="W2262" s="14"/>
      <c r="X2262" s="14"/>
      <c r="Y2262" s="14"/>
      <c r="Z2262" s="14"/>
      <c r="AA2262" s="14"/>
      <c r="AB2262" s="14"/>
      <c r="AC2262" s="14"/>
      <c r="AD2262" s="14"/>
      <c r="AE2262" s="14"/>
      <c r="AT2262" s="248" t="s">
        <v>167</v>
      </c>
      <c r="AU2262" s="248" t="s">
        <v>87</v>
      </c>
      <c r="AV2262" s="14" t="s">
        <v>87</v>
      </c>
      <c r="AW2262" s="14" t="s">
        <v>33</v>
      </c>
      <c r="AX2262" s="14" t="s">
        <v>78</v>
      </c>
      <c r="AY2262" s="248" t="s">
        <v>157</v>
      </c>
    </row>
    <row r="2263" s="14" customFormat="1">
      <c r="A2263" s="14"/>
      <c r="B2263" s="238"/>
      <c r="C2263" s="239"/>
      <c r="D2263" s="229" t="s">
        <v>167</v>
      </c>
      <c r="E2263" s="240" t="s">
        <v>1</v>
      </c>
      <c r="F2263" s="241" t="s">
        <v>3965</v>
      </c>
      <c r="G2263" s="239"/>
      <c r="H2263" s="242">
        <v>8</v>
      </c>
      <c r="I2263" s="243"/>
      <c r="J2263" s="239"/>
      <c r="K2263" s="239"/>
      <c r="L2263" s="244"/>
      <c r="M2263" s="245"/>
      <c r="N2263" s="246"/>
      <c r="O2263" s="246"/>
      <c r="P2263" s="246"/>
      <c r="Q2263" s="246"/>
      <c r="R2263" s="246"/>
      <c r="S2263" s="246"/>
      <c r="T2263" s="247"/>
      <c r="U2263" s="14"/>
      <c r="V2263" s="14"/>
      <c r="W2263" s="14"/>
      <c r="X2263" s="14"/>
      <c r="Y2263" s="14"/>
      <c r="Z2263" s="14"/>
      <c r="AA2263" s="14"/>
      <c r="AB2263" s="14"/>
      <c r="AC2263" s="14"/>
      <c r="AD2263" s="14"/>
      <c r="AE2263" s="14"/>
      <c r="AT2263" s="248" t="s">
        <v>167</v>
      </c>
      <c r="AU2263" s="248" t="s">
        <v>87</v>
      </c>
      <c r="AV2263" s="14" t="s">
        <v>87</v>
      </c>
      <c r="AW2263" s="14" t="s">
        <v>33</v>
      </c>
      <c r="AX2263" s="14" t="s">
        <v>78</v>
      </c>
      <c r="AY2263" s="248" t="s">
        <v>157</v>
      </c>
    </row>
    <row r="2264" s="14" customFormat="1">
      <c r="A2264" s="14"/>
      <c r="B2264" s="238"/>
      <c r="C2264" s="239"/>
      <c r="D2264" s="229" t="s">
        <v>167</v>
      </c>
      <c r="E2264" s="240" t="s">
        <v>1</v>
      </c>
      <c r="F2264" s="241" t="s">
        <v>3966</v>
      </c>
      <c r="G2264" s="239"/>
      <c r="H2264" s="242">
        <v>4.6950000000000003</v>
      </c>
      <c r="I2264" s="243"/>
      <c r="J2264" s="239"/>
      <c r="K2264" s="239"/>
      <c r="L2264" s="244"/>
      <c r="M2264" s="245"/>
      <c r="N2264" s="246"/>
      <c r="O2264" s="246"/>
      <c r="P2264" s="246"/>
      <c r="Q2264" s="246"/>
      <c r="R2264" s="246"/>
      <c r="S2264" s="246"/>
      <c r="T2264" s="247"/>
      <c r="U2264" s="14"/>
      <c r="V2264" s="14"/>
      <c r="W2264" s="14"/>
      <c r="X2264" s="14"/>
      <c r="Y2264" s="14"/>
      <c r="Z2264" s="14"/>
      <c r="AA2264" s="14"/>
      <c r="AB2264" s="14"/>
      <c r="AC2264" s="14"/>
      <c r="AD2264" s="14"/>
      <c r="AE2264" s="14"/>
      <c r="AT2264" s="248" t="s">
        <v>167</v>
      </c>
      <c r="AU2264" s="248" t="s">
        <v>87</v>
      </c>
      <c r="AV2264" s="14" t="s">
        <v>87</v>
      </c>
      <c r="AW2264" s="14" t="s">
        <v>33</v>
      </c>
      <c r="AX2264" s="14" t="s">
        <v>78</v>
      </c>
      <c r="AY2264" s="248" t="s">
        <v>157</v>
      </c>
    </row>
    <row r="2265" s="13" customFormat="1">
      <c r="A2265" s="13"/>
      <c r="B2265" s="227"/>
      <c r="C2265" s="228"/>
      <c r="D2265" s="229" t="s">
        <v>167</v>
      </c>
      <c r="E2265" s="230" t="s">
        <v>1</v>
      </c>
      <c r="F2265" s="231" t="s">
        <v>178</v>
      </c>
      <c r="G2265" s="228"/>
      <c r="H2265" s="230" t="s">
        <v>1</v>
      </c>
      <c r="I2265" s="232"/>
      <c r="J2265" s="228"/>
      <c r="K2265" s="228"/>
      <c r="L2265" s="233"/>
      <c r="M2265" s="234"/>
      <c r="N2265" s="235"/>
      <c r="O2265" s="235"/>
      <c r="P2265" s="235"/>
      <c r="Q2265" s="235"/>
      <c r="R2265" s="235"/>
      <c r="S2265" s="235"/>
      <c r="T2265" s="236"/>
      <c r="U2265" s="13"/>
      <c r="V2265" s="13"/>
      <c r="W2265" s="13"/>
      <c r="X2265" s="13"/>
      <c r="Y2265" s="13"/>
      <c r="Z2265" s="13"/>
      <c r="AA2265" s="13"/>
      <c r="AB2265" s="13"/>
      <c r="AC2265" s="13"/>
      <c r="AD2265" s="13"/>
      <c r="AE2265" s="13"/>
      <c r="AT2265" s="237" t="s">
        <v>167</v>
      </c>
      <c r="AU2265" s="237" t="s">
        <v>87</v>
      </c>
      <c r="AV2265" s="13" t="s">
        <v>85</v>
      </c>
      <c r="AW2265" s="13" t="s">
        <v>33</v>
      </c>
      <c r="AX2265" s="13" t="s">
        <v>78</v>
      </c>
      <c r="AY2265" s="237" t="s">
        <v>157</v>
      </c>
    </row>
    <row r="2266" s="14" customFormat="1">
      <c r="A2266" s="14"/>
      <c r="B2266" s="238"/>
      <c r="C2266" s="239"/>
      <c r="D2266" s="229" t="s">
        <v>167</v>
      </c>
      <c r="E2266" s="240" t="s">
        <v>1</v>
      </c>
      <c r="F2266" s="241" t="s">
        <v>3967</v>
      </c>
      <c r="G2266" s="239"/>
      <c r="H2266" s="242">
        <v>4.0519999999999996</v>
      </c>
      <c r="I2266" s="243"/>
      <c r="J2266" s="239"/>
      <c r="K2266" s="239"/>
      <c r="L2266" s="244"/>
      <c r="M2266" s="245"/>
      <c r="N2266" s="246"/>
      <c r="O2266" s="246"/>
      <c r="P2266" s="246"/>
      <c r="Q2266" s="246"/>
      <c r="R2266" s="246"/>
      <c r="S2266" s="246"/>
      <c r="T2266" s="247"/>
      <c r="U2266" s="14"/>
      <c r="V2266" s="14"/>
      <c r="W2266" s="14"/>
      <c r="X2266" s="14"/>
      <c r="Y2266" s="14"/>
      <c r="Z2266" s="14"/>
      <c r="AA2266" s="14"/>
      <c r="AB2266" s="14"/>
      <c r="AC2266" s="14"/>
      <c r="AD2266" s="14"/>
      <c r="AE2266" s="14"/>
      <c r="AT2266" s="248" t="s">
        <v>167</v>
      </c>
      <c r="AU2266" s="248" t="s">
        <v>87</v>
      </c>
      <c r="AV2266" s="14" t="s">
        <v>87</v>
      </c>
      <c r="AW2266" s="14" t="s">
        <v>33</v>
      </c>
      <c r="AX2266" s="14" t="s">
        <v>78</v>
      </c>
      <c r="AY2266" s="248" t="s">
        <v>157</v>
      </c>
    </row>
    <row r="2267" s="14" customFormat="1">
      <c r="A2267" s="14"/>
      <c r="B2267" s="238"/>
      <c r="C2267" s="239"/>
      <c r="D2267" s="229" t="s">
        <v>167</v>
      </c>
      <c r="E2267" s="240" t="s">
        <v>1</v>
      </c>
      <c r="F2267" s="241" t="s">
        <v>3968</v>
      </c>
      <c r="G2267" s="239"/>
      <c r="H2267" s="242">
        <v>29.036999999999999</v>
      </c>
      <c r="I2267" s="243"/>
      <c r="J2267" s="239"/>
      <c r="K2267" s="239"/>
      <c r="L2267" s="244"/>
      <c r="M2267" s="245"/>
      <c r="N2267" s="246"/>
      <c r="O2267" s="246"/>
      <c r="P2267" s="246"/>
      <c r="Q2267" s="246"/>
      <c r="R2267" s="246"/>
      <c r="S2267" s="246"/>
      <c r="T2267" s="247"/>
      <c r="U2267" s="14"/>
      <c r="V2267" s="14"/>
      <c r="W2267" s="14"/>
      <c r="X2267" s="14"/>
      <c r="Y2267" s="14"/>
      <c r="Z2267" s="14"/>
      <c r="AA2267" s="14"/>
      <c r="AB2267" s="14"/>
      <c r="AC2267" s="14"/>
      <c r="AD2267" s="14"/>
      <c r="AE2267" s="14"/>
      <c r="AT2267" s="248" t="s">
        <v>167</v>
      </c>
      <c r="AU2267" s="248" t="s">
        <v>87</v>
      </c>
      <c r="AV2267" s="14" t="s">
        <v>87</v>
      </c>
      <c r="AW2267" s="14" t="s">
        <v>33</v>
      </c>
      <c r="AX2267" s="14" t="s">
        <v>78</v>
      </c>
      <c r="AY2267" s="248" t="s">
        <v>157</v>
      </c>
    </row>
    <row r="2268" s="14" customFormat="1">
      <c r="A2268" s="14"/>
      <c r="B2268" s="238"/>
      <c r="C2268" s="239"/>
      <c r="D2268" s="229" t="s">
        <v>167</v>
      </c>
      <c r="E2268" s="240" t="s">
        <v>1</v>
      </c>
      <c r="F2268" s="241" t="s">
        <v>3969</v>
      </c>
      <c r="G2268" s="239"/>
      <c r="H2268" s="242">
        <v>26.145</v>
      </c>
      <c r="I2268" s="243"/>
      <c r="J2268" s="239"/>
      <c r="K2268" s="239"/>
      <c r="L2268" s="244"/>
      <c r="M2268" s="245"/>
      <c r="N2268" s="246"/>
      <c r="O2268" s="246"/>
      <c r="P2268" s="246"/>
      <c r="Q2268" s="246"/>
      <c r="R2268" s="246"/>
      <c r="S2268" s="246"/>
      <c r="T2268" s="247"/>
      <c r="U2268" s="14"/>
      <c r="V2268" s="14"/>
      <c r="W2268" s="14"/>
      <c r="X2268" s="14"/>
      <c r="Y2268" s="14"/>
      <c r="Z2268" s="14"/>
      <c r="AA2268" s="14"/>
      <c r="AB2268" s="14"/>
      <c r="AC2268" s="14"/>
      <c r="AD2268" s="14"/>
      <c r="AE2268" s="14"/>
      <c r="AT2268" s="248" t="s">
        <v>167</v>
      </c>
      <c r="AU2268" s="248" t="s">
        <v>87</v>
      </c>
      <c r="AV2268" s="14" t="s">
        <v>87</v>
      </c>
      <c r="AW2268" s="14" t="s">
        <v>33</v>
      </c>
      <c r="AX2268" s="14" t="s">
        <v>78</v>
      </c>
      <c r="AY2268" s="248" t="s">
        <v>157</v>
      </c>
    </row>
    <row r="2269" s="14" customFormat="1">
      <c r="A2269" s="14"/>
      <c r="B2269" s="238"/>
      <c r="C2269" s="239"/>
      <c r="D2269" s="229" t="s">
        <v>167</v>
      </c>
      <c r="E2269" s="240" t="s">
        <v>1</v>
      </c>
      <c r="F2269" s="241" t="s">
        <v>3970</v>
      </c>
      <c r="G2269" s="239"/>
      <c r="H2269" s="242">
        <v>5.04</v>
      </c>
      <c r="I2269" s="243"/>
      <c r="J2269" s="239"/>
      <c r="K2269" s="239"/>
      <c r="L2269" s="244"/>
      <c r="M2269" s="245"/>
      <c r="N2269" s="246"/>
      <c r="O2269" s="246"/>
      <c r="P2269" s="246"/>
      <c r="Q2269" s="246"/>
      <c r="R2269" s="246"/>
      <c r="S2269" s="246"/>
      <c r="T2269" s="247"/>
      <c r="U2269" s="14"/>
      <c r="V2269" s="14"/>
      <c r="W2269" s="14"/>
      <c r="X2269" s="14"/>
      <c r="Y2269" s="14"/>
      <c r="Z2269" s="14"/>
      <c r="AA2269" s="14"/>
      <c r="AB2269" s="14"/>
      <c r="AC2269" s="14"/>
      <c r="AD2269" s="14"/>
      <c r="AE2269" s="14"/>
      <c r="AT2269" s="248" t="s">
        <v>167</v>
      </c>
      <c r="AU2269" s="248" t="s">
        <v>87</v>
      </c>
      <c r="AV2269" s="14" t="s">
        <v>87</v>
      </c>
      <c r="AW2269" s="14" t="s">
        <v>33</v>
      </c>
      <c r="AX2269" s="14" t="s">
        <v>78</v>
      </c>
      <c r="AY2269" s="248" t="s">
        <v>157</v>
      </c>
    </row>
    <row r="2270" s="14" customFormat="1">
      <c r="A2270" s="14"/>
      <c r="B2270" s="238"/>
      <c r="C2270" s="239"/>
      <c r="D2270" s="229" t="s">
        <v>167</v>
      </c>
      <c r="E2270" s="240" t="s">
        <v>1</v>
      </c>
      <c r="F2270" s="241" t="s">
        <v>3971</v>
      </c>
      <c r="G2270" s="239"/>
      <c r="H2270" s="242">
        <v>41.420000000000002</v>
      </c>
      <c r="I2270" s="243"/>
      <c r="J2270" s="239"/>
      <c r="K2270" s="239"/>
      <c r="L2270" s="244"/>
      <c r="M2270" s="245"/>
      <c r="N2270" s="246"/>
      <c r="O2270" s="246"/>
      <c r="P2270" s="246"/>
      <c r="Q2270" s="246"/>
      <c r="R2270" s="246"/>
      <c r="S2270" s="246"/>
      <c r="T2270" s="247"/>
      <c r="U2270" s="14"/>
      <c r="V2270" s="14"/>
      <c r="W2270" s="14"/>
      <c r="X2270" s="14"/>
      <c r="Y2270" s="14"/>
      <c r="Z2270" s="14"/>
      <c r="AA2270" s="14"/>
      <c r="AB2270" s="14"/>
      <c r="AC2270" s="14"/>
      <c r="AD2270" s="14"/>
      <c r="AE2270" s="14"/>
      <c r="AT2270" s="248" t="s">
        <v>167</v>
      </c>
      <c r="AU2270" s="248" t="s">
        <v>87</v>
      </c>
      <c r="AV2270" s="14" t="s">
        <v>87</v>
      </c>
      <c r="AW2270" s="14" t="s">
        <v>33</v>
      </c>
      <c r="AX2270" s="14" t="s">
        <v>78</v>
      </c>
      <c r="AY2270" s="248" t="s">
        <v>157</v>
      </c>
    </row>
    <row r="2271" s="14" customFormat="1">
      <c r="A2271" s="14"/>
      <c r="B2271" s="238"/>
      <c r="C2271" s="239"/>
      <c r="D2271" s="229" t="s">
        <v>167</v>
      </c>
      <c r="E2271" s="240" t="s">
        <v>1</v>
      </c>
      <c r="F2271" s="241" t="s">
        <v>3972</v>
      </c>
      <c r="G2271" s="239"/>
      <c r="H2271" s="242">
        <v>30.32</v>
      </c>
      <c r="I2271" s="243"/>
      <c r="J2271" s="239"/>
      <c r="K2271" s="239"/>
      <c r="L2271" s="244"/>
      <c r="M2271" s="245"/>
      <c r="N2271" s="246"/>
      <c r="O2271" s="246"/>
      <c r="P2271" s="246"/>
      <c r="Q2271" s="246"/>
      <c r="R2271" s="246"/>
      <c r="S2271" s="246"/>
      <c r="T2271" s="247"/>
      <c r="U2271" s="14"/>
      <c r="V2271" s="14"/>
      <c r="W2271" s="14"/>
      <c r="X2271" s="14"/>
      <c r="Y2271" s="14"/>
      <c r="Z2271" s="14"/>
      <c r="AA2271" s="14"/>
      <c r="AB2271" s="14"/>
      <c r="AC2271" s="14"/>
      <c r="AD2271" s="14"/>
      <c r="AE2271" s="14"/>
      <c r="AT2271" s="248" t="s">
        <v>167</v>
      </c>
      <c r="AU2271" s="248" t="s">
        <v>87</v>
      </c>
      <c r="AV2271" s="14" t="s">
        <v>87</v>
      </c>
      <c r="AW2271" s="14" t="s">
        <v>33</v>
      </c>
      <c r="AX2271" s="14" t="s">
        <v>78</v>
      </c>
      <c r="AY2271" s="248" t="s">
        <v>157</v>
      </c>
    </row>
    <row r="2272" s="14" customFormat="1">
      <c r="A2272" s="14"/>
      <c r="B2272" s="238"/>
      <c r="C2272" s="239"/>
      <c r="D2272" s="229" t="s">
        <v>167</v>
      </c>
      <c r="E2272" s="240" t="s">
        <v>1</v>
      </c>
      <c r="F2272" s="241" t="s">
        <v>3973</v>
      </c>
      <c r="G2272" s="239"/>
      <c r="H2272" s="242">
        <v>20.425000000000001</v>
      </c>
      <c r="I2272" s="243"/>
      <c r="J2272" s="239"/>
      <c r="K2272" s="239"/>
      <c r="L2272" s="244"/>
      <c r="M2272" s="245"/>
      <c r="N2272" s="246"/>
      <c r="O2272" s="246"/>
      <c r="P2272" s="246"/>
      <c r="Q2272" s="246"/>
      <c r="R2272" s="246"/>
      <c r="S2272" s="246"/>
      <c r="T2272" s="247"/>
      <c r="U2272" s="14"/>
      <c r="V2272" s="14"/>
      <c r="W2272" s="14"/>
      <c r="X2272" s="14"/>
      <c r="Y2272" s="14"/>
      <c r="Z2272" s="14"/>
      <c r="AA2272" s="14"/>
      <c r="AB2272" s="14"/>
      <c r="AC2272" s="14"/>
      <c r="AD2272" s="14"/>
      <c r="AE2272" s="14"/>
      <c r="AT2272" s="248" t="s">
        <v>167</v>
      </c>
      <c r="AU2272" s="248" t="s">
        <v>87</v>
      </c>
      <c r="AV2272" s="14" t="s">
        <v>87</v>
      </c>
      <c r="AW2272" s="14" t="s">
        <v>33</v>
      </c>
      <c r="AX2272" s="14" t="s">
        <v>78</v>
      </c>
      <c r="AY2272" s="248" t="s">
        <v>157</v>
      </c>
    </row>
    <row r="2273" s="14" customFormat="1">
      <c r="A2273" s="14"/>
      <c r="B2273" s="238"/>
      <c r="C2273" s="239"/>
      <c r="D2273" s="229" t="s">
        <v>167</v>
      </c>
      <c r="E2273" s="240" t="s">
        <v>1</v>
      </c>
      <c r="F2273" s="241" t="s">
        <v>3974</v>
      </c>
      <c r="G2273" s="239"/>
      <c r="H2273" s="242">
        <v>14.23</v>
      </c>
      <c r="I2273" s="243"/>
      <c r="J2273" s="239"/>
      <c r="K2273" s="239"/>
      <c r="L2273" s="244"/>
      <c r="M2273" s="245"/>
      <c r="N2273" s="246"/>
      <c r="O2273" s="246"/>
      <c r="P2273" s="246"/>
      <c r="Q2273" s="246"/>
      <c r="R2273" s="246"/>
      <c r="S2273" s="246"/>
      <c r="T2273" s="247"/>
      <c r="U2273" s="14"/>
      <c r="V2273" s="14"/>
      <c r="W2273" s="14"/>
      <c r="X2273" s="14"/>
      <c r="Y2273" s="14"/>
      <c r="Z2273" s="14"/>
      <c r="AA2273" s="14"/>
      <c r="AB2273" s="14"/>
      <c r="AC2273" s="14"/>
      <c r="AD2273" s="14"/>
      <c r="AE2273" s="14"/>
      <c r="AT2273" s="248" t="s">
        <v>167</v>
      </c>
      <c r="AU2273" s="248" t="s">
        <v>87</v>
      </c>
      <c r="AV2273" s="14" t="s">
        <v>87</v>
      </c>
      <c r="AW2273" s="14" t="s">
        <v>33</v>
      </c>
      <c r="AX2273" s="14" t="s">
        <v>78</v>
      </c>
      <c r="AY2273" s="248" t="s">
        <v>157</v>
      </c>
    </row>
    <row r="2274" s="14" customFormat="1">
      <c r="A2274" s="14"/>
      <c r="B2274" s="238"/>
      <c r="C2274" s="239"/>
      <c r="D2274" s="229" t="s">
        <v>167</v>
      </c>
      <c r="E2274" s="240" t="s">
        <v>1</v>
      </c>
      <c r="F2274" s="241" t="s">
        <v>3975</v>
      </c>
      <c r="G2274" s="239"/>
      <c r="H2274" s="242">
        <v>5.75</v>
      </c>
      <c r="I2274" s="243"/>
      <c r="J2274" s="239"/>
      <c r="K2274" s="239"/>
      <c r="L2274" s="244"/>
      <c r="M2274" s="245"/>
      <c r="N2274" s="246"/>
      <c r="O2274" s="246"/>
      <c r="P2274" s="246"/>
      <c r="Q2274" s="246"/>
      <c r="R2274" s="246"/>
      <c r="S2274" s="246"/>
      <c r="T2274" s="247"/>
      <c r="U2274" s="14"/>
      <c r="V2274" s="14"/>
      <c r="W2274" s="14"/>
      <c r="X2274" s="14"/>
      <c r="Y2274" s="14"/>
      <c r="Z2274" s="14"/>
      <c r="AA2274" s="14"/>
      <c r="AB2274" s="14"/>
      <c r="AC2274" s="14"/>
      <c r="AD2274" s="14"/>
      <c r="AE2274" s="14"/>
      <c r="AT2274" s="248" t="s">
        <v>167</v>
      </c>
      <c r="AU2274" s="248" t="s">
        <v>87</v>
      </c>
      <c r="AV2274" s="14" t="s">
        <v>87</v>
      </c>
      <c r="AW2274" s="14" t="s">
        <v>33</v>
      </c>
      <c r="AX2274" s="14" t="s">
        <v>78</v>
      </c>
      <c r="AY2274" s="248" t="s">
        <v>157</v>
      </c>
    </row>
    <row r="2275" s="14" customFormat="1">
      <c r="A2275" s="14"/>
      <c r="B2275" s="238"/>
      <c r="C2275" s="239"/>
      <c r="D2275" s="229" t="s">
        <v>167</v>
      </c>
      <c r="E2275" s="240" t="s">
        <v>1</v>
      </c>
      <c r="F2275" s="241" t="s">
        <v>3976</v>
      </c>
      <c r="G2275" s="239"/>
      <c r="H2275" s="242">
        <v>22.629999999999999</v>
      </c>
      <c r="I2275" s="243"/>
      <c r="J2275" s="239"/>
      <c r="K2275" s="239"/>
      <c r="L2275" s="244"/>
      <c r="M2275" s="245"/>
      <c r="N2275" s="246"/>
      <c r="O2275" s="246"/>
      <c r="P2275" s="246"/>
      <c r="Q2275" s="246"/>
      <c r="R2275" s="246"/>
      <c r="S2275" s="246"/>
      <c r="T2275" s="247"/>
      <c r="U2275" s="14"/>
      <c r="V2275" s="14"/>
      <c r="W2275" s="14"/>
      <c r="X2275" s="14"/>
      <c r="Y2275" s="14"/>
      <c r="Z2275" s="14"/>
      <c r="AA2275" s="14"/>
      <c r="AB2275" s="14"/>
      <c r="AC2275" s="14"/>
      <c r="AD2275" s="14"/>
      <c r="AE2275" s="14"/>
      <c r="AT2275" s="248" t="s">
        <v>167</v>
      </c>
      <c r="AU2275" s="248" t="s">
        <v>87</v>
      </c>
      <c r="AV2275" s="14" t="s">
        <v>87</v>
      </c>
      <c r="AW2275" s="14" t="s">
        <v>33</v>
      </c>
      <c r="AX2275" s="14" t="s">
        <v>78</v>
      </c>
      <c r="AY2275" s="248" t="s">
        <v>157</v>
      </c>
    </row>
    <row r="2276" s="14" customFormat="1">
      <c r="A2276" s="14"/>
      <c r="B2276" s="238"/>
      <c r="C2276" s="239"/>
      <c r="D2276" s="229" t="s">
        <v>167</v>
      </c>
      <c r="E2276" s="240" t="s">
        <v>1</v>
      </c>
      <c r="F2276" s="241" t="s">
        <v>3977</v>
      </c>
      <c r="G2276" s="239"/>
      <c r="H2276" s="242">
        <v>5.4749999999999996</v>
      </c>
      <c r="I2276" s="243"/>
      <c r="J2276" s="239"/>
      <c r="K2276" s="239"/>
      <c r="L2276" s="244"/>
      <c r="M2276" s="245"/>
      <c r="N2276" s="246"/>
      <c r="O2276" s="246"/>
      <c r="P2276" s="246"/>
      <c r="Q2276" s="246"/>
      <c r="R2276" s="246"/>
      <c r="S2276" s="246"/>
      <c r="T2276" s="247"/>
      <c r="U2276" s="14"/>
      <c r="V2276" s="14"/>
      <c r="W2276" s="14"/>
      <c r="X2276" s="14"/>
      <c r="Y2276" s="14"/>
      <c r="Z2276" s="14"/>
      <c r="AA2276" s="14"/>
      <c r="AB2276" s="14"/>
      <c r="AC2276" s="14"/>
      <c r="AD2276" s="14"/>
      <c r="AE2276" s="14"/>
      <c r="AT2276" s="248" t="s">
        <v>167</v>
      </c>
      <c r="AU2276" s="248" t="s">
        <v>87</v>
      </c>
      <c r="AV2276" s="14" t="s">
        <v>87</v>
      </c>
      <c r="AW2276" s="14" t="s">
        <v>33</v>
      </c>
      <c r="AX2276" s="14" t="s">
        <v>78</v>
      </c>
      <c r="AY2276" s="248" t="s">
        <v>157</v>
      </c>
    </row>
    <row r="2277" s="14" customFormat="1">
      <c r="A2277" s="14"/>
      <c r="B2277" s="238"/>
      <c r="C2277" s="239"/>
      <c r="D2277" s="229" t="s">
        <v>167</v>
      </c>
      <c r="E2277" s="240" t="s">
        <v>1</v>
      </c>
      <c r="F2277" s="241" t="s">
        <v>3978</v>
      </c>
      <c r="G2277" s="239"/>
      <c r="H2277" s="242">
        <v>5.7999999999999998</v>
      </c>
      <c r="I2277" s="243"/>
      <c r="J2277" s="239"/>
      <c r="K2277" s="239"/>
      <c r="L2277" s="244"/>
      <c r="M2277" s="245"/>
      <c r="N2277" s="246"/>
      <c r="O2277" s="246"/>
      <c r="P2277" s="246"/>
      <c r="Q2277" s="246"/>
      <c r="R2277" s="246"/>
      <c r="S2277" s="246"/>
      <c r="T2277" s="247"/>
      <c r="U2277" s="14"/>
      <c r="V2277" s="14"/>
      <c r="W2277" s="14"/>
      <c r="X2277" s="14"/>
      <c r="Y2277" s="14"/>
      <c r="Z2277" s="14"/>
      <c r="AA2277" s="14"/>
      <c r="AB2277" s="14"/>
      <c r="AC2277" s="14"/>
      <c r="AD2277" s="14"/>
      <c r="AE2277" s="14"/>
      <c r="AT2277" s="248" t="s">
        <v>167</v>
      </c>
      <c r="AU2277" s="248" t="s">
        <v>87</v>
      </c>
      <c r="AV2277" s="14" t="s">
        <v>87</v>
      </c>
      <c r="AW2277" s="14" t="s">
        <v>33</v>
      </c>
      <c r="AX2277" s="14" t="s">
        <v>78</v>
      </c>
      <c r="AY2277" s="248" t="s">
        <v>157</v>
      </c>
    </row>
    <row r="2278" s="14" customFormat="1">
      <c r="A2278" s="14"/>
      <c r="B2278" s="238"/>
      <c r="C2278" s="239"/>
      <c r="D2278" s="229" t="s">
        <v>167</v>
      </c>
      <c r="E2278" s="240" t="s">
        <v>1</v>
      </c>
      <c r="F2278" s="241" t="s">
        <v>3979</v>
      </c>
      <c r="G2278" s="239"/>
      <c r="H2278" s="242">
        <v>6.2599999999999998</v>
      </c>
      <c r="I2278" s="243"/>
      <c r="J2278" s="239"/>
      <c r="K2278" s="239"/>
      <c r="L2278" s="244"/>
      <c r="M2278" s="245"/>
      <c r="N2278" s="246"/>
      <c r="O2278" s="246"/>
      <c r="P2278" s="246"/>
      <c r="Q2278" s="246"/>
      <c r="R2278" s="246"/>
      <c r="S2278" s="246"/>
      <c r="T2278" s="247"/>
      <c r="U2278" s="14"/>
      <c r="V2278" s="14"/>
      <c r="W2278" s="14"/>
      <c r="X2278" s="14"/>
      <c r="Y2278" s="14"/>
      <c r="Z2278" s="14"/>
      <c r="AA2278" s="14"/>
      <c r="AB2278" s="14"/>
      <c r="AC2278" s="14"/>
      <c r="AD2278" s="14"/>
      <c r="AE2278" s="14"/>
      <c r="AT2278" s="248" t="s">
        <v>167</v>
      </c>
      <c r="AU2278" s="248" t="s">
        <v>87</v>
      </c>
      <c r="AV2278" s="14" t="s">
        <v>87</v>
      </c>
      <c r="AW2278" s="14" t="s">
        <v>33</v>
      </c>
      <c r="AX2278" s="14" t="s">
        <v>78</v>
      </c>
      <c r="AY2278" s="248" t="s">
        <v>157</v>
      </c>
    </row>
    <row r="2279" s="14" customFormat="1">
      <c r="A2279" s="14"/>
      <c r="B2279" s="238"/>
      <c r="C2279" s="239"/>
      <c r="D2279" s="229" t="s">
        <v>167</v>
      </c>
      <c r="E2279" s="240" t="s">
        <v>1</v>
      </c>
      <c r="F2279" s="241" t="s">
        <v>4011</v>
      </c>
      <c r="G2279" s="239"/>
      <c r="H2279" s="242">
        <v>5.6849999999999996</v>
      </c>
      <c r="I2279" s="243"/>
      <c r="J2279" s="239"/>
      <c r="K2279" s="239"/>
      <c r="L2279" s="244"/>
      <c r="M2279" s="245"/>
      <c r="N2279" s="246"/>
      <c r="O2279" s="246"/>
      <c r="P2279" s="246"/>
      <c r="Q2279" s="246"/>
      <c r="R2279" s="246"/>
      <c r="S2279" s="246"/>
      <c r="T2279" s="247"/>
      <c r="U2279" s="14"/>
      <c r="V2279" s="14"/>
      <c r="W2279" s="14"/>
      <c r="X2279" s="14"/>
      <c r="Y2279" s="14"/>
      <c r="Z2279" s="14"/>
      <c r="AA2279" s="14"/>
      <c r="AB2279" s="14"/>
      <c r="AC2279" s="14"/>
      <c r="AD2279" s="14"/>
      <c r="AE2279" s="14"/>
      <c r="AT2279" s="248" t="s">
        <v>167</v>
      </c>
      <c r="AU2279" s="248" t="s">
        <v>87</v>
      </c>
      <c r="AV2279" s="14" t="s">
        <v>87</v>
      </c>
      <c r="AW2279" s="14" t="s">
        <v>33</v>
      </c>
      <c r="AX2279" s="14" t="s">
        <v>78</v>
      </c>
      <c r="AY2279" s="248" t="s">
        <v>157</v>
      </c>
    </row>
    <row r="2280" s="14" customFormat="1">
      <c r="A2280" s="14"/>
      <c r="B2280" s="238"/>
      <c r="C2280" s="239"/>
      <c r="D2280" s="229" t="s">
        <v>167</v>
      </c>
      <c r="E2280" s="240" t="s">
        <v>1</v>
      </c>
      <c r="F2280" s="241" t="s">
        <v>3981</v>
      </c>
      <c r="G2280" s="239"/>
      <c r="H2280" s="242">
        <v>9.8699999999999992</v>
      </c>
      <c r="I2280" s="243"/>
      <c r="J2280" s="239"/>
      <c r="K2280" s="239"/>
      <c r="L2280" s="244"/>
      <c r="M2280" s="245"/>
      <c r="N2280" s="246"/>
      <c r="O2280" s="246"/>
      <c r="P2280" s="246"/>
      <c r="Q2280" s="246"/>
      <c r="R2280" s="246"/>
      <c r="S2280" s="246"/>
      <c r="T2280" s="247"/>
      <c r="U2280" s="14"/>
      <c r="V2280" s="14"/>
      <c r="W2280" s="14"/>
      <c r="X2280" s="14"/>
      <c r="Y2280" s="14"/>
      <c r="Z2280" s="14"/>
      <c r="AA2280" s="14"/>
      <c r="AB2280" s="14"/>
      <c r="AC2280" s="14"/>
      <c r="AD2280" s="14"/>
      <c r="AE2280" s="14"/>
      <c r="AT2280" s="248" t="s">
        <v>167</v>
      </c>
      <c r="AU2280" s="248" t="s">
        <v>87</v>
      </c>
      <c r="AV2280" s="14" t="s">
        <v>87</v>
      </c>
      <c r="AW2280" s="14" t="s">
        <v>33</v>
      </c>
      <c r="AX2280" s="14" t="s">
        <v>78</v>
      </c>
      <c r="AY2280" s="248" t="s">
        <v>157</v>
      </c>
    </row>
    <row r="2281" s="14" customFormat="1">
      <c r="A2281" s="14"/>
      <c r="B2281" s="238"/>
      <c r="C2281" s="239"/>
      <c r="D2281" s="229" t="s">
        <v>167</v>
      </c>
      <c r="E2281" s="240" t="s">
        <v>1</v>
      </c>
      <c r="F2281" s="241" t="s">
        <v>3982</v>
      </c>
      <c r="G2281" s="239"/>
      <c r="H2281" s="242">
        <v>11.550000000000001</v>
      </c>
      <c r="I2281" s="243"/>
      <c r="J2281" s="239"/>
      <c r="K2281" s="239"/>
      <c r="L2281" s="244"/>
      <c r="M2281" s="245"/>
      <c r="N2281" s="246"/>
      <c r="O2281" s="246"/>
      <c r="P2281" s="246"/>
      <c r="Q2281" s="246"/>
      <c r="R2281" s="246"/>
      <c r="S2281" s="246"/>
      <c r="T2281" s="247"/>
      <c r="U2281" s="14"/>
      <c r="V2281" s="14"/>
      <c r="W2281" s="14"/>
      <c r="X2281" s="14"/>
      <c r="Y2281" s="14"/>
      <c r="Z2281" s="14"/>
      <c r="AA2281" s="14"/>
      <c r="AB2281" s="14"/>
      <c r="AC2281" s="14"/>
      <c r="AD2281" s="14"/>
      <c r="AE2281" s="14"/>
      <c r="AT2281" s="248" t="s">
        <v>167</v>
      </c>
      <c r="AU2281" s="248" t="s">
        <v>87</v>
      </c>
      <c r="AV2281" s="14" t="s">
        <v>87</v>
      </c>
      <c r="AW2281" s="14" t="s">
        <v>33</v>
      </c>
      <c r="AX2281" s="14" t="s">
        <v>78</v>
      </c>
      <c r="AY2281" s="248" t="s">
        <v>157</v>
      </c>
    </row>
    <row r="2282" s="14" customFormat="1">
      <c r="A2282" s="14"/>
      <c r="B2282" s="238"/>
      <c r="C2282" s="239"/>
      <c r="D2282" s="229" t="s">
        <v>167</v>
      </c>
      <c r="E2282" s="240" t="s">
        <v>1</v>
      </c>
      <c r="F2282" s="241" t="s">
        <v>3983</v>
      </c>
      <c r="G2282" s="239"/>
      <c r="H2282" s="242">
        <v>3.8999999999999999</v>
      </c>
      <c r="I2282" s="243"/>
      <c r="J2282" s="239"/>
      <c r="K2282" s="239"/>
      <c r="L2282" s="244"/>
      <c r="M2282" s="245"/>
      <c r="N2282" s="246"/>
      <c r="O2282" s="246"/>
      <c r="P2282" s="246"/>
      <c r="Q2282" s="246"/>
      <c r="R2282" s="246"/>
      <c r="S2282" s="246"/>
      <c r="T2282" s="247"/>
      <c r="U2282" s="14"/>
      <c r="V2282" s="14"/>
      <c r="W2282" s="14"/>
      <c r="X2282" s="14"/>
      <c r="Y2282" s="14"/>
      <c r="Z2282" s="14"/>
      <c r="AA2282" s="14"/>
      <c r="AB2282" s="14"/>
      <c r="AC2282" s="14"/>
      <c r="AD2282" s="14"/>
      <c r="AE2282" s="14"/>
      <c r="AT2282" s="248" t="s">
        <v>167</v>
      </c>
      <c r="AU2282" s="248" t="s">
        <v>87</v>
      </c>
      <c r="AV2282" s="14" t="s">
        <v>87</v>
      </c>
      <c r="AW2282" s="14" t="s">
        <v>33</v>
      </c>
      <c r="AX2282" s="14" t="s">
        <v>78</v>
      </c>
      <c r="AY2282" s="248" t="s">
        <v>157</v>
      </c>
    </row>
    <row r="2283" s="14" customFormat="1">
      <c r="A2283" s="14"/>
      <c r="B2283" s="238"/>
      <c r="C2283" s="239"/>
      <c r="D2283" s="229" t="s">
        <v>167</v>
      </c>
      <c r="E2283" s="240" t="s">
        <v>1</v>
      </c>
      <c r="F2283" s="241" t="s">
        <v>3984</v>
      </c>
      <c r="G2283" s="239"/>
      <c r="H2283" s="242">
        <v>5.5949999999999998</v>
      </c>
      <c r="I2283" s="243"/>
      <c r="J2283" s="239"/>
      <c r="K2283" s="239"/>
      <c r="L2283" s="244"/>
      <c r="M2283" s="245"/>
      <c r="N2283" s="246"/>
      <c r="O2283" s="246"/>
      <c r="P2283" s="246"/>
      <c r="Q2283" s="246"/>
      <c r="R2283" s="246"/>
      <c r="S2283" s="246"/>
      <c r="T2283" s="247"/>
      <c r="U2283" s="14"/>
      <c r="V2283" s="14"/>
      <c r="W2283" s="14"/>
      <c r="X2283" s="14"/>
      <c r="Y2283" s="14"/>
      <c r="Z2283" s="14"/>
      <c r="AA2283" s="14"/>
      <c r="AB2283" s="14"/>
      <c r="AC2283" s="14"/>
      <c r="AD2283" s="14"/>
      <c r="AE2283" s="14"/>
      <c r="AT2283" s="248" t="s">
        <v>167</v>
      </c>
      <c r="AU2283" s="248" t="s">
        <v>87</v>
      </c>
      <c r="AV2283" s="14" t="s">
        <v>87</v>
      </c>
      <c r="AW2283" s="14" t="s">
        <v>33</v>
      </c>
      <c r="AX2283" s="14" t="s">
        <v>78</v>
      </c>
      <c r="AY2283" s="248" t="s">
        <v>157</v>
      </c>
    </row>
    <row r="2284" s="14" customFormat="1">
      <c r="A2284" s="14"/>
      <c r="B2284" s="238"/>
      <c r="C2284" s="239"/>
      <c r="D2284" s="229" t="s">
        <v>167</v>
      </c>
      <c r="E2284" s="240" t="s">
        <v>1</v>
      </c>
      <c r="F2284" s="241" t="s">
        <v>3984</v>
      </c>
      <c r="G2284" s="239"/>
      <c r="H2284" s="242">
        <v>5.5949999999999998</v>
      </c>
      <c r="I2284" s="243"/>
      <c r="J2284" s="239"/>
      <c r="K2284" s="239"/>
      <c r="L2284" s="244"/>
      <c r="M2284" s="245"/>
      <c r="N2284" s="246"/>
      <c r="O2284" s="246"/>
      <c r="P2284" s="246"/>
      <c r="Q2284" s="246"/>
      <c r="R2284" s="246"/>
      <c r="S2284" s="246"/>
      <c r="T2284" s="247"/>
      <c r="U2284" s="14"/>
      <c r="V2284" s="14"/>
      <c r="W2284" s="14"/>
      <c r="X2284" s="14"/>
      <c r="Y2284" s="14"/>
      <c r="Z2284" s="14"/>
      <c r="AA2284" s="14"/>
      <c r="AB2284" s="14"/>
      <c r="AC2284" s="14"/>
      <c r="AD2284" s="14"/>
      <c r="AE2284" s="14"/>
      <c r="AT2284" s="248" t="s">
        <v>167</v>
      </c>
      <c r="AU2284" s="248" t="s">
        <v>87</v>
      </c>
      <c r="AV2284" s="14" t="s">
        <v>87</v>
      </c>
      <c r="AW2284" s="14" t="s">
        <v>33</v>
      </c>
      <c r="AX2284" s="14" t="s">
        <v>78</v>
      </c>
      <c r="AY2284" s="248" t="s">
        <v>157</v>
      </c>
    </row>
    <row r="2285" s="14" customFormat="1">
      <c r="A2285" s="14"/>
      <c r="B2285" s="238"/>
      <c r="C2285" s="239"/>
      <c r="D2285" s="229" t="s">
        <v>167</v>
      </c>
      <c r="E2285" s="240" t="s">
        <v>1</v>
      </c>
      <c r="F2285" s="241" t="s">
        <v>3985</v>
      </c>
      <c r="G2285" s="239"/>
      <c r="H2285" s="242">
        <v>6.7380000000000004</v>
      </c>
      <c r="I2285" s="243"/>
      <c r="J2285" s="239"/>
      <c r="K2285" s="239"/>
      <c r="L2285" s="244"/>
      <c r="M2285" s="245"/>
      <c r="N2285" s="246"/>
      <c r="O2285" s="246"/>
      <c r="P2285" s="246"/>
      <c r="Q2285" s="246"/>
      <c r="R2285" s="246"/>
      <c r="S2285" s="246"/>
      <c r="T2285" s="247"/>
      <c r="U2285" s="14"/>
      <c r="V2285" s="14"/>
      <c r="W2285" s="14"/>
      <c r="X2285" s="14"/>
      <c r="Y2285" s="14"/>
      <c r="Z2285" s="14"/>
      <c r="AA2285" s="14"/>
      <c r="AB2285" s="14"/>
      <c r="AC2285" s="14"/>
      <c r="AD2285" s="14"/>
      <c r="AE2285" s="14"/>
      <c r="AT2285" s="248" t="s">
        <v>167</v>
      </c>
      <c r="AU2285" s="248" t="s">
        <v>87</v>
      </c>
      <c r="AV2285" s="14" t="s">
        <v>87</v>
      </c>
      <c r="AW2285" s="14" t="s">
        <v>33</v>
      </c>
      <c r="AX2285" s="14" t="s">
        <v>78</v>
      </c>
      <c r="AY2285" s="248" t="s">
        <v>157</v>
      </c>
    </row>
    <row r="2286" s="14" customFormat="1">
      <c r="A2286" s="14"/>
      <c r="B2286" s="238"/>
      <c r="C2286" s="239"/>
      <c r="D2286" s="229" t="s">
        <v>167</v>
      </c>
      <c r="E2286" s="240" t="s">
        <v>1</v>
      </c>
      <c r="F2286" s="241" t="s">
        <v>3986</v>
      </c>
      <c r="G2286" s="239"/>
      <c r="H2286" s="242">
        <v>7.0949999999999998</v>
      </c>
      <c r="I2286" s="243"/>
      <c r="J2286" s="239"/>
      <c r="K2286" s="239"/>
      <c r="L2286" s="244"/>
      <c r="M2286" s="245"/>
      <c r="N2286" s="246"/>
      <c r="O2286" s="246"/>
      <c r="P2286" s="246"/>
      <c r="Q2286" s="246"/>
      <c r="R2286" s="246"/>
      <c r="S2286" s="246"/>
      <c r="T2286" s="247"/>
      <c r="U2286" s="14"/>
      <c r="V2286" s="14"/>
      <c r="W2286" s="14"/>
      <c r="X2286" s="14"/>
      <c r="Y2286" s="14"/>
      <c r="Z2286" s="14"/>
      <c r="AA2286" s="14"/>
      <c r="AB2286" s="14"/>
      <c r="AC2286" s="14"/>
      <c r="AD2286" s="14"/>
      <c r="AE2286" s="14"/>
      <c r="AT2286" s="248" t="s">
        <v>167</v>
      </c>
      <c r="AU2286" s="248" t="s">
        <v>87</v>
      </c>
      <c r="AV2286" s="14" t="s">
        <v>87</v>
      </c>
      <c r="AW2286" s="14" t="s">
        <v>33</v>
      </c>
      <c r="AX2286" s="14" t="s">
        <v>78</v>
      </c>
      <c r="AY2286" s="248" t="s">
        <v>157</v>
      </c>
    </row>
    <row r="2287" s="14" customFormat="1">
      <c r="A2287" s="14"/>
      <c r="B2287" s="238"/>
      <c r="C2287" s="239"/>
      <c r="D2287" s="229" t="s">
        <v>167</v>
      </c>
      <c r="E2287" s="240" t="s">
        <v>1</v>
      </c>
      <c r="F2287" s="241" t="s">
        <v>3987</v>
      </c>
      <c r="G2287" s="239"/>
      <c r="H2287" s="242">
        <v>8.5500000000000007</v>
      </c>
      <c r="I2287" s="243"/>
      <c r="J2287" s="239"/>
      <c r="K2287" s="239"/>
      <c r="L2287" s="244"/>
      <c r="M2287" s="245"/>
      <c r="N2287" s="246"/>
      <c r="O2287" s="246"/>
      <c r="P2287" s="246"/>
      <c r="Q2287" s="246"/>
      <c r="R2287" s="246"/>
      <c r="S2287" s="246"/>
      <c r="T2287" s="247"/>
      <c r="U2287" s="14"/>
      <c r="V2287" s="14"/>
      <c r="W2287" s="14"/>
      <c r="X2287" s="14"/>
      <c r="Y2287" s="14"/>
      <c r="Z2287" s="14"/>
      <c r="AA2287" s="14"/>
      <c r="AB2287" s="14"/>
      <c r="AC2287" s="14"/>
      <c r="AD2287" s="14"/>
      <c r="AE2287" s="14"/>
      <c r="AT2287" s="248" t="s">
        <v>167</v>
      </c>
      <c r="AU2287" s="248" t="s">
        <v>87</v>
      </c>
      <c r="AV2287" s="14" t="s">
        <v>87</v>
      </c>
      <c r="AW2287" s="14" t="s">
        <v>33</v>
      </c>
      <c r="AX2287" s="14" t="s">
        <v>78</v>
      </c>
      <c r="AY2287" s="248" t="s">
        <v>157</v>
      </c>
    </row>
    <row r="2288" s="14" customFormat="1">
      <c r="A2288" s="14"/>
      <c r="B2288" s="238"/>
      <c r="C2288" s="239"/>
      <c r="D2288" s="229" t="s">
        <v>167</v>
      </c>
      <c r="E2288" s="240" t="s">
        <v>1</v>
      </c>
      <c r="F2288" s="241" t="s">
        <v>3988</v>
      </c>
      <c r="G2288" s="239"/>
      <c r="H2288" s="242">
        <v>9.8699999999999992</v>
      </c>
      <c r="I2288" s="243"/>
      <c r="J2288" s="239"/>
      <c r="K2288" s="239"/>
      <c r="L2288" s="244"/>
      <c r="M2288" s="245"/>
      <c r="N2288" s="246"/>
      <c r="O2288" s="246"/>
      <c r="P2288" s="246"/>
      <c r="Q2288" s="246"/>
      <c r="R2288" s="246"/>
      <c r="S2288" s="246"/>
      <c r="T2288" s="247"/>
      <c r="U2288" s="14"/>
      <c r="V2288" s="14"/>
      <c r="W2288" s="14"/>
      <c r="X2288" s="14"/>
      <c r="Y2288" s="14"/>
      <c r="Z2288" s="14"/>
      <c r="AA2288" s="14"/>
      <c r="AB2288" s="14"/>
      <c r="AC2288" s="14"/>
      <c r="AD2288" s="14"/>
      <c r="AE2288" s="14"/>
      <c r="AT2288" s="248" t="s">
        <v>167</v>
      </c>
      <c r="AU2288" s="248" t="s">
        <v>87</v>
      </c>
      <c r="AV2288" s="14" t="s">
        <v>87</v>
      </c>
      <c r="AW2288" s="14" t="s">
        <v>33</v>
      </c>
      <c r="AX2288" s="14" t="s">
        <v>78</v>
      </c>
      <c r="AY2288" s="248" t="s">
        <v>157</v>
      </c>
    </row>
    <row r="2289" s="14" customFormat="1">
      <c r="A2289" s="14"/>
      <c r="B2289" s="238"/>
      <c r="C2289" s="239"/>
      <c r="D2289" s="229" t="s">
        <v>167</v>
      </c>
      <c r="E2289" s="240" t="s">
        <v>1</v>
      </c>
      <c r="F2289" s="241" t="s">
        <v>3989</v>
      </c>
      <c r="G2289" s="239"/>
      <c r="H2289" s="242">
        <v>7.3499999999999996</v>
      </c>
      <c r="I2289" s="243"/>
      <c r="J2289" s="239"/>
      <c r="K2289" s="239"/>
      <c r="L2289" s="244"/>
      <c r="M2289" s="245"/>
      <c r="N2289" s="246"/>
      <c r="O2289" s="246"/>
      <c r="P2289" s="246"/>
      <c r="Q2289" s="246"/>
      <c r="R2289" s="246"/>
      <c r="S2289" s="246"/>
      <c r="T2289" s="247"/>
      <c r="U2289" s="14"/>
      <c r="V2289" s="14"/>
      <c r="W2289" s="14"/>
      <c r="X2289" s="14"/>
      <c r="Y2289" s="14"/>
      <c r="Z2289" s="14"/>
      <c r="AA2289" s="14"/>
      <c r="AB2289" s="14"/>
      <c r="AC2289" s="14"/>
      <c r="AD2289" s="14"/>
      <c r="AE2289" s="14"/>
      <c r="AT2289" s="248" t="s">
        <v>167</v>
      </c>
      <c r="AU2289" s="248" t="s">
        <v>87</v>
      </c>
      <c r="AV2289" s="14" t="s">
        <v>87</v>
      </c>
      <c r="AW2289" s="14" t="s">
        <v>33</v>
      </c>
      <c r="AX2289" s="14" t="s">
        <v>78</v>
      </c>
      <c r="AY2289" s="248" t="s">
        <v>157</v>
      </c>
    </row>
    <row r="2290" s="15" customFormat="1">
      <c r="A2290" s="15"/>
      <c r="B2290" s="249"/>
      <c r="C2290" s="250"/>
      <c r="D2290" s="229" t="s">
        <v>167</v>
      </c>
      <c r="E2290" s="251" t="s">
        <v>1</v>
      </c>
      <c r="F2290" s="252" t="s">
        <v>171</v>
      </c>
      <c r="G2290" s="250"/>
      <c r="H2290" s="253">
        <v>432.20400000000018</v>
      </c>
      <c r="I2290" s="254"/>
      <c r="J2290" s="250"/>
      <c r="K2290" s="250"/>
      <c r="L2290" s="255"/>
      <c r="M2290" s="256"/>
      <c r="N2290" s="257"/>
      <c r="O2290" s="257"/>
      <c r="P2290" s="257"/>
      <c r="Q2290" s="257"/>
      <c r="R2290" s="257"/>
      <c r="S2290" s="257"/>
      <c r="T2290" s="258"/>
      <c r="U2290" s="15"/>
      <c r="V2290" s="15"/>
      <c r="W2290" s="15"/>
      <c r="X2290" s="15"/>
      <c r="Y2290" s="15"/>
      <c r="Z2290" s="15"/>
      <c r="AA2290" s="15"/>
      <c r="AB2290" s="15"/>
      <c r="AC2290" s="15"/>
      <c r="AD2290" s="15"/>
      <c r="AE2290" s="15"/>
      <c r="AT2290" s="259" t="s">
        <v>167</v>
      </c>
      <c r="AU2290" s="259" t="s">
        <v>87</v>
      </c>
      <c r="AV2290" s="15" t="s">
        <v>165</v>
      </c>
      <c r="AW2290" s="15" t="s">
        <v>33</v>
      </c>
      <c r="AX2290" s="15" t="s">
        <v>85</v>
      </c>
      <c r="AY2290" s="259" t="s">
        <v>157</v>
      </c>
    </row>
    <row r="2291" s="2" customFormat="1" ht="24.15" customHeight="1">
      <c r="A2291" s="38"/>
      <c r="B2291" s="39"/>
      <c r="C2291" s="260" t="s">
        <v>4012</v>
      </c>
      <c r="D2291" s="260" t="s">
        <v>240</v>
      </c>
      <c r="E2291" s="261" t="s">
        <v>4013</v>
      </c>
      <c r="F2291" s="262" t="s">
        <v>4014</v>
      </c>
      <c r="G2291" s="263" t="s">
        <v>174</v>
      </c>
      <c r="H2291" s="264">
        <v>475.42399999999998</v>
      </c>
      <c r="I2291" s="265"/>
      <c r="J2291" s="266">
        <f>ROUND(I2291*H2291,2)</f>
        <v>0</v>
      </c>
      <c r="K2291" s="262" t="s">
        <v>164</v>
      </c>
      <c r="L2291" s="267"/>
      <c r="M2291" s="268" t="s">
        <v>1</v>
      </c>
      <c r="N2291" s="269" t="s">
        <v>43</v>
      </c>
      <c r="O2291" s="91"/>
      <c r="P2291" s="223">
        <f>O2291*H2291</f>
        <v>0</v>
      </c>
      <c r="Q2291" s="223">
        <v>0.01771</v>
      </c>
      <c r="R2291" s="223">
        <f>Q2291*H2291</f>
        <v>8.4197590399999989</v>
      </c>
      <c r="S2291" s="223">
        <v>0</v>
      </c>
      <c r="T2291" s="224">
        <f>S2291*H2291</f>
        <v>0</v>
      </c>
      <c r="U2291" s="38"/>
      <c r="V2291" s="38"/>
      <c r="W2291" s="38"/>
      <c r="X2291" s="38"/>
      <c r="Y2291" s="38"/>
      <c r="Z2291" s="38"/>
      <c r="AA2291" s="38"/>
      <c r="AB2291" s="38"/>
      <c r="AC2291" s="38"/>
      <c r="AD2291" s="38"/>
      <c r="AE2291" s="38"/>
      <c r="AR2291" s="225" t="s">
        <v>367</v>
      </c>
      <c r="AT2291" s="225" t="s">
        <v>240</v>
      </c>
      <c r="AU2291" s="225" t="s">
        <v>87</v>
      </c>
      <c r="AY2291" s="17" t="s">
        <v>157</v>
      </c>
      <c r="BE2291" s="226">
        <f>IF(N2291="základní",J2291,0)</f>
        <v>0</v>
      </c>
      <c r="BF2291" s="226">
        <f>IF(N2291="snížená",J2291,0)</f>
        <v>0</v>
      </c>
      <c r="BG2291" s="226">
        <f>IF(N2291="zákl. přenesená",J2291,0)</f>
        <v>0</v>
      </c>
      <c r="BH2291" s="226">
        <f>IF(N2291="sníž. přenesená",J2291,0)</f>
        <v>0</v>
      </c>
      <c r="BI2291" s="226">
        <f>IF(N2291="nulová",J2291,0)</f>
        <v>0</v>
      </c>
      <c r="BJ2291" s="17" t="s">
        <v>85</v>
      </c>
      <c r="BK2291" s="226">
        <f>ROUND(I2291*H2291,2)</f>
        <v>0</v>
      </c>
      <c r="BL2291" s="17" t="s">
        <v>254</v>
      </c>
      <c r="BM2291" s="225" t="s">
        <v>4015</v>
      </c>
    </row>
    <row r="2292" s="14" customFormat="1">
      <c r="A2292" s="14"/>
      <c r="B2292" s="238"/>
      <c r="C2292" s="239"/>
      <c r="D2292" s="229" t="s">
        <v>167</v>
      </c>
      <c r="E2292" s="239"/>
      <c r="F2292" s="241" t="s">
        <v>4016</v>
      </c>
      <c r="G2292" s="239"/>
      <c r="H2292" s="242">
        <v>475.42399999999998</v>
      </c>
      <c r="I2292" s="243"/>
      <c r="J2292" s="239"/>
      <c r="K2292" s="239"/>
      <c r="L2292" s="244"/>
      <c r="M2292" s="245"/>
      <c r="N2292" s="246"/>
      <c r="O2292" s="246"/>
      <c r="P2292" s="246"/>
      <c r="Q2292" s="246"/>
      <c r="R2292" s="246"/>
      <c r="S2292" s="246"/>
      <c r="T2292" s="247"/>
      <c r="U2292" s="14"/>
      <c r="V2292" s="14"/>
      <c r="W2292" s="14"/>
      <c r="X2292" s="14"/>
      <c r="Y2292" s="14"/>
      <c r="Z2292" s="14"/>
      <c r="AA2292" s="14"/>
      <c r="AB2292" s="14"/>
      <c r="AC2292" s="14"/>
      <c r="AD2292" s="14"/>
      <c r="AE2292" s="14"/>
      <c r="AT2292" s="248" t="s">
        <v>167</v>
      </c>
      <c r="AU2292" s="248" t="s">
        <v>87</v>
      </c>
      <c r="AV2292" s="14" t="s">
        <v>87</v>
      </c>
      <c r="AW2292" s="14" t="s">
        <v>4</v>
      </c>
      <c r="AX2292" s="14" t="s">
        <v>85</v>
      </c>
      <c r="AY2292" s="248" t="s">
        <v>157</v>
      </c>
    </row>
    <row r="2293" s="2" customFormat="1" ht="37.8" customHeight="1">
      <c r="A2293" s="38"/>
      <c r="B2293" s="39"/>
      <c r="C2293" s="214" t="s">
        <v>4017</v>
      </c>
      <c r="D2293" s="214" t="s">
        <v>160</v>
      </c>
      <c r="E2293" s="215" t="s">
        <v>4018</v>
      </c>
      <c r="F2293" s="216" t="s">
        <v>4019</v>
      </c>
      <c r="G2293" s="217" t="s">
        <v>174</v>
      </c>
      <c r="H2293" s="218">
        <v>167.333</v>
      </c>
      <c r="I2293" s="219"/>
      <c r="J2293" s="220">
        <f>ROUND(I2293*H2293,2)</f>
        <v>0</v>
      </c>
      <c r="K2293" s="216" t="s">
        <v>164</v>
      </c>
      <c r="L2293" s="44"/>
      <c r="M2293" s="221" t="s">
        <v>1</v>
      </c>
      <c r="N2293" s="222" t="s">
        <v>43</v>
      </c>
      <c r="O2293" s="91"/>
      <c r="P2293" s="223">
        <f>O2293*H2293</f>
        <v>0</v>
      </c>
      <c r="Q2293" s="223">
        <v>0</v>
      </c>
      <c r="R2293" s="223">
        <f>Q2293*H2293</f>
        <v>0</v>
      </c>
      <c r="S2293" s="223">
        <v>0</v>
      </c>
      <c r="T2293" s="224">
        <f>S2293*H2293</f>
        <v>0</v>
      </c>
      <c r="U2293" s="38"/>
      <c r="V2293" s="38"/>
      <c r="W2293" s="38"/>
      <c r="X2293" s="38"/>
      <c r="Y2293" s="38"/>
      <c r="Z2293" s="38"/>
      <c r="AA2293" s="38"/>
      <c r="AB2293" s="38"/>
      <c r="AC2293" s="38"/>
      <c r="AD2293" s="38"/>
      <c r="AE2293" s="38"/>
      <c r="AR2293" s="225" t="s">
        <v>254</v>
      </c>
      <c r="AT2293" s="225" t="s">
        <v>160</v>
      </c>
      <c r="AU2293" s="225" t="s">
        <v>87</v>
      </c>
      <c r="AY2293" s="17" t="s">
        <v>157</v>
      </c>
      <c r="BE2293" s="226">
        <f>IF(N2293="základní",J2293,0)</f>
        <v>0</v>
      </c>
      <c r="BF2293" s="226">
        <f>IF(N2293="snížená",J2293,0)</f>
        <v>0</v>
      </c>
      <c r="BG2293" s="226">
        <f>IF(N2293="zákl. přenesená",J2293,0)</f>
        <v>0</v>
      </c>
      <c r="BH2293" s="226">
        <f>IF(N2293="sníž. přenesená",J2293,0)</f>
        <v>0</v>
      </c>
      <c r="BI2293" s="226">
        <f>IF(N2293="nulová",J2293,0)</f>
        <v>0</v>
      </c>
      <c r="BJ2293" s="17" t="s">
        <v>85</v>
      </c>
      <c r="BK2293" s="226">
        <f>ROUND(I2293*H2293,2)</f>
        <v>0</v>
      </c>
      <c r="BL2293" s="17" t="s">
        <v>254</v>
      </c>
      <c r="BM2293" s="225" t="s">
        <v>4020</v>
      </c>
    </row>
    <row r="2294" s="13" customFormat="1">
      <c r="A2294" s="13"/>
      <c r="B2294" s="227"/>
      <c r="C2294" s="228"/>
      <c r="D2294" s="229" t="s">
        <v>167</v>
      </c>
      <c r="E2294" s="230" t="s">
        <v>1</v>
      </c>
      <c r="F2294" s="231" t="s">
        <v>189</v>
      </c>
      <c r="G2294" s="228"/>
      <c r="H2294" s="230" t="s">
        <v>1</v>
      </c>
      <c r="I2294" s="232"/>
      <c r="J2294" s="228"/>
      <c r="K2294" s="228"/>
      <c r="L2294" s="233"/>
      <c r="M2294" s="234"/>
      <c r="N2294" s="235"/>
      <c r="O2294" s="235"/>
      <c r="P2294" s="235"/>
      <c r="Q2294" s="235"/>
      <c r="R2294" s="235"/>
      <c r="S2294" s="235"/>
      <c r="T2294" s="236"/>
      <c r="U2294" s="13"/>
      <c r="V2294" s="13"/>
      <c r="W2294" s="13"/>
      <c r="X2294" s="13"/>
      <c r="Y2294" s="13"/>
      <c r="Z2294" s="13"/>
      <c r="AA2294" s="13"/>
      <c r="AB2294" s="13"/>
      <c r="AC2294" s="13"/>
      <c r="AD2294" s="13"/>
      <c r="AE2294" s="13"/>
      <c r="AT2294" s="237" t="s">
        <v>167</v>
      </c>
      <c r="AU2294" s="237" t="s">
        <v>87</v>
      </c>
      <c r="AV2294" s="13" t="s">
        <v>85</v>
      </c>
      <c r="AW2294" s="13" t="s">
        <v>33</v>
      </c>
      <c r="AX2294" s="13" t="s">
        <v>78</v>
      </c>
      <c r="AY2294" s="237" t="s">
        <v>157</v>
      </c>
    </row>
    <row r="2295" s="14" customFormat="1">
      <c r="A2295" s="14"/>
      <c r="B2295" s="238"/>
      <c r="C2295" s="239"/>
      <c r="D2295" s="229" t="s">
        <v>167</v>
      </c>
      <c r="E2295" s="240" t="s">
        <v>1</v>
      </c>
      <c r="F2295" s="241" t="s">
        <v>3955</v>
      </c>
      <c r="G2295" s="239"/>
      <c r="H2295" s="242">
        <v>6.1500000000000004</v>
      </c>
      <c r="I2295" s="243"/>
      <c r="J2295" s="239"/>
      <c r="K2295" s="239"/>
      <c r="L2295" s="244"/>
      <c r="M2295" s="245"/>
      <c r="N2295" s="246"/>
      <c r="O2295" s="246"/>
      <c r="P2295" s="246"/>
      <c r="Q2295" s="246"/>
      <c r="R2295" s="246"/>
      <c r="S2295" s="246"/>
      <c r="T2295" s="247"/>
      <c r="U2295" s="14"/>
      <c r="V2295" s="14"/>
      <c r="W2295" s="14"/>
      <c r="X2295" s="14"/>
      <c r="Y2295" s="14"/>
      <c r="Z2295" s="14"/>
      <c r="AA2295" s="14"/>
      <c r="AB2295" s="14"/>
      <c r="AC2295" s="14"/>
      <c r="AD2295" s="14"/>
      <c r="AE2295" s="14"/>
      <c r="AT2295" s="248" t="s">
        <v>167</v>
      </c>
      <c r="AU2295" s="248" t="s">
        <v>87</v>
      </c>
      <c r="AV2295" s="14" t="s">
        <v>87</v>
      </c>
      <c r="AW2295" s="14" t="s">
        <v>33</v>
      </c>
      <c r="AX2295" s="14" t="s">
        <v>78</v>
      </c>
      <c r="AY2295" s="248" t="s">
        <v>157</v>
      </c>
    </row>
    <row r="2296" s="14" customFormat="1">
      <c r="A2296" s="14"/>
      <c r="B2296" s="238"/>
      <c r="C2296" s="239"/>
      <c r="D2296" s="229" t="s">
        <v>167</v>
      </c>
      <c r="E2296" s="240" t="s">
        <v>1</v>
      </c>
      <c r="F2296" s="241" t="s">
        <v>3956</v>
      </c>
      <c r="G2296" s="239"/>
      <c r="H2296" s="242">
        <v>6</v>
      </c>
      <c r="I2296" s="243"/>
      <c r="J2296" s="239"/>
      <c r="K2296" s="239"/>
      <c r="L2296" s="244"/>
      <c r="M2296" s="245"/>
      <c r="N2296" s="246"/>
      <c r="O2296" s="246"/>
      <c r="P2296" s="246"/>
      <c r="Q2296" s="246"/>
      <c r="R2296" s="246"/>
      <c r="S2296" s="246"/>
      <c r="T2296" s="247"/>
      <c r="U2296" s="14"/>
      <c r="V2296" s="14"/>
      <c r="W2296" s="14"/>
      <c r="X2296" s="14"/>
      <c r="Y2296" s="14"/>
      <c r="Z2296" s="14"/>
      <c r="AA2296" s="14"/>
      <c r="AB2296" s="14"/>
      <c r="AC2296" s="14"/>
      <c r="AD2296" s="14"/>
      <c r="AE2296" s="14"/>
      <c r="AT2296" s="248" t="s">
        <v>167</v>
      </c>
      <c r="AU2296" s="248" t="s">
        <v>87</v>
      </c>
      <c r="AV2296" s="14" t="s">
        <v>87</v>
      </c>
      <c r="AW2296" s="14" t="s">
        <v>33</v>
      </c>
      <c r="AX2296" s="14" t="s">
        <v>78</v>
      </c>
      <c r="AY2296" s="248" t="s">
        <v>157</v>
      </c>
    </row>
    <row r="2297" s="14" customFormat="1">
      <c r="A2297" s="14"/>
      <c r="B2297" s="238"/>
      <c r="C2297" s="239"/>
      <c r="D2297" s="229" t="s">
        <v>167</v>
      </c>
      <c r="E2297" s="240" t="s">
        <v>1</v>
      </c>
      <c r="F2297" s="241" t="s">
        <v>3957</v>
      </c>
      <c r="G2297" s="239"/>
      <c r="H2297" s="242">
        <v>8.1379999999999999</v>
      </c>
      <c r="I2297" s="243"/>
      <c r="J2297" s="239"/>
      <c r="K2297" s="239"/>
      <c r="L2297" s="244"/>
      <c r="M2297" s="245"/>
      <c r="N2297" s="246"/>
      <c r="O2297" s="246"/>
      <c r="P2297" s="246"/>
      <c r="Q2297" s="246"/>
      <c r="R2297" s="246"/>
      <c r="S2297" s="246"/>
      <c r="T2297" s="247"/>
      <c r="U2297" s="14"/>
      <c r="V2297" s="14"/>
      <c r="W2297" s="14"/>
      <c r="X2297" s="14"/>
      <c r="Y2297" s="14"/>
      <c r="Z2297" s="14"/>
      <c r="AA2297" s="14"/>
      <c r="AB2297" s="14"/>
      <c r="AC2297" s="14"/>
      <c r="AD2297" s="14"/>
      <c r="AE2297" s="14"/>
      <c r="AT2297" s="248" t="s">
        <v>167</v>
      </c>
      <c r="AU2297" s="248" t="s">
        <v>87</v>
      </c>
      <c r="AV2297" s="14" t="s">
        <v>87</v>
      </c>
      <c r="AW2297" s="14" t="s">
        <v>33</v>
      </c>
      <c r="AX2297" s="14" t="s">
        <v>78</v>
      </c>
      <c r="AY2297" s="248" t="s">
        <v>157</v>
      </c>
    </row>
    <row r="2298" s="14" customFormat="1">
      <c r="A2298" s="14"/>
      <c r="B2298" s="238"/>
      <c r="C2298" s="239"/>
      <c r="D2298" s="229" t="s">
        <v>167</v>
      </c>
      <c r="E2298" s="240" t="s">
        <v>1</v>
      </c>
      <c r="F2298" s="241" t="s">
        <v>3958</v>
      </c>
      <c r="G2298" s="239"/>
      <c r="H2298" s="242">
        <v>5.8949999999999996</v>
      </c>
      <c r="I2298" s="243"/>
      <c r="J2298" s="239"/>
      <c r="K2298" s="239"/>
      <c r="L2298" s="244"/>
      <c r="M2298" s="245"/>
      <c r="N2298" s="246"/>
      <c r="O2298" s="246"/>
      <c r="P2298" s="246"/>
      <c r="Q2298" s="246"/>
      <c r="R2298" s="246"/>
      <c r="S2298" s="246"/>
      <c r="T2298" s="247"/>
      <c r="U2298" s="14"/>
      <c r="V2298" s="14"/>
      <c r="W2298" s="14"/>
      <c r="X2298" s="14"/>
      <c r="Y2298" s="14"/>
      <c r="Z2298" s="14"/>
      <c r="AA2298" s="14"/>
      <c r="AB2298" s="14"/>
      <c r="AC2298" s="14"/>
      <c r="AD2298" s="14"/>
      <c r="AE2298" s="14"/>
      <c r="AT2298" s="248" t="s">
        <v>167</v>
      </c>
      <c r="AU2298" s="248" t="s">
        <v>87</v>
      </c>
      <c r="AV2298" s="14" t="s">
        <v>87</v>
      </c>
      <c r="AW2298" s="14" t="s">
        <v>33</v>
      </c>
      <c r="AX2298" s="14" t="s">
        <v>78</v>
      </c>
      <c r="AY2298" s="248" t="s">
        <v>157</v>
      </c>
    </row>
    <row r="2299" s="14" customFormat="1">
      <c r="A2299" s="14"/>
      <c r="B2299" s="238"/>
      <c r="C2299" s="239"/>
      <c r="D2299" s="229" t="s">
        <v>167</v>
      </c>
      <c r="E2299" s="240" t="s">
        <v>1</v>
      </c>
      <c r="F2299" s="241" t="s">
        <v>3959</v>
      </c>
      <c r="G2299" s="239"/>
      <c r="H2299" s="242">
        <v>5.5499999999999998</v>
      </c>
      <c r="I2299" s="243"/>
      <c r="J2299" s="239"/>
      <c r="K2299" s="239"/>
      <c r="L2299" s="244"/>
      <c r="M2299" s="245"/>
      <c r="N2299" s="246"/>
      <c r="O2299" s="246"/>
      <c r="P2299" s="246"/>
      <c r="Q2299" s="246"/>
      <c r="R2299" s="246"/>
      <c r="S2299" s="246"/>
      <c r="T2299" s="247"/>
      <c r="U2299" s="14"/>
      <c r="V2299" s="14"/>
      <c r="W2299" s="14"/>
      <c r="X2299" s="14"/>
      <c r="Y2299" s="14"/>
      <c r="Z2299" s="14"/>
      <c r="AA2299" s="14"/>
      <c r="AB2299" s="14"/>
      <c r="AC2299" s="14"/>
      <c r="AD2299" s="14"/>
      <c r="AE2299" s="14"/>
      <c r="AT2299" s="248" t="s">
        <v>167</v>
      </c>
      <c r="AU2299" s="248" t="s">
        <v>87</v>
      </c>
      <c r="AV2299" s="14" t="s">
        <v>87</v>
      </c>
      <c r="AW2299" s="14" t="s">
        <v>33</v>
      </c>
      <c r="AX2299" s="14" t="s">
        <v>78</v>
      </c>
      <c r="AY2299" s="248" t="s">
        <v>157</v>
      </c>
    </row>
    <row r="2300" s="14" customFormat="1">
      <c r="A2300" s="14"/>
      <c r="B2300" s="238"/>
      <c r="C2300" s="239"/>
      <c r="D2300" s="229" t="s">
        <v>167</v>
      </c>
      <c r="E2300" s="240" t="s">
        <v>1</v>
      </c>
      <c r="F2300" s="241" t="s">
        <v>3962</v>
      </c>
      <c r="G2300" s="239"/>
      <c r="H2300" s="242">
        <v>6.1500000000000004</v>
      </c>
      <c r="I2300" s="243"/>
      <c r="J2300" s="239"/>
      <c r="K2300" s="239"/>
      <c r="L2300" s="244"/>
      <c r="M2300" s="245"/>
      <c r="N2300" s="246"/>
      <c r="O2300" s="246"/>
      <c r="P2300" s="246"/>
      <c r="Q2300" s="246"/>
      <c r="R2300" s="246"/>
      <c r="S2300" s="246"/>
      <c r="T2300" s="247"/>
      <c r="U2300" s="14"/>
      <c r="V2300" s="14"/>
      <c r="W2300" s="14"/>
      <c r="X2300" s="14"/>
      <c r="Y2300" s="14"/>
      <c r="Z2300" s="14"/>
      <c r="AA2300" s="14"/>
      <c r="AB2300" s="14"/>
      <c r="AC2300" s="14"/>
      <c r="AD2300" s="14"/>
      <c r="AE2300" s="14"/>
      <c r="AT2300" s="248" t="s">
        <v>167</v>
      </c>
      <c r="AU2300" s="248" t="s">
        <v>87</v>
      </c>
      <c r="AV2300" s="14" t="s">
        <v>87</v>
      </c>
      <c r="AW2300" s="14" t="s">
        <v>33</v>
      </c>
      <c r="AX2300" s="14" t="s">
        <v>78</v>
      </c>
      <c r="AY2300" s="248" t="s">
        <v>157</v>
      </c>
    </row>
    <row r="2301" s="14" customFormat="1">
      <c r="A2301" s="14"/>
      <c r="B2301" s="238"/>
      <c r="C2301" s="239"/>
      <c r="D2301" s="229" t="s">
        <v>167</v>
      </c>
      <c r="E2301" s="240" t="s">
        <v>1</v>
      </c>
      <c r="F2301" s="241" t="s">
        <v>3963</v>
      </c>
      <c r="G2301" s="239"/>
      <c r="H2301" s="242">
        <v>4.6500000000000004</v>
      </c>
      <c r="I2301" s="243"/>
      <c r="J2301" s="239"/>
      <c r="K2301" s="239"/>
      <c r="L2301" s="244"/>
      <c r="M2301" s="245"/>
      <c r="N2301" s="246"/>
      <c r="O2301" s="246"/>
      <c r="P2301" s="246"/>
      <c r="Q2301" s="246"/>
      <c r="R2301" s="246"/>
      <c r="S2301" s="246"/>
      <c r="T2301" s="247"/>
      <c r="U2301" s="14"/>
      <c r="V2301" s="14"/>
      <c r="W2301" s="14"/>
      <c r="X2301" s="14"/>
      <c r="Y2301" s="14"/>
      <c r="Z2301" s="14"/>
      <c r="AA2301" s="14"/>
      <c r="AB2301" s="14"/>
      <c r="AC2301" s="14"/>
      <c r="AD2301" s="14"/>
      <c r="AE2301" s="14"/>
      <c r="AT2301" s="248" t="s">
        <v>167</v>
      </c>
      <c r="AU2301" s="248" t="s">
        <v>87</v>
      </c>
      <c r="AV2301" s="14" t="s">
        <v>87</v>
      </c>
      <c r="AW2301" s="14" t="s">
        <v>33</v>
      </c>
      <c r="AX2301" s="14" t="s">
        <v>78</v>
      </c>
      <c r="AY2301" s="248" t="s">
        <v>157</v>
      </c>
    </row>
    <row r="2302" s="14" customFormat="1">
      <c r="A2302" s="14"/>
      <c r="B2302" s="238"/>
      <c r="C2302" s="239"/>
      <c r="D2302" s="229" t="s">
        <v>167</v>
      </c>
      <c r="E2302" s="240" t="s">
        <v>1</v>
      </c>
      <c r="F2302" s="241" t="s">
        <v>3964</v>
      </c>
      <c r="G2302" s="239"/>
      <c r="H2302" s="242">
        <v>4.9950000000000001</v>
      </c>
      <c r="I2302" s="243"/>
      <c r="J2302" s="239"/>
      <c r="K2302" s="239"/>
      <c r="L2302" s="244"/>
      <c r="M2302" s="245"/>
      <c r="N2302" s="246"/>
      <c r="O2302" s="246"/>
      <c r="P2302" s="246"/>
      <c r="Q2302" s="246"/>
      <c r="R2302" s="246"/>
      <c r="S2302" s="246"/>
      <c r="T2302" s="247"/>
      <c r="U2302" s="14"/>
      <c r="V2302" s="14"/>
      <c r="W2302" s="14"/>
      <c r="X2302" s="14"/>
      <c r="Y2302" s="14"/>
      <c r="Z2302" s="14"/>
      <c r="AA2302" s="14"/>
      <c r="AB2302" s="14"/>
      <c r="AC2302" s="14"/>
      <c r="AD2302" s="14"/>
      <c r="AE2302" s="14"/>
      <c r="AT2302" s="248" t="s">
        <v>167</v>
      </c>
      <c r="AU2302" s="248" t="s">
        <v>87</v>
      </c>
      <c r="AV2302" s="14" t="s">
        <v>87</v>
      </c>
      <c r="AW2302" s="14" t="s">
        <v>33</v>
      </c>
      <c r="AX2302" s="14" t="s">
        <v>78</v>
      </c>
      <c r="AY2302" s="248" t="s">
        <v>157</v>
      </c>
    </row>
    <row r="2303" s="14" customFormat="1">
      <c r="A2303" s="14"/>
      <c r="B2303" s="238"/>
      <c r="C2303" s="239"/>
      <c r="D2303" s="229" t="s">
        <v>167</v>
      </c>
      <c r="E2303" s="240" t="s">
        <v>1</v>
      </c>
      <c r="F2303" s="241" t="s">
        <v>3964</v>
      </c>
      <c r="G2303" s="239"/>
      <c r="H2303" s="242">
        <v>4.9950000000000001</v>
      </c>
      <c r="I2303" s="243"/>
      <c r="J2303" s="239"/>
      <c r="K2303" s="239"/>
      <c r="L2303" s="244"/>
      <c r="M2303" s="245"/>
      <c r="N2303" s="246"/>
      <c r="O2303" s="246"/>
      <c r="P2303" s="246"/>
      <c r="Q2303" s="246"/>
      <c r="R2303" s="246"/>
      <c r="S2303" s="246"/>
      <c r="T2303" s="247"/>
      <c r="U2303" s="14"/>
      <c r="V2303" s="14"/>
      <c r="W2303" s="14"/>
      <c r="X2303" s="14"/>
      <c r="Y2303" s="14"/>
      <c r="Z2303" s="14"/>
      <c r="AA2303" s="14"/>
      <c r="AB2303" s="14"/>
      <c r="AC2303" s="14"/>
      <c r="AD2303" s="14"/>
      <c r="AE2303" s="14"/>
      <c r="AT2303" s="248" t="s">
        <v>167</v>
      </c>
      <c r="AU2303" s="248" t="s">
        <v>87</v>
      </c>
      <c r="AV2303" s="14" t="s">
        <v>87</v>
      </c>
      <c r="AW2303" s="14" t="s">
        <v>33</v>
      </c>
      <c r="AX2303" s="14" t="s">
        <v>78</v>
      </c>
      <c r="AY2303" s="248" t="s">
        <v>157</v>
      </c>
    </row>
    <row r="2304" s="14" customFormat="1">
      <c r="A2304" s="14"/>
      <c r="B2304" s="238"/>
      <c r="C2304" s="239"/>
      <c r="D2304" s="229" t="s">
        <v>167</v>
      </c>
      <c r="E2304" s="240" t="s">
        <v>1</v>
      </c>
      <c r="F2304" s="241" t="s">
        <v>3965</v>
      </c>
      <c r="G2304" s="239"/>
      <c r="H2304" s="242">
        <v>8</v>
      </c>
      <c r="I2304" s="243"/>
      <c r="J2304" s="239"/>
      <c r="K2304" s="239"/>
      <c r="L2304" s="244"/>
      <c r="M2304" s="245"/>
      <c r="N2304" s="246"/>
      <c r="O2304" s="246"/>
      <c r="P2304" s="246"/>
      <c r="Q2304" s="246"/>
      <c r="R2304" s="246"/>
      <c r="S2304" s="246"/>
      <c r="T2304" s="247"/>
      <c r="U2304" s="14"/>
      <c r="V2304" s="14"/>
      <c r="W2304" s="14"/>
      <c r="X2304" s="14"/>
      <c r="Y2304" s="14"/>
      <c r="Z2304" s="14"/>
      <c r="AA2304" s="14"/>
      <c r="AB2304" s="14"/>
      <c r="AC2304" s="14"/>
      <c r="AD2304" s="14"/>
      <c r="AE2304" s="14"/>
      <c r="AT2304" s="248" t="s">
        <v>167</v>
      </c>
      <c r="AU2304" s="248" t="s">
        <v>87</v>
      </c>
      <c r="AV2304" s="14" t="s">
        <v>87</v>
      </c>
      <c r="AW2304" s="14" t="s">
        <v>33</v>
      </c>
      <c r="AX2304" s="14" t="s">
        <v>78</v>
      </c>
      <c r="AY2304" s="248" t="s">
        <v>157</v>
      </c>
    </row>
    <row r="2305" s="14" customFormat="1">
      <c r="A2305" s="14"/>
      <c r="B2305" s="238"/>
      <c r="C2305" s="239"/>
      <c r="D2305" s="229" t="s">
        <v>167</v>
      </c>
      <c r="E2305" s="240" t="s">
        <v>1</v>
      </c>
      <c r="F2305" s="241" t="s">
        <v>3966</v>
      </c>
      <c r="G2305" s="239"/>
      <c r="H2305" s="242">
        <v>4.6950000000000003</v>
      </c>
      <c r="I2305" s="243"/>
      <c r="J2305" s="239"/>
      <c r="K2305" s="239"/>
      <c r="L2305" s="244"/>
      <c r="M2305" s="245"/>
      <c r="N2305" s="246"/>
      <c r="O2305" s="246"/>
      <c r="P2305" s="246"/>
      <c r="Q2305" s="246"/>
      <c r="R2305" s="246"/>
      <c r="S2305" s="246"/>
      <c r="T2305" s="247"/>
      <c r="U2305" s="14"/>
      <c r="V2305" s="14"/>
      <c r="W2305" s="14"/>
      <c r="X2305" s="14"/>
      <c r="Y2305" s="14"/>
      <c r="Z2305" s="14"/>
      <c r="AA2305" s="14"/>
      <c r="AB2305" s="14"/>
      <c r="AC2305" s="14"/>
      <c r="AD2305" s="14"/>
      <c r="AE2305" s="14"/>
      <c r="AT2305" s="248" t="s">
        <v>167</v>
      </c>
      <c r="AU2305" s="248" t="s">
        <v>87</v>
      </c>
      <c r="AV2305" s="14" t="s">
        <v>87</v>
      </c>
      <c r="AW2305" s="14" t="s">
        <v>33</v>
      </c>
      <c r="AX2305" s="14" t="s">
        <v>78</v>
      </c>
      <c r="AY2305" s="248" t="s">
        <v>157</v>
      </c>
    </row>
    <row r="2306" s="13" customFormat="1">
      <c r="A2306" s="13"/>
      <c r="B2306" s="227"/>
      <c r="C2306" s="228"/>
      <c r="D2306" s="229" t="s">
        <v>167</v>
      </c>
      <c r="E2306" s="230" t="s">
        <v>1</v>
      </c>
      <c r="F2306" s="231" t="s">
        <v>178</v>
      </c>
      <c r="G2306" s="228"/>
      <c r="H2306" s="230" t="s">
        <v>1</v>
      </c>
      <c r="I2306" s="232"/>
      <c r="J2306" s="228"/>
      <c r="K2306" s="228"/>
      <c r="L2306" s="233"/>
      <c r="M2306" s="234"/>
      <c r="N2306" s="235"/>
      <c r="O2306" s="235"/>
      <c r="P2306" s="235"/>
      <c r="Q2306" s="235"/>
      <c r="R2306" s="235"/>
      <c r="S2306" s="235"/>
      <c r="T2306" s="236"/>
      <c r="U2306" s="13"/>
      <c r="V2306" s="13"/>
      <c r="W2306" s="13"/>
      <c r="X2306" s="13"/>
      <c r="Y2306" s="13"/>
      <c r="Z2306" s="13"/>
      <c r="AA2306" s="13"/>
      <c r="AB2306" s="13"/>
      <c r="AC2306" s="13"/>
      <c r="AD2306" s="13"/>
      <c r="AE2306" s="13"/>
      <c r="AT2306" s="237" t="s">
        <v>167</v>
      </c>
      <c r="AU2306" s="237" t="s">
        <v>87</v>
      </c>
      <c r="AV2306" s="13" t="s">
        <v>85</v>
      </c>
      <c r="AW2306" s="13" t="s">
        <v>33</v>
      </c>
      <c r="AX2306" s="13" t="s">
        <v>78</v>
      </c>
      <c r="AY2306" s="237" t="s">
        <v>157</v>
      </c>
    </row>
    <row r="2307" s="14" customFormat="1">
      <c r="A2307" s="14"/>
      <c r="B2307" s="238"/>
      <c r="C2307" s="239"/>
      <c r="D2307" s="229" t="s">
        <v>167</v>
      </c>
      <c r="E2307" s="240" t="s">
        <v>1</v>
      </c>
      <c r="F2307" s="241" t="s">
        <v>3967</v>
      </c>
      <c r="G2307" s="239"/>
      <c r="H2307" s="242">
        <v>4.0519999999999996</v>
      </c>
      <c r="I2307" s="243"/>
      <c r="J2307" s="239"/>
      <c r="K2307" s="239"/>
      <c r="L2307" s="244"/>
      <c r="M2307" s="245"/>
      <c r="N2307" s="246"/>
      <c r="O2307" s="246"/>
      <c r="P2307" s="246"/>
      <c r="Q2307" s="246"/>
      <c r="R2307" s="246"/>
      <c r="S2307" s="246"/>
      <c r="T2307" s="247"/>
      <c r="U2307" s="14"/>
      <c r="V2307" s="14"/>
      <c r="W2307" s="14"/>
      <c r="X2307" s="14"/>
      <c r="Y2307" s="14"/>
      <c r="Z2307" s="14"/>
      <c r="AA2307" s="14"/>
      <c r="AB2307" s="14"/>
      <c r="AC2307" s="14"/>
      <c r="AD2307" s="14"/>
      <c r="AE2307" s="14"/>
      <c r="AT2307" s="248" t="s">
        <v>167</v>
      </c>
      <c r="AU2307" s="248" t="s">
        <v>87</v>
      </c>
      <c r="AV2307" s="14" t="s">
        <v>87</v>
      </c>
      <c r="AW2307" s="14" t="s">
        <v>33</v>
      </c>
      <c r="AX2307" s="14" t="s">
        <v>78</v>
      </c>
      <c r="AY2307" s="248" t="s">
        <v>157</v>
      </c>
    </row>
    <row r="2308" s="14" customFormat="1">
      <c r="A2308" s="14"/>
      <c r="B2308" s="238"/>
      <c r="C2308" s="239"/>
      <c r="D2308" s="229" t="s">
        <v>167</v>
      </c>
      <c r="E2308" s="240" t="s">
        <v>1</v>
      </c>
      <c r="F2308" s="241" t="s">
        <v>3970</v>
      </c>
      <c r="G2308" s="239"/>
      <c r="H2308" s="242">
        <v>5.04</v>
      </c>
      <c r="I2308" s="243"/>
      <c r="J2308" s="239"/>
      <c r="K2308" s="239"/>
      <c r="L2308" s="244"/>
      <c r="M2308" s="245"/>
      <c r="N2308" s="246"/>
      <c r="O2308" s="246"/>
      <c r="P2308" s="246"/>
      <c r="Q2308" s="246"/>
      <c r="R2308" s="246"/>
      <c r="S2308" s="246"/>
      <c r="T2308" s="247"/>
      <c r="U2308" s="14"/>
      <c r="V2308" s="14"/>
      <c r="W2308" s="14"/>
      <c r="X2308" s="14"/>
      <c r="Y2308" s="14"/>
      <c r="Z2308" s="14"/>
      <c r="AA2308" s="14"/>
      <c r="AB2308" s="14"/>
      <c r="AC2308" s="14"/>
      <c r="AD2308" s="14"/>
      <c r="AE2308" s="14"/>
      <c r="AT2308" s="248" t="s">
        <v>167</v>
      </c>
      <c r="AU2308" s="248" t="s">
        <v>87</v>
      </c>
      <c r="AV2308" s="14" t="s">
        <v>87</v>
      </c>
      <c r="AW2308" s="14" t="s">
        <v>33</v>
      </c>
      <c r="AX2308" s="14" t="s">
        <v>78</v>
      </c>
      <c r="AY2308" s="248" t="s">
        <v>157</v>
      </c>
    </row>
    <row r="2309" s="14" customFormat="1">
      <c r="A2309" s="14"/>
      <c r="B2309" s="238"/>
      <c r="C2309" s="239"/>
      <c r="D2309" s="229" t="s">
        <v>167</v>
      </c>
      <c r="E2309" s="240" t="s">
        <v>1</v>
      </c>
      <c r="F2309" s="241" t="s">
        <v>3975</v>
      </c>
      <c r="G2309" s="239"/>
      <c r="H2309" s="242">
        <v>5.75</v>
      </c>
      <c r="I2309" s="243"/>
      <c r="J2309" s="239"/>
      <c r="K2309" s="239"/>
      <c r="L2309" s="244"/>
      <c r="M2309" s="245"/>
      <c r="N2309" s="246"/>
      <c r="O2309" s="246"/>
      <c r="P2309" s="246"/>
      <c r="Q2309" s="246"/>
      <c r="R2309" s="246"/>
      <c r="S2309" s="246"/>
      <c r="T2309" s="247"/>
      <c r="U2309" s="14"/>
      <c r="V2309" s="14"/>
      <c r="W2309" s="14"/>
      <c r="X2309" s="14"/>
      <c r="Y2309" s="14"/>
      <c r="Z2309" s="14"/>
      <c r="AA2309" s="14"/>
      <c r="AB2309" s="14"/>
      <c r="AC2309" s="14"/>
      <c r="AD2309" s="14"/>
      <c r="AE2309" s="14"/>
      <c r="AT2309" s="248" t="s">
        <v>167</v>
      </c>
      <c r="AU2309" s="248" t="s">
        <v>87</v>
      </c>
      <c r="AV2309" s="14" t="s">
        <v>87</v>
      </c>
      <c r="AW2309" s="14" t="s">
        <v>33</v>
      </c>
      <c r="AX2309" s="14" t="s">
        <v>78</v>
      </c>
      <c r="AY2309" s="248" t="s">
        <v>157</v>
      </c>
    </row>
    <row r="2310" s="14" customFormat="1">
      <c r="A2310" s="14"/>
      <c r="B2310" s="238"/>
      <c r="C2310" s="239"/>
      <c r="D2310" s="229" t="s">
        <v>167</v>
      </c>
      <c r="E2310" s="240" t="s">
        <v>1</v>
      </c>
      <c r="F2310" s="241" t="s">
        <v>3977</v>
      </c>
      <c r="G2310" s="239"/>
      <c r="H2310" s="242">
        <v>5.4749999999999996</v>
      </c>
      <c r="I2310" s="243"/>
      <c r="J2310" s="239"/>
      <c r="K2310" s="239"/>
      <c r="L2310" s="244"/>
      <c r="M2310" s="245"/>
      <c r="N2310" s="246"/>
      <c r="O2310" s="246"/>
      <c r="P2310" s="246"/>
      <c r="Q2310" s="246"/>
      <c r="R2310" s="246"/>
      <c r="S2310" s="246"/>
      <c r="T2310" s="247"/>
      <c r="U2310" s="14"/>
      <c r="V2310" s="14"/>
      <c r="W2310" s="14"/>
      <c r="X2310" s="14"/>
      <c r="Y2310" s="14"/>
      <c r="Z2310" s="14"/>
      <c r="AA2310" s="14"/>
      <c r="AB2310" s="14"/>
      <c r="AC2310" s="14"/>
      <c r="AD2310" s="14"/>
      <c r="AE2310" s="14"/>
      <c r="AT2310" s="248" t="s">
        <v>167</v>
      </c>
      <c r="AU2310" s="248" t="s">
        <v>87</v>
      </c>
      <c r="AV2310" s="14" t="s">
        <v>87</v>
      </c>
      <c r="AW2310" s="14" t="s">
        <v>33</v>
      </c>
      <c r="AX2310" s="14" t="s">
        <v>78</v>
      </c>
      <c r="AY2310" s="248" t="s">
        <v>157</v>
      </c>
    </row>
    <row r="2311" s="14" customFormat="1">
      <c r="A2311" s="14"/>
      <c r="B2311" s="238"/>
      <c r="C2311" s="239"/>
      <c r="D2311" s="229" t="s">
        <v>167</v>
      </c>
      <c r="E2311" s="240" t="s">
        <v>1</v>
      </c>
      <c r="F2311" s="241" t="s">
        <v>3978</v>
      </c>
      <c r="G2311" s="239"/>
      <c r="H2311" s="242">
        <v>5.7999999999999998</v>
      </c>
      <c r="I2311" s="243"/>
      <c r="J2311" s="239"/>
      <c r="K2311" s="239"/>
      <c r="L2311" s="244"/>
      <c r="M2311" s="245"/>
      <c r="N2311" s="246"/>
      <c r="O2311" s="246"/>
      <c r="P2311" s="246"/>
      <c r="Q2311" s="246"/>
      <c r="R2311" s="246"/>
      <c r="S2311" s="246"/>
      <c r="T2311" s="247"/>
      <c r="U2311" s="14"/>
      <c r="V2311" s="14"/>
      <c r="W2311" s="14"/>
      <c r="X2311" s="14"/>
      <c r="Y2311" s="14"/>
      <c r="Z2311" s="14"/>
      <c r="AA2311" s="14"/>
      <c r="AB2311" s="14"/>
      <c r="AC2311" s="14"/>
      <c r="AD2311" s="14"/>
      <c r="AE2311" s="14"/>
      <c r="AT2311" s="248" t="s">
        <v>167</v>
      </c>
      <c r="AU2311" s="248" t="s">
        <v>87</v>
      </c>
      <c r="AV2311" s="14" t="s">
        <v>87</v>
      </c>
      <c r="AW2311" s="14" t="s">
        <v>33</v>
      </c>
      <c r="AX2311" s="14" t="s">
        <v>78</v>
      </c>
      <c r="AY2311" s="248" t="s">
        <v>157</v>
      </c>
    </row>
    <row r="2312" s="14" customFormat="1">
      <c r="A2312" s="14"/>
      <c r="B2312" s="238"/>
      <c r="C2312" s="239"/>
      <c r="D2312" s="229" t="s">
        <v>167</v>
      </c>
      <c r="E2312" s="240" t="s">
        <v>1</v>
      </c>
      <c r="F2312" s="241" t="s">
        <v>3979</v>
      </c>
      <c r="G2312" s="239"/>
      <c r="H2312" s="242">
        <v>6.2599999999999998</v>
      </c>
      <c r="I2312" s="243"/>
      <c r="J2312" s="239"/>
      <c r="K2312" s="239"/>
      <c r="L2312" s="244"/>
      <c r="M2312" s="245"/>
      <c r="N2312" s="246"/>
      <c r="O2312" s="246"/>
      <c r="P2312" s="246"/>
      <c r="Q2312" s="246"/>
      <c r="R2312" s="246"/>
      <c r="S2312" s="246"/>
      <c r="T2312" s="247"/>
      <c r="U2312" s="14"/>
      <c r="V2312" s="14"/>
      <c r="W2312" s="14"/>
      <c r="X2312" s="14"/>
      <c r="Y2312" s="14"/>
      <c r="Z2312" s="14"/>
      <c r="AA2312" s="14"/>
      <c r="AB2312" s="14"/>
      <c r="AC2312" s="14"/>
      <c r="AD2312" s="14"/>
      <c r="AE2312" s="14"/>
      <c r="AT2312" s="248" t="s">
        <v>167</v>
      </c>
      <c r="AU2312" s="248" t="s">
        <v>87</v>
      </c>
      <c r="AV2312" s="14" t="s">
        <v>87</v>
      </c>
      <c r="AW2312" s="14" t="s">
        <v>33</v>
      </c>
      <c r="AX2312" s="14" t="s">
        <v>78</v>
      </c>
      <c r="AY2312" s="248" t="s">
        <v>157</v>
      </c>
    </row>
    <row r="2313" s="14" customFormat="1">
      <c r="A2313" s="14"/>
      <c r="B2313" s="238"/>
      <c r="C2313" s="239"/>
      <c r="D2313" s="229" t="s">
        <v>167</v>
      </c>
      <c r="E2313" s="240" t="s">
        <v>1</v>
      </c>
      <c r="F2313" s="241" t="s">
        <v>3980</v>
      </c>
      <c r="G2313" s="239"/>
      <c r="H2313" s="242">
        <v>5.1749999999999998</v>
      </c>
      <c r="I2313" s="243"/>
      <c r="J2313" s="239"/>
      <c r="K2313" s="239"/>
      <c r="L2313" s="244"/>
      <c r="M2313" s="245"/>
      <c r="N2313" s="246"/>
      <c r="O2313" s="246"/>
      <c r="P2313" s="246"/>
      <c r="Q2313" s="246"/>
      <c r="R2313" s="246"/>
      <c r="S2313" s="246"/>
      <c r="T2313" s="247"/>
      <c r="U2313" s="14"/>
      <c r="V2313" s="14"/>
      <c r="W2313" s="14"/>
      <c r="X2313" s="14"/>
      <c r="Y2313" s="14"/>
      <c r="Z2313" s="14"/>
      <c r="AA2313" s="14"/>
      <c r="AB2313" s="14"/>
      <c r="AC2313" s="14"/>
      <c r="AD2313" s="14"/>
      <c r="AE2313" s="14"/>
      <c r="AT2313" s="248" t="s">
        <v>167</v>
      </c>
      <c r="AU2313" s="248" t="s">
        <v>87</v>
      </c>
      <c r="AV2313" s="14" t="s">
        <v>87</v>
      </c>
      <c r="AW2313" s="14" t="s">
        <v>33</v>
      </c>
      <c r="AX2313" s="14" t="s">
        <v>78</v>
      </c>
      <c r="AY2313" s="248" t="s">
        <v>157</v>
      </c>
    </row>
    <row r="2314" s="14" customFormat="1">
      <c r="A2314" s="14"/>
      <c r="B2314" s="238"/>
      <c r="C2314" s="239"/>
      <c r="D2314" s="229" t="s">
        <v>167</v>
      </c>
      <c r="E2314" s="240" t="s">
        <v>1</v>
      </c>
      <c r="F2314" s="241" t="s">
        <v>3981</v>
      </c>
      <c r="G2314" s="239"/>
      <c r="H2314" s="242">
        <v>9.8699999999999992</v>
      </c>
      <c r="I2314" s="243"/>
      <c r="J2314" s="239"/>
      <c r="K2314" s="239"/>
      <c r="L2314" s="244"/>
      <c r="M2314" s="245"/>
      <c r="N2314" s="246"/>
      <c r="O2314" s="246"/>
      <c r="P2314" s="246"/>
      <c r="Q2314" s="246"/>
      <c r="R2314" s="246"/>
      <c r="S2314" s="246"/>
      <c r="T2314" s="247"/>
      <c r="U2314" s="14"/>
      <c r="V2314" s="14"/>
      <c r="W2314" s="14"/>
      <c r="X2314" s="14"/>
      <c r="Y2314" s="14"/>
      <c r="Z2314" s="14"/>
      <c r="AA2314" s="14"/>
      <c r="AB2314" s="14"/>
      <c r="AC2314" s="14"/>
      <c r="AD2314" s="14"/>
      <c r="AE2314" s="14"/>
      <c r="AT2314" s="248" t="s">
        <v>167</v>
      </c>
      <c r="AU2314" s="248" t="s">
        <v>87</v>
      </c>
      <c r="AV2314" s="14" t="s">
        <v>87</v>
      </c>
      <c r="AW2314" s="14" t="s">
        <v>33</v>
      </c>
      <c r="AX2314" s="14" t="s">
        <v>78</v>
      </c>
      <c r="AY2314" s="248" t="s">
        <v>157</v>
      </c>
    </row>
    <row r="2315" s="14" customFormat="1">
      <c r="A2315" s="14"/>
      <c r="B2315" s="238"/>
      <c r="C2315" s="239"/>
      <c r="D2315" s="229" t="s">
        <v>167</v>
      </c>
      <c r="E2315" s="240" t="s">
        <v>1</v>
      </c>
      <c r="F2315" s="241" t="s">
        <v>3983</v>
      </c>
      <c r="G2315" s="239"/>
      <c r="H2315" s="242">
        <v>3.8999999999999999</v>
      </c>
      <c r="I2315" s="243"/>
      <c r="J2315" s="239"/>
      <c r="K2315" s="239"/>
      <c r="L2315" s="244"/>
      <c r="M2315" s="245"/>
      <c r="N2315" s="246"/>
      <c r="O2315" s="246"/>
      <c r="P2315" s="246"/>
      <c r="Q2315" s="246"/>
      <c r="R2315" s="246"/>
      <c r="S2315" s="246"/>
      <c r="T2315" s="247"/>
      <c r="U2315" s="14"/>
      <c r="V2315" s="14"/>
      <c r="W2315" s="14"/>
      <c r="X2315" s="14"/>
      <c r="Y2315" s="14"/>
      <c r="Z2315" s="14"/>
      <c r="AA2315" s="14"/>
      <c r="AB2315" s="14"/>
      <c r="AC2315" s="14"/>
      <c r="AD2315" s="14"/>
      <c r="AE2315" s="14"/>
      <c r="AT2315" s="248" t="s">
        <v>167</v>
      </c>
      <c r="AU2315" s="248" t="s">
        <v>87</v>
      </c>
      <c r="AV2315" s="14" t="s">
        <v>87</v>
      </c>
      <c r="AW2315" s="14" t="s">
        <v>33</v>
      </c>
      <c r="AX2315" s="14" t="s">
        <v>78</v>
      </c>
      <c r="AY2315" s="248" t="s">
        <v>157</v>
      </c>
    </row>
    <row r="2316" s="14" customFormat="1">
      <c r="A2316" s="14"/>
      <c r="B2316" s="238"/>
      <c r="C2316" s="239"/>
      <c r="D2316" s="229" t="s">
        <v>167</v>
      </c>
      <c r="E2316" s="240" t="s">
        <v>1</v>
      </c>
      <c r="F2316" s="241" t="s">
        <v>3984</v>
      </c>
      <c r="G2316" s="239"/>
      <c r="H2316" s="242">
        <v>5.5949999999999998</v>
      </c>
      <c r="I2316" s="243"/>
      <c r="J2316" s="239"/>
      <c r="K2316" s="239"/>
      <c r="L2316" s="244"/>
      <c r="M2316" s="245"/>
      <c r="N2316" s="246"/>
      <c r="O2316" s="246"/>
      <c r="P2316" s="246"/>
      <c r="Q2316" s="246"/>
      <c r="R2316" s="246"/>
      <c r="S2316" s="246"/>
      <c r="T2316" s="247"/>
      <c r="U2316" s="14"/>
      <c r="V2316" s="14"/>
      <c r="W2316" s="14"/>
      <c r="X2316" s="14"/>
      <c r="Y2316" s="14"/>
      <c r="Z2316" s="14"/>
      <c r="AA2316" s="14"/>
      <c r="AB2316" s="14"/>
      <c r="AC2316" s="14"/>
      <c r="AD2316" s="14"/>
      <c r="AE2316" s="14"/>
      <c r="AT2316" s="248" t="s">
        <v>167</v>
      </c>
      <c r="AU2316" s="248" t="s">
        <v>87</v>
      </c>
      <c r="AV2316" s="14" t="s">
        <v>87</v>
      </c>
      <c r="AW2316" s="14" t="s">
        <v>33</v>
      </c>
      <c r="AX2316" s="14" t="s">
        <v>78</v>
      </c>
      <c r="AY2316" s="248" t="s">
        <v>157</v>
      </c>
    </row>
    <row r="2317" s="14" customFormat="1">
      <c r="A2317" s="14"/>
      <c r="B2317" s="238"/>
      <c r="C2317" s="239"/>
      <c r="D2317" s="229" t="s">
        <v>167</v>
      </c>
      <c r="E2317" s="240" t="s">
        <v>1</v>
      </c>
      <c r="F2317" s="241" t="s">
        <v>3984</v>
      </c>
      <c r="G2317" s="239"/>
      <c r="H2317" s="242">
        <v>5.5949999999999998</v>
      </c>
      <c r="I2317" s="243"/>
      <c r="J2317" s="239"/>
      <c r="K2317" s="239"/>
      <c r="L2317" s="244"/>
      <c r="M2317" s="245"/>
      <c r="N2317" s="246"/>
      <c r="O2317" s="246"/>
      <c r="P2317" s="246"/>
      <c r="Q2317" s="246"/>
      <c r="R2317" s="246"/>
      <c r="S2317" s="246"/>
      <c r="T2317" s="247"/>
      <c r="U2317" s="14"/>
      <c r="V2317" s="14"/>
      <c r="W2317" s="14"/>
      <c r="X2317" s="14"/>
      <c r="Y2317" s="14"/>
      <c r="Z2317" s="14"/>
      <c r="AA2317" s="14"/>
      <c r="AB2317" s="14"/>
      <c r="AC2317" s="14"/>
      <c r="AD2317" s="14"/>
      <c r="AE2317" s="14"/>
      <c r="AT2317" s="248" t="s">
        <v>167</v>
      </c>
      <c r="AU2317" s="248" t="s">
        <v>87</v>
      </c>
      <c r="AV2317" s="14" t="s">
        <v>87</v>
      </c>
      <c r="AW2317" s="14" t="s">
        <v>33</v>
      </c>
      <c r="AX2317" s="14" t="s">
        <v>78</v>
      </c>
      <c r="AY2317" s="248" t="s">
        <v>157</v>
      </c>
    </row>
    <row r="2318" s="14" customFormat="1">
      <c r="A2318" s="14"/>
      <c r="B2318" s="238"/>
      <c r="C2318" s="239"/>
      <c r="D2318" s="229" t="s">
        <v>167</v>
      </c>
      <c r="E2318" s="240" t="s">
        <v>1</v>
      </c>
      <c r="F2318" s="241" t="s">
        <v>3985</v>
      </c>
      <c r="G2318" s="239"/>
      <c r="H2318" s="242">
        <v>6.7380000000000004</v>
      </c>
      <c r="I2318" s="243"/>
      <c r="J2318" s="239"/>
      <c r="K2318" s="239"/>
      <c r="L2318" s="244"/>
      <c r="M2318" s="245"/>
      <c r="N2318" s="246"/>
      <c r="O2318" s="246"/>
      <c r="P2318" s="246"/>
      <c r="Q2318" s="246"/>
      <c r="R2318" s="246"/>
      <c r="S2318" s="246"/>
      <c r="T2318" s="247"/>
      <c r="U2318" s="14"/>
      <c r="V2318" s="14"/>
      <c r="W2318" s="14"/>
      <c r="X2318" s="14"/>
      <c r="Y2318" s="14"/>
      <c r="Z2318" s="14"/>
      <c r="AA2318" s="14"/>
      <c r="AB2318" s="14"/>
      <c r="AC2318" s="14"/>
      <c r="AD2318" s="14"/>
      <c r="AE2318" s="14"/>
      <c r="AT2318" s="248" t="s">
        <v>167</v>
      </c>
      <c r="AU2318" s="248" t="s">
        <v>87</v>
      </c>
      <c r="AV2318" s="14" t="s">
        <v>87</v>
      </c>
      <c r="AW2318" s="14" t="s">
        <v>33</v>
      </c>
      <c r="AX2318" s="14" t="s">
        <v>78</v>
      </c>
      <c r="AY2318" s="248" t="s">
        <v>157</v>
      </c>
    </row>
    <row r="2319" s="14" customFormat="1">
      <c r="A2319" s="14"/>
      <c r="B2319" s="238"/>
      <c r="C2319" s="239"/>
      <c r="D2319" s="229" t="s">
        <v>167</v>
      </c>
      <c r="E2319" s="240" t="s">
        <v>1</v>
      </c>
      <c r="F2319" s="241" t="s">
        <v>3986</v>
      </c>
      <c r="G2319" s="239"/>
      <c r="H2319" s="242">
        <v>7.0949999999999998</v>
      </c>
      <c r="I2319" s="243"/>
      <c r="J2319" s="239"/>
      <c r="K2319" s="239"/>
      <c r="L2319" s="244"/>
      <c r="M2319" s="245"/>
      <c r="N2319" s="246"/>
      <c r="O2319" s="246"/>
      <c r="P2319" s="246"/>
      <c r="Q2319" s="246"/>
      <c r="R2319" s="246"/>
      <c r="S2319" s="246"/>
      <c r="T2319" s="247"/>
      <c r="U2319" s="14"/>
      <c r="V2319" s="14"/>
      <c r="W2319" s="14"/>
      <c r="X2319" s="14"/>
      <c r="Y2319" s="14"/>
      <c r="Z2319" s="14"/>
      <c r="AA2319" s="14"/>
      <c r="AB2319" s="14"/>
      <c r="AC2319" s="14"/>
      <c r="AD2319" s="14"/>
      <c r="AE2319" s="14"/>
      <c r="AT2319" s="248" t="s">
        <v>167</v>
      </c>
      <c r="AU2319" s="248" t="s">
        <v>87</v>
      </c>
      <c r="AV2319" s="14" t="s">
        <v>87</v>
      </c>
      <c r="AW2319" s="14" t="s">
        <v>33</v>
      </c>
      <c r="AX2319" s="14" t="s">
        <v>78</v>
      </c>
      <c r="AY2319" s="248" t="s">
        <v>157</v>
      </c>
    </row>
    <row r="2320" s="14" customFormat="1">
      <c r="A2320" s="14"/>
      <c r="B2320" s="238"/>
      <c r="C2320" s="239"/>
      <c r="D2320" s="229" t="s">
        <v>167</v>
      </c>
      <c r="E2320" s="240" t="s">
        <v>1</v>
      </c>
      <c r="F2320" s="241" t="s">
        <v>3987</v>
      </c>
      <c r="G2320" s="239"/>
      <c r="H2320" s="242">
        <v>8.5500000000000007</v>
      </c>
      <c r="I2320" s="243"/>
      <c r="J2320" s="239"/>
      <c r="K2320" s="239"/>
      <c r="L2320" s="244"/>
      <c r="M2320" s="245"/>
      <c r="N2320" s="246"/>
      <c r="O2320" s="246"/>
      <c r="P2320" s="246"/>
      <c r="Q2320" s="246"/>
      <c r="R2320" s="246"/>
      <c r="S2320" s="246"/>
      <c r="T2320" s="247"/>
      <c r="U2320" s="14"/>
      <c r="V2320" s="14"/>
      <c r="W2320" s="14"/>
      <c r="X2320" s="14"/>
      <c r="Y2320" s="14"/>
      <c r="Z2320" s="14"/>
      <c r="AA2320" s="14"/>
      <c r="AB2320" s="14"/>
      <c r="AC2320" s="14"/>
      <c r="AD2320" s="14"/>
      <c r="AE2320" s="14"/>
      <c r="AT2320" s="248" t="s">
        <v>167</v>
      </c>
      <c r="AU2320" s="248" t="s">
        <v>87</v>
      </c>
      <c r="AV2320" s="14" t="s">
        <v>87</v>
      </c>
      <c r="AW2320" s="14" t="s">
        <v>33</v>
      </c>
      <c r="AX2320" s="14" t="s">
        <v>78</v>
      </c>
      <c r="AY2320" s="248" t="s">
        <v>157</v>
      </c>
    </row>
    <row r="2321" s="14" customFormat="1">
      <c r="A2321" s="14"/>
      <c r="B2321" s="238"/>
      <c r="C2321" s="239"/>
      <c r="D2321" s="229" t="s">
        <v>167</v>
      </c>
      <c r="E2321" s="240" t="s">
        <v>1</v>
      </c>
      <c r="F2321" s="241" t="s">
        <v>3988</v>
      </c>
      <c r="G2321" s="239"/>
      <c r="H2321" s="242">
        <v>9.8699999999999992</v>
      </c>
      <c r="I2321" s="243"/>
      <c r="J2321" s="239"/>
      <c r="K2321" s="239"/>
      <c r="L2321" s="244"/>
      <c r="M2321" s="245"/>
      <c r="N2321" s="246"/>
      <c r="O2321" s="246"/>
      <c r="P2321" s="246"/>
      <c r="Q2321" s="246"/>
      <c r="R2321" s="246"/>
      <c r="S2321" s="246"/>
      <c r="T2321" s="247"/>
      <c r="U2321" s="14"/>
      <c r="V2321" s="14"/>
      <c r="W2321" s="14"/>
      <c r="X2321" s="14"/>
      <c r="Y2321" s="14"/>
      <c r="Z2321" s="14"/>
      <c r="AA2321" s="14"/>
      <c r="AB2321" s="14"/>
      <c r="AC2321" s="14"/>
      <c r="AD2321" s="14"/>
      <c r="AE2321" s="14"/>
      <c r="AT2321" s="248" t="s">
        <v>167</v>
      </c>
      <c r="AU2321" s="248" t="s">
        <v>87</v>
      </c>
      <c r="AV2321" s="14" t="s">
        <v>87</v>
      </c>
      <c r="AW2321" s="14" t="s">
        <v>33</v>
      </c>
      <c r="AX2321" s="14" t="s">
        <v>78</v>
      </c>
      <c r="AY2321" s="248" t="s">
        <v>157</v>
      </c>
    </row>
    <row r="2322" s="14" customFormat="1">
      <c r="A2322" s="14"/>
      <c r="B2322" s="238"/>
      <c r="C2322" s="239"/>
      <c r="D2322" s="229" t="s">
        <v>167</v>
      </c>
      <c r="E2322" s="240" t="s">
        <v>1</v>
      </c>
      <c r="F2322" s="241" t="s">
        <v>3989</v>
      </c>
      <c r="G2322" s="239"/>
      <c r="H2322" s="242">
        <v>7.3499999999999996</v>
      </c>
      <c r="I2322" s="243"/>
      <c r="J2322" s="239"/>
      <c r="K2322" s="239"/>
      <c r="L2322" s="244"/>
      <c r="M2322" s="245"/>
      <c r="N2322" s="246"/>
      <c r="O2322" s="246"/>
      <c r="P2322" s="246"/>
      <c r="Q2322" s="246"/>
      <c r="R2322" s="246"/>
      <c r="S2322" s="246"/>
      <c r="T2322" s="247"/>
      <c r="U2322" s="14"/>
      <c r="V2322" s="14"/>
      <c r="W2322" s="14"/>
      <c r="X2322" s="14"/>
      <c r="Y2322" s="14"/>
      <c r="Z2322" s="14"/>
      <c r="AA2322" s="14"/>
      <c r="AB2322" s="14"/>
      <c r="AC2322" s="14"/>
      <c r="AD2322" s="14"/>
      <c r="AE2322" s="14"/>
      <c r="AT2322" s="248" t="s">
        <v>167</v>
      </c>
      <c r="AU2322" s="248" t="s">
        <v>87</v>
      </c>
      <c r="AV2322" s="14" t="s">
        <v>87</v>
      </c>
      <c r="AW2322" s="14" t="s">
        <v>33</v>
      </c>
      <c r="AX2322" s="14" t="s">
        <v>78</v>
      </c>
      <c r="AY2322" s="248" t="s">
        <v>157</v>
      </c>
    </row>
    <row r="2323" s="15" customFormat="1">
      <c r="A2323" s="15"/>
      <c r="B2323" s="249"/>
      <c r="C2323" s="250"/>
      <c r="D2323" s="229" t="s">
        <v>167</v>
      </c>
      <c r="E2323" s="251" t="s">
        <v>1</v>
      </c>
      <c r="F2323" s="252" t="s">
        <v>171</v>
      </c>
      <c r="G2323" s="250"/>
      <c r="H2323" s="253">
        <v>167.333</v>
      </c>
      <c r="I2323" s="254"/>
      <c r="J2323" s="250"/>
      <c r="K2323" s="250"/>
      <c r="L2323" s="255"/>
      <c r="M2323" s="256"/>
      <c r="N2323" s="257"/>
      <c r="O2323" s="257"/>
      <c r="P2323" s="257"/>
      <c r="Q2323" s="257"/>
      <c r="R2323" s="257"/>
      <c r="S2323" s="257"/>
      <c r="T2323" s="258"/>
      <c r="U2323" s="15"/>
      <c r="V2323" s="15"/>
      <c r="W2323" s="15"/>
      <c r="X2323" s="15"/>
      <c r="Y2323" s="15"/>
      <c r="Z2323" s="15"/>
      <c r="AA2323" s="15"/>
      <c r="AB2323" s="15"/>
      <c r="AC2323" s="15"/>
      <c r="AD2323" s="15"/>
      <c r="AE2323" s="15"/>
      <c r="AT2323" s="259" t="s">
        <v>167</v>
      </c>
      <c r="AU2323" s="259" t="s">
        <v>87</v>
      </c>
      <c r="AV2323" s="15" t="s">
        <v>165</v>
      </c>
      <c r="AW2323" s="15" t="s">
        <v>33</v>
      </c>
      <c r="AX2323" s="15" t="s">
        <v>85</v>
      </c>
      <c r="AY2323" s="259" t="s">
        <v>157</v>
      </c>
    </row>
    <row r="2324" s="2" customFormat="1" ht="37.8" customHeight="1">
      <c r="A2324" s="38"/>
      <c r="B2324" s="39"/>
      <c r="C2324" s="214" t="s">
        <v>4021</v>
      </c>
      <c r="D2324" s="214" t="s">
        <v>160</v>
      </c>
      <c r="E2324" s="215" t="s">
        <v>4022</v>
      </c>
      <c r="F2324" s="216" t="s">
        <v>4023</v>
      </c>
      <c r="G2324" s="217" t="s">
        <v>174</v>
      </c>
      <c r="H2324" s="218">
        <v>167.333</v>
      </c>
      <c r="I2324" s="219"/>
      <c r="J2324" s="220">
        <f>ROUND(I2324*H2324,2)</f>
        <v>0</v>
      </c>
      <c r="K2324" s="216" t="s">
        <v>164</v>
      </c>
      <c r="L2324" s="44"/>
      <c r="M2324" s="221" t="s">
        <v>1</v>
      </c>
      <c r="N2324" s="222" t="s">
        <v>43</v>
      </c>
      <c r="O2324" s="91"/>
      <c r="P2324" s="223">
        <f>O2324*H2324</f>
        <v>0</v>
      </c>
      <c r="Q2324" s="223">
        <v>0</v>
      </c>
      <c r="R2324" s="223">
        <f>Q2324*H2324</f>
        <v>0</v>
      </c>
      <c r="S2324" s="223">
        <v>0</v>
      </c>
      <c r="T2324" s="224">
        <f>S2324*H2324</f>
        <v>0</v>
      </c>
      <c r="U2324" s="38"/>
      <c r="V2324" s="38"/>
      <c r="W2324" s="38"/>
      <c r="X2324" s="38"/>
      <c r="Y2324" s="38"/>
      <c r="Z2324" s="38"/>
      <c r="AA2324" s="38"/>
      <c r="AB2324" s="38"/>
      <c r="AC2324" s="38"/>
      <c r="AD2324" s="38"/>
      <c r="AE2324" s="38"/>
      <c r="AR2324" s="225" t="s">
        <v>254</v>
      </c>
      <c r="AT2324" s="225" t="s">
        <v>160</v>
      </c>
      <c r="AU2324" s="225" t="s">
        <v>87</v>
      </c>
      <c r="AY2324" s="17" t="s">
        <v>157</v>
      </c>
      <c r="BE2324" s="226">
        <f>IF(N2324="základní",J2324,0)</f>
        <v>0</v>
      </c>
      <c r="BF2324" s="226">
        <f>IF(N2324="snížená",J2324,0)</f>
        <v>0</v>
      </c>
      <c r="BG2324" s="226">
        <f>IF(N2324="zákl. přenesená",J2324,0)</f>
        <v>0</v>
      </c>
      <c r="BH2324" s="226">
        <f>IF(N2324="sníž. přenesená",J2324,0)</f>
        <v>0</v>
      </c>
      <c r="BI2324" s="226">
        <f>IF(N2324="nulová",J2324,0)</f>
        <v>0</v>
      </c>
      <c r="BJ2324" s="17" t="s">
        <v>85</v>
      </c>
      <c r="BK2324" s="226">
        <f>ROUND(I2324*H2324,2)</f>
        <v>0</v>
      </c>
      <c r="BL2324" s="17" t="s">
        <v>254</v>
      </c>
      <c r="BM2324" s="225" t="s">
        <v>4024</v>
      </c>
    </row>
    <row r="2325" s="13" customFormat="1">
      <c r="A2325" s="13"/>
      <c r="B2325" s="227"/>
      <c r="C2325" s="228"/>
      <c r="D2325" s="229" t="s">
        <v>167</v>
      </c>
      <c r="E2325" s="230" t="s">
        <v>1</v>
      </c>
      <c r="F2325" s="231" t="s">
        <v>189</v>
      </c>
      <c r="G2325" s="228"/>
      <c r="H2325" s="230" t="s">
        <v>1</v>
      </c>
      <c r="I2325" s="232"/>
      <c r="J2325" s="228"/>
      <c r="K2325" s="228"/>
      <c r="L2325" s="233"/>
      <c r="M2325" s="234"/>
      <c r="N2325" s="235"/>
      <c r="O2325" s="235"/>
      <c r="P2325" s="235"/>
      <c r="Q2325" s="235"/>
      <c r="R2325" s="235"/>
      <c r="S2325" s="235"/>
      <c r="T2325" s="236"/>
      <c r="U2325" s="13"/>
      <c r="V2325" s="13"/>
      <c r="W2325" s="13"/>
      <c r="X2325" s="13"/>
      <c r="Y2325" s="13"/>
      <c r="Z2325" s="13"/>
      <c r="AA2325" s="13"/>
      <c r="AB2325" s="13"/>
      <c r="AC2325" s="13"/>
      <c r="AD2325" s="13"/>
      <c r="AE2325" s="13"/>
      <c r="AT2325" s="237" t="s">
        <v>167</v>
      </c>
      <c r="AU2325" s="237" t="s">
        <v>87</v>
      </c>
      <c r="AV2325" s="13" t="s">
        <v>85</v>
      </c>
      <c r="AW2325" s="13" t="s">
        <v>33</v>
      </c>
      <c r="AX2325" s="13" t="s">
        <v>78</v>
      </c>
      <c r="AY2325" s="237" t="s">
        <v>157</v>
      </c>
    </row>
    <row r="2326" s="14" customFormat="1">
      <c r="A2326" s="14"/>
      <c r="B2326" s="238"/>
      <c r="C2326" s="239"/>
      <c r="D2326" s="229" t="s">
        <v>167</v>
      </c>
      <c r="E2326" s="240" t="s">
        <v>1</v>
      </c>
      <c r="F2326" s="241" t="s">
        <v>3955</v>
      </c>
      <c r="G2326" s="239"/>
      <c r="H2326" s="242">
        <v>6.1500000000000004</v>
      </c>
      <c r="I2326" s="243"/>
      <c r="J2326" s="239"/>
      <c r="K2326" s="239"/>
      <c r="L2326" s="244"/>
      <c r="M2326" s="245"/>
      <c r="N2326" s="246"/>
      <c r="O2326" s="246"/>
      <c r="P2326" s="246"/>
      <c r="Q2326" s="246"/>
      <c r="R2326" s="246"/>
      <c r="S2326" s="246"/>
      <c r="T2326" s="247"/>
      <c r="U2326" s="14"/>
      <c r="V2326" s="14"/>
      <c r="W2326" s="14"/>
      <c r="X2326" s="14"/>
      <c r="Y2326" s="14"/>
      <c r="Z2326" s="14"/>
      <c r="AA2326" s="14"/>
      <c r="AB2326" s="14"/>
      <c r="AC2326" s="14"/>
      <c r="AD2326" s="14"/>
      <c r="AE2326" s="14"/>
      <c r="AT2326" s="248" t="s">
        <v>167</v>
      </c>
      <c r="AU2326" s="248" t="s">
        <v>87</v>
      </c>
      <c r="AV2326" s="14" t="s">
        <v>87</v>
      </c>
      <c r="AW2326" s="14" t="s">
        <v>33</v>
      </c>
      <c r="AX2326" s="14" t="s">
        <v>78</v>
      </c>
      <c r="AY2326" s="248" t="s">
        <v>157</v>
      </c>
    </row>
    <row r="2327" s="14" customFormat="1">
      <c r="A2327" s="14"/>
      <c r="B2327" s="238"/>
      <c r="C2327" s="239"/>
      <c r="D2327" s="229" t="s">
        <v>167</v>
      </c>
      <c r="E2327" s="240" t="s">
        <v>1</v>
      </c>
      <c r="F2327" s="241" t="s">
        <v>3956</v>
      </c>
      <c r="G2327" s="239"/>
      <c r="H2327" s="242">
        <v>6</v>
      </c>
      <c r="I2327" s="243"/>
      <c r="J2327" s="239"/>
      <c r="K2327" s="239"/>
      <c r="L2327" s="244"/>
      <c r="M2327" s="245"/>
      <c r="N2327" s="246"/>
      <c r="O2327" s="246"/>
      <c r="P2327" s="246"/>
      <c r="Q2327" s="246"/>
      <c r="R2327" s="246"/>
      <c r="S2327" s="246"/>
      <c r="T2327" s="247"/>
      <c r="U2327" s="14"/>
      <c r="V2327" s="14"/>
      <c r="W2327" s="14"/>
      <c r="X2327" s="14"/>
      <c r="Y2327" s="14"/>
      <c r="Z2327" s="14"/>
      <c r="AA2327" s="14"/>
      <c r="AB2327" s="14"/>
      <c r="AC2327" s="14"/>
      <c r="AD2327" s="14"/>
      <c r="AE2327" s="14"/>
      <c r="AT2327" s="248" t="s">
        <v>167</v>
      </c>
      <c r="AU2327" s="248" t="s">
        <v>87</v>
      </c>
      <c r="AV2327" s="14" t="s">
        <v>87</v>
      </c>
      <c r="AW2327" s="14" t="s">
        <v>33</v>
      </c>
      <c r="AX2327" s="14" t="s">
        <v>78</v>
      </c>
      <c r="AY2327" s="248" t="s">
        <v>157</v>
      </c>
    </row>
    <row r="2328" s="14" customFormat="1">
      <c r="A2328" s="14"/>
      <c r="B2328" s="238"/>
      <c r="C2328" s="239"/>
      <c r="D2328" s="229" t="s">
        <v>167</v>
      </c>
      <c r="E2328" s="240" t="s">
        <v>1</v>
      </c>
      <c r="F2328" s="241" t="s">
        <v>3957</v>
      </c>
      <c r="G2328" s="239"/>
      <c r="H2328" s="242">
        <v>8.1379999999999999</v>
      </c>
      <c r="I2328" s="243"/>
      <c r="J2328" s="239"/>
      <c r="K2328" s="239"/>
      <c r="L2328" s="244"/>
      <c r="M2328" s="245"/>
      <c r="N2328" s="246"/>
      <c r="O2328" s="246"/>
      <c r="P2328" s="246"/>
      <c r="Q2328" s="246"/>
      <c r="R2328" s="246"/>
      <c r="S2328" s="246"/>
      <c r="T2328" s="247"/>
      <c r="U2328" s="14"/>
      <c r="V2328" s="14"/>
      <c r="W2328" s="14"/>
      <c r="X2328" s="14"/>
      <c r="Y2328" s="14"/>
      <c r="Z2328" s="14"/>
      <c r="AA2328" s="14"/>
      <c r="AB2328" s="14"/>
      <c r="AC2328" s="14"/>
      <c r="AD2328" s="14"/>
      <c r="AE2328" s="14"/>
      <c r="AT2328" s="248" t="s">
        <v>167</v>
      </c>
      <c r="AU2328" s="248" t="s">
        <v>87</v>
      </c>
      <c r="AV2328" s="14" t="s">
        <v>87</v>
      </c>
      <c r="AW2328" s="14" t="s">
        <v>33</v>
      </c>
      <c r="AX2328" s="14" t="s">
        <v>78</v>
      </c>
      <c r="AY2328" s="248" t="s">
        <v>157</v>
      </c>
    </row>
    <row r="2329" s="14" customFormat="1">
      <c r="A2329" s="14"/>
      <c r="B2329" s="238"/>
      <c r="C2329" s="239"/>
      <c r="D2329" s="229" t="s">
        <v>167</v>
      </c>
      <c r="E2329" s="240" t="s">
        <v>1</v>
      </c>
      <c r="F2329" s="241" t="s">
        <v>3958</v>
      </c>
      <c r="G2329" s="239"/>
      <c r="H2329" s="242">
        <v>5.8949999999999996</v>
      </c>
      <c r="I2329" s="243"/>
      <c r="J2329" s="239"/>
      <c r="K2329" s="239"/>
      <c r="L2329" s="244"/>
      <c r="M2329" s="245"/>
      <c r="N2329" s="246"/>
      <c r="O2329" s="246"/>
      <c r="P2329" s="246"/>
      <c r="Q2329" s="246"/>
      <c r="R2329" s="246"/>
      <c r="S2329" s="246"/>
      <c r="T2329" s="247"/>
      <c r="U2329" s="14"/>
      <c r="V2329" s="14"/>
      <c r="W2329" s="14"/>
      <c r="X2329" s="14"/>
      <c r="Y2329" s="14"/>
      <c r="Z2329" s="14"/>
      <c r="AA2329" s="14"/>
      <c r="AB2329" s="14"/>
      <c r="AC2329" s="14"/>
      <c r="AD2329" s="14"/>
      <c r="AE2329" s="14"/>
      <c r="AT2329" s="248" t="s">
        <v>167</v>
      </c>
      <c r="AU2329" s="248" t="s">
        <v>87</v>
      </c>
      <c r="AV2329" s="14" t="s">
        <v>87</v>
      </c>
      <c r="AW2329" s="14" t="s">
        <v>33</v>
      </c>
      <c r="AX2329" s="14" t="s">
        <v>78</v>
      </c>
      <c r="AY2329" s="248" t="s">
        <v>157</v>
      </c>
    </row>
    <row r="2330" s="14" customFormat="1">
      <c r="A2330" s="14"/>
      <c r="B2330" s="238"/>
      <c r="C2330" s="239"/>
      <c r="D2330" s="229" t="s">
        <v>167</v>
      </c>
      <c r="E2330" s="240" t="s">
        <v>1</v>
      </c>
      <c r="F2330" s="241" t="s">
        <v>3959</v>
      </c>
      <c r="G2330" s="239"/>
      <c r="H2330" s="242">
        <v>5.5499999999999998</v>
      </c>
      <c r="I2330" s="243"/>
      <c r="J2330" s="239"/>
      <c r="K2330" s="239"/>
      <c r="L2330" s="244"/>
      <c r="M2330" s="245"/>
      <c r="N2330" s="246"/>
      <c r="O2330" s="246"/>
      <c r="P2330" s="246"/>
      <c r="Q2330" s="246"/>
      <c r="R2330" s="246"/>
      <c r="S2330" s="246"/>
      <c r="T2330" s="247"/>
      <c r="U2330" s="14"/>
      <c r="V2330" s="14"/>
      <c r="W2330" s="14"/>
      <c r="X2330" s="14"/>
      <c r="Y2330" s="14"/>
      <c r="Z2330" s="14"/>
      <c r="AA2330" s="14"/>
      <c r="AB2330" s="14"/>
      <c r="AC2330" s="14"/>
      <c r="AD2330" s="14"/>
      <c r="AE2330" s="14"/>
      <c r="AT2330" s="248" t="s">
        <v>167</v>
      </c>
      <c r="AU2330" s="248" t="s">
        <v>87</v>
      </c>
      <c r="AV2330" s="14" t="s">
        <v>87</v>
      </c>
      <c r="AW2330" s="14" t="s">
        <v>33</v>
      </c>
      <c r="AX2330" s="14" t="s">
        <v>78</v>
      </c>
      <c r="AY2330" s="248" t="s">
        <v>157</v>
      </c>
    </row>
    <row r="2331" s="14" customFormat="1">
      <c r="A2331" s="14"/>
      <c r="B2331" s="238"/>
      <c r="C2331" s="239"/>
      <c r="D2331" s="229" t="s">
        <v>167</v>
      </c>
      <c r="E2331" s="240" t="s">
        <v>1</v>
      </c>
      <c r="F2331" s="241" t="s">
        <v>3962</v>
      </c>
      <c r="G2331" s="239"/>
      <c r="H2331" s="242">
        <v>6.1500000000000004</v>
      </c>
      <c r="I2331" s="243"/>
      <c r="J2331" s="239"/>
      <c r="K2331" s="239"/>
      <c r="L2331" s="244"/>
      <c r="M2331" s="245"/>
      <c r="N2331" s="246"/>
      <c r="O2331" s="246"/>
      <c r="P2331" s="246"/>
      <c r="Q2331" s="246"/>
      <c r="R2331" s="246"/>
      <c r="S2331" s="246"/>
      <c r="T2331" s="247"/>
      <c r="U2331" s="14"/>
      <c r="V2331" s="14"/>
      <c r="W2331" s="14"/>
      <c r="X2331" s="14"/>
      <c r="Y2331" s="14"/>
      <c r="Z2331" s="14"/>
      <c r="AA2331" s="14"/>
      <c r="AB2331" s="14"/>
      <c r="AC2331" s="14"/>
      <c r="AD2331" s="14"/>
      <c r="AE2331" s="14"/>
      <c r="AT2331" s="248" t="s">
        <v>167</v>
      </c>
      <c r="AU2331" s="248" t="s">
        <v>87</v>
      </c>
      <c r="AV2331" s="14" t="s">
        <v>87</v>
      </c>
      <c r="AW2331" s="14" t="s">
        <v>33</v>
      </c>
      <c r="AX2331" s="14" t="s">
        <v>78</v>
      </c>
      <c r="AY2331" s="248" t="s">
        <v>157</v>
      </c>
    </row>
    <row r="2332" s="14" customFormat="1">
      <c r="A2332" s="14"/>
      <c r="B2332" s="238"/>
      <c r="C2332" s="239"/>
      <c r="D2332" s="229" t="s">
        <v>167</v>
      </c>
      <c r="E2332" s="240" t="s">
        <v>1</v>
      </c>
      <c r="F2332" s="241" t="s">
        <v>3963</v>
      </c>
      <c r="G2332" s="239"/>
      <c r="H2332" s="242">
        <v>4.6500000000000004</v>
      </c>
      <c r="I2332" s="243"/>
      <c r="J2332" s="239"/>
      <c r="K2332" s="239"/>
      <c r="L2332" s="244"/>
      <c r="M2332" s="245"/>
      <c r="N2332" s="246"/>
      <c r="O2332" s="246"/>
      <c r="P2332" s="246"/>
      <c r="Q2332" s="246"/>
      <c r="R2332" s="246"/>
      <c r="S2332" s="246"/>
      <c r="T2332" s="247"/>
      <c r="U2332" s="14"/>
      <c r="V2332" s="14"/>
      <c r="W2332" s="14"/>
      <c r="X2332" s="14"/>
      <c r="Y2332" s="14"/>
      <c r="Z2332" s="14"/>
      <c r="AA2332" s="14"/>
      <c r="AB2332" s="14"/>
      <c r="AC2332" s="14"/>
      <c r="AD2332" s="14"/>
      <c r="AE2332" s="14"/>
      <c r="AT2332" s="248" t="s">
        <v>167</v>
      </c>
      <c r="AU2332" s="248" t="s">
        <v>87</v>
      </c>
      <c r="AV2332" s="14" t="s">
        <v>87</v>
      </c>
      <c r="AW2332" s="14" t="s">
        <v>33</v>
      </c>
      <c r="AX2332" s="14" t="s">
        <v>78</v>
      </c>
      <c r="AY2332" s="248" t="s">
        <v>157</v>
      </c>
    </row>
    <row r="2333" s="14" customFormat="1">
      <c r="A2333" s="14"/>
      <c r="B2333" s="238"/>
      <c r="C2333" s="239"/>
      <c r="D2333" s="229" t="s">
        <v>167</v>
      </c>
      <c r="E2333" s="240" t="s">
        <v>1</v>
      </c>
      <c r="F2333" s="241" t="s">
        <v>3964</v>
      </c>
      <c r="G2333" s="239"/>
      <c r="H2333" s="242">
        <v>4.9950000000000001</v>
      </c>
      <c r="I2333" s="243"/>
      <c r="J2333" s="239"/>
      <c r="K2333" s="239"/>
      <c r="L2333" s="244"/>
      <c r="M2333" s="245"/>
      <c r="N2333" s="246"/>
      <c r="O2333" s="246"/>
      <c r="P2333" s="246"/>
      <c r="Q2333" s="246"/>
      <c r="R2333" s="246"/>
      <c r="S2333" s="246"/>
      <c r="T2333" s="247"/>
      <c r="U2333" s="14"/>
      <c r="V2333" s="14"/>
      <c r="W2333" s="14"/>
      <c r="X2333" s="14"/>
      <c r="Y2333" s="14"/>
      <c r="Z2333" s="14"/>
      <c r="AA2333" s="14"/>
      <c r="AB2333" s="14"/>
      <c r="AC2333" s="14"/>
      <c r="AD2333" s="14"/>
      <c r="AE2333" s="14"/>
      <c r="AT2333" s="248" t="s">
        <v>167</v>
      </c>
      <c r="AU2333" s="248" t="s">
        <v>87</v>
      </c>
      <c r="AV2333" s="14" t="s">
        <v>87</v>
      </c>
      <c r="AW2333" s="14" t="s">
        <v>33</v>
      </c>
      <c r="AX2333" s="14" t="s">
        <v>78</v>
      </c>
      <c r="AY2333" s="248" t="s">
        <v>157</v>
      </c>
    </row>
    <row r="2334" s="14" customFormat="1">
      <c r="A2334" s="14"/>
      <c r="B2334" s="238"/>
      <c r="C2334" s="239"/>
      <c r="D2334" s="229" t="s">
        <v>167</v>
      </c>
      <c r="E2334" s="240" t="s">
        <v>1</v>
      </c>
      <c r="F2334" s="241" t="s">
        <v>3964</v>
      </c>
      <c r="G2334" s="239"/>
      <c r="H2334" s="242">
        <v>4.9950000000000001</v>
      </c>
      <c r="I2334" s="243"/>
      <c r="J2334" s="239"/>
      <c r="K2334" s="239"/>
      <c r="L2334" s="244"/>
      <c r="M2334" s="245"/>
      <c r="N2334" s="246"/>
      <c r="O2334" s="246"/>
      <c r="P2334" s="246"/>
      <c r="Q2334" s="246"/>
      <c r="R2334" s="246"/>
      <c r="S2334" s="246"/>
      <c r="T2334" s="247"/>
      <c r="U2334" s="14"/>
      <c r="V2334" s="14"/>
      <c r="W2334" s="14"/>
      <c r="X2334" s="14"/>
      <c r="Y2334" s="14"/>
      <c r="Z2334" s="14"/>
      <c r="AA2334" s="14"/>
      <c r="AB2334" s="14"/>
      <c r="AC2334" s="14"/>
      <c r="AD2334" s="14"/>
      <c r="AE2334" s="14"/>
      <c r="AT2334" s="248" t="s">
        <v>167</v>
      </c>
      <c r="AU2334" s="248" t="s">
        <v>87</v>
      </c>
      <c r="AV2334" s="14" t="s">
        <v>87</v>
      </c>
      <c r="AW2334" s="14" t="s">
        <v>33</v>
      </c>
      <c r="AX2334" s="14" t="s">
        <v>78</v>
      </c>
      <c r="AY2334" s="248" t="s">
        <v>157</v>
      </c>
    </row>
    <row r="2335" s="14" customFormat="1">
      <c r="A2335" s="14"/>
      <c r="B2335" s="238"/>
      <c r="C2335" s="239"/>
      <c r="D2335" s="229" t="s">
        <v>167</v>
      </c>
      <c r="E2335" s="240" t="s">
        <v>1</v>
      </c>
      <c r="F2335" s="241" t="s">
        <v>3965</v>
      </c>
      <c r="G2335" s="239"/>
      <c r="H2335" s="242">
        <v>8</v>
      </c>
      <c r="I2335" s="243"/>
      <c r="J2335" s="239"/>
      <c r="K2335" s="239"/>
      <c r="L2335" s="244"/>
      <c r="M2335" s="245"/>
      <c r="N2335" s="246"/>
      <c r="O2335" s="246"/>
      <c r="P2335" s="246"/>
      <c r="Q2335" s="246"/>
      <c r="R2335" s="246"/>
      <c r="S2335" s="246"/>
      <c r="T2335" s="247"/>
      <c r="U2335" s="14"/>
      <c r="V2335" s="14"/>
      <c r="W2335" s="14"/>
      <c r="X2335" s="14"/>
      <c r="Y2335" s="14"/>
      <c r="Z2335" s="14"/>
      <c r="AA2335" s="14"/>
      <c r="AB2335" s="14"/>
      <c r="AC2335" s="14"/>
      <c r="AD2335" s="14"/>
      <c r="AE2335" s="14"/>
      <c r="AT2335" s="248" t="s">
        <v>167</v>
      </c>
      <c r="AU2335" s="248" t="s">
        <v>87</v>
      </c>
      <c r="AV2335" s="14" t="s">
        <v>87</v>
      </c>
      <c r="AW2335" s="14" t="s">
        <v>33</v>
      </c>
      <c r="AX2335" s="14" t="s">
        <v>78</v>
      </c>
      <c r="AY2335" s="248" t="s">
        <v>157</v>
      </c>
    </row>
    <row r="2336" s="14" customFormat="1">
      <c r="A2336" s="14"/>
      <c r="B2336" s="238"/>
      <c r="C2336" s="239"/>
      <c r="D2336" s="229" t="s">
        <v>167</v>
      </c>
      <c r="E2336" s="240" t="s">
        <v>1</v>
      </c>
      <c r="F2336" s="241" t="s">
        <v>3966</v>
      </c>
      <c r="G2336" s="239"/>
      <c r="H2336" s="242">
        <v>4.6950000000000003</v>
      </c>
      <c r="I2336" s="243"/>
      <c r="J2336" s="239"/>
      <c r="K2336" s="239"/>
      <c r="L2336" s="244"/>
      <c r="M2336" s="245"/>
      <c r="N2336" s="246"/>
      <c r="O2336" s="246"/>
      <c r="P2336" s="246"/>
      <c r="Q2336" s="246"/>
      <c r="R2336" s="246"/>
      <c r="S2336" s="246"/>
      <c r="T2336" s="247"/>
      <c r="U2336" s="14"/>
      <c r="V2336" s="14"/>
      <c r="W2336" s="14"/>
      <c r="X2336" s="14"/>
      <c r="Y2336" s="14"/>
      <c r="Z2336" s="14"/>
      <c r="AA2336" s="14"/>
      <c r="AB2336" s="14"/>
      <c r="AC2336" s="14"/>
      <c r="AD2336" s="14"/>
      <c r="AE2336" s="14"/>
      <c r="AT2336" s="248" t="s">
        <v>167</v>
      </c>
      <c r="AU2336" s="248" t="s">
        <v>87</v>
      </c>
      <c r="AV2336" s="14" t="s">
        <v>87</v>
      </c>
      <c r="AW2336" s="14" t="s">
        <v>33</v>
      </c>
      <c r="AX2336" s="14" t="s">
        <v>78</v>
      </c>
      <c r="AY2336" s="248" t="s">
        <v>157</v>
      </c>
    </row>
    <row r="2337" s="13" customFormat="1">
      <c r="A2337" s="13"/>
      <c r="B2337" s="227"/>
      <c r="C2337" s="228"/>
      <c r="D2337" s="229" t="s">
        <v>167</v>
      </c>
      <c r="E2337" s="230" t="s">
        <v>1</v>
      </c>
      <c r="F2337" s="231" t="s">
        <v>178</v>
      </c>
      <c r="G2337" s="228"/>
      <c r="H2337" s="230" t="s">
        <v>1</v>
      </c>
      <c r="I2337" s="232"/>
      <c r="J2337" s="228"/>
      <c r="K2337" s="228"/>
      <c r="L2337" s="233"/>
      <c r="M2337" s="234"/>
      <c r="N2337" s="235"/>
      <c r="O2337" s="235"/>
      <c r="P2337" s="235"/>
      <c r="Q2337" s="235"/>
      <c r="R2337" s="235"/>
      <c r="S2337" s="235"/>
      <c r="T2337" s="236"/>
      <c r="U2337" s="13"/>
      <c r="V2337" s="13"/>
      <c r="W2337" s="13"/>
      <c r="X2337" s="13"/>
      <c r="Y2337" s="13"/>
      <c r="Z2337" s="13"/>
      <c r="AA2337" s="13"/>
      <c r="AB2337" s="13"/>
      <c r="AC2337" s="13"/>
      <c r="AD2337" s="13"/>
      <c r="AE2337" s="13"/>
      <c r="AT2337" s="237" t="s">
        <v>167</v>
      </c>
      <c r="AU2337" s="237" t="s">
        <v>87</v>
      </c>
      <c r="AV2337" s="13" t="s">
        <v>85</v>
      </c>
      <c r="AW2337" s="13" t="s">
        <v>33</v>
      </c>
      <c r="AX2337" s="13" t="s">
        <v>78</v>
      </c>
      <c r="AY2337" s="237" t="s">
        <v>157</v>
      </c>
    </row>
    <row r="2338" s="14" customFormat="1">
      <c r="A2338" s="14"/>
      <c r="B2338" s="238"/>
      <c r="C2338" s="239"/>
      <c r="D2338" s="229" t="s">
        <v>167</v>
      </c>
      <c r="E2338" s="240" t="s">
        <v>1</v>
      </c>
      <c r="F2338" s="241" t="s">
        <v>3967</v>
      </c>
      <c r="G2338" s="239"/>
      <c r="H2338" s="242">
        <v>4.0519999999999996</v>
      </c>
      <c r="I2338" s="243"/>
      <c r="J2338" s="239"/>
      <c r="K2338" s="239"/>
      <c r="L2338" s="244"/>
      <c r="M2338" s="245"/>
      <c r="N2338" s="246"/>
      <c r="O2338" s="246"/>
      <c r="P2338" s="246"/>
      <c r="Q2338" s="246"/>
      <c r="R2338" s="246"/>
      <c r="S2338" s="246"/>
      <c r="T2338" s="247"/>
      <c r="U2338" s="14"/>
      <c r="V2338" s="14"/>
      <c r="W2338" s="14"/>
      <c r="X2338" s="14"/>
      <c r="Y2338" s="14"/>
      <c r="Z2338" s="14"/>
      <c r="AA2338" s="14"/>
      <c r="AB2338" s="14"/>
      <c r="AC2338" s="14"/>
      <c r="AD2338" s="14"/>
      <c r="AE2338" s="14"/>
      <c r="AT2338" s="248" t="s">
        <v>167</v>
      </c>
      <c r="AU2338" s="248" t="s">
        <v>87</v>
      </c>
      <c r="AV2338" s="14" t="s">
        <v>87</v>
      </c>
      <c r="AW2338" s="14" t="s">
        <v>33</v>
      </c>
      <c r="AX2338" s="14" t="s">
        <v>78</v>
      </c>
      <c r="AY2338" s="248" t="s">
        <v>157</v>
      </c>
    </row>
    <row r="2339" s="14" customFormat="1">
      <c r="A2339" s="14"/>
      <c r="B2339" s="238"/>
      <c r="C2339" s="239"/>
      <c r="D2339" s="229" t="s">
        <v>167</v>
      </c>
      <c r="E2339" s="240" t="s">
        <v>1</v>
      </c>
      <c r="F2339" s="241" t="s">
        <v>3970</v>
      </c>
      <c r="G2339" s="239"/>
      <c r="H2339" s="242">
        <v>5.04</v>
      </c>
      <c r="I2339" s="243"/>
      <c r="J2339" s="239"/>
      <c r="K2339" s="239"/>
      <c r="L2339" s="244"/>
      <c r="M2339" s="245"/>
      <c r="N2339" s="246"/>
      <c r="O2339" s="246"/>
      <c r="P2339" s="246"/>
      <c r="Q2339" s="246"/>
      <c r="R2339" s="246"/>
      <c r="S2339" s="246"/>
      <c r="T2339" s="247"/>
      <c r="U2339" s="14"/>
      <c r="V2339" s="14"/>
      <c r="W2339" s="14"/>
      <c r="X2339" s="14"/>
      <c r="Y2339" s="14"/>
      <c r="Z2339" s="14"/>
      <c r="AA2339" s="14"/>
      <c r="AB2339" s="14"/>
      <c r="AC2339" s="14"/>
      <c r="AD2339" s="14"/>
      <c r="AE2339" s="14"/>
      <c r="AT2339" s="248" t="s">
        <v>167</v>
      </c>
      <c r="AU2339" s="248" t="s">
        <v>87</v>
      </c>
      <c r="AV2339" s="14" t="s">
        <v>87</v>
      </c>
      <c r="AW2339" s="14" t="s">
        <v>33</v>
      </c>
      <c r="AX2339" s="14" t="s">
        <v>78</v>
      </c>
      <c r="AY2339" s="248" t="s">
        <v>157</v>
      </c>
    </row>
    <row r="2340" s="14" customFormat="1">
      <c r="A2340" s="14"/>
      <c r="B2340" s="238"/>
      <c r="C2340" s="239"/>
      <c r="D2340" s="229" t="s">
        <v>167</v>
      </c>
      <c r="E2340" s="240" t="s">
        <v>1</v>
      </c>
      <c r="F2340" s="241" t="s">
        <v>3975</v>
      </c>
      <c r="G2340" s="239"/>
      <c r="H2340" s="242">
        <v>5.75</v>
      </c>
      <c r="I2340" s="243"/>
      <c r="J2340" s="239"/>
      <c r="K2340" s="239"/>
      <c r="L2340" s="244"/>
      <c r="M2340" s="245"/>
      <c r="N2340" s="246"/>
      <c r="O2340" s="246"/>
      <c r="P2340" s="246"/>
      <c r="Q2340" s="246"/>
      <c r="R2340" s="246"/>
      <c r="S2340" s="246"/>
      <c r="T2340" s="247"/>
      <c r="U2340" s="14"/>
      <c r="V2340" s="14"/>
      <c r="W2340" s="14"/>
      <c r="X2340" s="14"/>
      <c r="Y2340" s="14"/>
      <c r="Z2340" s="14"/>
      <c r="AA2340" s="14"/>
      <c r="AB2340" s="14"/>
      <c r="AC2340" s="14"/>
      <c r="AD2340" s="14"/>
      <c r="AE2340" s="14"/>
      <c r="AT2340" s="248" t="s">
        <v>167</v>
      </c>
      <c r="AU2340" s="248" t="s">
        <v>87</v>
      </c>
      <c r="AV2340" s="14" t="s">
        <v>87</v>
      </c>
      <c r="AW2340" s="14" t="s">
        <v>33</v>
      </c>
      <c r="AX2340" s="14" t="s">
        <v>78</v>
      </c>
      <c r="AY2340" s="248" t="s">
        <v>157</v>
      </c>
    </row>
    <row r="2341" s="14" customFormat="1">
      <c r="A2341" s="14"/>
      <c r="B2341" s="238"/>
      <c r="C2341" s="239"/>
      <c r="D2341" s="229" t="s">
        <v>167</v>
      </c>
      <c r="E2341" s="240" t="s">
        <v>1</v>
      </c>
      <c r="F2341" s="241" t="s">
        <v>3977</v>
      </c>
      <c r="G2341" s="239"/>
      <c r="H2341" s="242">
        <v>5.4749999999999996</v>
      </c>
      <c r="I2341" s="243"/>
      <c r="J2341" s="239"/>
      <c r="K2341" s="239"/>
      <c r="L2341" s="244"/>
      <c r="M2341" s="245"/>
      <c r="N2341" s="246"/>
      <c r="O2341" s="246"/>
      <c r="P2341" s="246"/>
      <c r="Q2341" s="246"/>
      <c r="R2341" s="246"/>
      <c r="S2341" s="246"/>
      <c r="T2341" s="247"/>
      <c r="U2341" s="14"/>
      <c r="V2341" s="14"/>
      <c r="W2341" s="14"/>
      <c r="X2341" s="14"/>
      <c r="Y2341" s="14"/>
      <c r="Z2341" s="14"/>
      <c r="AA2341" s="14"/>
      <c r="AB2341" s="14"/>
      <c r="AC2341" s="14"/>
      <c r="AD2341" s="14"/>
      <c r="AE2341" s="14"/>
      <c r="AT2341" s="248" t="s">
        <v>167</v>
      </c>
      <c r="AU2341" s="248" t="s">
        <v>87</v>
      </c>
      <c r="AV2341" s="14" t="s">
        <v>87</v>
      </c>
      <c r="AW2341" s="14" t="s">
        <v>33</v>
      </c>
      <c r="AX2341" s="14" t="s">
        <v>78</v>
      </c>
      <c r="AY2341" s="248" t="s">
        <v>157</v>
      </c>
    </row>
    <row r="2342" s="14" customFormat="1">
      <c r="A2342" s="14"/>
      <c r="B2342" s="238"/>
      <c r="C2342" s="239"/>
      <c r="D2342" s="229" t="s">
        <v>167</v>
      </c>
      <c r="E2342" s="240" t="s">
        <v>1</v>
      </c>
      <c r="F2342" s="241" t="s">
        <v>3978</v>
      </c>
      <c r="G2342" s="239"/>
      <c r="H2342" s="242">
        <v>5.7999999999999998</v>
      </c>
      <c r="I2342" s="243"/>
      <c r="J2342" s="239"/>
      <c r="K2342" s="239"/>
      <c r="L2342" s="244"/>
      <c r="M2342" s="245"/>
      <c r="N2342" s="246"/>
      <c r="O2342" s="246"/>
      <c r="P2342" s="246"/>
      <c r="Q2342" s="246"/>
      <c r="R2342" s="246"/>
      <c r="S2342" s="246"/>
      <c r="T2342" s="247"/>
      <c r="U2342" s="14"/>
      <c r="V2342" s="14"/>
      <c r="W2342" s="14"/>
      <c r="X2342" s="14"/>
      <c r="Y2342" s="14"/>
      <c r="Z2342" s="14"/>
      <c r="AA2342" s="14"/>
      <c r="AB2342" s="14"/>
      <c r="AC2342" s="14"/>
      <c r="AD2342" s="14"/>
      <c r="AE2342" s="14"/>
      <c r="AT2342" s="248" t="s">
        <v>167</v>
      </c>
      <c r="AU2342" s="248" t="s">
        <v>87</v>
      </c>
      <c r="AV2342" s="14" t="s">
        <v>87</v>
      </c>
      <c r="AW2342" s="14" t="s">
        <v>33</v>
      </c>
      <c r="AX2342" s="14" t="s">
        <v>78</v>
      </c>
      <c r="AY2342" s="248" t="s">
        <v>157</v>
      </c>
    </row>
    <row r="2343" s="14" customFormat="1">
      <c r="A2343" s="14"/>
      <c r="B2343" s="238"/>
      <c r="C2343" s="239"/>
      <c r="D2343" s="229" t="s">
        <v>167</v>
      </c>
      <c r="E2343" s="240" t="s">
        <v>1</v>
      </c>
      <c r="F2343" s="241" t="s">
        <v>3979</v>
      </c>
      <c r="G2343" s="239"/>
      <c r="H2343" s="242">
        <v>6.2599999999999998</v>
      </c>
      <c r="I2343" s="243"/>
      <c r="J2343" s="239"/>
      <c r="K2343" s="239"/>
      <c r="L2343" s="244"/>
      <c r="M2343" s="245"/>
      <c r="N2343" s="246"/>
      <c r="O2343" s="246"/>
      <c r="P2343" s="246"/>
      <c r="Q2343" s="246"/>
      <c r="R2343" s="246"/>
      <c r="S2343" s="246"/>
      <c r="T2343" s="247"/>
      <c r="U2343" s="14"/>
      <c r="V2343" s="14"/>
      <c r="W2343" s="14"/>
      <c r="X2343" s="14"/>
      <c r="Y2343" s="14"/>
      <c r="Z2343" s="14"/>
      <c r="AA2343" s="14"/>
      <c r="AB2343" s="14"/>
      <c r="AC2343" s="14"/>
      <c r="AD2343" s="14"/>
      <c r="AE2343" s="14"/>
      <c r="AT2343" s="248" t="s">
        <v>167</v>
      </c>
      <c r="AU2343" s="248" t="s">
        <v>87</v>
      </c>
      <c r="AV2343" s="14" t="s">
        <v>87</v>
      </c>
      <c r="AW2343" s="14" t="s">
        <v>33</v>
      </c>
      <c r="AX2343" s="14" t="s">
        <v>78</v>
      </c>
      <c r="AY2343" s="248" t="s">
        <v>157</v>
      </c>
    </row>
    <row r="2344" s="14" customFormat="1">
      <c r="A2344" s="14"/>
      <c r="B2344" s="238"/>
      <c r="C2344" s="239"/>
      <c r="D2344" s="229" t="s">
        <v>167</v>
      </c>
      <c r="E2344" s="240" t="s">
        <v>1</v>
      </c>
      <c r="F2344" s="241" t="s">
        <v>3980</v>
      </c>
      <c r="G2344" s="239"/>
      <c r="H2344" s="242">
        <v>5.1749999999999998</v>
      </c>
      <c r="I2344" s="243"/>
      <c r="J2344" s="239"/>
      <c r="K2344" s="239"/>
      <c r="L2344" s="244"/>
      <c r="M2344" s="245"/>
      <c r="N2344" s="246"/>
      <c r="O2344" s="246"/>
      <c r="P2344" s="246"/>
      <c r="Q2344" s="246"/>
      <c r="R2344" s="246"/>
      <c r="S2344" s="246"/>
      <c r="T2344" s="247"/>
      <c r="U2344" s="14"/>
      <c r="V2344" s="14"/>
      <c r="W2344" s="14"/>
      <c r="X2344" s="14"/>
      <c r="Y2344" s="14"/>
      <c r="Z2344" s="14"/>
      <c r="AA2344" s="14"/>
      <c r="AB2344" s="14"/>
      <c r="AC2344" s="14"/>
      <c r="AD2344" s="14"/>
      <c r="AE2344" s="14"/>
      <c r="AT2344" s="248" t="s">
        <v>167</v>
      </c>
      <c r="AU2344" s="248" t="s">
        <v>87</v>
      </c>
      <c r="AV2344" s="14" t="s">
        <v>87</v>
      </c>
      <c r="AW2344" s="14" t="s">
        <v>33</v>
      </c>
      <c r="AX2344" s="14" t="s">
        <v>78</v>
      </c>
      <c r="AY2344" s="248" t="s">
        <v>157</v>
      </c>
    </row>
    <row r="2345" s="14" customFormat="1">
      <c r="A2345" s="14"/>
      <c r="B2345" s="238"/>
      <c r="C2345" s="239"/>
      <c r="D2345" s="229" t="s">
        <v>167</v>
      </c>
      <c r="E2345" s="240" t="s">
        <v>1</v>
      </c>
      <c r="F2345" s="241" t="s">
        <v>3981</v>
      </c>
      <c r="G2345" s="239"/>
      <c r="H2345" s="242">
        <v>9.8699999999999992</v>
      </c>
      <c r="I2345" s="243"/>
      <c r="J2345" s="239"/>
      <c r="K2345" s="239"/>
      <c r="L2345" s="244"/>
      <c r="M2345" s="245"/>
      <c r="N2345" s="246"/>
      <c r="O2345" s="246"/>
      <c r="P2345" s="246"/>
      <c r="Q2345" s="246"/>
      <c r="R2345" s="246"/>
      <c r="S2345" s="246"/>
      <c r="T2345" s="247"/>
      <c r="U2345" s="14"/>
      <c r="V2345" s="14"/>
      <c r="W2345" s="14"/>
      <c r="X2345" s="14"/>
      <c r="Y2345" s="14"/>
      <c r="Z2345" s="14"/>
      <c r="AA2345" s="14"/>
      <c r="AB2345" s="14"/>
      <c r="AC2345" s="14"/>
      <c r="AD2345" s="14"/>
      <c r="AE2345" s="14"/>
      <c r="AT2345" s="248" t="s">
        <v>167</v>
      </c>
      <c r="AU2345" s="248" t="s">
        <v>87</v>
      </c>
      <c r="AV2345" s="14" t="s">
        <v>87</v>
      </c>
      <c r="AW2345" s="14" t="s">
        <v>33</v>
      </c>
      <c r="AX2345" s="14" t="s">
        <v>78</v>
      </c>
      <c r="AY2345" s="248" t="s">
        <v>157</v>
      </c>
    </row>
    <row r="2346" s="14" customFormat="1">
      <c r="A2346" s="14"/>
      <c r="B2346" s="238"/>
      <c r="C2346" s="239"/>
      <c r="D2346" s="229" t="s">
        <v>167</v>
      </c>
      <c r="E2346" s="240" t="s">
        <v>1</v>
      </c>
      <c r="F2346" s="241" t="s">
        <v>3983</v>
      </c>
      <c r="G2346" s="239"/>
      <c r="H2346" s="242">
        <v>3.8999999999999999</v>
      </c>
      <c r="I2346" s="243"/>
      <c r="J2346" s="239"/>
      <c r="K2346" s="239"/>
      <c r="L2346" s="244"/>
      <c r="M2346" s="245"/>
      <c r="N2346" s="246"/>
      <c r="O2346" s="246"/>
      <c r="P2346" s="246"/>
      <c r="Q2346" s="246"/>
      <c r="R2346" s="246"/>
      <c r="S2346" s="246"/>
      <c r="T2346" s="247"/>
      <c r="U2346" s="14"/>
      <c r="V2346" s="14"/>
      <c r="W2346" s="14"/>
      <c r="X2346" s="14"/>
      <c r="Y2346" s="14"/>
      <c r="Z2346" s="14"/>
      <c r="AA2346" s="14"/>
      <c r="AB2346" s="14"/>
      <c r="AC2346" s="14"/>
      <c r="AD2346" s="14"/>
      <c r="AE2346" s="14"/>
      <c r="AT2346" s="248" t="s">
        <v>167</v>
      </c>
      <c r="AU2346" s="248" t="s">
        <v>87</v>
      </c>
      <c r="AV2346" s="14" t="s">
        <v>87</v>
      </c>
      <c r="AW2346" s="14" t="s">
        <v>33</v>
      </c>
      <c r="AX2346" s="14" t="s">
        <v>78</v>
      </c>
      <c r="AY2346" s="248" t="s">
        <v>157</v>
      </c>
    </row>
    <row r="2347" s="14" customFormat="1">
      <c r="A2347" s="14"/>
      <c r="B2347" s="238"/>
      <c r="C2347" s="239"/>
      <c r="D2347" s="229" t="s">
        <v>167</v>
      </c>
      <c r="E2347" s="240" t="s">
        <v>1</v>
      </c>
      <c r="F2347" s="241" t="s">
        <v>3984</v>
      </c>
      <c r="G2347" s="239"/>
      <c r="H2347" s="242">
        <v>5.5949999999999998</v>
      </c>
      <c r="I2347" s="243"/>
      <c r="J2347" s="239"/>
      <c r="K2347" s="239"/>
      <c r="L2347" s="244"/>
      <c r="M2347" s="245"/>
      <c r="N2347" s="246"/>
      <c r="O2347" s="246"/>
      <c r="P2347" s="246"/>
      <c r="Q2347" s="246"/>
      <c r="R2347" s="246"/>
      <c r="S2347" s="246"/>
      <c r="T2347" s="247"/>
      <c r="U2347" s="14"/>
      <c r="V2347" s="14"/>
      <c r="W2347" s="14"/>
      <c r="X2347" s="14"/>
      <c r="Y2347" s="14"/>
      <c r="Z2347" s="14"/>
      <c r="AA2347" s="14"/>
      <c r="AB2347" s="14"/>
      <c r="AC2347" s="14"/>
      <c r="AD2347" s="14"/>
      <c r="AE2347" s="14"/>
      <c r="AT2347" s="248" t="s">
        <v>167</v>
      </c>
      <c r="AU2347" s="248" t="s">
        <v>87</v>
      </c>
      <c r="AV2347" s="14" t="s">
        <v>87</v>
      </c>
      <c r="AW2347" s="14" t="s">
        <v>33</v>
      </c>
      <c r="AX2347" s="14" t="s">
        <v>78</v>
      </c>
      <c r="AY2347" s="248" t="s">
        <v>157</v>
      </c>
    </row>
    <row r="2348" s="14" customFormat="1">
      <c r="A2348" s="14"/>
      <c r="B2348" s="238"/>
      <c r="C2348" s="239"/>
      <c r="D2348" s="229" t="s">
        <v>167</v>
      </c>
      <c r="E2348" s="240" t="s">
        <v>1</v>
      </c>
      <c r="F2348" s="241" t="s">
        <v>3984</v>
      </c>
      <c r="G2348" s="239"/>
      <c r="H2348" s="242">
        <v>5.5949999999999998</v>
      </c>
      <c r="I2348" s="243"/>
      <c r="J2348" s="239"/>
      <c r="K2348" s="239"/>
      <c r="L2348" s="244"/>
      <c r="M2348" s="245"/>
      <c r="N2348" s="246"/>
      <c r="O2348" s="246"/>
      <c r="P2348" s="246"/>
      <c r="Q2348" s="246"/>
      <c r="R2348" s="246"/>
      <c r="S2348" s="246"/>
      <c r="T2348" s="247"/>
      <c r="U2348" s="14"/>
      <c r="V2348" s="14"/>
      <c r="W2348" s="14"/>
      <c r="X2348" s="14"/>
      <c r="Y2348" s="14"/>
      <c r="Z2348" s="14"/>
      <c r="AA2348" s="14"/>
      <c r="AB2348" s="14"/>
      <c r="AC2348" s="14"/>
      <c r="AD2348" s="14"/>
      <c r="AE2348" s="14"/>
      <c r="AT2348" s="248" t="s">
        <v>167</v>
      </c>
      <c r="AU2348" s="248" t="s">
        <v>87</v>
      </c>
      <c r="AV2348" s="14" t="s">
        <v>87</v>
      </c>
      <c r="AW2348" s="14" t="s">
        <v>33</v>
      </c>
      <c r="AX2348" s="14" t="s">
        <v>78</v>
      </c>
      <c r="AY2348" s="248" t="s">
        <v>157</v>
      </c>
    </row>
    <row r="2349" s="14" customFormat="1">
      <c r="A2349" s="14"/>
      <c r="B2349" s="238"/>
      <c r="C2349" s="239"/>
      <c r="D2349" s="229" t="s">
        <v>167</v>
      </c>
      <c r="E2349" s="240" t="s">
        <v>1</v>
      </c>
      <c r="F2349" s="241" t="s">
        <v>3985</v>
      </c>
      <c r="G2349" s="239"/>
      <c r="H2349" s="242">
        <v>6.7380000000000004</v>
      </c>
      <c r="I2349" s="243"/>
      <c r="J2349" s="239"/>
      <c r="K2349" s="239"/>
      <c r="L2349" s="244"/>
      <c r="M2349" s="245"/>
      <c r="N2349" s="246"/>
      <c r="O2349" s="246"/>
      <c r="P2349" s="246"/>
      <c r="Q2349" s="246"/>
      <c r="R2349" s="246"/>
      <c r="S2349" s="246"/>
      <c r="T2349" s="247"/>
      <c r="U2349" s="14"/>
      <c r="V2349" s="14"/>
      <c r="W2349" s="14"/>
      <c r="X2349" s="14"/>
      <c r="Y2349" s="14"/>
      <c r="Z2349" s="14"/>
      <c r="AA2349" s="14"/>
      <c r="AB2349" s="14"/>
      <c r="AC2349" s="14"/>
      <c r="AD2349" s="14"/>
      <c r="AE2349" s="14"/>
      <c r="AT2349" s="248" t="s">
        <v>167</v>
      </c>
      <c r="AU2349" s="248" t="s">
        <v>87</v>
      </c>
      <c r="AV2349" s="14" t="s">
        <v>87</v>
      </c>
      <c r="AW2349" s="14" t="s">
        <v>33</v>
      </c>
      <c r="AX2349" s="14" t="s">
        <v>78</v>
      </c>
      <c r="AY2349" s="248" t="s">
        <v>157</v>
      </c>
    </row>
    <row r="2350" s="14" customFormat="1">
      <c r="A2350" s="14"/>
      <c r="B2350" s="238"/>
      <c r="C2350" s="239"/>
      <c r="D2350" s="229" t="s">
        <v>167</v>
      </c>
      <c r="E2350" s="240" t="s">
        <v>1</v>
      </c>
      <c r="F2350" s="241" t="s">
        <v>3986</v>
      </c>
      <c r="G2350" s="239"/>
      <c r="H2350" s="242">
        <v>7.0949999999999998</v>
      </c>
      <c r="I2350" s="243"/>
      <c r="J2350" s="239"/>
      <c r="K2350" s="239"/>
      <c r="L2350" s="244"/>
      <c r="M2350" s="245"/>
      <c r="N2350" s="246"/>
      <c r="O2350" s="246"/>
      <c r="P2350" s="246"/>
      <c r="Q2350" s="246"/>
      <c r="R2350" s="246"/>
      <c r="S2350" s="246"/>
      <c r="T2350" s="247"/>
      <c r="U2350" s="14"/>
      <c r="V2350" s="14"/>
      <c r="W2350" s="14"/>
      <c r="X2350" s="14"/>
      <c r="Y2350" s="14"/>
      <c r="Z2350" s="14"/>
      <c r="AA2350" s="14"/>
      <c r="AB2350" s="14"/>
      <c r="AC2350" s="14"/>
      <c r="AD2350" s="14"/>
      <c r="AE2350" s="14"/>
      <c r="AT2350" s="248" t="s">
        <v>167</v>
      </c>
      <c r="AU2350" s="248" t="s">
        <v>87</v>
      </c>
      <c r="AV2350" s="14" t="s">
        <v>87</v>
      </c>
      <c r="AW2350" s="14" t="s">
        <v>33</v>
      </c>
      <c r="AX2350" s="14" t="s">
        <v>78</v>
      </c>
      <c r="AY2350" s="248" t="s">
        <v>157</v>
      </c>
    </row>
    <row r="2351" s="14" customFormat="1">
      <c r="A2351" s="14"/>
      <c r="B2351" s="238"/>
      <c r="C2351" s="239"/>
      <c r="D2351" s="229" t="s">
        <v>167</v>
      </c>
      <c r="E2351" s="240" t="s">
        <v>1</v>
      </c>
      <c r="F2351" s="241" t="s">
        <v>3987</v>
      </c>
      <c r="G2351" s="239"/>
      <c r="H2351" s="242">
        <v>8.5500000000000007</v>
      </c>
      <c r="I2351" s="243"/>
      <c r="J2351" s="239"/>
      <c r="K2351" s="239"/>
      <c r="L2351" s="244"/>
      <c r="M2351" s="245"/>
      <c r="N2351" s="246"/>
      <c r="O2351" s="246"/>
      <c r="P2351" s="246"/>
      <c r="Q2351" s="246"/>
      <c r="R2351" s="246"/>
      <c r="S2351" s="246"/>
      <c r="T2351" s="247"/>
      <c r="U2351" s="14"/>
      <c r="V2351" s="14"/>
      <c r="W2351" s="14"/>
      <c r="X2351" s="14"/>
      <c r="Y2351" s="14"/>
      <c r="Z2351" s="14"/>
      <c r="AA2351" s="14"/>
      <c r="AB2351" s="14"/>
      <c r="AC2351" s="14"/>
      <c r="AD2351" s="14"/>
      <c r="AE2351" s="14"/>
      <c r="AT2351" s="248" t="s">
        <v>167</v>
      </c>
      <c r="AU2351" s="248" t="s">
        <v>87</v>
      </c>
      <c r="AV2351" s="14" t="s">
        <v>87</v>
      </c>
      <c r="AW2351" s="14" t="s">
        <v>33</v>
      </c>
      <c r="AX2351" s="14" t="s">
        <v>78</v>
      </c>
      <c r="AY2351" s="248" t="s">
        <v>157</v>
      </c>
    </row>
    <row r="2352" s="14" customFormat="1">
      <c r="A2352" s="14"/>
      <c r="B2352" s="238"/>
      <c r="C2352" s="239"/>
      <c r="D2352" s="229" t="s">
        <v>167</v>
      </c>
      <c r="E2352" s="240" t="s">
        <v>1</v>
      </c>
      <c r="F2352" s="241" t="s">
        <v>3988</v>
      </c>
      <c r="G2352" s="239"/>
      <c r="H2352" s="242">
        <v>9.8699999999999992</v>
      </c>
      <c r="I2352" s="243"/>
      <c r="J2352" s="239"/>
      <c r="K2352" s="239"/>
      <c r="L2352" s="244"/>
      <c r="M2352" s="245"/>
      <c r="N2352" s="246"/>
      <c r="O2352" s="246"/>
      <c r="P2352" s="246"/>
      <c r="Q2352" s="246"/>
      <c r="R2352" s="246"/>
      <c r="S2352" s="246"/>
      <c r="T2352" s="247"/>
      <c r="U2352" s="14"/>
      <c r="V2352" s="14"/>
      <c r="W2352" s="14"/>
      <c r="X2352" s="14"/>
      <c r="Y2352" s="14"/>
      <c r="Z2352" s="14"/>
      <c r="AA2352" s="14"/>
      <c r="AB2352" s="14"/>
      <c r="AC2352" s="14"/>
      <c r="AD2352" s="14"/>
      <c r="AE2352" s="14"/>
      <c r="AT2352" s="248" t="s">
        <v>167</v>
      </c>
      <c r="AU2352" s="248" t="s">
        <v>87</v>
      </c>
      <c r="AV2352" s="14" t="s">
        <v>87</v>
      </c>
      <c r="AW2352" s="14" t="s">
        <v>33</v>
      </c>
      <c r="AX2352" s="14" t="s">
        <v>78</v>
      </c>
      <c r="AY2352" s="248" t="s">
        <v>157</v>
      </c>
    </row>
    <row r="2353" s="14" customFormat="1">
      <c r="A2353" s="14"/>
      <c r="B2353" s="238"/>
      <c r="C2353" s="239"/>
      <c r="D2353" s="229" t="s">
        <v>167</v>
      </c>
      <c r="E2353" s="240" t="s">
        <v>1</v>
      </c>
      <c r="F2353" s="241" t="s">
        <v>3989</v>
      </c>
      <c r="G2353" s="239"/>
      <c r="H2353" s="242">
        <v>7.3499999999999996</v>
      </c>
      <c r="I2353" s="243"/>
      <c r="J2353" s="239"/>
      <c r="K2353" s="239"/>
      <c r="L2353" s="244"/>
      <c r="M2353" s="245"/>
      <c r="N2353" s="246"/>
      <c r="O2353" s="246"/>
      <c r="P2353" s="246"/>
      <c r="Q2353" s="246"/>
      <c r="R2353" s="246"/>
      <c r="S2353" s="246"/>
      <c r="T2353" s="247"/>
      <c r="U2353" s="14"/>
      <c r="V2353" s="14"/>
      <c r="W2353" s="14"/>
      <c r="X2353" s="14"/>
      <c r="Y2353" s="14"/>
      <c r="Z2353" s="14"/>
      <c r="AA2353" s="14"/>
      <c r="AB2353" s="14"/>
      <c r="AC2353" s="14"/>
      <c r="AD2353" s="14"/>
      <c r="AE2353" s="14"/>
      <c r="AT2353" s="248" t="s">
        <v>167</v>
      </c>
      <c r="AU2353" s="248" t="s">
        <v>87</v>
      </c>
      <c r="AV2353" s="14" t="s">
        <v>87</v>
      </c>
      <c r="AW2353" s="14" t="s">
        <v>33</v>
      </c>
      <c r="AX2353" s="14" t="s">
        <v>78</v>
      </c>
      <c r="AY2353" s="248" t="s">
        <v>157</v>
      </c>
    </row>
    <row r="2354" s="15" customFormat="1">
      <c r="A2354" s="15"/>
      <c r="B2354" s="249"/>
      <c r="C2354" s="250"/>
      <c r="D2354" s="229" t="s">
        <v>167</v>
      </c>
      <c r="E2354" s="251" t="s">
        <v>1</v>
      </c>
      <c r="F2354" s="252" t="s">
        <v>171</v>
      </c>
      <c r="G2354" s="250"/>
      <c r="H2354" s="253">
        <v>167.333</v>
      </c>
      <c r="I2354" s="254"/>
      <c r="J2354" s="250"/>
      <c r="K2354" s="250"/>
      <c r="L2354" s="255"/>
      <c r="M2354" s="256"/>
      <c r="N2354" s="257"/>
      <c r="O2354" s="257"/>
      <c r="P2354" s="257"/>
      <c r="Q2354" s="257"/>
      <c r="R2354" s="257"/>
      <c r="S2354" s="257"/>
      <c r="T2354" s="258"/>
      <c r="U2354" s="15"/>
      <c r="V2354" s="15"/>
      <c r="W2354" s="15"/>
      <c r="X2354" s="15"/>
      <c r="Y2354" s="15"/>
      <c r="Z2354" s="15"/>
      <c r="AA2354" s="15"/>
      <c r="AB2354" s="15"/>
      <c r="AC2354" s="15"/>
      <c r="AD2354" s="15"/>
      <c r="AE2354" s="15"/>
      <c r="AT2354" s="259" t="s">
        <v>167</v>
      </c>
      <c r="AU2354" s="259" t="s">
        <v>87</v>
      </c>
      <c r="AV2354" s="15" t="s">
        <v>165</v>
      </c>
      <c r="AW2354" s="15" t="s">
        <v>33</v>
      </c>
      <c r="AX2354" s="15" t="s">
        <v>85</v>
      </c>
      <c r="AY2354" s="259" t="s">
        <v>157</v>
      </c>
    </row>
    <row r="2355" s="2" customFormat="1" ht="24.15" customHeight="1">
      <c r="A2355" s="38"/>
      <c r="B2355" s="39"/>
      <c r="C2355" s="214" t="s">
        <v>4025</v>
      </c>
      <c r="D2355" s="214" t="s">
        <v>160</v>
      </c>
      <c r="E2355" s="215" t="s">
        <v>4026</v>
      </c>
      <c r="F2355" s="216" t="s">
        <v>4027</v>
      </c>
      <c r="G2355" s="217" t="s">
        <v>202</v>
      </c>
      <c r="H2355" s="218">
        <v>66.049999999999997</v>
      </c>
      <c r="I2355" s="219"/>
      <c r="J2355" s="220">
        <f>ROUND(I2355*H2355,2)</f>
        <v>0</v>
      </c>
      <c r="K2355" s="216" t="s">
        <v>164</v>
      </c>
      <c r="L2355" s="44"/>
      <c r="M2355" s="221" t="s">
        <v>1</v>
      </c>
      <c r="N2355" s="222" t="s">
        <v>43</v>
      </c>
      <c r="O2355" s="91"/>
      <c r="P2355" s="223">
        <f>O2355*H2355</f>
        <v>0</v>
      </c>
      <c r="Q2355" s="223">
        <v>0.00611</v>
      </c>
      <c r="R2355" s="223">
        <f>Q2355*H2355</f>
        <v>0.40356549999999997</v>
      </c>
      <c r="S2355" s="223">
        <v>0</v>
      </c>
      <c r="T2355" s="224">
        <f>S2355*H2355</f>
        <v>0</v>
      </c>
      <c r="U2355" s="38"/>
      <c r="V2355" s="38"/>
      <c r="W2355" s="38"/>
      <c r="X2355" s="38"/>
      <c r="Y2355" s="38"/>
      <c r="Z2355" s="38"/>
      <c r="AA2355" s="38"/>
      <c r="AB2355" s="38"/>
      <c r="AC2355" s="38"/>
      <c r="AD2355" s="38"/>
      <c r="AE2355" s="38"/>
      <c r="AR2355" s="225" t="s">
        <v>254</v>
      </c>
      <c r="AT2355" s="225" t="s">
        <v>160</v>
      </c>
      <c r="AU2355" s="225" t="s">
        <v>87</v>
      </c>
      <c r="AY2355" s="17" t="s">
        <v>157</v>
      </c>
      <c r="BE2355" s="226">
        <f>IF(N2355="základní",J2355,0)</f>
        <v>0</v>
      </c>
      <c r="BF2355" s="226">
        <f>IF(N2355="snížená",J2355,0)</f>
        <v>0</v>
      </c>
      <c r="BG2355" s="226">
        <f>IF(N2355="zákl. přenesená",J2355,0)</f>
        <v>0</v>
      </c>
      <c r="BH2355" s="226">
        <f>IF(N2355="sníž. přenesená",J2355,0)</f>
        <v>0</v>
      </c>
      <c r="BI2355" s="226">
        <f>IF(N2355="nulová",J2355,0)</f>
        <v>0</v>
      </c>
      <c r="BJ2355" s="17" t="s">
        <v>85</v>
      </c>
      <c r="BK2355" s="226">
        <f>ROUND(I2355*H2355,2)</f>
        <v>0</v>
      </c>
      <c r="BL2355" s="17" t="s">
        <v>254</v>
      </c>
      <c r="BM2355" s="225" t="s">
        <v>4028</v>
      </c>
    </row>
    <row r="2356" s="14" customFormat="1">
      <c r="A2356" s="14"/>
      <c r="B2356" s="238"/>
      <c r="C2356" s="239"/>
      <c r="D2356" s="229" t="s">
        <v>167</v>
      </c>
      <c r="E2356" s="240" t="s">
        <v>1</v>
      </c>
      <c r="F2356" s="241" t="s">
        <v>4029</v>
      </c>
      <c r="G2356" s="239"/>
      <c r="H2356" s="242">
        <v>3</v>
      </c>
      <c r="I2356" s="243"/>
      <c r="J2356" s="239"/>
      <c r="K2356" s="239"/>
      <c r="L2356" s="244"/>
      <c r="M2356" s="245"/>
      <c r="N2356" s="246"/>
      <c r="O2356" s="246"/>
      <c r="P2356" s="246"/>
      <c r="Q2356" s="246"/>
      <c r="R2356" s="246"/>
      <c r="S2356" s="246"/>
      <c r="T2356" s="247"/>
      <c r="U2356" s="14"/>
      <c r="V2356" s="14"/>
      <c r="W2356" s="14"/>
      <c r="X2356" s="14"/>
      <c r="Y2356" s="14"/>
      <c r="Z2356" s="14"/>
      <c r="AA2356" s="14"/>
      <c r="AB2356" s="14"/>
      <c r="AC2356" s="14"/>
      <c r="AD2356" s="14"/>
      <c r="AE2356" s="14"/>
      <c r="AT2356" s="248" t="s">
        <v>167</v>
      </c>
      <c r="AU2356" s="248" t="s">
        <v>87</v>
      </c>
      <c r="AV2356" s="14" t="s">
        <v>87</v>
      </c>
      <c r="AW2356" s="14" t="s">
        <v>33</v>
      </c>
      <c r="AX2356" s="14" t="s">
        <v>78</v>
      </c>
      <c r="AY2356" s="248" t="s">
        <v>157</v>
      </c>
    </row>
    <row r="2357" s="14" customFormat="1">
      <c r="A2357" s="14"/>
      <c r="B2357" s="238"/>
      <c r="C2357" s="239"/>
      <c r="D2357" s="229" t="s">
        <v>167</v>
      </c>
      <c r="E2357" s="240" t="s">
        <v>1</v>
      </c>
      <c r="F2357" s="241" t="s">
        <v>4030</v>
      </c>
      <c r="G2357" s="239"/>
      <c r="H2357" s="242">
        <v>39.899999999999999</v>
      </c>
      <c r="I2357" s="243"/>
      <c r="J2357" s="239"/>
      <c r="K2357" s="239"/>
      <c r="L2357" s="244"/>
      <c r="M2357" s="245"/>
      <c r="N2357" s="246"/>
      <c r="O2357" s="246"/>
      <c r="P2357" s="246"/>
      <c r="Q2357" s="246"/>
      <c r="R2357" s="246"/>
      <c r="S2357" s="246"/>
      <c r="T2357" s="247"/>
      <c r="U2357" s="14"/>
      <c r="V2357" s="14"/>
      <c r="W2357" s="14"/>
      <c r="X2357" s="14"/>
      <c r="Y2357" s="14"/>
      <c r="Z2357" s="14"/>
      <c r="AA2357" s="14"/>
      <c r="AB2357" s="14"/>
      <c r="AC2357" s="14"/>
      <c r="AD2357" s="14"/>
      <c r="AE2357" s="14"/>
      <c r="AT2357" s="248" t="s">
        <v>167</v>
      </c>
      <c r="AU2357" s="248" t="s">
        <v>87</v>
      </c>
      <c r="AV2357" s="14" t="s">
        <v>87</v>
      </c>
      <c r="AW2357" s="14" t="s">
        <v>33</v>
      </c>
      <c r="AX2357" s="14" t="s">
        <v>78</v>
      </c>
      <c r="AY2357" s="248" t="s">
        <v>157</v>
      </c>
    </row>
    <row r="2358" s="14" customFormat="1">
      <c r="A2358" s="14"/>
      <c r="B2358" s="238"/>
      <c r="C2358" s="239"/>
      <c r="D2358" s="229" t="s">
        <v>167</v>
      </c>
      <c r="E2358" s="240" t="s">
        <v>1</v>
      </c>
      <c r="F2358" s="241" t="s">
        <v>4031</v>
      </c>
      <c r="G2358" s="239"/>
      <c r="H2358" s="242">
        <v>11.699999999999999</v>
      </c>
      <c r="I2358" s="243"/>
      <c r="J2358" s="239"/>
      <c r="K2358" s="239"/>
      <c r="L2358" s="244"/>
      <c r="M2358" s="245"/>
      <c r="N2358" s="246"/>
      <c r="O2358" s="246"/>
      <c r="P2358" s="246"/>
      <c r="Q2358" s="246"/>
      <c r="R2358" s="246"/>
      <c r="S2358" s="246"/>
      <c r="T2358" s="247"/>
      <c r="U2358" s="14"/>
      <c r="V2358" s="14"/>
      <c r="W2358" s="14"/>
      <c r="X2358" s="14"/>
      <c r="Y2358" s="14"/>
      <c r="Z2358" s="14"/>
      <c r="AA2358" s="14"/>
      <c r="AB2358" s="14"/>
      <c r="AC2358" s="14"/>
      <c r="AD2358" s="14"/>
      <c r="AE2358" s="14"/>
      <c r="AT2358" s="248" t="s">
        <v>167</v>
      </c>
      <c r="AU2358" s="248" t="s">
        <v>87</v>
      </c>
      <c r="AV2358" s="14" t="s">
        <v>87</v>
      </c>
      <c r="AW2358" s="14" t="s">
        <v>33</v>
      </c>
      <c r="AX2358" s="14" t="s">
        <v>78</v>
      </c>
      <c r="AY2358" s="248" t="s">
        <v>157</v>
      </c>
    </row>
    <row r="2359" s="14" customFormat="1">
      <c r="A2359" s="14"/>
      <c r="B2359" s="238"/>
      <c r="C2359" s="239"/>
      <c r="D2359" s="229" t="s">
        <v>167</v>
      </c>
      <c r="E2359" s="240" t="s">
        <v>1</v>
      </c>
      <c r="F2359" s="241" t="s">
        <v>4032</v>
      </c>
      <c r="G2359" s="239"/>
      <c r="H2359" s="242">
        <v>1.2</v>
      </c>
      <c r="I2359" s="243"/>
      <c r="J2359" s="239"/>
      <c r="K2359" s="239"/>
      <c r="L2359" s="244"/>
      <c r="M2359" s="245"/>
      <c r="N2359" s="246"/>
      <c r="O2359" s="246"/>
      <c r="P2359" s="246"/>
      <c r="Q2359" s="246"/>
      <c r="R2359" s="246"/>
      <c r="S2359" s="246"/>
      <c r="T2359" s="247"/>
      <c r="U2359" s="14"/>
      <c r="V2359" s="14"/>
      <c r="W2359" s="14"/>
      <c r="X2359" s="14"/>
      <c r="Y2359" s="14"/>
      <c r="Z2359" s="14"/>
      <c r="AA2359" s="14"/>
      <c r="AB2359" s="14"/>
      <c r="AC2359" s="14"/>
      <c r="AD2359" s="14"/>
      <c r="AE2359" s="14"/>
      <c r="AT2359" s="248" t="s">
        <v>167</v>
      </c>
      <c r="AU2359" s="248" t="s">
        <v>87</v>
      </c>
      <c r="AV2359" s="14" t="s">
        <v>87</v>
      </c>
      <c r="AW2359" s="14" t="s">
        <v>33</v>
      </c>
      <c r="AX2359" s="14" t="s">
        <v>78</v>
      </c>
      <c r="AY2359" s="248" t="s">
        <v>157</v>
      </c>
    </row>
    <row r="2360" s="14" customFormat="1">
      <c r="A2360" s="14"/>
      <c r="B2360" s="238"/>
      <c r="C2360" s="239"/>
      <c r="D2360" s="229" t="s">
        <v>167</v>
      </c>
      <c r="E2360" s="240" t="s">
        <v>1</v>
      </c>
      <c r="F2360" s="241" t="s">
        <v>4033</v>
      </c>
      <c r="G2360" s="239"/>
      <c r="H2360" s="242">
        <v>2.7999999999999998</v>
      </c>
      <c r="I2360" s="243"/>
      <c r="J2360" s="239"/>
      <c r="K2360" s="239"/>
      <c r="L2360" s="244"/>
      <c r="M2360" s="245"/>
      <c r="N2360" s="246"/>
      <c r="O2360" s="246"/>
      <c r="P2360" s="246"/>
      <c r="Q2360" s="246"/>
      <c r="R2360" s="246"/>
      <c r="S2360" s="246"/>
      <c r="T2360" s="247"/>
      <c r="U2360" s="14"/>
      <c r="V2360" s="14"/>
      <c r="W2360" s="14"/>
      <c r="X2360" s="14"/>
      <c r="Y2360" s="14"/>
      <c r="Z2360" s="14"/>
      <c r="AA2360" s="14"/>
      <c r="AB2360" s="14"/>
      <c r="AC2360" s="14"/>
      <c r="AD2360" s="14"/>
      <c r="AE2360" s="14"/>
      <c r="AT2360" s="248" t="s">
        <v>167</v>
      </c>
      <c r="AU2360" s="248" t="s">
        <v>87</v>
      </c>
      <c r="AV2360" s="14" t="s">
        <v>87</v>
      </c>
      <c r="AW2360" s="14" t="s">
        <v>33</v>
      </c>
      <c r="AX2360" s="14" t="s">
        <v>78</v>
      </c>
      <c r="AY2360" s="248" t="s">
        <v>157</v>
      </c>
    </row>
    <row r="2361" s="14" customFormat="1">
      <c r="A2361" s="14"/>
      <c r="B2361" s="238"/>
      <c r="C2361" s="239"/>
      <c r="D2361" s="229" t="s">
        <v>167</v>
      </c>
      <c r="E2361" s="240" t="s">
        <v>1</v>
      </c>
      <c r="F2361" s="241" t="s">
        <v>4034</v>
      </c>
      <c r="G2361" s="239"/>
      <c r="H2361" s="242">
        <v>0.90000000000000002</v>
      </c>
      <c r="I2361" s="243"/>
      <c r="J2361" s="239"/>
      <c r="K2361" s="239"/>
      <c r="L2361" s="244"/>
      <c r="M2361" s="245"/>
      <c r="N2361" s="246"/>
      <c r="O2361" s="246"/>
      <c r="P2361" s="246"/>
      <c r="Q2361" s="246"/>
      <c r="R2361" s="246"/>
      <c r="S2361" s="246"/>
      <c r="T2361" s="247"/>
      <c r="U2361" s="14"/>
      <c r="V2361" s="14"/>
      <c r="W2361" s="14"/>
      <c r="X2361" s="14"/>
      <c r="Y2361" s="14"/>
      <c r="Z2361" s="14"/>
      <c r="AA2361" s="14"/>
      <c r="AB2361" s="14"/>
      <c r="AC2361" s="14"/>
      <c r="AD2361" s="14"/>
      <c r="AE2361" s="14"/>
      <c r="AT2361" s="248" t="s">
        <v>167</v>
      </c>
      <c r="AU2361" s="248" t="s">
        <v>87</v>
      </c>
      <c r="AV2361" s="14" t="s">
        <v>87</v>
      </c>
      <c r="AW2361" s="14" t="s">
        <v>33</v>
      </c>
      <c r="AX2361" s="14" t="s">
        <v>78</v>
      </c>
      <c r="AY2361" s="248" t="s">
        <v>157</v>
      </c>
    </row>
    <row r="2362" s="14" customFormat="1">
      <c r="A2362" s="14"/>
      <c r="B2362" s="238"/>
      <c r="C2362" s="239"/>
      <c r="D2362" s="229" t="s">
        <v>167</v>
      </c>
      <c r="E2362" s="240" t="s">
        <v>1</v>
      </c>
      <c r="F2362" s="241" t="s">
        <v>4035</v>
      </c>
      <c r="G2362" s="239"/>
      <c r="H2362" s="242">
        <v>6.5499999999999998</v>
      </c>
      <c r="I2362" s="243"/>
      <c r="J2362" s="239"/>
      <c r="K2362" s="239"/>
      <c r="L2362" s="244"/>
      <c r="M2362" s="245"/>
      <c r="N2362" s="246"/>
      <c r="O2362" s="246"/>
      <c r="P2362" s="246"/>
      <c r="Q2362" s="246"/>
      <c r="R2362" s="246"/>
      <c r="S2362" s="246"/>
      <c r="T2362" s="247"/>
      <c r="U2362" s="14"/>
      <c r="V2362" s="14"/>
      <c r="W2362" s="14"/>
      <c r="X2362" s="14"/>
      <c r="Y2362" s="14"/>
      <c r="Z2362" s="14"/>
      <c r="AA2362" s="14"/>
      <c r="AB2362" s="14"/>
      <c r="AC2362" s="14"/>
      <c r="AD2362" s="14"/>
      <c r="AE2362" s="14"/>
      <c r="AT2362" s="248" t="s">
        <v>167</v>
      </c>
      <c r="AU2362" s="248" t="s">
        <v>87</v>
      </c>
      <c r="AV2362" s="14" t="s">
        <v>87</v>
      </c>
      <c r="AW2362" s="14" t="s">
        <v>33</v>
      </c>
      <c r="AX2362" s="14" t="s">
        <v>78</v>
      </c>
      <c r="AY2362" s="248" t="s">
        <v>157</v>
      </c>
    </row>
    <row r="2363" s="15" customFormat="1">
      <c r="A2363" s="15"/>
      <c r="B2363" s="249"/>
      <c r="C2363" s="250"/>
      <c r="D2363" s="229" t="s">
        <v>167</v>
      </c>
      <c r="E2363" s="251" t="s">
        <v>1</v>
      </c>
      <c r="F2363" s="252" t="s">
        <v>171</v>
      </c>
      <c r="G2363" s="250"/>
      <c r="H2363" s="253">
        <v>66.049999999999997</v>
      </c>
      <c r="I2363" s="254"/>
      <c r="J2363" s="250"/>
      <c r="K2363" s="250"/>
      <c r="L2363" s="255"/>
      <c r="M2363" s="256"/>
      <c r="N2363" s="257"/>
      <c r="O2363" s="257"/>
      <c r="P2363" s="257"/>
      <c r="Q2363" s="257"/>
      <c r="R2363" s="257"/>
      <c r="S2363" s="257"/>
      <c r="T2363" s="258"/>
      <c r="U2363" s="15"/>
      <c r="V2363" s="15"/>
      <c r="W2363" s="15"/>
      <c r="X2363" s="15"/>
      <c r="Y2363" s="15"/>
      <c r="Z2363" s="15"/>
      <c r="AA2363" s="15"/>
      <c r="AB2363" s="15"/>
      <c r="AC2363" s="15"/>
      <c r="AD2363" s="15"/>
      <c r="AE2363" s="15"/>
      <c r="AT2363" s="259" t="s">
        <v>167</v>
      </c>
      <c r="AU2363" s="259" t="s">
        <v>87</v>
      </c>
      <c r="AV2363" s="15" t="s">
        <v>165</v>
      </c>
      <c r="AW2363" s="15" t="s">
        <v>33</v>
      </c>
      <c r="AX2363" s="15" t="s">
        <v>85</v>
      </c>
      <c r="AY2363" s="259" t="s">
        <v>157</v>
      </c>
    </row>
    <row r="2364" s="2" customFormat="1" ht="16.5" customHeight="1">
      <c r="A2364" s="38"/>
      <c r="B2364" s="39"/>
      <c r="C2364" s="260" t="s">
        <v>4036</v>
      </c>
      <c r="D2364" s="260" t="s">
        <v>240</v>
      </c>
      <c r="E2364" s="261" t="s">
        <v>4037</v>
      </c>
      <c r="F2364" s="262" t="s">
        <v>4038</v>
      </c>
      <c r="G2364" s="263" t="s">
        <v>202</v>
      </c>
      <c r="H2364" s="264">
        <v>69.352999999999994</v>
      </c>
      <c r="I2364" s="265"/>
      <c r="J2364" s="266">
        <f>ROUND(I2364*H2364,2)</f>
        <v>0</v>
      </c>
      <c r="K2364" s="262" t="s">
        <v>164</v>
      </c>
      <c r="L2364" s="267"/>
      <c r="M2364" s="268" t="s">
        <v>1</v>
      </c>
      <c r="N2364" s="269" t="s">
        <v>43</v>
      </c>
      <c r="O2364" s="91"/>
      <c r="P2364" s="223">
        <f>O2364*H2364</f>
        <v>0</v>
      </c>
      <c r="Q2364" s="223">
        <v>0.00012</v>
      </c>
      <c r="R2364" s="223">
        <f>Q2364*H2364</f>
        <v>0.0083223599999999991</v>
      </c>
      <c r="S2364" s="223">
        <v>0</v>
      </c>
      <c r="T2364" s="224">
        <f>S2364*H2364</f>
        <v>0</v>
      </c>
      <c r="U2364" s="38"/>
      <c r="V2364" s="38"/>
      <c r="W2364" s="38"/>
      <c r="X2364" s="38"/>
      <c r="Y2364" s="38"/>
      <c r="Z2364" s="38"/>
      <c r="AA2364" s="38"/>
      <c r="AB2364" s="38"/>
      <c r="AC2364" s="38"/>
      <c r="AD2364" s="38"/>
      <c r="AE2364" s="38"/>
      <c r="AR2364" s="225" t="s">
        <v>367</v>
      </c>
      <c r="AT2364" s="225" t="s">
        <v>240</v>
      </c>
      <c r="AU2364" s="225" t="s">
        <v>87</v>
      </c>
      <c r="AY2364" s="17" t="s">
        <v>157</v>
      </c>
      <c r="BE2364" s="226">
        <f>IF(N2364="základní",J2364,0)</f>
        <v>0</v>
      </c>
      <c r="BF2364" s="226">
        <f>IF(N2364="snížená",J2364,0)</f>
        <v>0</v>
      </c>
      <c r="BG2364" s="226">
        <f>IF(N2364="zákl. přenesená",J2364,0)</f>
        <v>0</v>
      </c>
      <c r="BH2364" s="226">
        <f>IF(N2364="sníž. přenesená",J2364,0)</f>
        <v>0</v>
      </c>
      <c r="BI2364" s="226">
        <f>IF(N2364="nulová",J2364,0)</f>
        <v>0</v>
      </c>
      <c r="BJ2364" s="17" t="s">
        <v>85</v>
      </c>
      <c r="BK2364" s="226">
        <f>ROUND(I2364*H2364,2)</f>
        <v>0</v>
      </c>
      <c r="BL2364" s="17" t="s">
        <v>254</v>
      </c>
      <c r="BM2364" s="225" t="s">
        <v>4039</v>
      </c>
    </row>
    <row r="2365" s="14" customFormat="1">
      <c r="A2365" s="14"/>
      <c r="B2365" s="238"/>
      <c r="C2365" s="239"/>
      <c r="D2365" s="229" t="s">
        <v>167</v>
      </c>
      <c r="E2365" s="239"/>
      <c r="F2365" s="241" t="s">
        <v>4040</v>
      </c>
      <c r="G2365" s="239"/>
      <c r="H2365" s="242">
        <v>69.352999999999994</v>
      </c>
      <c r="I2365" s="243"/>
      <c r="J2365" s="239"/>
      <c r="K2365" s="239"/>
      <c r="L2365" s="244"/>
      <c r="M2365" s="245"/>
      <c r="N2365" s="246"/>
      <c r="O2365" s="246"/>
      <c r="P2365" s="246"/>
      <c r="Q2365" s="246"/>
      <c r="R2365" s="246"/>
      <c r="S2365" s="246"/>
      <c r="T2365" s="247"/>
      <c r="U2365" s="14"/>
      <c r="V2365" s="14"/>
      <c r="W2365" s="14"/>
      <c r="X2365" s="14"/>
      <c r="Y2365" s="14"/>
      <c r="Z2365" s="14"/>
      <c r="AA2365" s="14"/>
      <c r="AB2365" s="14"/>
      <c r="AC2365" s="14"/>
      <c r="AD2365" s="14"/>
      <c r="AE2365" s="14"/>
      <c r="AT2365" s="248" t="s">
        <v>167</v>
      </c>
      <c r="AU2365" s="248" t="s">
        <v>87</v>
      </c>
      <c r="AV2365" s="14" t="s">
        <v>87</v>
      </c>
      <c r="AW2365" s="14" t="s">
        <v>4</v>
      </c>
      <c r="AX2365" s="14" t="s">
        <v>85</v>
      </c>
      <c r="AY2365" s="248" t="s">
        <v>157</v>
      </c>
    </row>
    <row r="2366" s="2" customFormat="1" ht="24.15" customHeight="1">
      <c r="A2366" s="38"/>
      <c r="B2366" s="39"/>
      <c r="C2366" s="214" t="s">
        <v>4041</v>
      </c>
      <c r="D2366" s="214" t="s">
        <v>160</v>
      </c>
      <c r="E2366" s="215" t="s">
        <v>4042</v>
      </c>
      <c r="F2366" s="216" t="s">
        <v>4043</v>
      </c>
      <c r="G2366" s="217" t="s">
        <v>202</v>
      </c>
      <c r="H2366" s="218">
        <v>228.37799999999999</v>
      </c>
      <c r="I2366" s="219"/>
      <c r="J2366" s="220">
        <f>ROUND(I2366*H2366,2)</f>
        <v>0</v>
      </c>
      <c r="K2366" s="216" t="s">
        <v>164</v>
      </c>
      <c r="L2366" s="44"/>
      <c r="M2366" s="221" t="s">
        <v>1</v>
      </c>
      <c r="N2366" s="222" t="s">
        <v>43</v>
      </c>
      <c r="O2366" s="91"/>
      <c r="P2366" s="223">
        <f>O2366*H2366</f>
        <v>0</v>
      </c>
      <c r="Q2366" s="223">
        <v>0.00611</v>
      </c>
      <c r="R2366" s="223">
        <f>Q2366*H2366</f>
        <v>1.39538958</v>
      </c>
      <c r="S2366" s="223">
        <v>0</v>
      </c>
      <c r="T2366" s="224">
        <f>S2366*H2366</f>
        <v>0</v>
      </c>
      <c r="U2366" s="38"/>
      <c r="V2366" s="38"/>
      <c r="W2366" s="38"/>
      <c r="X2366" s="38"/>
      <c r="Y2366" s="38"/>
      <c r="Z2366" s="38"/>
      <c r="AA2366" s="38"/>
      <c r="AB2366" s="38"/>
      <c r="AC2366" s="38"/>
      <c r="AD2366" s="38"/>
      <c r="AE2366" s="38"/>
      <c r="AR2366" s="225" t="s">
        <v>254</v>
      </c>
      <c r="AT2366" s="225" t="s">
        <v>160</v>
      </c>
      <c r="AU2366" s="225" t="s">
        <v>87</v>
      </c>
      <c r="AY2366" s="17" t="s">
        <v>157</v>
      </c>
      <c r="BE2366" s="226">
        <f>IF(N2366="základní",J2366,0)</f>
        <v>0</v>
      </c>
      <c r="BF2366" s="226">
        <f>IF(N2366="snížená",J2366,0)</f>
        <v>0</v>
      </c>
      <c r="BG2366" s="226">
        <f>IF(N2366="zákl. přenesená",J2366,0)</f>
        <v>0</v>
      </c>
      <c r="BH2366" s="226">
        <f>IF(N2366="sníž. přenesená",J2366,0)</f>
        <v>0</v>
      </c>
      <c r="BI2366" s="226">
        <f>IF(N2366="nulová",J2366,0)</f>
        <v>0</v>
      </c>
      <c r="BJ2366" s="17" t="s">
        <v>85</v>
      </c>
      <c r="BK2366" s="226">
        <f>ROUND(I2366*H2366,2)</f>
        <v>0</v>
      </c>
      <c r="BL2366" s="17" t="s">
        <v>254</v>
      </c>
      <c r="BM2366" s="225" t="s">
        <v>4044</v>
      </c>
    </row>
    <row r="2367" s="13" customFormat="1">
      <c r="A2367" s="13"/>
      <c r="B2367" s="227"/>
      <c r="C2367" s="228"/>
      <c r="D2367" s="229" t="s">
        <v>167</v>
      </c>
      <c r="E2367" s="230" t="s">
        <v>1</v>
      </c>
      <c r="F2367" s="231" t="s">
        <v>189</v>
      </c>
      <c r="G2367" s="228"/>
      <c r="H2367" s="230" t="s">
        <v>1</v>
      </c>
      <c r="I2367" s="232"/>
      <c r="J2367" s="228"/>
      <c r="K2367" s="228"/>
      <c r="L2367" s="233"/>
      <c r="M2367" s="234"/>
      <c r="N2367" s="235"/>
      <c r="O2367" s="235"/>
      <c r="P2367" s="235"/>
      <c r="Q2367" s="235"/>
      <c r="R2367" s="235"/>
      <c r="S2367" s="235"/>
      <c r="T2367" s="236"/>
      <c r="U2367" s="13"/>
      <c r="V2367" s="13"/>
      <c r="W2367" s="13"/>
      <c r="X2367" s="13"/>
      <c r="Y2367" s="13"/>
      <c r="Z2367" s="13"/>
      <c r="AA2367" s="13"/>
      <c r="AB2367" s="13"/>
      <c r="AC2367" s="13"/>
      <c r="AD2367" s="13"/>
      <c r="AE2367" s="13"/>
      <c r="AT2367" s="237" t="s">
        <v>167</v>
      </c>
      <c r="AU2367" s="237" t="s">
        <v>87</v>
      </c>
      <c r="AV2367" s="13" t="s">
        <v>85</v>
      </c>
      <c r="AW2367" s="13" t="s">
        <v>33</v>
      </c>
      <c r="AX2367" s="13" t="s">
        <v>78</v>
      </c>
      <c r="AY2367" s="237" t="s">
        <v>157</v>
      </c>
    </row>
    <row r="2368" s="14" customFormat="1">
      <c r="A2368" s="14"/>
      <c r="B2368" s="238"/>
      <c r="C2368" s="239"/>
      <c r="D2368" s="229" t="s">
        <v>167</v>
      </c>
      <c r="E2368" s="240" t="s">
        <v>1</v>
      </c>
      <c r="F2368" s="241" t="s">
        <v>4045</v>
      </c>
      <c r="G2368" s="239"/>
      <c r="H2368" s="242">
        <v>15.525</v>
      </c>
      <c r="I2368" s="243"/>
      <c r="J2368" s="239"/>
      <c r="K2368" s="239"/>
      <c r="L2368" s="244"/>
      <c r="M2368" s="245"/>
      <c r="N2368" s="246"/>
      <c r="O2368" s="246"/>
      <c r="P2368" s="246"/>
      <c r="Q2368" s="246"/>
      <c r="R2368" s="246"/>
      <c r="S2368" s="246"/>
      <c r="T2368" s="247"/>
      <c r="U2368" s="14"/>
      <c r="V2368" s="14"/>
      <c r="W2368" s="14"/>
      <c r="X2368" s="14"/>
      <c r="Y2368" s="14"/>
      <c r="Z2368" s="14"/>
      <c r="AA2368" s="14"/>
      <c r="AB2368" s="14"/>
      <c r="AC2368" s="14"/>
      <c r="AD2368" s="14"/>
      <c r="AE2368" s="14"/>
      <c r="AT2368" s="248" t="s">
        <v>167</v>
      </c>
      <c r="AU2368" s="248" t="s">
        <v>87</v>
      </c>
      <c r="AV2368" s="14" t="s">
        <v>87</v>
      </c>
      <c r="AW2368" s="14" t="s">
        <v>33</v>
      </c>
      <c r="AX2368" s="14" t="s">
        <v>78</v>
      </c>
      <c r="AY2368" s="248" t="s">
        <v>157</v>
      </c>
    </row>
    <row r="2369" s="14" customFormat="1">
      <c r="A2369" s="14"/>
      <c r="B2369" s="238"/>
      <c r="C2369" s="239"/>
      <c r="D2369" s="229" t="s">
        <v>167</v>
      </c>
      <c r="E2369" s="240" t="s">
        <v>1</v>
      </c>
      <c r="F2369" s="241" t="s">
        <v>4046</v>
      </c>
      <c r="G2369" s="239"/>
      <c r="H2369" s="242">
        <v>4.0999999999999996</v>
      </c>
      <c r="I2369" s="243"/>
      <c r="J2369" s="239"/>
      <c r="K2369" s="239"/>
      <c r="L2369" s="244"/>
      <c r="M2369" s="245"/>
      <c r="N2369" s="246"/>
      <c r="O2369" s="246"/>
      <c r="P2369" s="246"/>
      <c r="Q2369" s="246"/>
      <c r="R2369" s="246"/>
      <c r="S2369" s="246"/>
      <c r="T2369" s="247"/>
      <c r="U2369" s="14"/>
      <c r="V2369" s="14"/>
      <c r="W2369" s="14"/>
      <c r="X2369" s="14"/>
      <c r="Y2369" s="14"/>
      <c r="Z2369" s="14"/>
      <c r="AA2369" s="14"/>
      <c r="AB2369" s="14"/>
      <c r="AC2369" s="14"/>
      <c r="AD2369" s="14"/>
      <c r="AE2369" s="14"/>
      <c r="AT2369" s="248" t="s">
        <v>167</v>
      </c>
      <c r="AU2369" s="248" t="s">
        <v>87</v>
      </c>
      <c r="AV2369" s="14" t="s">
        <v>87</v>
      </c>
      <c r="AW2369" s="14" t="s">
        <v>33</v>
      </c>
      <c r="AX2369" s="14" t="s">
        <v>78</v>
      </c>
      <c r="AY2369" s="248" t="s">
        <v>157</v>
      </c>
    </row>
    <row r="2370" s="14" customFormat="1">
      <c r="A2370" s="14"/>
      <c r="B2370" s="238"/>
      <c r="C2370" s="239"/>
      <c r="D2370" s="229" t="s">
        <v>167</v>
      </c>
      <c r="E2370" s="240" t="s">
        <v>1</v>
      </c>
      <c r="F2370" s="241" t="s">
        <v>4047</v>
      </c>
      <c r="G2370" s="239"/>
      <c r="H2370" s="242">
        <v>4</v>
      </c>
      <c r="I2370" s="243"/>
      <c r="J2370" s="239"/>
      <c r="K2370" s="239"/>
      <c r="L2370" s="244"/>
      <c r="M2370" s="245"/>
      <c r="N2370" s="246"/>
      <c r="O2370" s="246"/>
      <c r="P2370" s="246"/>
      <c r="Q2370" s="246"/>
      <c r="R2370" s="246"/>
      <c r="S2370" s="246"/>
      <c r="T2370" s="247"/>
      <c r="U2370" s="14"/>
      <c r="V2370" s="14"/>
      <c r="W2370" s="14"/>
      <c r="X2370" s="14"/>
      <c r="Y2370" s="14"/>
      <c r="Z2370" s="14"/>
      <c r="AA2370" s="14"/>
      <c r="AB2370" s="14"/>
      <c r="AC2370" s="14"/>
      <c r="AD2370" s="14"/>
      <c r="AE2370" s="14"/>
      <c r="AT2370" s="248" t="s">
        <v>167</v>
      </c>
      <c r="AU2370" s="248" t="s">
        <v>87</v>
      </c>
      <c r="AV2370" s="14" t="s">
        <v>87</v>
      </c>
      <c r="AW2370" s="14" t="s">
        <v>33</v>
      </c>
      <c r="AX2370" s="14" t="s">
        <v>78</v>
      </c>
      <c r="AY2370" s="248" t="s">
        <v>157</v>
      </c>
    </row>
    <row r="2371" s="14" customFormat="1">
      <c r="A2371" s="14"/>
      <c r="B2371" s="238"/>
      <c r="C2371" s="239"/>
      <c r="D2371" s="229" t="s">
        <v>167</v>
      </c>
      <c r="E2371" s="240" t="s">
        <v>1</v>
      </c>
      <c r="F2371" s="241" t="s">
        <v>4048</v>
      </c>
      <c r="G2371" s="239"/>
      <c r="H2371" s="242">
        <v>5.5129999999999999</v>
      </c>
      <c r="I2371" s="243"/>
      <c r="J2371" s="239"/>
      <c r="K2371" s="239"/>
      <c r="L2371" s="244"/>
      <c r="M2371" s="245"/>
      <c r="N2371" s="246"/>
      <c r="O2371" s="246"/>
      <c r="P2371" s="246"/>
      <c r="Q2371" s="246"/>
      <c r="R2371" s="246"/>
      <c r="S2371" s="246"/>
      <c r="T2371" s="247"/>
      <c r="U2371" s="14"/>
      <c r="V2371" s="14"/>
      <c r="W2371" s="14"/>
      <c r="X2371" s="14"/>
      <c r="Y2371" s="14"/>
      <c r="Z2371" s="14"/>
      <c r="AA2371" s="14"/>
      <c r="AB2371" s="14"/>
      <c r="AC2371" s="14"/>
      <c r="AD2371" s="14"/>
      <c r="AE2371" s="14"/>
      <c r="AT2371" s="248" t="s">
        <v>167</v>
      </c>
      <c r="AU2371" s="248" t="s">
        <v>87</v>
      </c>
      <c r="AV2371" s="14" t="s">
        <v>87</v>
      </c>
      <c r="AW2371" s="14" t="s">
        <v>33</v>
      </c>
      <c r="AX2371" s="14" t="s">
        <v>78</v>
      </c>
      <c r="AY2371" s="248" t="s">
        <v>157</v>
      </c>
    </row>
    <row r="2372" s="14" customFormat="1">
      <c r="A2372" s="14"/>
      <c r="B2372" s="238"/>
      <c r="C2372" s="239"/>
      <c r="D2372" s="229" t="s">
        <v>167</v>
      </c>
      <c r="E2372" s="240" t="s">
        <v>1</v>
      </c>
      <c r="F2372" s="241" t="s">
        <v>4049</v>
      </c>
      <c r="G2372" s="239"/>
      <c r="H2372" s="242">
        <v>3.9950000000000001</v>
      </c>
      <c r="I2372" s="243"/>
      <c r="J2372" s="239"/>
      <c r="K2372" s="239"/>
      <c r="L2372" s="244"/>
      <c r="M2372" s="245"/>
      <c r="N2372" s="246"/>
      <c r="O2372" s="246"/>
      <c r="P2372" s="246"/>
      <c r="Q2372" s="246"/>
      <c r="R2372" s="246"/>
      <c r="S2372" s="246"/>
      <c r="T2372" s="247"/>
      <c r="U2372" s="14"/>
      <c r="V2372" s="14"/>
      <c r="W2372" s="14"/>
      <c r="X2372" s="14"/>
      <c r="Y2372" s="14"/>
      <c r="Z2372" s="14"/>
      <c r="AA2372" s="14"/>
      <c r="AB2372" s="14"/>
      <c r="AC2372" s="14"/>
      <c r="AD2372" s="14"/>
      <c r="AE2372" s="14"/>
      <c r="AT2372" s="248" t="s">
        <v>167</v>
      </c>
      <c r="AU2372" s="248" t="s">
        <v>87</v>
      </c>
      <c r="AV2372" s="14" t="s">
        <v>87</v>
      </c>
      <c r="AW2372" s="14" t="s">
        <v>33</v>
      </c>
      <c r="AX2372" s="14" t="s">
        <v>78</v>
      </c>
      <c r="AY2372" s="248" t="s">
        <v>157</v>
      </c>
    </row>
    <row r="2373" s="14" customFormat="1">
      <c r="A2373" s="14"/>
      <c r="B2373" s="238"/>
      <c r="C2373" s="239"/>
      <c r="D2373" s="229" t="s">
        <v>167</v>
      </c>
      <c r="E2373" s="240" t="s">
        <v>1</v>
      </c>
      <c r="F2373" s="241" t="s">
        <v>4050</v>
      </c>
      <c r="G2373" s="239"/>
      <c r="H2373" s="242">
        <v>3.7000000000000002</v>
      </c>
      <c r="I2373" s="243"/>
      <c r="J2373" s="239"/>
      <c r="K2373" s="239"/>
      <c r="L2373" s="244"/>
      <c r="M2373" s="245"/>
      <c r="N2373" s="246"/>
      <c r="O2373" s="246"/>
      <c r="P2373" s="246"/>
      <c r="Q2373" s="246"/>
      <c r="R2373" s="246"/>
      <c r="S2373" s="246"/>
      <c r="T2373" s="247"/>
      <c r="U2373" s="14"/>
      <c r="V2373" s="14"/>
      <c r="W2373" s="14"/>
      <c r="X2373" s="14"/>
      <c r="Y2373" s="14"/>
      <c r="Z2373" s="14"/>
      <c r="AA2373" s="14"/>
      <c r="AB2373" s="14"/>
      <c r="AC2373" s="14"/>
      <c r="AD2373" s="14"/>
      <c r="AE2373" s="14"/>
      <c r="AT2373" s="248" t="s">
        <v>167</v>
      </c>
      <c r="AU2373" s="248" t="s">
        <v>87</v>
      </c>
      <c r="AV2373" s="14" t="s">
        <v>87</v>
      </c>
      <c r="AW2373" s="14" t="s">
        <v>33</v>
      </c>
      <c r="AX2373" s="14" t="s">
        <v>78</v>
      </c>
      <c r="AY2373" s="248" t="s">
        <v>157</v>
      </c>
    </row>
    <row r="2374" s="14" customFormat="1">
      <c r="A2374" s="14"/>
      <c r="B2374" s="238"/>
      <c r="C2374" s="239"/>
      <c r="D2374" s="229" t="s">
        <v>167</v>
      </c>
      <c r="E2374" s="240" t="s">
        <v>1</v>
      </c>
      <c r="F2374" s="241" t="s">
        <v>4051</v>
      </c>
      <c r="G2374" s="239"/>
      <c r="H2374" s="242">
        <v>10</v>
      </c>
      <c r="I2374" s="243"/>
      <c r="J2374" s="239"/>
      <c r="K2374" s="239"/>
      <c r="L2374" s="244"/>
      <c r="M2374" s="245"/>
      <c r="N2374" s="246"/>
      <c r="O2374" s="246"/>
      <c r="P2374" s="246"/>
      <c r="Q2374" s="246"/>
      <c r="R2374" s="246"/>
      <c r="S2374" s="246"/>
      <c r="T2374" s="247"/>
      <c r="U2374" s="14"/>
      <c r="V2374" s="14"/>
      <c r="W2374" s="14"/>
      <c r="X2374" s="14"/>
      <c r="Y2374" s="14"/>
      <c r="Z2374" s="14"/>
      <c r="AA2374" s="14"/>
      <c r="AB2374" s="14"/>
      <c r="AC2374" s="14"/>
      <c r="AD2374" s="14"/>
      <c r="AE2374" s="14"/>
      <c r="AT2374" s="248" t="s">
        <v>167</v>
      </c>
      <c r="AU2374" s="248" t="s">
        <v>87</v>
      </c>
      <c r="AV2374" s="14" t="s">
        <v>87</v>
      </c>
      <c r="AW2374" s="14" t="s">
        <v>33</v>
      </c>
      <c r="AX2374" s="14" t="s">
        <v>78</v>
      </c>
      <c r="AY2374" s="248" t="s">
        <v>157</v>
      </c>
    </row>
    <row r="2375" s="14" customFormat="1">
      <c r="A2375" s="14"/>
      <c r="B2375" s="238"/>
      <c r="C2375" s="239"/>
      <c r="D2375" s="229" t="s">
        <v>167</v>
      </c>
      <c r="E2375" s="240" t="s">
        <v>1</v>
      </c>
      <c r="F2375" s="241" t="s">
        <v>4052</v>
      </c>
      <c r="G2375" s="239"/>
      <c r="H2375" s="242">
        <v>10</v>
      </c>
      <c r="I2375" s="243"/>
      <c r="J2375" s="239"/>
      <c r="K2375" s="239"/>
      <c r="L2375" s="244"/>
      <c r="M2375" s="245"/>
      <c r="N2375" s="246"/>
      <c r="O2375" s="246"/>
      <c r="P2375" s="246"/>
      <c r="Q2375" s="246"/>
      <c r="R2375" s="246"/>
      <c r="S2375" s="246"/>
      <c r="T2375" s="247"/>
      <c r="U2375" s="14"/>
      <c r="V2375" s="14"/>
      <c r="W2375" s="14"/>
      <c r="X2375" s="14"/>
      <c r="Y2375" s="14"/>
      <c r="Z2375" s="14"/>
      <c r="AA2375" s="14"/>
      <c r="AB2375" s="14"/>
      <c r="AC2375" s="14"/>
      <c r="AD2375" s="14"/>
      <c r="AE2375" s="14"/>
      <c r="AT2375" s="248" t="s">
        <v>167</v>
      </c>
      <c r="AU2375" s="248" t="s">
        <v>87</v>
      </c>
      <c r="AV2375" s="14" t="s">
        <v>87</v>
      </c>
      <c r="AW2375" s="14" t="s">
        <v>33</v>
      </c>
      <c r="AX2375" s="14" t="s">
        <v>78</v>
      </c>
      <c r="AY2375" s="248" t="s">
        <v>157</v>
      </c>
    </row>
    <row r="2376" s="14" customFormat="1">
      <c r="A2376" s="14"/>
      <c r="B2376" s="238"/>
      <c r="C2376" s="239"/>
      <c r="D2376" s="229" t="s">
        <v>167</v>
      </c>
      <c r="E2376" s="240" t="s">
        <v>1</v>
      </c>
      <c r="F2376" s="241" t="s">
        <v>4053</v>
      </c>
      <c r="G2376" s="239"/>
      <c r="H2376" s="242">
        <v>4.0999999999999996</v>
      </c>
      <c r="I2376" s="243"/>
      <c r="J2376" s="239"/>
      <c r="K2376" s="239"/>
      <c r="L2376" s="244"/>
      <c r="M2376" s="245"/>
      <c r="N2376" s="246"/>
      <c r="O2376" s="246"/>
      <c r="P2376" s="246"/>
      <c r="Q2376" s="246"/>
      <c r="R2376" s="246"/>
      <c r="S2376" s="246"/>
      <c r="T2376" s="247"/>
      <c r="U2376" s="14"/>
      <c r="V2376" s="14"/>
      <c r="W2376" s="14"/>
      <c r="X2376" s="14"/>
      <c r="Y2376" s="14"/>
      <c r="Z2376" s="14"/>
      <c r="AA2376" s="14"/>
      <c r="AB2376" s="14"/>
      <c r="AC2376" s="14"/>
      <c r="AD2376" s="14"/>
      <c r="AE2376" s="14"/>
      <c r="AT2376" s="248" t="s">
        <v>167</v>
      </c>
      <c r="AU2376" s="248" t="s">
        <v>87</v>
      </c>
      <c r="AV2376" s="14" t="s">
        <v>87</v>
      </c>
      <c r="AW2376" s="14" t="s">
        <v>33</v>
      </c>
      <c r="AX2376" s="14" t="s">
        <v>78</v>
      </c>
      <c r="AY2376" s="248" t="s">
        <v>157</v>
      </c>
    </row>
    <row r="2377" s="14" customFormat="1">
      <c r="A2377" s="14"/>
      <c r="B2377" s="238"/>
      <c r="C2377" s="239"/>
      <c r="D2377" s="229" t="s">
        <v>167</v>
      </c>
      <c r="E2377" s="240" t="s">
        <v>1</v>
      </c>
      <c r="F2377" s="241" t="s">
        <v>4054</v>
      </c>
      <c r="G2377" s="239"/>
      <c r="H2377" s="242">
        <v>3.1000000000000001</v>
      </c>
      <c r="I2377" s="243"/>
      <c r="J2377" s="239"/>
      <c r="K2377" s="239"/>
      <c r="L2377" s="244"/>
      <c r="M2377" s="245"/>
      <c r="N2377" s="246"/>
      <c r="O2377" s="246"/>
      <c r="P2377" s="246"/>
      <c r="Q2377" s="246"/>
      <c r="R2377" s="246"/>
      <c r="S2377" s="246"/>
      <c r="T2377" s="247"/>
      <c r="U2377" s="14"/>
      <c r="V2377" s="14"/>
      <c r="W2377" s="14"/>
      <c r="X2377" s="14"/>
      <c r="Y2377" s="14"/>
      <c r="Z2377" s="14"/>
      <c r="AA2377" s="14"/>
      <c r="AB2377" s="14"/>
      <c r="AC2377" s="14"/>
      <c r="AD2377" s="14"/>
      <c r="AE2377" s="14"/>
      <c r="AT2377" s="248" t="s">
        <v>167</v>
      </c>
      <c r="AU2377" s="248" t="s">
        <v>87</v>
      </c>
      <c r="AV2377" s="14" t="s">
        <v>87</v>
      </c>
      <c r="AW2377" s="14" t="s">
        <v>33</v>
      </c>
      <c r="AX2377" s="14" t="s">
        <v>78</v>
      </c>
      <c r="AY2377" s="248" t="s">
        <v>157</v>
      </c>
    </row>
    <row r="2378" s="14" customFormat="1">
      <c r="A2378" s="14"/>
      <c r="B2378" s="238"/>
      <c r="C2378" s="239"/>
      <c r="D2378" s="229" t="s">
        <v>167</v>
      </c>
      <c r="E2378" s="240" t="s">
        <v>1</v>
      </c>
      <c r="F2378" s="241" t="s">
        <v>4055</v>
      </c>
      <c r="G2378" s="239"/>
      <c r="H2378" s="242">
        <v>4.2999999999999998</v>
      </c>
      <c r="I2378" s="243"/>
      <c r="J2378" s="239"/>
      <c r="K2378" s="239"/>
      <c r="L2378" s="244"/>
      <c r="M2378" s="245"/>
      <c r="N2378" s="246"/>
      <c r="O2378" s="246"/>
      <c r="P2378" s="246"/>
      <c r="Q2378" s="246"/>
      <c r="R2378" s="246"/>
      <c r="S2378" s="246"/>
      <c r="T2378" s="247"/>
      <c r="U2378" s="14"/>
      <c r="V2378" s="14"/>
      <c r="W2378" s="14"/>
      <c r="X2378" s="14"/>
      <c r="Y2378" s="14"/>
      <c r="Z2378" s="14"/>
      <c r="AA2378" s="14"/>
      <c r="AB2378" s="14"/>
      <c r="AC2378" s="14"/>
      <c r="AD2378" s="14"/>
      <c r="AE2378" s="14"/>
      <c r="AT2378" s="248" t="s">
        <v>167</v>
      </c>
      <c r="AU2378" s="248" t="s">
        <v>87</v>
      </c>
      <c r="AV2378" s="14" t="s">
        <v>87</v>
      </c>
      <c r="AW2378" s="14" t="s">
        <v>33</v>
      </c>
      <c r="AX2378" s="14" t="s">
        <v>78</v>
      </c>
      <c r="AY2378" s="248" t="s">
        <v>157</v>
      </c>
    </row>
    <row r="2379" s="14" customFormat="1">
      <c r="A2379" s="14"/>
      <c r="B2379" s="238"/>
      <c r="C2379" s="239"/>
      <c r="D2379" s="229" t="s">
        <v>167</v>
      </c>
      <c r="E2379" s="240" t="s">
        <v>1</v>
      </c>
      <c r="F2379" s="241" t="s">
        <v>4055</v>
      </c>
      <c r="G2379" s="239"/>
      <c r="H2379" s="242">
        <v>4.2999999999999998</v>
      </c>
      <c r="I2379" s="243"/>
      <c r="J2379" s="239"/>
      <c r="K2379" s="239"/>
      <c r="L2379" s="244"/>
      <c r="M2379" s="245"/>
      <c r="N2379" s="246"/>
      <c r="O2379" s="246"/>
      <c r="P2379" s="246"/>
      <c r="Q2379" s="246"/>
      <c r="R2379" s="246"/>
      <c r="S2379" s="246"/>
      <c r="T2379" s="247"/>
      <c r="U2379" s="14"/>
      <c r="V2379" s="14"/>
      <c r="W2379" s="14"/>
      <c r="X2379" s="14"/>
      <c r="Y2379" s="14"/>
      <c r="Z2379" s="14"/>
      <c r="AA2379" s="14"/>
      <c r="AB2379" s="14"/>
      <c r="AC2379" s="14"/>
      <c r="AD2379" s="14"/>
      <c r="AE2379" s="14"/>
      <c r="AT2379" s="248" t="s">
        <v>167</v>
      </c>
      <c r="AU2379" s="248" t="s">
        <v>87</v>
      </c>
      <c r="AV2379" s="14" t="s">
        <v>87</v>
      </c>
      <c r="AW2379" s="14" t="s">
        <v>33</v>
      </c>
      <c r="AX2379" s="14" t="s">
        <v>78</v>
      </c>
      <c r="AY2379" s="248" t="s">
        <v>157</v>
      </c>
    </row>
    <row r="2380" s="14" customFormat="1">
      <c r="A2380" s="14"/>
      <c r="B2380" s="238"/>
      <c r="C2380" s="239"/>
      <c r="D2380" s="229" t="s">
        <v>167</v>
      </c>
      <c r="E2380" s="240" t="s">
        <v>1</v>
      </c>
      <c r="F2380" s="241" t="s">
        <v>4056</v>
      </c>
      <c r="G2380" s="239"/>
      <c r="H2380" s="242">
        <v>4</v>
      </c>
      <c r="I2380" s="243"/>
      <c r="J2380" s="239"/>
      <c r="K2380" s="239"/>
      <c r="L2380" s="244"/>
      <c r="M2380" s="245"/>
      <c r="N2380" s="246"/>
      <c r="O2380" s="246"/>
      <c r="P2380" s="246"/>
      <c r="Q2380" s="246"/>
      <c r="R2380" s="246"/>
      <c r="S2380" s="246"/>
      <c r="T2380" s="247"/>
      <c r="U2380" s="14"/>
      <c r="V2380" s="14"/>
      <c r="W2380" s="14"/>
      <c r="X2380" s="14"/>
      <c r="Y2380" s="14"/>
      <c r="Z2380" s="14"/>
      <c r="AA2380" s="14"/>
      <c r="AB2380" s="14"/>
      <c r="AC2380" s="14"/>
      <c r="AD2380" s="14"/>
      <c r="AE2380" s="14"/>
      <c r="AT2380" s="248" t="s">
        <v>167</v>
      </c>
      <c r="AU2380" s="248" t="s">
        <v>87</v>
      </c>
      <c r="AV2380" s="14" t="s">
        <v>87</v>
      </c>
      <c r="AW2380" s="14" t="s">
        <v>33</v>
      </c>
      <c r="AX2380" s="14" t="s">
        <v>78</v>
      </c>
      <c r="AY2380" s="248" t="s">
        <v>157</v>
      </c>
    </row>
    <row r="2381" s="14" customFormat="1">
      <c r="A2381" s="14"/>
      <c r="B2381" s="238"/>
      <c r="C2381" s="239"/>
      <c r="D2381" s="229" t="s">
        <v>167</v>
      </c>
      <c r="E2381" s="240" t="s">
        <v>1</v>
      </c>
      <c r="F2381" s="241" t="s">
        <v>4057</v>
      </c>
      <c r="G2381" s="239"/>
      <c r="H2381" s="242">
        <v>4.0999999999999996</v>
      </c>
      <c r="I2381" s="243"/>
      <c r="J2381" s="239"/>
      <c r="K2381" s="239"/>
      <c r="L2381" s="244"/>
      <c r="M2381" s="245"/>
      <c r="N2381" s="246"/>
      <c r="O2381" s="246"/>
      <c r="P2381" s="246"/>
      <c r="Q2381" s="246"/>
      <c r="R2381" s="246"/>
      <c r="S2381" s="246"/>
      <c r="T2381" s="247"/>
      <c r="U2381" s="14"/>
      <c r="V2381" s="14"/>
      <c r="W2381" s="14"/>
      <c r="X2381" s="14"/>
      <c r="Y2381" s="14"/>
      <c r="Z2381" s="14"/>
      <c r="AA2381" s="14"/>
      <c r="AB2381" s="14"/>
      <c r="AC2381" s="14"/>
      <c r="AD2381" s="14"/>
      <c r="AE2381" s="14"/>
      <c r="AT2381" s="248" t="s">
        <v>167</v>
      </c>
      <c r="AU2381" s="248" t="s">
        <v>87</v>
      </c>
      <c r="AV2381" s="14" t="s">
        <v>87</v>
      </c>
      <c r="AW2381" s="14" t="s">
        <v>33</v>
      </c>
      <c r="AX2381" s="14" t="s">
        <v>78</v>
      </c>
      <c r="AY2381" s="248" t="s">
        <v>157</v>
      </c>
    </row>
    <row r="2382" s="13" customFormat="1">
      <c r="A2382" s="13"/>
      <c r="B2382" s="227"/>
      <c r="C2382" s="228"/>
      <c r="D2382" s="229" t="s">
        <v>167</v>
      </c>
      <c r="E2382" s="230" t="s">
        <v>1</v>
      </c>
      <c r="F2382" s="231" t="s">
        <v>178</v>
      </c>
      <c r="G2382" s="228"/>
      <c r="H2382" s="230" t="s">
        <v>1</v>
      </c>
      <c r="I2382" s="232"/>
      <c r="J2382" s="228"/>
      <c r="K2382" s="228"/>
      <c r="L2382" s="233"/>
      <c r="M2382" s="234"/>
      <c r="N2382" s="235"/>
      <c r="O2382" s="235"/>
      <c r="P2382" s="235"/>
      <c r="Q2382" s="235"/>
      <c r="R2382" s="235"/>
      <c r="S2382" s="235"/>
      <c r="T2382" s="236"/>
      <c r="U2382" s="13"/>
      <c r="V2382" s="13"/>
      <c r="W2382" s="13"/>
      <c r="X2382" s="13"/>
      <c r="Y2382" s="13"/>
      <c r="Z2382" s="13"/>
      <c r="AA2382" s="13"/>
      <c r="AB2382" s="13"/>
      <c r="AC2382" s="13"/>
      <c r="AD2382" s="13"/>
      <c r="AE2382" s="13"/>
      <c r="AT2382" s="237" t="s">
        <v>167</v>
      </c>
      <c r="AU2382" s="237" t="s">
        <v>87</v>
      </c>
      <c r="AV2382" s="13" t="s">
        <v>85</v>
      </c>
      <c r="AW2382" s="13" t="s">
        <v>33</v>
      </c>
      <c r="AX2382" s="13" t="s">
        <v>78</v>
      </c>
      <c r="AY2382" s="237" t="s">
        <v>157</v>
      </c>
    </row>
    <row r="2383" s="14" customFormat="1">
      <c r="A2383" s="14"/>
      <c r="B2383" s="238"/>
      <c r="C2383" s="239"/>
      <c r="D2383" s="229" t="s">
        <v>167</v>
      </c>
      <c r="E2383" s="240" t="s">
        <v>1</v>
      </c>
      <c r="F2383" s="241" t="s">
        <v>4058</v>
      </c>
      <c r="G2383" s="239"/>
      <c r="H2383" s="242">
        <v>2.7949999999999999</v>
      </c>
      <c r="I2383" s="243"/>
      <c r="J2383" s="239"/>
      <c r="K2383" s="239"/>
      <c r="L2383" s="244"/>
      <c r="M2383" s="245"/>
      <c r="N2383" s="246"/>
      <c r="O2383" s="246"/>
      <c r="P2383" s="246"/>
      <c r="Q2383" s="246"/>
      <c r="R2383" s="246"/>
      <c r="S2383" s="246"/>
      <c r="T2383" s="247"/>
      <c r="U2383" s="14"/>
      <c r="V2383" s="14"/>
      <c r="W2383" s="14"/>
      <c r="X2383" s="14"/>
      <c r="Y2383" s="14"/>
      <c r="Z2383" s="14"/>
      <c r="AA2383" s="14"/>
      <c r="AB2383" s="14"/>
      <c r="AC2383" s="14"/>
      <c r="AD2383" s="14"/>
      <c r="AE2383" s="14"/>
      <c r="AT2383" s="248" t="s">
        <v>167</v>
      </c>
      <c r="AU2383" s="248" t="s">
        <v>87</v>
      </c>
      <c r="AV2383" s="14" t="s">
        <v>87</v>
      </c>
      <c r="AW2383" s="14" t="s">
        <v>33</v>
      </c>
      <c r="AX2383" s="14" t="s">
        <v>78</v>
      </c>
      <c r="AY2383" s="248" t="s">
        <v>157</v>
      </c>
    </row>
    <row r="2384" s="14" customFormat="1">
      <c r="A2384" s="14"/>
      <c r="B2384" s="238"/>
      <c r="C2384" s="239"/>
      <c r="D2384" s="229" t="s">
        <v>167</v>
      </c>
      <c r="E2384" s="240" t="s">
        <v>1</v>
      </c>
      <c r="F2384" s="241" t="s">
        <v>4059</v>
      </c>
      <c r="G2384" s="239"/>
      <c r="H2384" s="242">
        <v>15.550000000000001</v>
      </c>
      <c r="I2384" s="243"/>
      <c r="J2384" s="239"/>
      <c r="K2384" s="239"/>
      <c r="L2384" s="244"/>
      <c r="M2384" s="245"/>
      <c r="N2384" s="246"/>
      <c r="O2384" s="246"/>
      <c r="P2384" s="246"/>
      <c r="Q2384" s="246"/>
      <c r="R2384" s="246"/>
      <c r="S2384" s="246"/>
      <c r="T2384" s="247"/>
      <c r="U2384" s="14"/>
      <c r="V2384" s="14"/>
      <c r="W2384" s="14"/>
      <c r="X2384" s="14"/>
      <c r="Y2384" s="14"/>
      <c r="Z2384" s="14"/>
      <c r="AA2384" s="14"/>
      <c r="AB2384" s="14"/>
      <c r="AC2384" s="14"/>
      <c r="AD2384" s="14"/>
      <c r="AE2384" s="14"/>
      <c r="AT2384" s="248" t="s">
        <v>167</v>
      </c>
      <c r="AU2384" s="248" t="s">
        <v>87</v>
      </c>
      <c r="AV2384" s="14" t="s">
        <v>87</v>
      </c>
      <c r="AW2384" s="14" t="s">
        <v>33</v>
      </c>
      <c r="AX2384" s="14" t="s">
        <v>78</v>
      </c>
      <c r="AY2384" s="248" t="s">
        <v>157</v>
      </c>
    </row>
    <row r="2385" s="14" customFormat="1">
      <c r="A2385" s="14"/>
      <c r="B2385" s="238"/>
      <c r="C2385" s="239"/>
      <c r="D2385" s="229" t="s">
        <v>167</v>
      </c>
      <c r="E2385" s="240" t="s">
        <v>1</v>
      </c>
      <c r="F2385" s="241" t="s">
        <v>4060</v>
      </c>
      <c r="G2385" s="239"/>
      <c r="H2385" s="242">
        <v>12.449999999999999</v>
      </c>
      <c r="I2385" s="243"/>
      <c r="J2385" s="239"/>
      <c r="K2385" s="239"/>
      <c r="L2385" s="244"/>
      <c r="M2385" s="245"/>
      <c r="N2385" s="246"/>
      <c r="O2385" s="246"/>
      <c r="P2385" s="246"/>
      <c r="Q2385" s="246"/>
      <c r="R2385" s="246"/>
      <c r="S2385" s="246"/>
      <c r="T2385" s="247"/>
      <c r="U2385" s="14"/>
      <c r="V2385" s="14"/>
      <c r="W2385" s="14"/>
      <c r="X2385" s="14"/>
      <c r="Y2385" s="14"/>
      <c r="Z2385" s="14"/>
      <c r="AA2385" s="14"/>
      <c r="AB2385" s="14"/>
      <c r="AC2385" s="14"/>
      <c r="AD2385" s="14"/>
      <c r="AE2385" s="14"/>
      <c r="AT2385" s="248" t="s">
        <v>167</v>
      </c>
      <c r="AU2385" s="248" t="s">
        <v>87</v>
      </c>
      <c r="AV2385" s="14" t="s">
        <v>87</v>
      </c>
      <c r="AW2385" s="14" t="s">
        <v>33</v>
      </c>
      <c r="AX2385" s="14" t="s">
        <v>78</v>
      </c>
      <c r="AY2385" s="248" t="s">
        <v>157</v>
      </c>
    </row>
    <row r="2386" s="14" customFormat="1">
      <c r="A2386" s="14"/>
      <c r="B2386" s="238"/>
      <c r="C2386" s="239"/>
      <c r="D2386" s="229" t="s">
        <v>167</v>
      </c>
      <c r="E2386" s="240" t="s">
        <v>1</v>
      </c>
      <c r="F2386" s="241" t="s">
        <v>4061</v>
      </c>
      <c r="G2386" s="239"/>
      <c r="H2386" s="242">
        <v>2.3999999999999999</v>
      </c>
      <c r="I2386" s="243"/>
      <c r="J2386" s="239"/>
      <c r="K2386" s="239"/>
      <c r="L2386" s="244"/>
      <c r="M2386" s="245"/>
      <c r="N2386" s="246"/>
      <c r="O2386" s="246"/>
      <c r="P2386" s="246"/>
      <c r="Q2386" s="246"/>
      <c r="R2386" s="246"/>
      <c r="S2386" s="246"/>
      <c r="T2386" s="247"/>
      <c r="U2386" s="14"/>
      <c r="V2386" s="14"/>
      <c r="W2386" s="14"/>
      <c r="X2386" s="14"/>
      <c r="Y2386" s="14"/>
      <c r="Z2386" s="14"/>
      <c r="AA2386" s="14"/>
      <c r="AB2386" s="14"/>
      <c r="AC2386" s="14"/>
      <c r="AD2386" s="14"/>
      <c r="AE2386" s="14"/>
      <c r="AT2386" s="248" t="s">
        <v>167</v>
      </c>
      <c r="AU2386" s="248" t="s">
        <v>87</v>
      </c>
      <c r="AV2386" s="14" t="s">
        <v>87</v>
      </c>
      <c r="AW2386" s="14" t="s">
        <v>33</v>
      </c>
      <c r="AX2386" s="14" t="s">
        <v>78</v>
      </c>
      <c r="AY2386" s="248" t="s">
        <v>157</v>
      </c>
    </row>
    <row r="2387" s="13" customFormat="1">
      <c r="A2387" s="13"/>
      <c r="B2387" s="227"/>
      <c r="C2387" s="228"/>
      <c r="D2387" s="229" t="s">
        <v>167</v>
      </c>
      <c r="E2387" s="230" t="s">
        <v>1</v>
      </c>
      <c r="F2387" s="231" t="s">
        <v>4062</v>
      </c>
      <c r="G2387" s="228"/>
      <c r="H2387" s="230" t="s">
        <v>1</v>
      </c>
      <c r="I2387" s="232"/>
      <c r="J2387" s="228"/>
      <c r="K2387" s="228"/>
      <c r="L2387" s="233"/>
      <c r="M2387" s="234"/>
      <c r="N2387" s="235"/>
      <c r="O2387" s="235"/>
      <c r="P2387" s="235"/>
      <c r="Q2387" s="235"/>
      <c r="R2387" s="235"/>
      <c r="S2387" s="235"/>
      <c r="T2387" s="236"/>
      <c r="U2387" s="13"/>
      <c r="V2387" s="13"/>
      <c r="W2387" s="13"/>
      <c r="X2387" s="13"/>
      <c r="Y2387" s="13"/>
      <c r="Z2387" s="13"/>
      <c r="AA2387" s="13"/>
      <c r="AB2387" s="13"/>
      <c r="AC2387" s="13"/>
      <c r="AD2387" s="13"/>
      <c r="AE2387" s="13"/>
      <c r="AT2387" s="237" t="s">
        <v>167</v>
      </c>
      <c r="AU2387" s="237" t="s">
        <v>87</v>
      </c>
      <c r="AV2387" s="13" t="s">
        <v>85</v>
      </c>
      <c r="AW2387" s="13" t="s">
        <v>33</v>
      </c>
      <c r="AX2387" s="13" t="s">
        <v>78</v>
      </c>
      <c r="AY2387" s="237" t="s">
        <v>157</v>
      </c>
    </row>
    <row r="2388" s="14" customFormat="1">
      <c r="A2388" s="14"/>
      <c r="B2388" s="238"/>
      <c r="C2388" s="239"/>
      <c r="D2388" s="229" t="s">
        <v>167</v>
      </c>
      <c r="E2388" s="240" t="s">
        <v>1</v>
      </c>
      <c r="F2388" s="241" t="s">
        <v>4063</v>
      </c>
      <c r="G2388" s="239"/>
      <c r="H2388" s="242">
        <v>13.6</v>
      </c>
      <c r="I2388" s="243"/>
      <c r="J2388" s="239"/>
      <c r="K2388" s="239"/>
      <c r="L2388" s="244"/>
      <c r="M2388" s="245"/>
      <c r="N2388" s="246"/>
      <c r="O2388" s="246"/>
      <c r="P2388" s="246"/>
      <c r="Q2388" s="246"/>
      <c r="R2388" s="246"/>
      <c r="S2388" s="246"/>
      <c r="T2388" s="247"/>
      <c r="U2388" s="14"/>
      <c r="V2388" s="14"/>
      <c r="W2388" s="14"/>
      <c r="X2388" s="14"/>
      <c r="Y2388" s="14"/>
      <c r="Z2388" s="14"/>
      <c r="AA2388" s="14"/>
      <c r="AB2388" s="14"/>
      <c r="AC2388" s="14"/>
      <c r="AD2388" s="14"/>
      <c r="AE2388" s="14"/>
      <c r="AT2388" s="248" t="s">
        <v>167</v>
      </c>
      <c r="AU2388" s="248" t="s">
        <v>87</v>
      </c>
      <c r="AV2388" s="14" t="s">
        <v>87</v>
      </c>
      <c r="AW2388" s="14" t="s">
        <v>33</v>
      </c>
      <c r="AX2388" s="14" t="s">
        <v>78</v>
      </c>
      <c r="AY2388" s="248" t="s">
        <v>157</v>
      </c>
    </row>
    <row r="2389" s="14" customFormat="1">
      <c r="A2389" s="14"/>
      <c r="B2389" s="238"/>
      <c r="C2389" s="239"/>
      <c r="D2389" s="229" t="s">
        <v>167</v>
      </c>
      <c r="E2389" s="240" t="s">
        <v>1</v>
      </c>
      <c r="F2389" s="241" t="s">
        <v>4064</v>
      </c>
      <c r="G2389" s="239"/>
      <c r="H2389" s="242">
        <v>11.050000000000001</v>
      </c>
      <c r="I2389" s="243"/>
      <c r="J2389" s="239"/>
      <c r="K2389" s="239"/>
      <c r="L2389" s="244"/>
      <c r="M2389" s="245"/>
      <c r="N2389" s="246"/>
      <c r="O2389" s="246"/>
      <c r="P2389" s="246"/>
      <c r="Q2389" s="246"/>
      <c r="R2389" s="246"/>
      <c r="S2389" s="246"/>
      <c r="T2389" s="247"/>
      <c r="U2389" s="14"/>
      <c r="V2389" s="14"/>
      <c r="W2389" s="14"/>
      <c r="X2389" s="14"/>
      <c r="Y2389" s="14"/>
      <c r="Z2389" s="14"/>
      <c r="AA2389" s="14"/>
      <c r="AB2389" s="14"/>
      <c r="AC2389" s="14"/>
      <c r="AD2389" s="14"/>
      <c r="AE2389" s="14"/>
      <c r="AT2389" s="248" t="s">
        <v>167</v>
      </c>
      <c r="AU2389" s="248" t="s">
        <v>87</v>
      </c>
      <c r="AV2389" s="14" t="s">
        <v>87</v>
      </c>
      <c r="AW2389" s="14" t="s">
        <v>33</v>
      </c>
      <c r="AX2389" s="14" t="s">
        <v>78</v>
      </c>
      <c r="AY2389" s="248" t="s">
        <v>157</v>
      </c>
    </row>
    <row r="2390" s="14" customFormat="1">
      <c r="A2390" s="14"/>
      <c r="B2390" s="238"/>
      <c r="C2390" s="239"/>
      <c r="D2390" s="229" t="s">
        <v>167</v>
      </c>
      <c r="E2390" s="240" t="s">
        <v>1</v>
      </c>
      <c r="F2390" s="241" t="s">
        <v>4065</v>
      </c>
      <c r="G2390" s="239"/>
      <c r="H2390" s="242">
        <v>8.6999999999999993</v>
      </c>
      <c r="I2390" s="243"/>
      <c r="J2390" s="239"/>
      <c r="K2390" s="239"/>
      <c r="L2390" s="244"/>
      <c r="M2390" s="245"/>
      <c r="N2390" s="246"/>
      <c r="O2390" s="246"/>
      <c r="P2390" s="246"/>
      <c r="Q2390" s="246"/>
      <c r="R2390" s="246"/>
      <c r="S2390" s="246"/>
      <c r="T2390" s="247"/>
      <c r="U2390" s="14"/>
      <c r="V2390" s="14"/>
      <c r="W2390" s="14"/>
      <c r="X2390" s="14"/>
      <c r="Y2390" s="14"/>
      <c r="Z2390" s="14"/>
      <c r="AA2390" s="14"/>
      <c r="AB2390" s="14"/>
      <c r="AC2390" s="14"/>
      <c r="AD2390" s="14"/>
      <c r="AE2390" s="14"/>
      <c r="AT2390" s="248" t="s">
        <v>167</v>
      </c>
      <c r="AU2390" s="248" t="s">
        <v>87</v>
      </c>
      <c r="AV2390" s="14" t="s">
        <v>87</v>
      </c>
      <c r="AW2390" s="14" t="s">
        <v>33</v>
      </c>
      <c r="AX2390" s="14" t="s">
        <v>78</v>
      </c>
      <c r="AY2390" s="248" t="s">
        <v>157</v>
      </c>
    </row>
    <row r="2391" s="14" customFormat="1">
      <c r="A2391" s="14"/>
      <c r="B2391" s="238"/>
      <c r="C2391" s="239"/>
      <c r="D2391" s="229" t="s">
        <v>167</v>
      </c>
      <c r="E2391" s="240" t="s">
        <v>1</v>
      </c>
      <c r="F2391" s="241" t="s">
        <v>4066</v>
      </c>
      <c r="G2391" s="239"/>
      <c r="H2391" s="242">
        <v>3.7000000000000002</v>
      </c>
      <c r="I2391" s="243"/>
      <c r="J2391" s="239"/>
      <c r="K2391" s="239"/>
      <c r="L2391" s="244"/>
      <c r="M2391" s="245"/>
      <c r="N2391" s="246"/>
      <c r="O2391" s="246"/>
      <c r="P2391" s="246"/>
      <c r="Q2391" s="246"/>
      <c r="R2391" s="246"/>
      <c r="S2391" s="246"/>
      <c r="T2391" s="247"/>
      <c r="U2391" s="14"/>
      <c r="V2391" s="14"/>
      <c r="W2391" s="14"/>
      <c r="X2391" s="14"/>
      <c r="Y2391" s="14"/>
      <c r="Z2391" s="14"/>
      <c r="AA2391" s="14"/>
      <c r="AB2391" s="14"/>
      <c r="AC2391" s="14"/>
      <c r="AD2391" s="14"/>
      <c r="AE2391" s="14"/>
      <c r="AT2391" s="248" t="s">
        <v>167</v>
      </c>
      <c r="AU2391" s="248" t="s">
        <v>87</v>
      </c>
      <c r="AV2391" s="14" t="s">
        <v>87</v>
      </c>
      <c r="AW2391" s="14" t="s">
        <v>33</v>
      </c>
      <c r="AX2391" s="14" t="s">
        <v>78</v>
      </c>
      <c r="AY2391" s="248" t="s">
        <v>157</v>
      </c>
    </row>
    <row r="2392" s="14" customFormat="1">
      <c r="A2392" s="14"/>
      <c r="B2392" s="238"/>
      <c r="C2392" s="239"/>
      <c r="D2392" s="229" t="s">
        <v>167</v>
      </c>
      <c r="E2392" s="240" t="s">
        <v>1</v>
      </c>
      <c r="F2392" s="241" t="s">
        <v>4067</v>
      </c>
      <c r="G2392" s="239"/>
      <c r="H2392" s="242">
        <v>12.699999999999999</v>
      </c>
      <c r="I2392" s="243"/>
      <c r="J2392" s="239"/>
      <c r="K2392" s="239"/>
      <c r="L2392" s="244"/>
      <c r="M2392" s="245"/>
      <c r="N2392" s="246"/>
      <c r="O2392" s="246"/>
      <c r="P2392" s="246"/>
      <c r="Q2392" s="246"/>
      <c r="R2392" s="246"/>
      <c r="S2392" s="246"/>
      <c r="T2392" s="247"/>
      <c r="U2392" s="14"/>
      <c r="V2392" s="14"/>
      <c r="W2392" s="14"/>
      <c r="X2392" s="14"/>
      <c r="Y2392" s="14"/>
      <c r="Z2392" s="14"/>
      <c r="AA2392" s="14"/>
      <c r="AB2392" s="14"/>
      <c r="AC2392" s="14"/>
      <c r="AD2392" s="14"/>
      <c r="AE2392" s="14"/>
      <c r="AT2392" s="248" t="s">
        <v>167</v>
      </c>
      <c r="AU2392" s="248" t="s">
        <v>87</v>
      </c>
      <c r="AV2392" s="14" t="s">
        <v>87</v>
      </c>
      <c r="AW2392" s="14" t="s">
        <v>33</v>
      </c>
      <c r="AX2392" s="14" t="s">
        <v>78</v>
      </c>
      <c r="AY2392" s="248" t="s">
        <v>157</v>
      </c>
    </row>
    <row r="2393" s="14" customFormat="1">
      <c r="A2393" s="14"/>
      <c r="B2393" s="238"/>
      <c r="C2393" s="239"/>
      <c r="D2393" s="229" t="s">
        <v>167</v>
      </c>
      <c r="E2393" s="240" t="s">
        <v>1</v>
      </c>
      <c r="F2393" s="241" t="s">
        <v>4068</v>
      </c>
      <c r="G2393" s="239"/>
      <c r="H2393" s="242">
        <v>3.6499999999999999</v>
      </c>
      <c r="I2393" s="243"/>
      <c r="J2393" s="239"/>
      <c r="K2393" s="239"/>
      <c r="L2393" s="244"/>
      <c r="M2393" s="245"/>
      <c r="N2393" s="246"/>
      <c r="O2393" s="246"/>
      <c r="P2393" s="246"/>
      <c r="Q2393" s="246"/>
      <c r="R2393" s="246"/>
      <c r="S2393" s="246"/>
      <c r="T2393" s="247"/>
      <c r="U2393" s="14"/>
      <c r="V2393" s="14"/>
      <c r="W2393" s="14"/>
      <c r="X2393" s="14"/>
      <c r="Y2393" s="14"/>
      <c r="Z2393" s="14"/>
      <c r="AA2393" s="14"/>
      <c r="AB2393" s="14"/>
      <c r="AC2393" s="14"/>
      <c r="AD2393" s="14"/>
      <c r="AE2393" s="14"/>
      <c r="AT2393" s="248" t="s">
        <v>167</v>
      </c>
      <c r="AU2393" s="248" t="s">
        <v>87</v>
      </c>
      <c r="AV2393" s="14" t="s">
        <v>87</v>
      </c>
      <c r="AW2393" s="14" t="s">
        <v>33</v>
      </c>
      <c r="AX2393" s="14" t="s">
        <v>78</v>
      </c>
      <c r="AY2393" s="248" t="s">
        <v>157</v>
      </c>
    </row>
    <row r="2394" s="14" customFormat="1">
      <c r="A2394" s="14"/>
      <c r="B2394" s="238"/>
      <c r="C2394" s="239"/>
      <c r="D2394" s="229" t="s">
        <v>167</v>
      </c>
      <c r="E2394" s="240" t="s">
        <v>1</v>
      </c>
      <c r="F2394" s="241" t="s">
        <v>4069</v>
      </c>
      <c r="G2394" s="239"/>
      <c r="H2394" s="242">
        <v>4.0999999999999996</v>
      </c>
      <c r="I2394" s="243"/>
      <c r="J2394" s="239"/>
      <c r="K2394" s="239"/>
      <c r="L2394" s="244"/>
      <c r="M2394" s="245"/>
      <c r="N2394" s="246"/>
      <c r="O2394" s="246"/>
      <c r="P2394" s="246"/>
      <c r="Q2394" s="246"/>
      <c r="R2394" s="246"/>
      <c r="S2394" s="246"/>
      <c r="T2394" s="247"/>
      <c r="U2394" s="14"/>
      <c r="V2394" s="14"/>
      <c r="W2394" s="14"/>
      <c r="X2394" s="14"/>
      <c r="Y2394" s="14"/>
      <c r="Z2394" s="14"/>
      <c r="AA2394" s="14"/>
      <c r="AB2394" s="14"/>
      <c r="AC2394" s="14"/>
      <c r="AD2394" s="14"/>
      <c r="AE2394" s="14"/>
      <c r="AT2394" s="248" t="s">
        <v>167</v>
      </c>
      <c r="AU2394" s="248" t="s">
        <v>87</v>
      </c>
      <c r="AV2394" s="14" t="s">
        <v>87</v>
      </c>
      <c r="AW2394" s="14" t="s">
        <v>33</v>
      </c>
      <c r="AX2394" s="14" t="s">
        <v>78</v>
      </c>
      <c r="AY2394" s="248" t="s">
        <v>157</v>
      </c>
    </row>
    <row r="2395" s="14" customFormat="1">
      <c r="A2395" s="14"/>
      <c r="B2395" s="238"/>
      <c r="C2395" s="239"/>
      <c r="D2395" s="229" t="s">
        <v>167</v>
      </c>
      <c r="E2395" s="240" t="s">
        <v>1</v>
      </c>
      <c r="F2395" s="241" t="s">
        <v>4070</v>
      </c>
      <c r="G2395" s="239"/>
      <c r="H2395" s="242">
        <v>4.0999999999999996</v>
      </c>
      <c r="I2395" s="243"/>
      <c r="J2395" s="239"/>
      <c r="K2395" s="239"/>
      <c r="L2395" s="244"/>
      <c r="M2395" s="245"/>
      <c r="N2395" s="246"/>
      <c r="O2395" s="246"/>
      <c r="P2395" s="246"/>
      <c r="Q2395" s="246"/>
      <c r="R2395" s="246"/>
      <c r="S2395" s="246"/>
      <c r="T2395" s="247"/>
      <c r="U2395" s="14"/>
      <c r="V2395" s="14"/>
      <c r="W2395" s="14"/>
      <c r="X2395" s="14"/>
      <c r="Y2395" s="14"/>
      <c r="Z2395" s="14"/>
      <c r="AA2395" s="14"/>
      <c r="AB2395" s="14"/>
      <c r="AC2395" s="14"/>
      <c r="AD2395" s="14"/>
      <c r="AE2395" s="14"/>
      <c r="AT2395" s="248" t="s">
        <v>167</v>
      </c>
      <c r="AU2395" s="248" t="s">
        <v>87</v>
      </c>
      <c r="AV2395" s="14" t="s">
        <v>87</v>
      </c>
      <c r="AW2395" s="14" t="s">
        <v>33</v>
      </c>
      <c r="AX2395" s="14" t="s">
        <v>78</v>
      </c>
      <c r="AY2395" s="248" t="s">
        <v>157</v>
      </c>
    </row>
    <row r="2396" s="14" customFormat="1">
      <c r="A2396" s="14"/>
      <c r="B2396" s="238"/>
      <c r="C2396" s="239"/>
      <c r="D2396" s="229" t="s">
        <v>167</v>
      </c>
      <c r="E2396" s="240" t="s">
        <v>1</v>
      </c>
      <c r="F2396" s="241" t="s">
        <v>4071</v>
      </c>
      <c r="G2396" s="239"/>
      <c r="H2396" s="242">
        <v>3.4500000000000002</v>
      </c>
      <c r="I2396" s="243"/>
      <c r="J2396" s="239"/>
      <c r="K2396" s="239"/>
      <c r="L2396" s="244"/>
      <c r="M2396" s="245"/>
      <c r="N2396" s="246"/>
      <c r="O2396" s="246"/>
      <c r="P2396" s="246"/>
      <c r="Q2396" s="246"/>
      <c r="R2396" s="246"/>
      <c r="S2396" s="246"/>
      <c r="T2396" s="247"/>
      <c r="U2396" s="14"/>
      <c r="V2396" s="14"/>
      <c r="W2396" s="14"/>
      <c r="X2396" s="14"/>
      <c r="Y2396" s="14"/>
      <c r="Z2396" s="14"/>
      <c r="AA2396" s="14"/>
      <c r="AB2396" s="14"/>
      <c r="AC2396" s="14"/>
      <c r="AD2396" s="14"/>
      <c r="AE2396" s="14"/>
      <c r="AT2396" s="248" t="s">
        <v>167</v>
      </c>
      <c r="AU2396" s="248" t="s">
        <v>87</v>
      </c>
      <c r="AV2396" s="14" t="s">
        <v>87</v>
      </c>
      <c r="AW2396" s="14" t="s">
        <v>33</v>
      </c>
      <c r="AX2396" s="14" t="s">
        <v>78</v>
      </c>
      <c r="AY2396" s="248" t="s">
        <v>157</v>
      </c>
    </row>
    <row r="2397" s="14" customFormat="1">
      <c r="A2397" s="14"/>
      <c r="B2397" s="238"/>
      <c r="C2397" s="239"/>
      <c r="D2397" s="229" t="s">
        <v>167</v>
      </c>
      <c r="E2397" s="240" t="s">
        <v>1</v>
      </c>
      <c r="F2397" s="241" t="s">
        <v>4072</v>
      </c>
      <c r="G2397" s="239"/>
      <c r="H2397" s="242">
        <v>4.7000000000000002</v>
      </c>
      <c r="I2397" s="243"/>
      <c r="J2397" s="239"/>
      <c r="K2397" s="239"/>
      <c r="L2397" s="244"/>
      <c r="M2397" s="245"/>
      <c r="N2397" s="246"/>
      <c r="O2397" s="246"/>
      <c r="P2397" s="246"/>
      <c r="Q2397" s="246"/>
      <c r="R2397" s="246"/>
      <c r="S2397" s="246"/>
      <c r="T2397" s="247"/>
      <c r="U2397" s="14"/>
      <c r="V2397" s="14"/>
      <c r="W2397" s="14"/>
      <c r="X2397" s="14"/>
      <c r="Y2397" s="14"/>
      <c r="Z2397" s="14"/>
      <c r="AA2397" s="14"/>
      <c r="AB2397" s="14"/>
      <c r="AC2397" s="14"/>
      <c r="AD2397" s="14"/>
      <c r="AE2397" s="14"/>
      <c r="AT2397" s="248" t="s">
        <v>167</v>
      </c>
      <c r="AU2397" s="248" t="s">
        <v>87</v>
      </c>
      <c r="AV2397" s="14" t="s">
        <v>87</v>
      </c>
      <c r="AW2397" s="14" t="s">
        <v>33</v>
      </c>
      <c r="AX2397" s="14" t="s">
        <v>78</v>
      </c>
      <c r="AY2397" s="248" t="s">
        <v>157</v>
      </c>
    </row>
    <row r="2398" s="14" customFormat="1">
      <c r="A2398" s="14"/>
      <c r="B2398" s="238"/>
      <c r="C2398" s="239"/>
      <c r="D2398" s="229" t="s">
        <v>167</v>
      </c>
      <c r="E2398" s="240" t="s">
        <v>1</v>
      </c>
      <c r="F2398" s="241" t="s">
        <v>4073</v>
      </c>
      <c r="G2398" s="239"/>
      <c r="H2398" s="242">
        <v>7.7000000000000002</v>
      </c>
      <c r="I2398" s="243"/>
      <c r="J2398" s="239"/>
      <c r="K2398" s="239"/>
      <c r="L2398" s="244"/>
      <c r="M2398" s="245"/>
      <c r="N2398" s="246"/>
      <c r="O2398" s="246"/>
      <c r="P2398" s="246"/>
      <c r="Q2398" s="246"/>
      <c r="R2398" s="246"/>
      <c r="S2398" s="246"/>
      <c r="T2398" s="247"/>
      <c r="U2398" s="14"/>
      <c r="V2398" s="14"/>
      <c r="W2398" s="14"/>
      <c r="X2398" s="14"/>
      <c r="Y2398" s="14"/>
      <c r="Z2398" s="14"/>
      <c r="AA2398" s="14"/>
      <c r="AB2398" s="14"/>
      <c r="AC2398" s="14"/>
      <c r="AD2398" s="14"/>
      <c r="AE2398" s="14"/>
      <c r="AT2398" s="248" t="s">
        <v>167</v>
      </c>
      <c r="AU2398" s="248" t="s">
        <v>87</v>
      </c>
      <c r="AV2398" s="14" t="s">
        <v>87</v>
      </c>
      <c r="AW2398" s="14" t="s">
        <v>33</v>
      </c>
      <c r="AX2398" s="14" t="s">
        <v>78</v>
      </c>
      <c r="AY2398" s="248" t="s">
        <v>157</v>
      </c>
    </row>
    <row r="2399" s="14" customFormat="1">
      <c r="A2399" s="14"/>
      <c r="B2399" s="238"/>
      <c r="C2399" s="239"/>
      <c r="D2399" s="229" t="s">
        <v>167</v>
      </c>
      <c r="E2399" s="240" t="s">
        <v>1</v>
      </c>
      <c r="F2399" s="241" t="s">
        <v>4074</v>
      </c>
      <c r="G2399" s="239"/>
      <c r="H2399" s="242">
        <v>2.6000000000000001</v>
      </c>
      <c r="I2399" s="243"/>
      <c r="J2399" s="239"/>
      <c r="K2399" s="239"/>
      <c r="L2399" s="244"/>
      <c r="M2399" s="245"/>
      <c r="N2399" s="246"/>
      <c r="O2399" s="246"/>
      <c r="P2399" s="246"/>
      <c r="Q2399" s="246"/>
      <c r="R2399" s="246"/>
      <c r="S2399" s="246"/>
      <c r="T2399" s="247"/>
      <c r="U2399" s="14"/>
      <c r="V2399" s="14"/>
      <c r="W2399" s="14"/>
      <c r="X2399" s="14"/>
      <c r="Y2399" s="14"/>
      <c r="Z2399" s="14"/>
      <c r="AA2399" s="14"/>
      <c r="AB2399" s="14"/>
      <c r="AC2399" s="14"/>
      <c r="AD2399" s="14"/>
      <c r="AE2399" s="14"/>
      <c r="AT2399" s="248" t="s">
        <v>167</v>
      </c>
      <c r="AU2399" s="248" t="s">
        <v>87</v>
      </c>
      <c r="AV2399" s="14" t="s">
        <v>87</v>
      </c>
      <c r="AW2399" s="14" t="s">
        <v>33</v>
      </c>
      <c r="AX2399" s="14" t="s">
        <v>78</v>
      </c>
      <c r="AY2399" s="248" t="s">
        <v>157</v>
      </c>
    </row>
    <row r="2400" s="14" customFormat="1">
      <c r="A2400" s="14"/>
      <c r="B2400" s="238"/>
      <c r="C2400" s="239"/>
      <c r="D2400" s="229" t="s">
        <v>167</v>
      </c>
      <c r="E2400" s="240" t="s">
        <v>1</v>
      </c>
      <c r="F2400" s="241" t="s">
        <v>4075</v>
      </c>
      <c r="G2400" s="239"/>
      <c r="H2400" s="242">
        <v>3.8999999999999999</v>
      </c>
      <c r="I2400" s="243"/>
      <c r="J2400" s="239"/>
      <c r="K2400" s="239"/>
      <c r="L2400" s="244"/>
      <c r="M2400" s="245"/>
      <c r="N2400" s="246"/>
      <c r="O2400" s="246"/>
      <c r="P2400" s="246"/>
      <c r="Q2400" s="246"/>
      <c r="R2400" s="246"/>
      <c r="S2400" s="246"/>
      <c r="T2400" s="247"/>
      <c r="U2400" s="14"/>
      <c r="V2400" s="14"/>
      <c r="W2400" s="14"/>
      <c r="X2400" s="14"/>
      <c r="Y2400" s="14"/>
      <c r="Z2400" s="14"/>
      <c r="AA2400" s="14"/>
      <c r="AB2400" s="14"/>
      <c r="AC2400" s="14"/>
      <c r="AD2400" s="14"/>
      <c r="AE2400" s="14"/>
      <c r="AT2400" s="248" t="s">
        <v>167</v>
      </c>
      <c r="AU2400" s="248" t="s">
        <v>87</v>
      </c>
      <c r="AV2400" s="14" t="s">
        <v>87</v>
      </c>
      <c r="AW2400" s="14" t="s">
        <v>33</v>
      </c>
      <c r="AX2400" s="14" t="s">
        <v>78</v>
      </c>
      <c r="AY2400" s="248" t="s">
        <v>157</v>
      </c>
    </row>
    <row r="2401" s="14" customFormat="1">
      <c r="A2401" s="14"/>
      <c r="B2401" s="238"/>
      <c r="C2401" s="239"/>
      <c r="D2401" s="229" t="s">
        <v>167</v>
      </c>
      <c r="E2401" s="240" t="s">
        <v>1</v>
      </c>
      <c r="F2401" s="241" t="s">
        <v>4075</v>
      </c>
      <c r="G2401" s="239"/>
      <c r="H2401" s="242">
        <v>3.8999999999999999</v>
      </c>
      <c r="I2401" s="243"/>
      <c r="J2401" s="239"/>
      <c r="K2401" s="239"/>
      <c r="L2401" s="244"/>
      <c r="M2401" s="245"/>
      <c r="N2401" s="246"/>
      <c r="O2401" s="246"/>
      <c r="P2401" s="246"/>
      <c r="Q2401" s="246"/>
      <c r="R2401" s="246"/>
      <c r="S2401" s="246"/>
      <c r="T2401" s="247"/>
      <c r="U2401" s="14"/>
      <c r="V2401" s="14"/>
      <c r="W2401" s="14"/>
      <c r="X2401" s="14"/>
      <c r="Y2401" s="14"/>
      <c r="Z2401" s="14"/>
      <c r="AA2401" s="14"/>
      <c r="AB2401" s="14"/>
      <c r="AC2401" s="14"/>
      <c r="AD2401" s="14"/>
      <c r="AE2401" s="14"/>
      <c r="AT2401" s="248" t="s">
        <v>167</v>
      </c>
      <c r="AU2401" s="248" t="s">
        <v>87</v>
      </c>
      <c r="AV2401" s="14" t="s">
        <v>87</v>
      </c>
      <c r="AW2401" s="14" t="s">
        <v>33</v>
      </c>
      <c r="AX2401" s="14" t="s">
        <v>78</v>
      </c>
      <c r="AY2401" s="248" t="s">
        <v>157</v>
      </c>
    </row>
    <row r="2402" s="14" customFormat="1">
      <c r="A2402" s="14"/>
      <c r="B2402" s="238"/>
      <c r="C2402" s="239"/>
      <c r="D2402" s="229" t="s">
        <v>167</v>
      </c>
      <c r="E2402" s="240" t="s">
        <v>1</v>
      </c>
      <c r="F2402" s="241" t="s">
        <v>4076</v>
      </c>
      <c r="G2402" s="239"/>
      <c r="H2402" s="242">
        <v>4.5999999999999996</v>
      </c>
      <c r="I2402" s="243"/>
      <c r="J2402" s="239"/>
      <c r="K2402" s="239"/>
      <c r="L2402" s="244"/>
      <c r="M2402" s="245"/>
      <c r="N2402" s="246"/>
      <c r="O2402" s="246"/>
      <c r="P2402" s="246"/>
      <c r="Q2402" s="246"/>
      <c r="R2402" s="246"/>
      <c r="S2402" s="246"/>
      <c r="T2402" s="247"/>
      <c r="U2402" s="14"/>
      <c r="V2402" s="14"/>
      <c r="W2402" s="14"/>
      <c r="X2402" s="14"/>
      <c r="Y2402" s="14"/>
      <c r="Z2402" s="14"/>
      <c r="AA2402" s="14"/>
      <c r="AB2402" s="14"/>
      <c r="AC2402" s="14"/>
      <c r="AD2402" s="14"/>
      <c r="AE2402" s="14"/>
      <c r="AT2402" s="248" t="s">
        <v>167</v>
      </c>
      <c r="AU2402" s="248" t="s">
        <v>87</v>
      </c>
      <c r="AV2402" s="14" t="s">
        <v>87</v>
      </c>
      <c r="AW2402" s="14" t="s">
        <v>33</v>
      </c>
      <c r="AX2402" s="14" t="s">
        <v>78</v>
      </c>
      <c r="AY2402" s="248" t="s">
        <v>157</v>
      </c>
    </row>
    <row r="2403" s="14" customFormat="1">
      <c r="A2403" s="14"/>
      <c r="B2403" s="238"/>
      <c r="C2403" s="239"/>
      <c r="D2403" s="229" t="s">
        <v>167</v>
      </c>
      <c r="E2403" s="240" t="s">
        <v>1</v>
      </c>
      <c r="F2403" s="241" t="s">
        <v>4077</v>
      </c>
      <c r="G2403" s="239"/>
      <c r="H2403" s="242">
        <v>4.9000000000000004</v>
      </c>
      <c r="I2403" s="243"/>
      <c r="J2403" s="239"/>
      <c r="K2403" s="239"/>
      <c r="L2403" s="244"/>
      <c r="M2403" s="245"/>
      <c r="N2403" s="246"/>
      <c r="O2403" s="246"/>
      <c r="P2403" s="246"/>
      <c r="Q2403" s="246"/>
      <c r="R2403" s="246"/>
      <c r="S2403" s="246"/>
      <c r="T2403" s="247"/>
      <c r="U2403" s="14"/>
      <c r="V2403" s="14"/>
      <c r="W2403" s="14"/>
      <c r="X2403" s="14"/>
      <c r="Y2403" s="14"/>
      <c r="Z2403" s="14"/>
      <c r="AA2403" s="14"/>
      <c r="AB2403" s="14"/>
      <c r="AC2403" s="14"/>
      <c r="AD2403" s="14"/>
      <c r="AE2403" s="14"/>
      <c r="AT2403" s="248" t="s">
        <v>167</v>
      </c>
      <c r="AU2403" s="248" t="s">
        <v>87</v>
      </c>
      <c r="AV2403" s="14" t="s">
        <v>87</v>
      </c>
      <c r="AW2403" s="14" t="s">
        <v>33</v>
      </c>
      <c r="AX2403" s="14" t="s">
        <v>78</v>
      </c>
      <c r="AY2403" s="248" t="s">
        <v>157</v>
      </c>
    </row>
    <row r="2404" s="14" customFormat="1">
      <c r="A2404" s="14"/>
      <c r="B2404" s="238"/>
      <c r="C2404" s="239"/>
      <c r="D2404" s="229" t="s">
        <v>167</v>
      </c>
      <c r="E2404" s="240" t="s">
        <v>1</v>
      </c>
      <c r="F2404" s="241" t="s">
        <v>4078</v>
      </c>
      <c r="G2404" s="239"/>
      <c r="H2404" s="242">
        <v>5.7000000000000002</v>
      </c>
      <c r="I2404" s="243"/>
      <c r="J2404" s="239"/>
      <c r="K2404" s="239"/>
      <c r="L2404" s="244"/>
      <c r="M2404" s="245"/>
      <c r="N2404" s="246"/>
      <c r="O2404" s="246"/>
      <c r="P2404" s="246"/>
      <c r="Q2404" s="246"/>
      <c r="R2404" s="246"/>
      <c r="S2404" s="246"/>
      <c r="T2404" s="247"/>
      <c r="U2404" s="14"/>
      <c r="V2404" s="14"/>
      <c r="W2404" s="14"/>
      <c r="X2404" s="14"/>
      <c r="Y2404" s="14"/>
      <c r="Z2404" s="14"/>
      <c r="AA2404" s="14"/>
      <c r="AB2404" s="14"/>
      <c r="AC2404" s="14"/>
      <c r="AD2404" s="14"/>
      <c r="AE2404" s="14"/>
      <c r="AT2404" s="248" t="s">
        <v>167</v>
      </c>
      <c r="AU2404" s="248" t="s">
        <v>87</v>
      </c>
      <c r="AV2404" s="14" t="s">
        <v>87</v>
      </c>
      <c r="AW2404" s="14" t="s">
        <v>33</v>
      </c>
      <c r="AX2404" s="14" t="s">
        <v>78</v>
      </c>
      <c r="AY2404" s="248" t="s">
        <v>157</v>
      </c>
    </row>
    <row r="2405" s="14" customFormat="1">
      <c r="A2405" s="14"/>
      <c r="B2405" s="238"/>
      <c r="C2405" s="239"/>
      <c r="D2405" s="229" t="s">
        <v>167</v>
      </c>
      <c r="E2405" s="240" t="s">
        <v>1</v>
      </c>
      <c r="F2405" s="241" t="s">
        <v>4079</v>
      </c>
      <c r="G2405" s="239"/>
      <c r="H2405" s="242">
        <v>6.5</v>
      </c>
      <c r="I2405" s="243"/>
      <c r="J2405" s="239"/>
      <c r="K2405" s="239"/>
      <c r="L2405" s="244"/>
      <c r="M2405" s="245"/>
      <c r="N2405" s="246"/>
      <c r="O2405" s="246"/>
      <c r="P2405" s="246"/>
      <c r="Q2405" s="246"/>
      <c r="R2405" s="246"/>
      <c r="S2405" s="246"/>
      <c r="T2405" s="247"/>
      <c r="U2405" s="14"/>
      <c r="V2405" s="14"/>
      <c r="W2405" s="14"/>
      <c r="X2405" s="14"/>
      <c r="Y2405" s="14"/>
      <c r="Z2405" s="14"/>
      <c r="AA2405" s="14"/>
      <c r="AB2405" s="14"/>
      <c r="AC2405" s="14"/>
      <c r="AD2405" s="14"/>
      <c r="AE2405" s="14"/>
      <c r="AT2405" s="248" t="s">
        <v>167</v>
      </c>
      <c r="AU2405" s="248" t="s">
        <v>87</v>
      </c>
      <c r="AV2405" s="14" t="s">
        <v>87</v>
      </c>
      <c r="AW2405" s="14" t="s">
        <v>33</v>
      </c>
      <c r="AX2405" s="14" t="s">
        <v>78</v>
      </c>
      <c r="AY2405" s="248" t="s">
        <v>157</v>
      </c>
    </row>
    <row r="2406" s="14" customFormat="1">
      <c r="A2406" s="14"/>
      <c r="B2406" s="238"/>
      <c r="C2406" s="239"/>
      <c r="D2406" s="229" t="s">
        <v>167</v>
      </c>
      <c r="E2406" s="240" t="s">
        <v>1</v>
      </c>
      <c r="F2406" s="241" t="s">
        <v>4080</v>
      </c>
      <c r="G2406" s="239"/>
      <c r="H2406" s="242">
        <v>4.9000000000000004</v>
      </c>
      <c r="I2406" s="243"/>
      <c r="J2406" s="239"/>
      <c r="K2406" s="239"/>
      <c r="L2406" s="244"/>
      <c r="M2406" s="245"/>
      <c r="N2406" s="246"/>
      <c r="O2406" s="246"/>
      <c r="P2406" s="246"/>
      <c r="Q2406" s="246"/>
      <c r="R2406" s="246"/>
      <c r="S2406" s="246"/>
      <c r="T2406" s="247"/>
      <c r="U2406" s="14"/>
      <c r="V2406" s="14"/>
      <c r="W2406" s="14"/>
      <c r="X2406" s="14"/>
      <c r="Y2406" s="14"/>
      <c r="Z2406" s="14"/>
      <c r="AA2406" s="14"/>
      <c r="AB2406" s="14"/>
      <c r="AC2406" s="14"/>
      <c r="AD2406" s="14"/>
      <c r="AE2406" s="14"/>
      <c r="AT2406" s="248" t="s">
        <v>167</v>
      </c>
      <c r="AU2406" s="248" t="s">
        <v>87</v>
      </c>
      <c r="AV2406" s="14" t="s">
        <v>87</v>
      </c>
      <c r="AW2406" s="14" t="s">
        <v>33</v>
      </c>
      <c r="AX2406" s="14" t="s">
        <v>78</v>
      </c>
      <c r="AY2406" s="248" t="s">
        <v>157</v>
      </c>
    </row>
    <row r="2407" s="15" customFormat="1">
      <c r="A2407" s="15"/>
      <c r="B2407" s="249"/>
      <c r="C2407" s="250"/>
      <c r="D2407" s="229" t="s">
        <v>167</v>
      </c>
      <c r="E2407" s="251" t="s">
        <v>1</v>
      </c>
      <c r="F2407" s="252" t="s">
        <v>171</v>
      </c>
      <c r="G2407" s="250"/>
      <c r="H2407" s="253">
        <v>228.37799999999993</v>
      </c>
      <c r="I2407" s="254"/>
      <c r="J2407" s="250"/>
      <c r="K2407" s="250"/>
      <c r="L2407" s="255"/>
      <c r="M2407" s="256"/>
      <c r="N2407" s="257"/>
      <c r="O2407" s="257"/>
      <c r="P2407" s="257"/>
      <c r="Q2407" s="257"/>
      <c r="R2407" s="257"/>
      <c r="S2407" s="257"/>
      <c r="T2407" s="258"/>
      <c r="U2407" s="15"/>
      <c r="V2407" s="15"/>
      <c r="W2407" s="15"/>
      <c r="X2407" s="15"/>
      <c r="Y2407" s="15"/>
      <c r="Z2407" s="15"/>
      <c r="AA2407" s="15"/>
      <c r="AB2407" s="15"/>
      <c r="AC2407" s="15"/>
      <c r="AD2407" s="15"/>
      <c r="AE2407" s="15"/>
      <c r="AT2407" s="259" t="s">
        <v>167</v>
      </c>
      <c r="AU2407" s="259" t="s">
        <v>87</v>
      </c>
      <c r="AV2407" s="15" t="s">
        <v>165</v>
      </c>
      <c r="AW2407" s="15" t="s">
        <v>33</v>
      </c>
      <c r="AX2407" s="15" t="s">
        <v>85</v>
      </c>
      <c r="AY2407" s="259" t="s">
        <v>157</v>
      </c>
    </row>
    <row r="2408" s="2" customFormat="1" ht="16.5" customHeight="1">
      <c r="A2408" s="38"/>
      <c r="B2408" s="39"/>
      <c r="C2408" s="260" t="s">
        <v>4081</v>
      </c>
      <c r="D2408" s="260" t="s">
        <v>240</v>
      </c>
      <c r="E2408" s="261" t="s">
        <v>4037</v>
      </c>
      <c r="F2408" s="262" t="s">
        <v>4038</v>
      </c>
      <c r="G2408" s="263" t="s">
        <v>202</v>
      </c>
      <c r="H2408" s="264">
        <v>239.797</v>
      </c>
      <c r="I2408" s="265"/>
      <c r="J2408" s="266">
        <f>ROUND(I2408*H2408,2)</f>
        <v>0</v>
      </c>
      <c r="K2408" s="262" t="s">
        <v>164</v>
      </c>
      <c r="L2408" s="267"/>
      <c r="M2408" s="268" t="s">
        <v>1</v>
      </c>
      <c r="N2408" s="269" t="s">
        <v>43</v>
      </c>
      <c r="O2408" s="91"/>
      <c r="P2408" s="223">
        <f>O2408*H2408</f>
        <v>0</v>
      </c>
      <c r="Q2408" s="223">
        <v>0.00012</v>
      </c>
      <c r="R2408" s="223">
        <f>Q2408*H2408</f>
        <v>0.028775640000000002</v>
      </c>
      <c r="S2408" s="223">
        <v>0</v>
      </c>
      <c r="T2408" s="224">
        <f>S2408*H2408</f>
        <v>0</v>
      </c>
      <c r="U2408" s="38"/>
      <c r="V2408" s="38"/>
      <c r="W2408" s="38"/>
      <c r="X2408" s="38"/>
      <c r="Y2408" s="38"/>
      <c r="Z2408" s="38"/>
      <c r="AA2408" s="38"/>
      <c r="AB2408" s="38"/>
      <c r="AC2408" s="38"/>
      <c r="AD2408" s="38"/>
      <c r="AE2408" s="38"/>
      <c r="AR2408" s="225" t="s">
        <v>367</v>
      </c>
      <c r="AT2408" s="225" t="s">
        <v>240</v>
      </c>
      <c r="AU2408" s="225" t="s">
        <v>87</v>
      </c>
      <c r="AY2408" s="17" t="s">
        <v>157</v>
      </c>
      <c r="BE2408" s="226">
        <f>IF(N2408="základní",J2408,0)</f>
        <v>0</v>
      </c>
      <c r="BF2408" s="226">
        <f>IF(N2408="snížená",J2408,0)</f>
        <v>0</v>
      </c>
      <c r="BG2408" s="226">
        <f>IF(N2408="zákl. přenesená",J2408,0)</f>
        <v>0</v>
      </c>
      <c r="BH2408" s="226">
        <f>IF(N2408="sníž. přenesená",J2408,0)</f>
        <v>0</v>
      </c>
      <c r="BI2408" s="226">
        <f>IF(N2408="nulová",J2408,0)</f>
        <v>0</v>
      </c>
      <c r="BJ2408" s="17" t="s">
        <v>85</v>
      </c>
      <c r="BK2408" s="226">
        <f>ROUND(I2408*H2408,2)</f>
        <v>0</v>
      </c>
      <c r="BL2408" s="17" t="s">
        <v>254</v>
      </c>
      <c r="BM2408" s="225" t="s">
        <v>4082</v>
      </c>
    </row>
    <row r="2409" s="14" customFormat="1">
      <c r="A2409" s="14"/>
      <c r="B2409" s="238"/>
      <c r="C2409" s="239"/>
      <c r="D2409" s="229" t="s">
        <v>167</v>
      </c>
      <c r="E2409" s="239"/>
      <c r="F2409" s="241" t="s">
        <v>4083</v>
      </c>
      <c r="G2409" s="239"/>
      <c r="H2409" s="242">
        <v>239.797</v>
      </c>
      <c r="I2409" s="243"/>
      <c r="J2409" s="239"/>
      <c r="K2409" s="239"/>
      <c r="L2409" s="244"/>
      <c r="M2409" s="245"/>
      <c r="N2409" s="246"/>
      <c r="O2409" s="246"/>
      <c r="P2409" s="246"/>
      <c r="Q2409" s="246"/>
      <c r="R2409" s="246"/>
      <c r="S2409" s="246"/>
      <c r="T2409" s="247"/>
      <c r="U2409" s="14"/>
      <c r="V2409" s="14"/>
      <c r="W2409" s="14"/>
      <c r="X2409" s="14"/>
      <c r="Y2409" s="14"/>
      <c r="Z2409" s="14"/>
      <c r="AA2409" s="14"/>
      <c r="AB2409" s="14"/>
      <c r="AC2409" s="14"/>
      <c r="AD2409" s="14"/>
      <c r="AE2409" s="14"/>
      <c r="AT2409" s="248" t="s">
        <v>167</v>
      </c>
      <c r="AU2409" s="248" t="s">
        <v>87</v>
      </c>
      <c r="AV2409" s="14" t="s">
        <v>87</v>
      </c>
      <c r="AW2409" s="14" t="s">
        <v>4</v>
      </c>
      <c r="AX2409" s="14" t="s">
        <v>85</v>
      </c>
      <c r="AY2409" s="248" t="s">
        <v>157</v>
      </c>
    </row>
    <row r="2410" s="2" customFormat="1" ht="33" customHeight="1">
      <c r="A2410" s="38"/>
      <c r="B2410" s="39"/>
      <c r="C2410" s="214" t="s">
        <v>4084</v>
      </c>
      <c r="D2410" s="214" t="s">
        <v>160</v>
      </c>
      <c r="E2410" s="215" t="s">
        <v>4085</v>
      </c>
      <c r="F2410" s="216" t="s">
        <v>4086</v>
      </c>
      <c r="G2410" s="217" t="s">
        <v>202</v>
      </c>
      <c r="H2410" s="218">
        <v>15.6</v>
      </c>
      <c r="I2410" s="219"/>
      <c r="J2410" s="220">
        <f>ROUND(I2410*H2410,2)</f>
        <v>0</v>
      </c>
      <c r="K2410" s="216" t="s">
        <v>164</v>
      </c>
      <c r="L2410" s="44"/>
      <c r="M2410" s="221" t="s">
        <v>1</v>
      </c>
      <c r="N2410" s="222" t="s">
        <v>43</v>
      </c>
      <c r="O2410" s="91"/>
      <c r="P2410" s="223">
        <f>O2410*H2410</f>
        <v>0</v>
      </c>
      <c r="Q2410" s="223">
        <v>0.002</v>
      </c>
      <c r="R2410" s="223">
        <f>Q2410*H2410</f>
        <v>0.031199999999999999</v>
      </c>
      <c r="S2410" s="223">
        <v>0</v>
      </c>
      <c r="T2410" s="224">
        <f>S2410*H2410</f>
        <v>0</v>
      </c>
      <c r="U2410" s="38"/>
      <c r="V2410" s="38"/>
      <c r="W2410" s="38"/>
      <c r="X2410" s="38"/>
      <c r="Y2410" s="38"/>
      <c r="Z2410" s="38"/>
      <c r="AA2410" s="38"/>
      <c r="AB2410" s="38"/>
      <c r="AC2410" s="38"/>
      <c r="AD2410" s="38"/>
      <c r="AE2410" s="38"/>
      <c r="AR2410" s="225" t="s">
        <v>254</v>
      </c>
      <c r="AT2410" s="225" t="s">
        <v>160</v>
      </c>
      <c r="AU2410" s="225" t="s">
        <v>87</v>
      </c>
      <c r="AY2410" s="17" t="s">
        <v>157</v>
      </c>
      <c r="BE2410" s="226">
        <f>IF(N2410="základní",J2410,0)</f>
        <v>0</v>
      </c>
      <c r="BF2410" s="226">
        <f>IF(N2410="snížená",J2410,0)</f>
        <v>0</v>
      </c>
      <c r="BG2410" s="226">
        <f>IF(N2410="zákl. přenesená",J2410,0)</f>
        <v>0</v>
      </c>
      <c r="BH2410" s="226">
        <f>IF(N2410="sníž. přenesená",J2410,0)</f>
        <v>0</v>
      </c>
      <c r="BI2410" s="226">
        <f>IF(N2410="nulová",J2410,0)</f>
        <v>0</v>
      </c>
      <c r="BJ2410" s="17" t="s">
        <v>85</v>
      </c>
      <c r="BK2410" s="226">
        <f>ROUND(I2410*H2410,2)</f>
        <v>0</v>
      </c>
      <c r="BL2410" s="17" t="s">
        <v>254</v>
      </c>
      <c r="BM2410" s="225" t="s">
        <v>4087</v>
      </c>
    </row>
    <row r="2411" s="14" customFormat="1">
      <c r="A2411" s="14"/>
      <c r="B2411" s="238"/>
      <c r="C2411" s="239"/>
      <c r="D2411" s="229" t="s">
        <v>167</v>
      </c>
      <c r="E2411" s="240" t="s">
        <v>1</v>
      </c>
      <c r="F2411" s="241" t="s">
        <v>4088</v>
      </c>
      <c r="G2411" s="239"/>
      <c r="H2411" s="242">
        <v>1.2</v>
      </c>
      <c r="I2411" s="243"/>
      <c r="J2411" s="239"/>
      <c r="K2411" s="239"/>
      <c r="L2411" s="244"/>
      <c r="M2411" s="245"/>
      <c r="N2411" s="246"/>
      <c r="O2411" s="246"/>
      <c r="P2411" s="246"/>
      <c r="Q2411" s="246"/>
      <c r="R2411" s="246"/>
      <c r="S2411" s="246"/>
      <c r="T2411" s="247"/>
      <c r="U2411" s="14"/>
      <c r="V2411" s="14"/>
      <c r="W2411" s="14"/>
      <c r="X2411" s="14"/>
      <c r="Y2411" s="14"/>
      <c r="Z2411" s="14"/>
      <c r="AA2411" s="14"/>
      <c r="AB2411" s="14"/>
      <c r="AC2411" s="14"/>
      <c r="AD2411" s="14"/>
      <c r="AE2411" s="14"/>
      <c r="AT2411" s="248" t="s">
        <v>167</v>
      </c>
      <c r="AU2411" s="248" t="s">
        <v>87</v>
      </c>
      <c r="AV2411" s="14" t="s">
        <v>87</v>
      </c>
      <c r="AW2411" s="14" t="s">
        <v>33</v>
      </c>
      <c r="AX2411" s="14" t="s">
        <v>78</v>
      </c>
      <c r="AY2411" s="248" t="s">
        <v>157</v>
      </c>
    </row>
    <row r="2412" s="14" customFormat="1">
      <c r="A2412" s="14"/>
      <c r="B2412" s="238"/>
      <c r="C2412" s="239"/>
      <c r="D2412" s="229" t="s">
        <v>167</v>
      </c>
      <c r="E2412" s="240" t="s">
        <v>1</v>
      </c>
      <c r="F2412" s="241" t="s">
        <v>4088</v>
      </c>
      <c r="G2412" s="239"/>
      <c r="H2412" s="242">
        <v>1.2</v>
      </c>
      <c r="I2412" s="243"/>
      <c r="J2412" s="239"/>
      <c r="K2412" s="239"/>
      <c r="L2412" s="244"/>
      <c r="M2412" s="245"/>
      <c r="N2412" s="246"/>
      <c r="O2412" s="246"/>
      <c r="P2412" s="246"/>
      <c r="Q2412" s="246"/>
      <c r="R2412" s="246"/>
      <c r="S2412" s="246"/>
      <c r="T2412" s="247"/>
      <c r="U2412" s="14"/>
      <c r="V2412" s="14"/>
      <c r="W2412" s="14"/>
      <c r="X2412" s="14"/>
      <c r="Y2412" s="14"/>
      <c r="Z2412" s="14"/>
      <c r="AA2412" s="14"/>
      <c r="AB2412" s="14"/>
      <c r="AC2412" s="14"/>
      <c r="AD2412" s="14"/>
      <c r="AE2412" s="14"/>
      <c r="AT2412" s="248" t="s">
        <v>167</v>
      </c>
      <c r="AU2412" s="248" t="s">
        <v>87</v>
      </c>
      <c r="AV2412" s="14" t="s">
        <v>87</v>
      </c>
      <c r="AW2412" s="14" t="s">
        <v>33</v>
      </c>
      <c r="AX2412" s="14" t="s">
        <v>78</v>
      </c>
      <c r="AY2412" s="248" t="s">
        <v>157</v>
      </c>
    </row>
    <row r="2413" s="14" customFormat="1">
      <c r="A2413" s="14"/>
      <c r="B2413" s="238"/>
      <c r="C2413" s="239"/>
      <c r="D2413" s="229" t="s">
        <v>167</v>
      </c>
      <c r="E2413" s="240" t="s">
        <v>1</v>
      </c>
      <c r="F2413" s="241" t="s">
        <v>4089</v>
      </c>
      <c r="G2413" s="239"/>
      <c r="H2413" s="242">
        <v>2.3999999999999999</v>
      </c>
      <c r="I2413" s="243"/>
      <c r="J2413" s="239"/>
      <c r="K2413" s="239"/>
      <c r="L2413" s="244"/>
      <c r="M2413" s="245"/>
      <c r="N2413" s="246"/>
      <c r="O2413" s="246"/>
      <c r="P2413" s="246"/>
      <c r="Q2413" s="246"/>
      <c r="R2413" s="246"/>
      <c r="S2413" s="246"/>
      <c r="T2413" s="247"/>
      <c r="U2413" s="14"/>
      <c r="V2413" s="14"/>
      <c r="W2413" s="14"/>
      <c r="X2413" s="14"/>
      <c r="Y2413" s="14"/>
      <c r="Z2413" s="14"/>
      <c r="AA2413" s="14"/>
      <c r="AB2413" s="14"/>
      <c r="AC2413" s="14"/>
      <c r="AD2413" s="14"/>
      <c r="AE2413" s="14"/>
      <c r="AT2413" s="248" t="s">
        <v>167</v>
      </c>
      <c r="AU2413" s="248" t="s">
        <v>87</v>
      </c>
      <c r="AV2413" s="14" t="s">
        <v>87</v>
      </c>
      <c r="AW2413" s="14" t="s">
        <v>33</v>
      </c>
      <c r="AX2413" s="14" t="s">
        <v>78</v>
      </c>
      <c r="AY2413" s="248" t="s">
        <v>157</v>
      </c>
    </row>
    <row r="2414" s="14" customFormat="1">
      <c r="A2414" s="14"/>
      <c r="B2414" s="238"/>
      <c r="C2414" s="239"/>
      <c r="D2414" s="229" t="s">
        <v>167</v>
      </c>
      <c r="E2414" s="240" t="s">
        <v>1</v>
      </c>
      <c r="F2414" s="241" t="s">
        <v>4090</v>
      </c>
      <c r="G2414" s="239"/>
      <c r="H2414" s="242">
        <v>5.4000000000000004</v>
      </c>
      <c r="I2414" s="243"/>
      <c r="J2414" s="239"/>
      <c r="K2414" s="239"/>
      <c r="L2414" s="244"/>
      <c r="M2414" s="245"/>
      <c r="N2414" s="246"/>
      <c r="O2414" s="246"/>
      <c r="P2414" s="246"/>
      <c r="Q2414" s="246"/>
      <c r="R2414" s="246"/>
      <c r="S2414" s="246"/>
      <c r="T2414" s="247"/>
      <c r="U2414" s="14"/>
      <c r="V2414" s="14"/>
      <c r="W2414" s="14"/>
      <c r="X2414" s="14"/>
      <c r="Y2414" s="14"/>
      <c r="Z2414" s="14"/>
      <c r="AA2414" s="14"/>
      <c r="AB2414" s="14"/>
      <c r="AC2414" s="14"/>
      <c r="AD2414" s="14"/>
      <c r="AE2414" s="14"/>
      <c r="AT2414" s="248" t="s">
        <v>167</v>
      </c>
      <c r="AU2414" s="248" t="s">
        <v>87</v>
      </c>
      <c r="AV2414" s="14" t="s">
        <v>87</v>
      </c>
      <c r="AW2414" s="14" t="s">
        <v>33</v>
      </c>
      <c r="AX2414" s="14" t="s">
        <v>78</v>
      </c>
      <c r="AY2414" s="248" t="s">
        <v>157</v>
      </c>
    </row>
    <row r="2415" s="14" customFormat="1">
      <c r="A2415" s="14"/>
      <c r="B2415" s="238"/>
      <c r="C2415" s="239"/>
      <c r="D2415" s="229" t="s">
        <v>167</v>
      </c>
      <c r="E2415" s="240" t="s">
        <v>1</v>
      </c>
      <c r="F2415" s="241" t="s">
        <v>4091</v>
      </c>
      <c r="G2415" s="239"/>
      <c r="H2415" s="242">
        <v>3.6000000000000001</v>
      </c>
      <c r="I2415" s="243"/>
      <c r="J2415" s="239"/>
      <c r="K2415" s="239"/>
      <c r="L2415" s="244"/>
      <c r="M2415" s="245"/>
      <c r="N2415" s="246"/>
      <c r="O2415" s="246"/>
      <c r="P2415" s="246"/>
      <c r="Q2415" s="246"/>
      <c r="R2415" s="246"/>
      <c r="S2415" s="246"/>
      <c r="T2415" s="247"/>
      <c r="U2415" s="14"/>
      <c r="V2415" s="14"/>
      <c r="W2415" s="14"/>
      <c r="X2415" s="14"/>
      <c r="Y2415" s="14"/>
      <c r="Z2415" s="14"/>
      <c r="AA2415" s="14"/>
      <c r="AB2415" s="14"/>
      <c r="AC2415" s="14"/>
      <c r="AD2415" s="14"/>
      <c r="AE2415" s="14"/>
      <c r="AT2415" s="248" t="s">
        <v>167</v>
      </c>
      <c r="AU2415" s="248" t="s">
        <v>87</v>
      </c>
      <c r="AV2415" s="14" t="s">
        <v>87</v>
      </c>
      <c r="AW2415" s="14" t="s">
        <v>33</v>
      </c>
      <c r="AX2415" s="14" t="s">
        <v>78</v>
      </c>
      <c r="AY2415" s="248" t="s">
        <v>157</v>
      </c>
    </row>
    <row r="2416" s="14" customFormat="1">
      <c r="A2416" s="14"/>
      <c r="B2416" s="238"/>
      <c r="C2416" s="239"/>
      <c r="D2416" s="229" t="s">
        <v>167</v>
      </c>
      <c r="E2416" s="240" t="s">
        <v>1</v>
      </c>
      <c r="F2416" s="241" t="s">
        <v>4092</v>
      </c>
      <c r="G2416" s="239"/>
      <c r="H2416" s="242">
        <v>1.8</v>
      </c>
      <c r="I2416" s="243"/>
      <c r="J2416" s="239"/>
      <c r="K2416" s="239"/>
      <c r="L2416" s="244"/>
      <c r="M2416" s="245"/>
      <c r="N2416" s="246"/>
      <c r="O2416" s="246"/>
      <c r="P2416" s="246"/>
      <c r="Q2416" s="246"/>
      <c r="R2416" s="246"/>
      <c r="S2416" s="246"/>
      <c r="T2416" s="247"/>
      <c r="U2416" s="14"/>
      <c r="V2416" s="14"/>
      <c r="W2416" s="14"/>
      <c r="X2416" s="14"/>
      <c r="Y2416" s="14"/>
      <c r="Z2416" s="14"/>
      <c r="AA2416" s="14"/>
      <c r="AB2416" s="14"/>
      <c r="AC2416" s="14"/>
      <c r="AD2416" s="14"/>
      <c r="AE2416" s="14"/>
      <c r="AT2416" s="248" t="s">
        <v>167</v>
      </c>
      <c r="AU2416" s="248" t="s">
        <v>87</v>
      </c>
      <c r="AV2416" s="14" t="s">
        <v>87</v>
      </c>
      <c r="AW2416" s="14" t="s">
        <v>33</v>
      </c>
      <c r="AX2416" s="14" t="s">
        <v>78</v>
      </c>
      <c r="AY2416" s="248" t="s">
        <v>157</v>
      </c>
    </row>
    <row r="2417" s="15" customFormat="1">
      <c r="A2417" s="15"/>
      <c r="B2417" s="249"/>
      <c r="C2417" s="250"/>
      <c r="D2417" s="229" t="s">
        <v>167</v>
      </c>
      <c r="E2417" s="251" t="s">
        <v>1</v>
      </c>
      <c r="F2417" s="252" t="s">
        <v>171</v>
      </c>
      <c r="G2417" s="250"/>
      <c r="H2417" s="253">
        <v>15.6</v>
      </c>
      <c r="I2417" s="254"/>
      <c r="J2417" s="250"/>
      <c r="K2417" s="250"/>
      <c r="L2417" s="255"/>
      <c r="M2417" s="256"/>
      <c r="N2417" s="257"/>
      <c r="O2417" s="257"/>
      <c r="P2417" s="257"/>
      <c r="Q2417" s="257"/>
      <c r="R2417" s="257"/>
      <c r="S2417" s="257"/>
      <c r="T2417" s="258"/>
      <c r="U2417" s="15"/>
      <c r="V2417" s="15"/>
      <c r="W2417" s="15"/>
      <c r="X2417" s="15"/>
      <c r="Y2417" s="15"/>
      <c r="Z2417" s="15"/>
      <c r="AA2417" s="15"/>
      <c r="AB2417" s="15"/>
      <c r="AC2417" s="15"/>
      <c r="AD2417" s="15"/>
      <c r="AE2417" s="15"/>
      <c r="AT2417" s="259" t="s">
        <v>167</v>
      </c>
      <c r="AU2417" s="259" t="s">
        <v>87</v>
      </c>
      <c r="AV2417" s="15" t="s">
        <v>165</v>
      </c>
      <c r="AW2417" s="15" t="s">
        <v>33</v>
      </c>
      <c r="AX2417" s="15" t="s">
        <v>85</v>
      </c>
      <c r="AY2417" s="259" t="s">
        <v>157</v>
      </c>
    </row>
    <row r="2418" s="2" customFormat="1" ht="24.15" customHeight="1">
      <c r="A2418" s="38"/>
      <c r="B2418" s="39"/>
      <c r="C2418" s="260" t="s">
        <v>4093</v>
      </c>
      <c r="D2418" s="260" t="s">
        <v>240</v>
      </c>
      <c r="E2418" s="261" t="s">
        <v>4094</v>
      </c>
      <c r="F2418" s="262" t="s">
        <v>4095</v>
      </c>
      <c r="G2418" s="263" t="s">
        <v>174</v>
      </c>
      <c r="H2418" s="264">
        <v>4.4850000000000003</v>
      </c>
      <c r="I2418" s="265"/>
      <c r="J2418" s="266">
        <f>ROUND(I2418*H2418,2)</f>
        <v>0</v>
      </c>
      <c r="K2418" s="262" t="s">
        <v>164</v>
      </c>
      <c r="L2418" s="267"/>
      <c r="M2418" s="268" t="s">
        <v>1</v>
      </c>
      <c r="N2418" s="269" t="s">
        <v>43</v>
      </c>
      <c r="O2418" s="91"/>
      <c r="P2418" s="223">
        <f>O2418*H2418</f>
        <v>0</v>
      </c>
      <c r="Q2418" s="223">
        <v>0.01771</v>
      </c>
      <c r="R2418" s="223">
        <f>Q2418*H2418</f>
        <v>0.07942935000000001</v>
      </c>
      <c r="S2418" s="223">
        <v>0</v>
      </c>
      <c r="T2418" s="224">
        <f>S2418*H2418</f>
        <v>0</v>
      </c>
      <c r="U2418" s="38"/>
      <c r="V2418" s="38"/>
      <c r="W2418" s="38"/>
      <c r="X2418" s="38"/>
      <c r="Y2418" s="38"/>
      <c r="Z2418" s="38"/>
      <c r="AA2418" s="38"/>
      <c r="AB2418" s="38"/>
      <c r="AC2418" s="38"/>
      <c r="AD2418" s="38"/>
      <c r="AE2418" s="38"/>
      <c r="AR2418" s="225" t="s">
        <v>367</v>
      </c>
      <c r="AT2418" s="225" t="s">
        <v>240</v>
      </c>
      <c r="AU2418" s="225" t="s">
        <v>87</v>
      </c>
      <c r="AY2418" s="17" t="s">
        <v>157</v>
      </c>
      <c r="BE2418" s="226">
        <f>IF(N2418="základní",J2418,0)</f>
        <v>0</v>
      </c>
      <c r="BF2418" s="226">
        <f>IF(N2418="snížená",J2418,0)</f>
        <v>0</v>
      </c>
      <c r="BG2418" s="226">
        <f>IF(N2418="zákl. přenesená",J2418,0)</f>
        <v>0</v>
      </c>
      <c r="BH2418" s="226">
        <f>IF(N2418="sníž. přenesená",J2418,0)</f>
        <v>0</v>
      </c>
      <c r="BI2418" s="226">
        <f>IF(N2418="nulová",J2418,0)</f>
        <v>0</v>
      </c>
      <c r="BJ2418" s="17" t="s">
        <v>85</v>
      </c>
      <c r="BK2418" s="226">
        <f>ROUND(I2418*H2418,2)</f>
        <v>0</v>
      </c>
      <c r="BL2418" s="17" t="s">
        <v>254</v>
      </c>
      <c r="BM2418" s="225" t="s">
        <v>4096</v>
      </c>
    </row>
    <row r="2419" s="14" customFormat="1">
      <c r="A2419" s="14"/>
      <c r="B2419" s="238"/>
      <c r="C2419" s="239"/>
      <c r="D2419" s="229" t="s">
        <v>167</v>
      </c>
      <c r="E2419" s="240" t="s">
        <v>1</v>
      </c>
      <c r="F2419" s="241" t="s">
        <v>4097</v>
      </c>
      <c r="G2419" s="239"/>
      <c r="H2419" s="242">
        <v>0.29999999999999999</v>
      </c>
      <c r="I2419" s="243"/>
      <c r="J2419" s="239"/>
      <c r="K2419" s="239"/>
      <c r="L2419" s="244"/>
      <c r="M2419" s="245"/>
      <c r="N2419" s="246"/>
      <c r="O2419" s="246"/>
      <c r="P2419" s="246"/>
      <c r="Q2419" s="246"/>
      <c r="R2419" s="246"/>
      <c r="S2419" s="246"/>
      <c r="T2419" s="247"/>
      <c r="U2419" s="14"/>
      <c r="V2419" s="14"/>
      <c r="W2419" s="14"/>
      <c r="X2419" s="14"/>
      <c r="Y2419" s="14"/>
      <c r="Z2419" s="14"/>
      <c r="AA2419" s="14"/>
      <c r="AB2419" s="14"/>
      <c r="AC2419" s="14"/>
      <c r="AD2419" s="14"/>
      <c r="AE2419" s="14"/>
      <c r="AT2419" s="248" t="s">
        <v>167</v>
      </c>
      <c r="AU2419" s="248" t="s">
        <v>87</v>
      </c>
      <c r="AV2419" s="14" t="s">
        <v>87</v>
      </c>
      <c r="AW2419" s="14" t="s">
        <v>33</v>
      </c>
      <c r="AX2419" s="14" t="s">
        <v>78</v>
      </c>
      <c r="AY2419" s="248" t="s">
        <v>157</v>
      </c>
    </row>
    <row r="2420" s="14" customFormat="1">
      <c r="A2420" s="14"/>
      <c r="B2420" s="238"/>
      <c r="C2420" s="239"/>
      <c r="D2420" s="229" t="s">
        <v>167</v>
      </c>
      <c r="E2420" s="240" t="s">
        <v>1</v>
      </c>
      <c r="F2420" s="241" t="s">
        <v>4098</v>
      </c>
      <c r="G2420" s="239"/>
      <c r="H2420" s="242">
        <v>0.29999999999999999</v>
      </c>
      <c r="I2420" s="243"/>
      <c r="J2420" s="239"/>
      <c r="K2420" s="239"/>
      <c r="L2420" s="244"/>
      <c r="M2420" s="245"/>
      <c r="N2420" s="246"/>
      <c r="O2420" s="246"/>
      <c r="P2420" s="246"/>
      <c r="Q2420" s="246"/>
      <c r="R2420" s="246"/>
      <c r="S2420" s="246"/>
      <c r="T2420" s="247"/>
      <c r="U2420" s="14"/>
      <c r="V2420" s="14"/>
      <c r="W2420" s="14"/>
      <c r="X2420" s="14"/>
      <c r="Y2420" s="14"/>
      <c r="Z2420" s="14"/>
      <c r="AA2420" s="14"/>
      <c r="AB2420" s="14"/>
      <c r="AC2420" s="14"/>
      <c r="AD2420" s="14"/>
      <c r="AE2420" s="14"/>
      <c r="AT2420" s="248" t="s">
        <v>167</v>
      </c>
      <c r="AU2420" s="248" t="s">
        <v>87</v>
      </c>
      <c r="AV2420" s="14" t="s">
        <v>87</v>
      </c>
      <c r="AW2420" s="14" t="s">
        <v>33</v>
      </c>
      <c r="AX2420" s="14" t="s">
        <v>78</v>
      </c>
      <c r="AY2420" s="248" t="s">
        <v>157</v>
      </c>
    </row>
    <row r="2421" s="14" customFormat="1">
      <c r="A2421" s="14"/>
      <c r="B2421" s="238"/>
      <c r="C2421" s="239"/>
      <c r="D2421" s="229" t="s">
        <v>167</v>
      </c>
      <c r="E2421" s="240" t="s">
        <v>1</v>
      </c>
      <c r="F2421" s="241" t="s">
        <v>4099</v>
      </c>
      <c r="G2421" s="239"/>
      <c r="H2421" s="242">
        <v>0.59999999999999998</v>
      </c>
      <c r="I2421" s="243"/>
      <c r="J2421" s="239"/>
      <c r="K2421" s="239"/>
      <c r="L2421" s="244"/>
      <c r="M2421" s="245"/>
      <c r="N2421" s="246"/>
      <c r="O2421" s="246"/>
      <c r="P2421" s="246"/>
      <c r="Q2421" s="246"/>
      <c r="R2421" s="246"/>
      <c r="S2421" s="246"/>
      <c r="T2421" s="247"/>
      <c r="U2421" s="14"/>
      <c r="V2421" s="14"/>
      <c r="W2421" s="14"/>
      <c r="X2421" s="14"/>
      <c r="Y2421" s="14"/>
      <c r="Z2421" s="14"/>
      <c r="AA2421" s="14"/>
      <c r="AB2421" s="14"/>
      <c r="AC2421" s="14"/>
      <c r="AD2421" s="14"/>
      <c r="AE2421" s="14"/>
      <c r="AT2421" s="248" t="s">
        <v>167</v>
      </c>
      <c r="AU2421" s="248" t="s">
        <v>87</v>
      </c>
      <c r="AV2421" s="14" t="s">
        <v>87</v>
      </c>
      <c r="AW2421" s="14" t="s">
        <v>33</v>
      </c>
      <c r="AX2421" s="14" t="s">
        <v>78</v>
      </c>
      <c r="AY2421" s="248" t="s">
        <v>157</v>
      </c>
    </row>
    <row r="2422" s="14" customFormat="1">
      <c r="A2422" s="14"/>
      <c r="B2422" s="238"/>
      <c r="C2422" s="239"/>
      <c r="D2422" s="229" t="s">
        <v>167</v>
      </c>
      <c r="E2422" s="240" t="s">
        <v>1</v>
      </c>
      <c r="F2422" s="241" t="s">
        <v>4100</v>
      </c>
      <c r="G2422" s="239"/>
      <c r="H2422" s="242">
        <v>1.3500000000000001</v>
      </c>
      <c r="I2422" s="243"/>
      <c r="J2422" s="239"/>
      <c r="K2422" s="239"/>
      <c r="L2422" s="244"/>
      <c r="M2422" s="245"/>
      <c r="N2422" s="246"/>
      <c r="O2422" s="246"/>
      <c r="P2422" s="246"/>
      <c r="Q2422" s="246"/>
      <c r="R2422" s="246"/>
      <c r="S2422" s="246"/>
      <c r="T2422" s="247"/>
      <c r="U2422" s="14"/>
      <c r="V2422" s="14"/>
      <c r="W2422" s="14"/>
      <c r="X2422" s="14"/>
      <c r="Y2422" s="14"/>
      <c r="Z2422" s="14"/>
      <c r="AA2422" s="14"/>
      <c r="AB2422" s="14"/>
      <c r="AC2422" s="14"/>
      <c r="AD2422" s="14"/>
      <c r="AE2422" s="14"/>
      <c r="AT2422" s="248" t="s">
        <v>167</v>
      </c>
      <c r="AU2422" s="248" t="s">
        <v>87</v>
      </c>
      <c r="AV2422" s="14" t="s">
        <v>87</v>
      </c>
      <c r="AW2422" s="14" t="s">
        <v>33</v>
      </c>
      <c r="AX2422" s="14" t="s">
        <v>78</v>
      </c>
      <c r="AY2422" s="248" t="s">
        <v>157</v>
      </c>
    </row>
    <row r="2423" s="14" customFormat="1">
      <c r="A2423" s="14"/>
      <c r="B2423" s="238"/>
      <c r="C2423" s="239"/>
      <c r="D2423" s="229" t="s">
        <v>167</v>
      </c>
      <c r="E2423" s="240" t="s">
        <v>1</v>
      </c>
      <c r="F2423" s="241" t="s">
        <v>4101</v>
      </c>
      <c r="G2423" s="239"/>
      <c r="H2423" s="242">
        <v>0.90000000000000002</v>
      </c>
      <c r="I2423" s="243"/>
      <c r="J2423" s="239"/>
      <c r="K2423" s="239"/>
      <c r="L2423" s="244"/>
      <c r="M2423" s="245"/>
      <c r="N2423" s="246"/>
      <c r="O2423" s="246"/>
      <c r="P2423" s="246"/>
      <c r="Q2423" s="246"/>
      <c r="R2423" s="246"/>
      <c r="S2423" s="246"/>
      <c r="T2423" s="247"/>
      <c r="U2423" s="14"/>
      <c r="V2423" s="14"/>
      <c r="W2423" s="14"/>
      <c r="X2423" s="14"/>
      <c r="Y2423" s="14"/>
      <c r="Z2423" s="14"/>
      <c r="AA2423" s="14"/>
      <c r="AB2423" s="14"/>
      <c r="AC2423" s="14"/>
      <c r="AD2423" s="14"/>
      <c r="AE2423" s="14"/>
      <c r="AT2423" s="248" t="s">
        <v>167</v>
      </c>
      <c r="AU2423" s="248" t="s">
        <v>87</v>
      </c>
      <c r="AV2423" s="14" t="s">
        <v>87</v>
      </c>
      <c r="AW2423" s="14" t="s">
        <v>33</v>
      </c>
      <c r="AX2423" s="14" t="s">
        <v>78</v>
      </c>
      <c r="AY2423" s="248" t="s">
        <v>157</v>
      </c>
    </row>
    <row r="2424" s="14" customFormat="1">
      <c r="A2424" s="14"/>
      <c r="B2424" s="238"/>
      <c r="C2424" s="239"/>
      <c r="D2424" s="229" t="s">
        <v>167</v>
      </c>
      <c r="E2424" s="240" t="s">
        <v>1</v>
      </c>
      <c r="F2424" s="241" t="s">
        <v>4102</v>
      </c>
      <c r="G2424" s="239"/>
      <c r="H2424" s="242">
        <v>0.45000000000000001</v>
      </c>
      <c r="I2424" s="243"/>
      <c r="J2424" s="239"/>
      <c r="K2424" s="239"/>
      <c r="L2424" s="244"/>
      <c r="M2424" s="245"/>
      <c r="N2424" s="246"/>
      <c r="O2424" s="246"/>
      <c r="P2424" s="246"/>
      <c r="Q2424" s="246"/>
      <c r="R2424" s="246"/>
      <c r="S2424" s="246"/>
      <c r="T2424" s="247"/>
      <c r="U2424" s="14"/>
      <c r="V2424" s="14"/>
      <c r="W2424" s="14"/>
      <c r="X2424" s="14"/>
      <c r="Y2424" s="14"/>
      <c r="Z2424" s="14"/>
      <c r="AA2424" s="14"/>
      <c r="AB2424" s="14"/>
      <c r="AC2424" s="14"/>
      <c r="AD2424" s="14"/>
      <c r="AE2424" s="14"/>
      <c r="AT2424" s="248" t="s">
        <v>167</v>
      </c>
      <c r="AU2424" s="248" t="s">
        <v>87</v>
      </c>
      <c r="AV2424" s="14" t="s">
        <v>87</v>
      </c>
      <c r="AW2424" s="14" t="s">
        <v>33</v>
      </c>
      <c r="AX2424" s="14" t="s">
        <v>78</v>
      </c>
      <c r="AY2424" s="248" t="s">
        <v>157</v>
      </c>
    </row>
    <row r="2425" s="15" customFormat="1">
      <c r="A2425" s="15"/>
      <c r="B2425" s="249"/>
      <c r="C2425" s="250"/>
      <c r="D2425" s="229" t="s">
        <v>167</v>
      </c>
      <c r="E2425" s="251" t="s">
        <v>1</v>
      </c>
      <c r="F2425" s="252" t="s">
        <v>171</v>
      </c>
      <c r="G2425" s="250"/>
      <c r="H2425" s="253">
        <v>3.8999999999999999</v>
      </c>
      <c r="I2425" s="254"/>
      <c r="J2425" s="250"/>
      <c r="K2425" s="250"/>
      <c r="L2425" s="255"/>
      <c r="M2425" s="256"/>
      <c r="N2425" s="257"/>
      <c r="O2425" s="257"/>
      <c r="P2425" s="257"/>
      <c r="Q2425" s="257"/>
      <c r="R2425" s="257"/>
      <c r="S2425" s="257"/>
      <c r="T2425" s="258"/>
      <c r="U2425" s="15"/>
      <c r="V2425" s="15"/>
      <c r="W2425" s="15"/>
      <c r="X2425" s="15"/>
      <c r="Y2425" s="15"/>
      <c r="Z2425" s="15"/>
      <c r="AA2425" s="15"/>
      <c r="AB2425" s="15"/>
      <c r="AC2425" s="15"/>
      <c r="AD2425" s="15"/>
      <c r="AE2425" s="15"/>
      <c r="AT2425" s="259" t="s">
        <v>167</v>
      </c>
      <c r="AU2425" s="259" t="s">
        <v>87</v>
      </c>
      <c r="AV2425" s="15" t="s">
        <v>165</v>
      </c>
      <c r="AW2425" s="15" t="s">
        <v>33</v>
      </c>
      <c r="AX2425" s="15" t="s">
        <v>85</v>
      </c>
      <c r="AY2425" s="259" t="s">
        <v>157</v>
      </c>
    </row>
    <row r="2426" s="14" customFormat="1">
      <c r="A2426" s="14"/>
      <c r="B2426" s="238"/>
      <c r="C2426" s="239"/>
      <c r="D2426" s="229" t="s">
        <v>167</v>
      </c>
      <c r="E2426" s="239"/>
      <c r="F2426" s="241" t="s">
        <v>4103</v>
      </c>
      <c r="G2426" s="239"/>
      <c r="H2426" s="242">
        <v>4.4850000000000003</v>
      </c>
      <c r="I2426" s="243"/>
      <c r="J2426" s="239"/>
      <c r="K2426" s="239"/>
      <c r="L2426" s="244"/>
      <c r="M2426" s="245"/>
      <c r="N2426" s="246"/>
      <c r="O2426" s="246"/>
      <c r="P2426" s="246"/>
      <c r="Q2426" s="246"/>
      <c r="R2426" s="246"/>
      <c r="S2426" s="246"/>
      <c r="T2426" s="247"/>
      <c r="U2426" s="14"/>
      <c r="V2426" s="14"/>
      <c r="W2426" s="14"/>
      <c r="X2426" s="14"/>
      <c r="Y2426" s="14"/>
      <c r="Z2426" s="14"/>
      <c r="AA2426" s="14"/>
      <c r="AB2426" s="14"/>
      <c r="AC2426" s="14"/>
      <c r="AD2426" s="14"/>
      <c r="AE2426" s="14"/>
      <c r="AT2426" s="248" t="s">
        <v>167</v>
      </c>
      <c r="AU2426" s="248" t="s">
        <v>87</v>
      </c>
      <c r="AV2426" s="14" t="s">
        <v>87</v>
      </c>
      <c r="AW2426" s="14" t="s">
        <v>4</v>
      </c>
      <c r="AX2426" s="14" t="s">
        <v>85</v>
      </c>
      <c r="AY2426" s="248" t="s">
        <v>157</v>
      </c>
    </row>
    <row r="2427" s="2" customFormat="1" ht="37.8" customHeight="1">
      <c r="A2427" s="38"/>
      <c r="B2427" s="39"/>
      <c r="C2427" s="214" t="s">
        <v>4104</v>
      </c>
      <c r="D2427" s="214" t="s">
        <v>160</v>
      </c>
      <c r="E2427" s="215" t="s">
        <v>4105</v>
      </c>
      <c r="F2427" s="216" t="s">
        <v>4106</v>
      </c>
      <c r="G2427" s="217" t="s">
        <v>202</v>
      </c>
      <c r="H2427" s="218">
        <v>14.1</v>
      </c>
      <c r="I2427" s="219"/>
      <c r="J2427" s="220">
        <f>ROUND(I2427*H2427,2)</f>
        <v>0</v>
      </c>
      <c r="K2427" s="216" t="s">
        <v>164</v>
      </c>
      <c r="L2427" s="44"/>
      <c r="M2427" s="221" t="s">
        <v>1</v>
      </c>
      <c r="N2427" s="222" t="s">
        <v>43</v>
      </c>
      <c r="O2427" s="91"/>
      <c r="P2427" s="223">
        <f>O2427*H2427</f>
        <v>0</v>
      </c>
      <c r="Q2427" s="223">
        <v>0.00097999999999999997</v>
      </c>
      <c r="R2427" s="223">
        <f>Q2427*H2427</f>
        <v>0.013817999999999999</v>
      </c>
      <c r="S2427" s="223">
        <v>0</v>
      </c>
      <c r="T2427" s="224">
        <f>S2427*H2427</f>
        <v>0</v>
      </c>
      <c r="U2427" s="38"/>
      <c r="V2427" s="38"/>
      <c r="W2427" s="38"/>
      <c r="X2427" s="38"/>
      <c r="Y2427" s="38"/>
      <c r="Z2427" s="38"/>
      <c r="AA2427" s="38"/>
      <c r="AB2427" s="38"/>
      <c r="AC2427" s="38"/>
      <c r="AD2427" s="38"/>
      <c r="AE2427" s="38"/>
      <c r="AR2427" s="225" t="s">
        <v>254</v>
      </c>
      <c r="AT2427" s="225" t="s">
        <v>160</v>
      </c>
      <c r="AU2427" s="225" t="s">
        <v>87</v>
      </c>
      <c r="AY2427" s="17" t="s">
        <v>157</v>
      </c>
      <c r="BE2427" s="226">
        <f>IF(N2427="základní",J2427,0)</f>
        <v>0</v>
      </c>
      <c r="BF2427" s="226">
        <f>IF(N2427="snížená",J2427,0)</f>
        <v>0</v>
      </c>
      <c r="BG2427" s="226">
        <f>IF(N2427="zákl. přenesená",J2427,0)</f>
        <v>0</v>
      </c>
      <c r="BH2427" s="226">
        <f>IF(N2427="sníž. přenesená",J2427,0)</f>
        <v>0</v>
      </c>
      <c r="BI2427" s="226">
        <f>IF(N2427="nulová",J2427,0)</f>
        <v>0</v>
      </c>
      <c r="BJ2427" s="17" t="s">
        <v>85</v>
      </c>
      <c r="BK2427" s="226">
        <f>ROUND(I2427*H2427,2)</f>
        <v>0</v>
      </c>
      <c r="BL2427" s="17" t="s">
        <v>254</v>
      </c>
      <c r="BM2427" s="225" t="s">
        <v>4107</v>
      </c>
    </row>
    <row r="2428" s="14" customFormat="1">
      <c r="A2428" s="14"/>
      <c r="B2428" s="238"/>
      <c r="C2428" s="239"/>
      <c r="D2428" s="229" t="s">
        <v>167</v>
      </c>
      <c r="E2428" s="240" t="s">
        <v>1</v>
      </c>
      <c r="F2428" s="241" t="s">
        <v>4108</v>
      </c>
      <c r="G2428" s="239"/>
      <c r="H2428" s="242">
        <v>1.05</v>
      </c>
      <c r="I2428" s="243"/>
      <c r="J2428" s="239"/>
      <c r="K2428" s="239"/>
      <c r="L2428" s="244"/>
      <c r="M2428" s="245"/>
      <c r="N2428" s="246"/>
      <c r="O2428" s="246"/>
      <c r="P2428" s="246"/>
      <c r="Q2428" s="246"/>
      <c r="R2428" s="246"/>
      <c r="S2428" s="246"/>
      <c r="T2428" s="247"/>
      <c r="U2428" s="14"/>
      <c r="V2428" s="14"/>
      <c r="W2428" s="14"/>
      <c r="X2428" s="14"/>
      <c r="Y2428" s="14"/>
      <c r="Z2428" s="14"/>
      <c r="AA2428" s="14"/>
      <c r="AB2428" s="14"/>
      <c r="AC2428" s="14"/>
      <c r="AD2428" s="14"/>
      <c r="AE2428" s="14"/>
      <c r="AT2428" s="248" t="s">
        <v>167</v>
      </c>
      <c r="AU2428" s="248" t="s">
        <v>87</v>
      </c>
      <c r="AV2428" s="14" t="s">
        <v>87</v>
      </c>
      <c r="AW2428" s="14" t="s">
        <v>33</v>
      </c>
      <c r="AX2428" s="14" t="s">
        <v>78</v>
      </c>
      <c r="AY2428" s="248" t="s">
        <v>157</v>
      </c>
    </row>
    <row r="2429" s="14" customFormat="1">
      <c r="A2429" s="14"/>
      <c r="B2429" s="238"/>
      <c r="C2429" s="239"/>
      <c r="D2429" s="229" t="s">
        <v>167</v>
      </c>
      <c r="E2429" s="240" t="s">
        <v>1</v>
      </c>
      <c r="F2429" s="241" t="s">
        <v>4109</v>
      </c>
      <c r="G2429" s="239"/>
      <c r="H2429" s="242">
        <v>1.05</v>
      </c>
      <c r="I2429" s="243"/>
      <c r="J2429" s="239"/>
      <c r="K2429" s="239"/>
      <c r="L2429" s="244"/>
      <c r="M2429" s="245"/>
      <c r="N2429" s="246"/>
      <c r="O2429" s="246"/>
      <c r="P2429" s="246"/>
      <c r="Q2429" s="246"/>
      <c r="R2429" s="246"/>
      <c r="S2429" s="246"/>
      <c r="T2429" s="247"/>
      <c r="U2429" s="14"/>
      <c r="V2429" s="14"/>
      <c r="W2429" s="14"/>
      <c r="X2429" s="14"/>
      <c r="Y2429" s="14"/>
      <c r="Z2429" s="14"/>
      <c r="AA2429" s="14"/>
      <c r="AB2429" s="14"/>
      <c r="AC2429" s="14"/>
      <c r="AD2429" s="14"/>
      <c r="AE2429" s="14"/>
      <c r="AT2429" s="248" t="s">
        <v>167</v>
      </c>
      <c r="AU2429" s="248" t="s">
        <v>87</v>
      </c>
      <c r="AV2429" s="14" t="s">
        <v>87</v>
      </c>
      <c r="AW2429" s="14" t="s">
        <v>33</v>
      </c>
      <c r="AX2429" s="14" t="s">
        <v>78</v>
      </c>
      <c r="AY2429" s="248" t="s">
        <v>157</v>
      </c>
    </row>
    <row r="2430" s="14" customFormat="1">
      <c r="A2430" s="14"/>
      <c r="B2430" s="238"/>
      <c r="C2430" s="239"/>
      <c r="D2430" s="229" t="s">
        <v>167</v>
      </c>
      <c r="E2430" s="240" t="s">
        <v>1</v>
      </c>
      <c r="F2430" s="241" t="s">
        <v>4110</v>
      </c>
      <c r="G2430" s="239"/>
      <c r="H2430" s="242">
        <v>1.5</v>
      </c>
      <c r="I2430" s="243"/>
      <c r="J2430" s="239"/>
      <c r="K2430" s="239"/>
      <c r="L2430" s="244"/>
      <c r="M2430" s="245"/>
      <c r="N2430" s="246"/>
      <c r="O2430" s="246"/>
      <c r="P2430" s="246"/>
      <c r="Q2430" s="246"/>
      <c r="R2430" s="246"/>
      <c r="S2430" s="246"/>
      <c r="T2430" s="247"/>
      <c r="U2430" s="14"/>
      <c r="V2430" s="14"/>
      <c r="W2430" s="14"/>
      <c r="X2430" s="14"/>
      <c r="Y2430" s="14"/>
      <c r="Z2430" s="14"/>
      <c r="AA2430" s="14"/>
      <c r="AB2430" s="14"/>
      <c r="AC2430" s="14"/>
      <c r="AD2430" s="14"/>
      <c r="AE2430" s="14"/>
      <c r="AT2430" s="248" t="s">
        <v>167</v>
      </c>
      <c r="AU2430" s="248" t="s">
        <v>87</v>
      </c>
      <c r="AV2430" s="14" t="s">
        <v>87</v>
      </c>
      <c r="AW2430" s="14" t="s">
        <v>33</v>
      </c>
      <c r="AX2430" s="14" t="s">
        <v>78</v>
      </c>
      <c r="AY2430" s="248" t="s">
        <v>157</v>
      </c>
    </row>
    <row r="2431" s="14" customFormat="1">
      <c r="A2431" s="14"/>
      <c r="B2431" s="238"/>
      <c r="C2431" s="239"/>
      <c r="D2431" s="229" t="s">
        <v>167</v>
      </c>
      <c r="E2431" s="240" t="s">
        <v>1</v>
      </c>
      <c r="F2431" s="241" t="s">
        <v>4111</v>
      </c>
      <c r="G2431" s="239"/>
      <c r="H2431" s="242">
        <v>6.2999999999999998</v>
      </c>
      <c r="I2431" s="243"/>
      <c r="J2431" s="239"/>
      <c r="K2431" s="239"/>
      <c r="L2431" s="244"/>
      <c r="M2431" s="245"/>
      <c r="N2431" s="246"/>
      <c r="O2431" s="246"/>
      <c r="P2431" s="246"/>
      <c r="Q2431" s="246"/>
      <c r="R2431" s="246"/>
      <c r="S2431" s="246"/>
      <c r="T2431" s="247"/>
      <c r="U2431" s="14"/>
      <c r="V2431" s="14"/>
      <c r="W2431" s="14"/>
      <c r="X2431" s="14"/>
      <c r="Y2431" s="14"/>
      <c r="Z2431" s="14"/>
      <c r="AA2431" s="14"/>
      <c r="AB2431" s="14"/>
      <c r="AC2431" s="14"/>
      <c r="AD2431" s="14"/>
      <c r="AE2431" s="14"/>
      <c r="AT2431" s="248" t="s">
        <v>167</v>
      </c>
      <c r="AU2431" s="248" t="s">
        <v>87</v>
      </c>
      <c r="AV2431" s="14" t="s">
        <v>87</v>
      </c>
      <c r="AW2431" s="14" t="s">
        <v>33</v>
      </c>
      <c r="AX2431" s="14" t="s">
        <v>78</v>
      </c>
      <c r="AY2431" s="248" t="s">
        <v>157</v>
      </c>
    </row>
    <row r="2432" s="14" customFormat="1">
      <c r="A2432" s="14"/>
      <c r="B2432" s="238"/>
      <c r="C2432" s="239"/>
      <c r="D2432" s="229" t="s">
        <v>167</v>
      </c>
      <c r="E2432" s="240" t="s">
        <v>1</v>
      </c>
      <c r="F2432" s="241" t="s">
        <v>4112</v>
      </c>
      <c r="G2432" s="239"/>
      <c r="H2432" s="242">
        <v>3.1499999999999999</v>
      </c>
      <c r="I2432" s="243"/>
      <c r="J2432" s="239"/>
      <c r="K2432" s="239"/>
      <c r="L2432" s="244"/>
      <c r="M2432" s="245"/>
      <c r="N2432" s="246"/>
      <c r="O2432" s="246"/>
      <c r="P2432" s="246"/>
      <c r="Q2432" s="246"/>
      <c r="R2432" s="246"/>
      <c r="S2432" s="246"/>
      <c r="T2432" s="247"/>
      <c r="U2432" s="14"/>
      <c r="V2432" s="14"/>
      <c r="W2432" s="14"/>
      <c r="X2432" s="14"/>
      <c r="Y2432" s="14"/>
      <c r="Z2432" s="14"/>
      <c r="AA2432" s="14"/>
      <c r="AB2432" s="14"/>
      <c r="AC2432" s="14"/>
      <c r="AD2432" s="14"/>
      <c r="AE2432" s="14"/>
      <c r="AT2432" s="248" t="s">
        <v>167</v>
      </c>
      <c r="AU2432" s="248" t="s">
        <v>87</v>
      </c>
      <c r="AV2432" s="14" t="s">
        <v>87</v>
      </c>
      <c r="AW2432" s="14" t="s">
        <v>33</v>
      </c>
      <c r="AX2432" s="14" t="s">
        <v>78</v>
      </c>
      <c r="AY2432" s="248" t="s">
        <v>157</v>
      </c>
    </row>
    <row r="2433" s="14" customFormat="1">
      <c r="A2433" s="14"/>
      <c r="B2433" s="238"/>
      <c r="C2433" s="239"/>
      <c r="D2433" s="229" t="s">
        <v>167</v>
      </c>
      <c r="E2433" s="240" t="s">
        <v>1</v>
      </c>
      <c r="F2433" s="241" t="s">
        <v>4113</v>
      </c>
      <c r="G2433" s="239"/>
      <c r="H2433" s="242">
        <v>1.05</v>
      </c>
      <c r="I2433" s="243"/>
      <c r="J2433" s="239"/>
      <c r="K2433" s="239"/>
      <c r="L2433" s="244"/>
      <c r="M2433" s="245"/>
      <c r="N2433" s="246"/>
      <c r="O2433" s="246"/>
      <c r="P2433" s="246"/>
      <c r="Q2433" s="246"/>
      <c r="R2433" s="246"/>
      <c r="S2433" s="246"/>
      <c r="T2433" s="247"/>
      <c r="U2433" s="14"/>
      <c r="V2433" s="14"/>
      <c r="W2433" s="14"/>
      <c r="X2433" s="14"/>
      <c r="Y2433" s="14"/>
      <c r="Z2433" s="14"/>
      <c r="AA2433" s="14"/>
      <c r="AB2433" s="14"/>
      <c r="AC2433" s="14"/>
      <c r="AD2433" s="14"/>
      <c r="AE2433" s="14"/>
      <c r="AT2433" s="248" t="s">
        <v>167</v>
      </c>
      <c r="AU2433" s="248" t="s">
        <v>87</v>
      </c>
      <c r="AV2433" s="14" t="s">
        <v>87</v>
      </c>
      <c r="AW2433" s="14" t="s">
        <v>33</v>
      </c>
      <c r="AX2433" s="14" t="s">
        <v>78</v>
      </c>
      <c r="AY2433" s="248" t="s">
        <v>157</v>
      </c>
    </row>
    <row r="2434" s="15" customFormat="1">
      <c r="A2434" s="15"/>
      <c r="B2434" s="249"/>
      <c r="C2434" s="250"/>
      <c r="D2434" s="229" t="s">
        <v>167</v>
      </c>
      <c r="E2434" s="251" t="s">
        <v>1</v>
      </c>
      <c r="F2434" s="252" t="s">
        <v>171</v>
      </c>
      <c r="G2434" s="250"/>
      <c r="H2434" s="253">
        <v>14.100000000000001</v>
      </c>
      <c r="I2434" s="254"/>
      <c r="J2434" s="250"/>
      <c r="K2434" s="250"/>
      <c r="L2434" s="255"/>
      <c r="M2434" s="256"/>
      <c r="N2434" s="257"/>
      <c r="O2434" s="257"/>
      <c r="P2434" s="257"/>
      <c r="Q2434" s="257"/>
      <c r="R2434" s="257"/>
      <c r="S2434" s="257"/>
      <c r="T2434" s="258"/>
      <c r="U2434" s="15"/>
      <c r="V2434" s="15"/>
      <c r="W2434" s="15"/>
      <c r="X2434" s="15"/>
      <c r="Y2434" s="15"/>
      <c r="Z2434" s="15"/>
      <c r="AA2434" s="15"/>
      <c r="AB2434" s="15"/>
      <c r="AC2434" s="15"/>
      <c r="AD2434" s="15"/>
      <c r="AE2434" s="15"/>
      <c r="AT2434" s="259" t="s">
        <v>167</v>
      </c>
      <c r="AU2434" s="259" t="s">
        <v>87</v>
      </c>
      <c r="AV2434" s="15" t="s">
        <v>165</v>
      </c>
      <c r="AW2434" s="15" t="s">
        <v>33</v>
      </c>
      <c r="AX2434" s="15" t="s">
        <v>85</v>
      </c>
      <c r="AY2434" s="259" t="s">
        <v>157</v>
      </c>
    </row>
    <row r="2435" s="2" customFormat="1" ht="24.15" customHeight="1">
      <c r="A2435" s="38"/>
      <c r="B2435" s="39"/>
      <c r="C2435" s="260" t="s">
        <v>4114</v>
      </c>
      <c r="D2435" s="260" t="s">
        <v>240</v>
      </c>
      <c r="E2435" s="261" t="s">
        <v>4094</v>
      </c>
      <c r="F2435" s="262" t="s">
        <v>4095</v>
      </c>
      <c r="G2435" s="263" t="s">
        <v>174</v>
      </c>
      <c r="H2435" s="264">
        <v>4.056</v>
      </c>
      <c r="I2435" s="265"/>
      <c r="J2435" s="266">
        <f>ROUND(I2435*H2435,2)</f>
        <v>0</v>
      </c>
      <c r="K2435" s="262" t="s">
        <v>164</v>
      </c>
      <c r="L2435" s="267"/>
      <c r="M2435" s="268" t="s">
        <v>1</v>
      </c>
      <c r="N2435" s="269" t="s">
        <v>43</v>
      </c>
      <c r="O2435" s="91"/>
      <c r="P2435" s="223">
        <f>O2435*H2435</f>
        <v>0</v>
      </c>
      <c r="Q2435" s="223">
        <v>0.01771</v>
      </c>
      <c r="R2435" s="223">
        <f>Q2435*H2435</f>
        <v>0.071831759999999995</v>
      </c>
      <c r="S2435" s="223">
        <v>0</v>
      </c>
      <c r="T2435" s="224">
        <f>S2435*H2435</f>
        <v>0</v>
      </c>
      <c r="U2435" s="38"/>
      <c r="V2435" s="38"/>
      <c r="W2435" s="38"/>
      <c r="X2435" s="38"/>
      <c r="Y2435" s="38"/>
      <c r="Z2435" s="38"/>
      <c r="AA2435" s="38"/>
      <c r="AB2435" s="38"/>
      <c r="AC2435" s="38"/>
      <c r="AD2435" s="38"/>
      <c r="AE2435" s="38"/>
      <c r="AR2435" s="225" t="s">
        <v>367</v>
      </c>
      <c r="AT2435" s="225" t="s">
        <v>240</v>
      </c>
      <c r="AU2435" s="225" t="s">
        <v>87</v>
      </c>
      <c r="AY2435" s="17" t="s">
        <v>157</v>
      </c>
      <c r="BE2435" s="226">
        <f>IF(N2435="základní",J2435,0)</f>
        <v>0</v>
      </c>
      <c r="BF2435" s="226">
        <f>IF(N2435="snížená",J2435,0)</f>
        <v>0</v>
      </c>
      <c r="BG2435" s="226">
        <f>IF(N2435="zákl. přenesená",J2435,0)</f>
        <v>0</v>
      </c>
      <c r="BH2435" s="226">
        <f>IF(N2435="sníž. přenesená",J2435,0)</f>
        <v>0</v>
      </c>
      <c r="BI2435" s="226">
        <f>IF(N2435="nulová",J2435,0)</f>
        <v>0</v>
      </c>
      <c r="BJ2435" s="17" t="s">
        <v>85</v>
      </c>
      <c r="BK2435" s="226">
        <f>ROUND(I2435*H2435,2)</f>
        <v>0</v>
      </c>
      <c r="BL2435" s="17" t="s">
        <v>254</v>
      </c>
      <c r="BM2435" s="225" t="s">
        <v>4115</v>
      </c>
    </row>
    <row r="2436" s="14" customFormat="1">
      <c r="A2436" s="14"/>
      <c r="B2436" s="238"/>
      <c r="C2436" s="239"/>
      <c r="D2436" s="229" t="s">
        <v>167</v>
      </c>
      <c r="E2436" s="240" t="s">
        <v>1</v>
      </c>
      <c r="F2436" s="241" t="s">
        <v>4116</v>
      </c>
      <c r="G2436" s="239"/>
      <c r="H2436" s="242">
        <v>0.26300000000000001</v>
      </c>
      <c r="I2436" s="243"/>
      <c r="J2436" s="239"/>
      <c r="K2436" s="239"/>
      <c r="L2436" s="244"/>
      <c r="M2436" s="245"/>
      <c r="N2436" s="246"/>
      <c r="O2436" s="246"/>
      <c r="P2436" s="246"/>
      <c r="Q2436" s="246"/>
      <c r="R2436" s="246"/>
      <c r="S2436" s="246"/>
      <c r="T2436" s="247"/>
      <c r="U2436" s="14"/>
      <c r="V2436" s="14"/>
      <c r="W2436" s="14"/>
      <c r="X2436" s="14"/>
      <c r="Y2436" s="14"/>
      <c r="Z2436" s="14"/>
      <c r="AA2436" s="14"/>
      <c r="AB2436" s="14"/>
      <c r="AC2436" s="14"/>
      <c r="AD2436" s="14"/>
      <c r="AE2436" s="14"/>
      <c r="AT2436" s="248" t="s">
        <v>167</v>
      </c>
      <c r="AU2436" s="248" t="s">
        <v>87</v>
      </c>
      <c r="AV2436" s="14" t="s">
        <v>87</v>
      </c>
      <c r="AW2436" s="14" t="s">
        <v>33</v>
      </c>
      <c r="AX2436" s="14" t="s">
        <v>78</v>
      </c>
      <c r="AY2436" s="248" t="s">
        <v>157</v>
      </c>
    </row>
    <row r="2437" s="14" customFormat="1">
      <c r="A2437" s="14"/>
      <c r="B2437" s="238"/>
      <c r="C2437" s="239"/>
      <c r="D2437" s="229" t="s">
        <v>167</v>
      </c>
      <c r="E2437" s="240" t="s">
        <v>1</v>
      </c>
      <c r="F2437" s="241" t="s">
        <v>4117</v>
      </c>
      <c r="G2437" s="239"/>
      <c r="H2437" s="242">
        <v>0.26300000000000001</v>
      </c>
      <c r="I2437" s="243"/>
      <c r="J2437" s="239"/>
      <c r="K2437" s="239"/>
      <c r="L2437" s="244"/>
      <c r="M2437" s="245"/>
      <c r="N2437" s="246"/>
      <c r="O2437" s="246"/>
      <c r="P2437" s="246"/>
      <c r="Q2437" s="246"/>
      <c r="R2437" s="246"/>
      <c r="S2437" s="246"/>
      <c r="T2437" s="247"/>
      <c r="U2437" s="14"/>
      <c r="V2437" s="14"/>
      <c r="W2437" s="14"/>
      <c r="X2437" s="14"/>
      <c r="Y2437" s="14"/>
      <c r="Z2437" s="14"/>
      <c r="AA2437" s="14"/>
      <c r="AB2437" s="14"/>
      <c r="AC2437" s="14"/>
      <c r="AD2437" s="14"/>
      <c r="AE2437" s="14"/>
      <c r="AT2437" s="248" t="s">
        <v>167</v>
      </c>
      <c r="AU2437" s="248" t="s">
        <v>87</v>
      </c>
      <c r="AV2437" s="14" t="s">
        <v>87</v>
      </c>
      <c r="AW2437" s="14" t="s">
        <v>33</v>
      </c>
      <c r="AX2437" s="14" t="s">
        <v>78</v>
      </c>
      <c r="AY2437" s="248" t="s">
        <v>157</v>
      </c>
    </row>
    <row r="2438" s="14" customFormat="1">
      <c r="A2438" s="14"/>
      <c r="B2438" s="238"/>
      <c r="C2438" s="239"/>
      <c r="D2438" s="229" t="s">
        <v>167</v>
      </c>
      <c r="E2438" s="240" t="s">
        <v>1</v>
      </c>
      <c r="F2438" s="241" t="s">
        <v>4118</v>
      </c>
      <c r="G2438" s="239"/>
      <c r="H2438" s="242">
        <v>0.375</v>
      </c>
      <c r="I2438" s="243"/>
      <c r="J2438" s="239"/>
      <c r="K2438" s="239"/>
      <c r="L2438" s="244"/>
      <c r="M2438" s="245"/>
      <c r="N2438" s="246"/>
      <c r="O2438" s="246"/>
      <c r="P2438" s="246"/>
      <c r="Q2438" s="246"/>
      <c r="R2438" s="246"/>
      <c r="S2438" s="246"/>
      <c r="T2438" s="247"/>
      <c r="U2438" s="14"/>
      <c r="V2438" s="14"/>
      <c r="W2438" s="14"/>
      <c r="X2438" s="14"/>
      <c r="Y2438" s="14"/>
      <c r="Z2438" s="14"/>
      <c r="AA2438" s="14"/>
      <c r="AB2438" s="14"/>
      <c r="AC2438" s="14"/>
      <c r="AD2438" s="14"/>
      <c r="AE2438" s="14"/>
      <c r="AT2438" s="248" t="s">
        <v>167</v>
      </c>
      <c r="AU2438" s="248" t="s">
        <v>87</v>
      </c>
      <c r="AV2438" s="14" t="s">
        <v>87</v>
      </c>
      <c r="AW2438" s="14" t="s">
        <v>33</v>
      </c>
      <c r="AX2438" s="14" t="s">
        <v>78</v>
      </c>
      <c r="AY2438" s="248" t="s">
        <v>157</v>
      </c>
    </row>
    <row r="2439" s="14" customFormat="1">
      <c r="A2439" s="14"/>
      <c r="B2439" s="238"/>
      <c r="C2439" s="239"/>
      <c r="D2439" s="229" t="s">
        <v>167</v>
      </c>
      <c r="E2439" s="240" t="s">
        <v>1</v>
      </c>
      <c r="F2439" s="241" t="s">
        <v>4119</v>
      </c>
      <c r="G2439" s="239"/>
      <c r="H2439" s="242">
        <v>1.575</v>
      </c>
      <c r="I2439" s="243"/>
      <c r="J2439" s="239"/>
      <c r="K2439" s="239"/>
      <c r="L2439" s="244"/>
      <c r="M2439" s="245"/>
      <c r="N2439" s="246"/>
      <c r="O2439" s="246"/>
      <c r="P2439" s="246"/>
      <c r="Q2439" s="246"/>
      <c r="R2439" s="246"/>
      <c r="S2439" s="246"/>
      <c r="T2439" s="247"/>
      <c r="U2439" s="14"/>
      <c r="V2439" s="14"/>
      <c r="W2439" s="14"/>
      <c r="X2439" s="14"/>
      <c r="Y2439" s="14"/>
      <c r="Z2439" s="14"/>
      <c r="AA2439" s="14"/>
      <c r="AB2439" s="14"/>
      <c r="AC2439" s="14"/>
      <c r="AD2439" s="14"/>
      <c r="AE2439" s="14"/>
      <c r="AT2439" s="248" t="s">
        <v>167</v>
      </c>
      <c r="AU2439" s="248" t="s">
        <v>87</v>
      </c>
      <c r="AV2439" s="14" t="s">
        <v>87</v>
      </c>
      <c r="AW2439" s="14" t="s">
        <v>33</v>
      </c>
      <c r="AX2439" s="14" t="s">
        <v>78</v>
      </c>
      <c r="AY2439" s="248" t="s">
        <v>157</v>
      </c>
    </row>
    <row r="2440" s="14" customFormat="1">
      <c r="A2440" s="14"/>
      <c r="B2440" s="238"/>
      <c r="C2440" s="239"/>
      <c r="D2440" s="229" t="s">
        <v>167</v>
      </c>
      <c r="E2440" s="240" t="s">
        <v>1</v>
      </c>
      <c r="F2440" s="241" t="s">
        <v>4120</v>
      </c>
      <c r="G2440" s="239"/>
      <c r="H2440" s="242">
        <v>0.78800000000000003</v>
      </c>
      <c r="I2440" s="243"/>
      <c r="J2440" s="239"/>
      <c r="K2440" s="239"/>
      <c r="L2440" s="244"/>
      <c r="M2440" s="245"/>
      <c r="N2440" s="246"/>
      <c r="O2440" s="246"/>
      <c r="P2440" s="246"/>
      <c r="Q2440" s="246"/>
      <c r="R2440" s="246"/>
      <c r="S2440" s="246"/>
      <c r="T2440" s="247"/>
      <c r="U2440" s="14"/>
      <c r="V2440" s="14"/>
      <c r="W2440" s="14"/>
      <c r="X2440" s="14"/>
      <c r="Y2440" s="14"/>
      <c r="Z2440" s="14"/>
      <c r="AA2440" s="14"/>
      <c r="AB2440" s="14"/>
      <c r="AC2440" s="14"/>
      <c r="AD2440" s="14"/>
      <c r="AE2440" s="14"/>
      <c r="AT2440" s="248" t="s">
        <v>167</v>
      </c>
      <c r="AU2440" s="248" t="s">
        <v>87</v>
      </c>
      <c r="AV2440" s="14" t="s">
        <v>87</v>
      </c>
      <c r="AW2440" s="14" t="s">
        <v>33</v>
      </c>
      <c r="AX2440" s="14" t="s">
        <v>78</v>
      </c>
      <c r="AY2440" s="248" t="s">
        <v>157</v>
      </c>
    </row>
    <row r="2441" s="14" customFormat="1">
      <c r="A2441" s="14"/>
      <c r="B2441" s="238"/>
      <c r="C2441" s="239"/>
      <c r="D2441" s="229" t="s">
        <v>167</v>
      </c>
      <c r="E2441" s="240" t="s">
        <v>1</v>
      </c>
      <c r="F2441" s="241" t="s">
        <v>4121</v>
      </c>
      <c r="G2441" s="239"/>
      <c r="H2441" s="242">
        <v>0.26300000000000001</v>
      </c>
      <c r="I2441" s="243"/>
      <c r="J2441" s="239"/>
      <c r="K2441" s="239"/>
      <c r="L2441" s="244"/>
      <c r="M2441" s="245"/>
      <c r="N2441" s="246"/>
      <c r="O2441" s="246"/>
      <c r="P2441" s="246"/>
      <c r="Q2441" s="246"/>
      <c r="R2441" s="246"/>
      <c r="S2441" s="246"/>
      <c r="T2441" s="247"/>
      <c r="U2441" s="14"/>
      <c r="V2441" s="14"/>
      <c r="W2441" s="14"/>
      <c r="X2441" s="14"/>
      <c r="Y2441" s="14"/>
      <c r="Z2441" s="14"/>
      <c r="AA2441" s="14"/>
      <c r="AB2441" s="14"/>
      <c r="AC2441" s="14"/>
      <c r="AD2441" s="14"/>
      <c r="AE2441" s="14"/>
      <c r="AT2441" s="248" t="s">
        <v>167</v>
      </c>
      <c r="AU2441" s="248" t="s">
        <v>87</v>
      </c>
      <c r="AV2441" s="14" t="s">
        <v>87</v>
      </c>
      <c r="AW2441" s="14" t="s">
        <v>33</v>
      </c>
      <c r="AX2441" s="14" t="s">
        <v>78</v>
      </c>
      <c r="AY2441" s="248" t="s">
        <v>157</v>
      </c>
    </row>
    <row r="2442" s="15" customFormat="1">
      <c r="A2442" s="15"/>
      <c r="B2442" s="249"/>
      <c r="C2442" s="250"/>
      <c r="D2442" s="229" t="s">
        <v>167</v>
      </c>
      <c r="E2442" s="251" t="s">
        <v>1</v>
      </c>
      <c r="F2442" s="252" t="s">
        <v>171</v>
      </c>
      <c r="G2442" s="250"/>
      <c r="H2442" s="253">
        <v>3.5270000000000001</v>
      </c>
      <c r="I2442" s="254"/>
      <c r="J2442" s="250"/>
      <c r="K2442" s="250"/>
      <c r="L2442" s="255"/>
      <c r="M2442" s="256"/>
      <c r="N2442" s="257"/>
      <c r="O2442" s="257"/>
      <c r="P2442" s="257"/>
      <c r="Q2442" s="257"/>
      <c r="R2442" s="257"/>
      <c r="S2442" s="257"/>
      <c r="T2442" s="258"/>
      <c r="U2442" s="15"/>
      <c r="V2442" s="15"/>
      <c r="W2442" s="15"/>
      <c r="X2442" s="15"/>
      <c r="Y2442" s="15"/>
      <c r="Z2442" s="15"/>
      <c r="AA2442" s="15"/>
      <c r="AB2442" s="15"/>
      <c r="AC2442" s="15"/>
      <c r="AD2442" s="15"/>
      <c r="AE2442" s="15"/>
      <c r="AT2442" s="259" t="s">
        <v>167</v>
      </c>
      <c r="AU2442" s="259" t="s">
        <v>87</v>
      </c>
      <c r="AV2442" s="15" t="s">
        <v>165</v>
      </c>
      <c r="AW2442" s="15" t="s">
        <v>33</v>
      </c>
      <c r="AX2442" s="15" t="s">
        <v>85</v>
      </c>
      <c r="AY2442" s="259" t="s">
        <v>157</v>
      </c>
    </row>
    <row r="2443" s="14" customFormat="1">
      <c r="A2443" s="14"/>
      <c r="B2443" s="238"/>
      <c r="C2443" s="239"/>
      <c r="D2443" s="229" t="s">
        <v>167</v>
      </c>
      <c r="E2443" s="239"/>
      <c r="F2443" s="241" t="s">
        <v>4122</v>
      </c>
      <c r="G2443" s="239"/>
      <c r="H2443" s="242">
        <v>4.056</v>
      </c>
      <c r="I2443" s="243"/>
      <c r="J2443" s="239"/>
      <c r="K2443" s="239"/>
      <c r="L2443" s="244"/>
      <c r="M2443" s="245"/>
      <c r="N2443" s="246"/>
      <c r="O2443" s="246"/>
      <c r="P2443" s="246"/>
      <c r="Q2443" s="246"/>
      <c r="R2443" s="246"/>
      <c r="S2443" s="246"/>
      <c r="T2443" s="247"/>
      <c r="U2443" s="14"/>
      <c r="V2443" s="14"/>
      <c r="W2443" s="14"/>
      <c r="X2443" s="14"/>
      <c r="Y2443" s="14"/>
      <c r="Z2443" s="14"/>
      <c r="AA2443" s="14"/>
      <c r="AB2443" s="14"/>
      <c r="AC2443" s="14"/>
      <c r="AD2443" s="14"/>
      <c r="AE2443" s="14"/>
      <c r="AT2443" s="248" t="s">
        <v>167</v>
      </c>
      <c r="AU2443" s="248" t="s">
        <v>87</v>
      </c>
      <c r="AV2443" s="14" t="s">
        <v>87</v>
      </c>
      <c r="AW2443" s="14" t="s">
        <v>4</v>
      </c>
      <c r="AX2443" s="14" t="s">
        <v>85</v>
      </c>
      <c r="AY2443" s="248" t="s">
        <v>157</v>
      </c>
    </row>
    <row r="2444" s="12" customFormat="1" ht="22.8" customHeight="1">
      <c r="A2444" s="12"/>
      <c r="B2444" s="198"/>
      <c r="C2444" s="199"/>
      <c r="D2444" s="200" t="s">
        <v>77</v>
      </c>
      <c r="E2444" s="212" t="s">
        <v>3760</v>
      </c>
      <c r="F2444" s="212" t="s">
        <v>4123</v>
      </c>
      <c r="G2444" s="199"/>
      <c r="H2444" s="199"/>
      <c r="I2444" s="202"/>
      <c r="J2444" s="213">
        <f>BK2444</f>
        <v>0</v>
      </c>
      <c r="K2444" s="199"/>
      <c r="L2444" s="204"/>
      <c r="M2444" s="205"/>
      <c r="N2444" s="206"/>
      <c r="O2444" s="206"/>
      <c r="P2444" s="207">
        <f>SUM(P2445:P2455)</f>
        <v>0</v>
      </c>
      <c r="Q2444" s="206"/>
      <c r="R2444" s="207">
        <f>SUM(R2445:R2455)</f>
        <v>1.0627339</v>
      </c>
      <c r="S2444" s="206"/>
      <c r="T2444" s="208">
        <f>SUM(T2445:T2455)</f>
        <v>0.13717650000000001</v>
      </c>
      <c r="U2444" s="12"/>
      <c r="V2444" s="12"/>
      <c r="W2444" s="12"/>
      <c r="X2444" s="12"/>
      <c r="Y2444" s="12"/>
      <c r="Z2444" s="12"/>
      <c r="AA2444" s="12"/>
      <c r="AB2444" s="12"/>
      <c r="AC2444" s="12"/>
      <c r="AD2444" s="12"/>
      <c r="AE2444" s="12"/>
      <c r="AR2444" s="209" t="s">
        <v>87</v>
      </c>
      <c r="AT2444" s="210" t="s">
        <v>77</v>
      </c>
      <c r="AU2444" s="210" t="s">
        <v>85</v>
      </c>
      <c r="AY2444" s="209" t="s">
        <v>157</v>
      </c>
      <c r="BK2444" s="211">
        <f>SUM(BK2445:BK2455)</f>
        <v>0</v>
      </c>
    </row>
    <row r="2445" s="2" customFormat="1" ht="24.15" customHeight="1">
      <c r="A2445" s="38"/>
      <c r="B2445" s="39"/>
      <c r="C2445" s="214" t="s">
        <v>4124</v>
      </c>
      <c r="D2445" s="214" t="s">
        <v>160</v>
      </c>
      <c r="E2445" s="215" t="s">
        <v>4125</v>
      </c>
      <c r="F2445" s="216" t="s">
        <v>4126</v>
      </c>
      <c r="G2445" s="217" t="s">
        <v>174</v>
      </c>
      <c r="H2445" s="218">
        <v>847.89999999999998</v>
      </c>
      <c r="I2445" s="219"/>
      <c r="J2445" s="220">
        <f>ROUND(I2445*H2445,2)</f>
        <v>0</v>
      </c>
      <c r="K2445" s="216" t="s">
        <v>164</v>
      </c>
      <c r="L2445" s="44"/>
      <c r="M2445" s="221" t="s">
        <v>1</v>
      </c>
      <c r="N2445" s="222" t="s">
        <v>43</v>
      </c>
      <c r="O2445" s="91"/>
      <c r="P2445" s="223">
        <f>O2445*H2445</f>
        <v>0</v>
      </c>
      <c r="Q2445" s="223">
        <v>0</v>
      </c>
      <c r="R2445" s="223">
        <f>Q2445*H2445</f>
        <v>0</v>
      </c>
      <c r="S2445" s="223">
        <v>3.4999999999999997E-05</v>
      </c>
      <c r="T2445" s="224">
        <f>S2445*H2445</f>
        <v>0.029676499999999998</v>
      </c>
      <c r="U2445" s="38"/>
      <c r="V2445" s="38"/>
      <c r="W2445" s="38"/>
      <c r="X2445" s="38"/>
      <c r="Y2445" s="38"/>
      <c r="Z2445" s="38"/>
      <c r="AA2445" s="38"/>
      <c r="AB2445" s="38"/>
      <c r="AC2445" s="38"/>
      <c r="AD2445" s="38"/>
      <c r="AE2445" s="38"/>
      <c r="AR2445" s="225" t="s">
        <v>254</v>
      </c>
      <c r="AT2445" s="225" t="s">
        <v>160</v>
      </c>
      <c r="AU2445" s="225" t="s">
        <v>87</v>
      </c>
      <c r="AY2445" s="17" t="s">
        <v>157</v>
      </c>
      <c r="BE2445" s="226">
        <f>IF(N2445="základní",J2445,0)</f>
        <v>0</v>
      </c>
      <c r="BF2445" s="226">
        <f>IF(N2445="snížená",J2445,0)</f>
        <v>0</v>
      </c>
      <c r="BG2445" s="226">
        <f>IF(N2445="zákl. přenesená",J2445,0)</f>
        <v>0</v>
      </c>
      <c r="BH2445" s="226">
        <f>IF(N2445="sníž. přenesená",J2445,0)</f>
        <v>0</v>
      </c>
      <c r="BI2445" s="226">
        <f>IF(N2445="nulová",J2445,0)</f>
        <v>0</v>
      </c>
      <c r="BJ2445" s="17" t="s">
        <v>85</v>
      </c>
      <c r="BK2445" s="226">
        <f>ROUND(I2445*H2445,2)</f>
        <v>0</v>
      </c>
      <c r="BL2445" s="17" t="s">
        <v>254</v>
      </c>
      <c r="BM2445" s="225" t="s">
        <v>4127</v>
      </c>
    </row>
    <row r="2446" s="2" customFormat="1" ht="16.5" customHeight="1">
      <c r="A2446" s="38"/>
      <c r="B2446" s="39"/>
      <c r="C2446" s="260" t="s">
        <v>4128</v>
      </c>
      <c r="D2446" s="260" t="s">
        <v>240</v>
      </c>
      <c r="E2446" s="261" t="s">
        <v>4129</v>
      </c>
      <c r="F2446" s="262" t="s">
        <v>4130</v>
      </c>
      <c r="G2446" s="263" t="s">
        <v>174</v>
      </c>
      <c r="H2446" s="264">
        <v>890.29499999999996</v>
      </c>
      <c r="I2446" s="265"/>
      <c r="J2446" s="266">
        <f>ROUND(I2446*H2446,2)</f>
        <v>0</v>
      </c>
      <c r="K2446" s="262" t="s">
        <v>164</v>
      </c>
      <c r="L2446" s="267"/>
      <c r="M2446" s="268" t="s">
        <v>1</v>
      </c>
      <c r="N2446" s="269" t="s">
        <v>43</v>
      </c>
      <c r="O2446" s="91"/>
      <c r="P2446" s="223">
        <f>O2446*H2446</f>
        <v>0</v>
      </c>
      <c r="Q2446" s="223">
        <v>0.00089999999999999998</v>
      </c>
      <c r="R2446" s="223">
        <f>Q2446*H2446</f>
        <v>0.80126549999999996</v>
      </c>
      <c r="S2446" s="223">
        <v>0</v>
      </c>
      <c r="T2446" s="224">
        <f>S2446*H2446</f>
        <v>0</v>
      </c>
      <c r="U2446" s="38"/>
      <c r="V2446" s="38"/>
      <c r="W2446" s="38"/>
      <c r="X2446" s="38"/>
      <c r="Y2446" s="38"/>
      <c r="Z2446" s="38"/>
      <c r="AA2446" s="38"/>
      <c r="AB2446" s="38"/>
      <c r="AC2446" s="38"/>
      <c r="AD2446" s="38"/>
      <c r="AE2446" s="38"/>
      <c r="AR2446" s="225" t="s">
        <v>367</v>
      </c>
      <c r="AT2446" s="225" t="s">
        <v>240</v>
      </c>
      <c r="AU2446" s="225" t="s">
        <v>87</v>
      </c>
      <c r="AY2446" s="17" t="s">
        <v>157</v>
      </c>
      <c r="BE2446" s="226">
        <f>IF(N2446="základní",J2446,0)</f>
        <v>0</v>
      </c>
      <c r="BF2446" s="226">
        <f>IF(N2446="snížená",J2446,0)</f>
        <v>0</v>
      </c>
      <c r="BG2446" s="226">
        <f>IF(N2446="zákl. přenesená",J2446,0)</f>
        <v>0</v>
      </c>
      <c r="BH2446" s="226">
        <f>IF(N2446="sníž. přenesená",J2446,0)</f>
        <v>0</v>
      </c>
      <c r="BI2446" s="226">
        <f>IF(N2446="nulová",J2446,0)</f>
        <v>0</v>
      </c>
      <c r="BJ2446" s="17" t="s">
        <v>85</v>
      </c>
      <c r="BK2446" s="226">
        <f>ROUND(I2446*H2446,2)</f>
        <v>0</v>
      </c>
      <c r="BL2446" s="17" t="s">
        <v>254</v>
      </c>
      <c r="BM2446" s="225" t="s">
        <v>4131</v>
      </c>
    </row>
    <row r="2447" s="14" customFormat="1">
      <c r="A2447" s="14"/>
      <c r="B2447" s="238"/>
      <c r="C2447" s="239"/>
      <c r="D2447" s="229" t="s">
        <v>167</v>
      </c>
      <c r="E2447" s="239"/>
      <c r="F2447" s="241" t="s">
        <v>4132</v>
      </c>
      <c r="G2447" s="239"/>
      <c r="H2447" s="242">
        <v>890.29499999999996</v>
      </c>
      <c r="I2447" s="243"/>
      <c r="J2447" s="239"/>
      <c r="K2447" s="239"/>
      <c r="L2447" s="244"/>
      <c r="M2447" s="245"/>
      <c r="N2447" s="246"/>
      <c r="O2447" s="246"/>
      <c r="P2447" s="246"/>
      <c r="Q2447" s="246"/>
      <c r="R2447" s="246"/>
      <c r="S2447" s="246"/>
      <c r="T2447" s="247"/>
      <c r="U2447" s="14"/>
      <c r="V2447" s="14"/>
      <c r="W2447" s="14"/>
      <c r="X2447" s="14"/>
      <c r="Y2447" s="14"/>
      <c r="Z2447" s="14"/>
      <c r="AA2447" s="14"/>
      <c r="AB2447" s="14"/>
      <c r="AC2447" s="14"/>
      <c r="AD2447" s="14"/>
      <c r="AE2447" s="14"/>
      <c r="AT2447" s="248" t="s">
        <v>167</v>
      </c>
      <c r="AU2447" s="248" t="s">
        <v>87</v>
      </c>
      <c r="AV2447" s="14" t="s">
        <v>87</v>
      </c>
      <c r="AW2447" s="14" t="s">
        <v>4</v>
      </c>
      <c r="AX2447" s="14" t="s">
        <v>85</v>
      </c>
      <c r="AY2447" s="248" t="s">
        <v>157</v>
      </c>
    </row>
    <row r="2448" s="2" customFormat="1" ht="33" customHeight="1">
      <c r="A2448" s="38"/>
      <c r="B2448" s="39"/>
      <c r="C2448" s="214" t="s">
        <v>4133</v>
      </c>
      <c r="D2448" s="214" t="s">
        <v>160</v>
      </c>
      <c r="E2448" s="215" t="s">
        <v>4134</v>
      </c>
      <c r="F2448" s="216" t="s">
        <v>4135</v>
      </c>
      <c r="G2448" s="217" t="s">
        <v>202</v>
      </c>
      <c r="H2448" s="218">
        <v>300</v>
      </c>
      <c r="I2448" s="219"/>
      <c r="J2448" s="220">
        <f>ROUND(I2448*H2448,2)</f>
        <v>0</v>
      </c>
      <c r="K2448" s="216" t="s">
        <v>164</v>
      </c>
      <c r="L2448" s="44"/>
      <c r="M2448" s="221" t="s">
        <v>1</v>
      </c>
      <c r="N2448" s="222" t="s">
        <v>43</v>
      </c>
      <c r="O2448" s="91"/>
      <c r="P2448" s="223">
        <f>O2448*H2448</f>
        <v>0</v>
      </c>
      <c r="Q2448" s="223">
        <v>0</v>
      </c>
      <c r="R2448" s="223">
        <f>Q2448*H2448</f>
        <v>0</v>
      </c>
      <c r="S2448" s="223">
        <v>0.00035</v>
      </c>
      <c r="T2448" s="224">
        <f>S2448*H2448</f>
        <v>0.105</v>
      </c>
      <c r="U2448" s="38"/>
      <c r="V2448" s="38"/>
      <c r="W2448" s="38"/>
      <c r="X2448" s="38"/>
      <c r="Y2448" s="38"/>
      <c r="Z2448" s="38"/>
      <c r="AA2448" s="38"/>
      <c r="AB2448" s="38"/>
      <c r="AC2448" s="38"/>
      <c r="AD2448" s="38"/>
      <c r="AE2448" s="38"/>
      <c r="AR2448" s="225" t="s">
        <v>254</v>
      </c>
      <c r="AT2448" s="225" t="s">
        <v>160</v>
      </c>
      <c r="AU2448" s="225" t="s">
        <v>87</v>
      </c>
      <c r="AY2448" s="17" t="s">
        <v>157</v>
      </c>
      <c r="BE2448" s="226">
        <f>IF(N2448="základní",J2448,0)</f>
        <v>0</v>
      </c>
      <c r="BF2448" s="226">
        <f>IF(N2448="snížená",J2448,0)</f>
        <v>0</v>
      </c>
      <c r="BG2448" s="226">
        <f>IF(N2448="zákl. přenesená",J2448,0)</f>
        <v>0</v>
      </c>
      <c r="BH2448" s="226">
        <f>IF(N2448="sníž. přenesená",J2448,0)</f>
        <v>0</v>
      </c>
      <c r="BI2448" s="226">
        <f>IF(N2448="nulová",J2448,0)</f>
        <v>0</v>
      </c>
      <c r="BJ2448" s="17" t="s">
        <v>85</v>
      </c>
      <c r="BK2448" s="226">
        <f>ROUND(I2448*H2448,2)</f>
        <v>0</v>
      </c>
      <c r="BL2448" s="17" t="s">
        <v>254</v>
      </c>
      <c r="BM2448" s="225" t="s">
        <v>4136</v>
      </c>
    </row>
    <row r="2449" s="2" customFormat="1" ht="21.75" customHeight="1">
      <c r="A2449" s="38"/>
      <c r="B2449" s="39"/>
      <c r="C2449" s="260" t="s">
        <v>4137</v>
      </c>
      <c r="D2449" s="260" t="s">
        <v>240</v>
      </c>
      <c r="E2449" s="261" t="s">
        <v>4138</v>
      </c>
      <c r="F2449" s="262" t="s">
        <v>4139</v>
      </c>
      <c r="G2449" s="263" t="s">
        <v>202</v>
      </c>
      <c r="H2449" s="264">
        <v>315</v>
      </c>
      <c r="I2449" s="265"/>
      <c r="J2449" s="266">
        <f>ROUND(I2449*H2449,2)</f>
        <v>0</v>
      </c>
      <c r="K2449" s="262" t="s">
        <v>164</v>
      </c>
      <c r="L2449" s="267"/>
      <c r="M2449" s="268" t="s">
        <v>1</v>
      </c>
      <c r="N2449" s="269" t="s">
        <v>43</v>
      </c>
      <c r="O2449" s="91"/>
      <c r="P2449" s="223">
        <f>O2449*H2449</f>
        <v>0</v>
      </c>
      <c r="Q2449" s="223">
        <v>0</v>
      </c>
      <c r="R2449" s="223">
        <f>Q2449*H2449</f>
        <v>0</v>
      </c>
      <c r="S2449" s="223">
        <v>0</v>
      </c>
      <c r="T2449" s="224">
        <f>S2449*H2449</f>
        <v>0</v>
      </c>
      <c r="U2449" s="38"/>
      <c r="V2449" s="38"/>
      <c r="W2449" s="38"/>
      <c r="X2449" s="38"/>
      <c r="Y2449" s="38"/>
      <c r="Z2449" s="38"/>
      <c r="AA2449" s="38"/>
      <c r="AB2449" s="38"/>
      <c r="AC2449" s="38"/>
      <c r="AD2449" s="38"/>
      <c r="AE2449" s="38"/>
      <c r="AR2449" s="225" t="s">
        <v>367</v>
      </c>
      <c r="AT2449" s="225" t="s">
        <v>240</v>
      </c>
      <c r="AU2449" s="225" t="s">
        <v>87</v>
      </c>
      <c r="AY2449" s="17" t="s">
        <v>157</v>
      </c>
      <c r="BE2449" s="226">
        <f>IF(N2449="základní",J2449,0)</f>
        <v>0</v>
      </c>
      <c r="BF2449" s="226">
        <f>IF(N2449="snížená",J2449,0)</f>
        <v>0</v>
      </c>
      <c r="BG2449" s="226">
        <f>IF(N2449="zákl. přenesená",J2449,0)</f>
        <v>0</v>
      </c>
      <c r="BH2449" s="226">
        <f>IF(N2449="sníž. přenesená",J2449,0)</f>
        <v>0</v>
      </c>
      <c r="BI2449" s="226">
        <f>IF(N2449="nulová",J2449,0)</f>
        <v>0</v>
      </c>
      <c r="BJ2449" s="17" t="s">
        <v>85</v>
      </c>
      <c r="BK2449" s="226">
        <f>ROUND(I2449*H2449,2)</f>
        <v>0</v>
      </c>
      <c r="BL2449" s="17" t="s">
        <v>254</v>
      </c>
      <c r="BM2449" s="225" t="s">
        <v>4140</v>
      </c>
    </row>
    <row r="2450" s="14" customFormat="1">
      <c r="A2450" s="14"/>
      <c r="B2450" s="238"/>
      <c r="C2450" s="239"/>
      <c r="D2450" s="229" t="s">
        <v>167</v>
      </c>
      <c r="E2450" s="239"/>
      <c r="F2450" s="241" t="s">
        <v>4141</v>
      </c>
      <c r="G2450" s="239"/>
      <c r="H2450" s="242">
        <v>315</v>
      </c>
      <c r="I2450" s="243"/>
      <c r="J2450" s="239"/>
      <c r="K2450" s="239"/>
      <c r="L2450" s="244"/>
      <c r="M2450" s="245"/>
      <c r="N2450" s="246"/>
      <c r="O2450" s="246"/>
      <c r="P2450" s="246"/>
      <c r="Q2450" s="246"/>
      <c r="R2450" s="246"/>
      <c r="S2450" s="246"/>
      <c r="T2450" s="247"/>
      <c r="U2450" s="14"/>
      <c r="V2450" s="14"/>
      <c r="W2450" s="14"/>
      <c r="X2450" s="14"/>
      <c r="Y2450" s="14"/>
      <c r="Z2450" s="14"/>
      <c r="AA2450" s="14"/>
      <c r="AB2450" s="14"/>
      <c r="AC2450" s="14"/>
      <c r="AD2450" s="14"/>
      <c r="AE2450" s="14"/>
      <c r="AT2450" s="248" t="s">
        <v>167</v>
      </c>
      <c r="AU2450" s="248" t="s">
        <v>87</v>
      </c>
      <c r="AV2450" s="14" t="s">
        <v>87</v>
      </c>
      <c r="AW2450" s="14" t="s">
        <v>4</v>
      </c>
      <c r="AX2450" s="14" t="s">
        <v>85</v>
      </c>
      <c r="AY2450" s="248" t="s">
        <v>157</v>
      </c>
    </row>
    <row r="2451" s="2" customFormat="1" ht="24.15" customHeight="1">
      <c r="A2451" s="38"/>
      <c r="B2451" s="39"/>
      <c r="C2451" s="214" t="s">
        <v>4142</v>
      </c>
      <c r="D2451" s="214" t="s">
        <v>160</v>
      </c>
      <c r="E2451" s="215" t="s">
        <v>4143</v>
      </c>
      <c r="F2451" s="216" t="s">
        <v>4144</v>
      </c>
      <c r="G2451" s="217" t="s">
        <v>174</v>
      </c>
      <c r="H2451" s="218">
        <v>250</v>
      </c>
      <c r="I2451" s="219"/>
      <c r="J2451" s="220">
        <f>ROUND(I2451*H2451,2)</f>
        <v>0</v>
      </c>
      <c r="K2451" s="216" t="s">
        <v>164</v>
      </c>
      <c r="L2451" s="44"/>
      <c r="M2451" s="221" t="s">
        <v>1</v>
      </c>
      <c r="N2451" s="222" t="s">
        <v>43</v>
      </c>
      <c r="O2451" s="91"/>
      <c r="P2451" s="223">
        <f>O2451*H2451</f>
        <v>0</v>
      </c>
      <c r="Q2451" s="223">
        <v>0</v>
      </c>
      <c r="R2451" s="223">
        <f>Q2451*H2451</f>
        <v>0</v>
      </c>
      <c r="S2451" s="223">
        <v>1.0000000000000001E-05</v>
      </c>
      <c r="T2451" s="224">
        <f>S2451*H2451</f>
        <v>0.0025000000000000001</v>
      </c>
      <c r="U2451" s="38"/>
      <c r="V2451" s="38"/>
      <c r="W2451" s="38"/>
      <c r="X2451" s="38"/>
      <c r="Y2451" s="38"/>
      <c r="Z2451" s="38"/>
      <c r="AA2451" s="38"/>
      <c r="AB2451" s="38"/>
      <c r="AC2451" s="38"/>
      <c r="AD2451" s="38"/>
      <c r="AE2451" s="38"/>
      <c r="AR2451" s="225" t="s">
        <v>254</v>
      </c>
      <c r="AT2451" s="225" t="s">
        <v>160</v>
      </c>
      <c r="AU2451" s="225" t="s">
        <v>87</v>
      </c>
      <c r="AY2451" s="17" t="s">
        <v>157</v>
      </c>
      <c r="BE2451" s="226">
        <f>IF(N2451="základní",J2451,0)</f>
        <v>0</v>
      </c>
      <c r="BF2451" s="226">
        <f>IF(N2451="snížená",J2451,0)</f>
        <v>0</v>
      </c>
      <c r="BG2451" s="226">
        <f>IF(N2451="zákl. přenesená",J2451,0)</f>
        <v>0</v>
      </c>
      <c r="BH2451" s="226">
        <f>IF(N2451="sníž. přenesená",J2451,0)</f>
        <v>0</v>
      </c>
      <c r="BI2451" s="226">
        <f>IF(N2451="nulová",J2451,0)</f>
        <v>0</v>
      </c>
      <c r="BJ2451" s="17" t="s">
        <v>85</v>
      </c>
      <c r="BK2451" s="226">
        <f>ROUND(I2451*H2451,2)</f>
        <v>0</v>
      </c>
      <c r="BL2451" s="17" t="s">
        <v>254</v>
      </c>
      <c r="BM2451" s="225" t="s">
        <v>4145</v>
      </c>
    </row>
    <row r="2452" s="2" customFormat="1" ht="16.5" customHeight="1">
      <c r="A2452" s="38"/>
      <c r="B2452" s="39"/>
      <c r="C2452" s="260" t="s">
        <v>4146</v>
      </c>
      <c r="D2452" s="260" t="s">
        <v>240</v>
      </c>
      <c r="E2452" s="261" t="s">
        <v>4129</v>
      </c>
      <c r="F2452" s="262" t="s">
        <v>4130</v>
      </c>
      <c r="G2452" s="263" t="s">
        <v>174</v>
      </c>
      <c r="H2452" s="264">
        <v>262.5</v>
      </c>
      <c r="I2452" s="265"/>
      <c r="J2452" s="266">
        <f>ROUND(I2452*H2452,2)</f>
        <v>0</v>
      </c>
      <c r="K2452" s="262" t="s">
        <v>164</v>
      </c>
      <c r="L2452" s="267"/>
      <c r="M2452" s="268" t="s">
        <v>1</v>
      </c>
      <c r="N2452" s="269" t="s">
        <v>43</v>
      </c>
      <c r="O2452" s="91"/>
      <c r="P2452" s="223">
        <f>O2452*H2452</f>
        <v>0</v>
      </c>
      <c r="Q2452" s="223">
        <v>0.00089999999999999998</v>
      </c>
      <c r="R2452" s="223">
        <f>Q2452*H2452</f>
        <v>0.23624999999999999</v>
      </c>
      <c r="S2452" s="223">
        <v>0</v>
      </c>
      <c r="T2452" s="224">
        <f>S2452*H2452</f>
        <v>0</v>
      </c>
      <c r="U2452" s="38"/>
      <c r="V2452" s="38"/>
      <c r="W2452" s="38"/>
      <c r="X2452" s="38"/>
      <c r="Y2452" s="38"/>
      <c r="Z2452" s="38"/>
      <c r="AA2452" s="38"/>
      <c r="AB2452" s="38"/>
      <c r="AC2452" s="38"/>
      <c r="AD2452" s="38"/>
      <c r="AE2452" s="38"/>
      <c r="AR2452" s="225" t="s">
        <v>367</v>
      </c>
      <c r="AT2452" s="225" t="s">
        <v>240</v>
      </c>
      <c r="AU2452" s="225" t="s">
        <v>87</v>
      </c>
      <c r="AY2452" s="17" t="s">
        <v>157</v>
      </c>
      <c r="BE2452" s="226">
        <f>IF(N2452="základní",J2452,0)</f>
        <v>0</v>
      </c>
      <c r="BF2452" s="226">
        <f>IF(N2452="snížená",J2452,0)</f>
        <v>0</v>
      </c>
      <c r="BG2452" s="226">
        <f>IF(N2452="zákl. přenesená",J2452,0)</f>
        <v>0</v>
      </c>
      <c r="BH2452" s="226">
        <f>IF(N2452="sníž. přenesená",J2452,0)</f>
        <v>0</v>
      </c>
      <c r="BI2452" s="226">
        <f>IF(N2452="nulová",J2452,0)</f>
        <v>0</v>
      </c>
      <c r="BJ2452" s="17" t="s">
        <v>85</v>
      </c>
      <c r="BK2452" s="226">
        <f>ROUND(I2452*H2452,2)</f>
        <v>0</v>
      </c>
      <c r="BL2452" s="17" t="s">
        <v>254</v>
      </c>
      <c r="BM2452" s="225" t="s">
        <v>4147</v>
      </c>
    </row>
    <row r="2453" s="14" customFormat="1">
      <c r="A2453" s="14"/>
      <c r="B2453" s="238"/>
      <c r="C2453" s="239"/>
      <c r="D2453" s="229" t="s">
        <v>167</v>
      </c>
      <c r="E2453" s="239"/>
      <c r="F2453" s="241" t="s">
        <v>4148</v>
      </c>
      <c r="G2453" s="239"/>
      <c r="H2453" s="242">
        <v>262.5</v>
      </c>
      <c r="I2453" s="243"/>
      <c r="J2453" s="239"/>
      <c r="K2453" s="239"/>
      <c r="L2453" s="244"/>
      <c r="M2453" s="245"/>
      <c r="N2453" s="246"/>
      <c r="O2453" s="246"/>
      <c r="P2453" s="246"/>
      <c r="Q2453" s="246"/>
      <c r="R2453" s="246"/>
      <c r="S2453" s="246"/>
      <c r="T2453" s="247"/>
      <c r="U2453" s="14"/>
      <c r="V2453" s="14"/>
      <c r="W2453" s="14"/>
      <c r="X2453" s="14"/>
      <c r="Y2453" s="14"/>
      <c r="Z2453" s="14"/>
      <c r="AA2453" s="14"/>
      <c r="AB2453" s="14"/>
      <c r="AC2453" s="14"/>
      <c r="AD2453" s="14"/>
      <c r="AE2453" s="14"/>
      <c r="AT2453" s="248" t="s">
        <v>167</v>
      </c>
      <c r="AU2453" s="248" t="s">
        <v>87</v>
      </c>
      <c r="AV2453" s="14" t="s">
        <v>87</v>
      </c>
      <c r="AW2453" s="14" t="s">
        <v>4</v>
      </c>
      <c r="AX2453" s="14" t="s">
        <v>85</v>
      </c>
      <c r="AY2453" s="248" t="s">
        <v>157</v>
      </c>
    </row>
    <row r="2454" s="2" customFormat="1" ht="16.5" customHeight="1">
      <c r="A2454" s="38"/>
      <c r="B2454" s="39"/>
      <c r="C2454" s="214" t="s">
        <v>4149</v>
      </c>
      <c r="D2454" s="214" t="s">
        <v>160</v>
      </c>
      <c r="E2454" s="215" t="s">
        <v>4150</v>
      </c>
      <c r="F2454" s="216" t="s">
        <v>4151</v>
      </c>
      <c r="G2454" s="217" t="s">
        <v>174</v>
      </c>
      <c r="H2454" s="218">
        <v>43.479999999999997</v>
      </c>
      <c r="I2454" s="219"/>
      <c r="J2454" s="220">
        <f>ROUND(I2454*H2454,2)</f>
        <v>0</v>
      </c>
      <c r="K2454" s="216" t="s">
        <v>1</v>
      </c>
      <c r="L2454" s="44"/>
      <c r="M2454" s="221" t="s">
        <v>1</v>
      </c>
      <c r="N2454" s="222" t="s">
        <v>43</v>
      </c>
      <c r="O2454" s="91"/>
      <c r="P2454" s="223">
        <f>O2454*H2454</f>
        <v>0</v>
      </c>
      <c r="Q2454" s="223">
        <v>0.00058</v>
      </c>
      <c r="R2454" s="223">
        <f>Q2454*H2454</f>
        <v>0.025218399999999998</v>
      </c>
      <c r="S2454" s="223">
        <v>0</v>
      </c>
      <c r="T2454" s="224">
        <f>S2454*H2454</f>
        <v>0</v>
      </c>
      <c r="U2454" s="38"/>
      <c r="V2454" s="38"/>
      <c r="W2454" s="38"/>
      <c r="X2454" s="38"/>
      <c r="Y2454" s="38"/>
      <c r="Z2454" s="38"/>
      <c r="AA2454" s="38"/>
      <c r="AB2454" s="38"/>
      <c r="AC2454" s="38"/>
      <c r="AD2454" s="38"/>
      <c r="AE2454" s="38"/>
      <c r="AR2454" s="225" t="s">
        <v>254</v>
      </c>
      <c r="AT2454" s="225" t="s">
        <v>160</v>
      </c>
      <c r="AU2454" s="225" t="s">
        <v>87</v>
      </c>
      <c r="AY2454" s="17" t="s">
        <v>157</v>
      </c>
      <c r="BE2454" s="226">
        <f>IF(N2454="základní",J2454,0)</f>
        <v>0</v>
      </c>
      <c r="BF2454" s="226">
        <f>IF(N2454="snížená",J2454,0)</f>
        <v>0</v>
      </c>
      <c r="BG2454" s="226">
        <f>IF(N2454="zákl. přenesená",J2454,0)</f>
        <v>0</v>
      </c>
      <c r="BH2454" s="226">
        <f>IF(N2454="sníž. přenesená",J2454,0)</f>
        <v>0</v>
      </c>
      <c r="BI2454" s="226">
        <f>IF(N2454="nulová",J2454,0)</f>
        <v>0</v>
      </c>
      <c r="BJ2454" s="17" t="s">
        <v>85</v>
      </c>
      <c r="BK2454" s="226">
        <f>ROUND(I2454*H2454,2)</f>
        <v>0</v>
      </c>
      <c r="BL2454" s="17" t="s">
        <v>254</v>
      </c>
      <c r="BM2454" s="225" t="s">
        <v>4152</v>
      </c>
    </row>
    <row r="2455" s="14" customFormat="1">
      <c r="A2455" s="14"/>
      <c r="B2455" s="238"/>
      <c r="C2455" s="239"/>
      <c r="D2455" s="229" t="s">
        <v>167</v>
      </c>
      <c r="E2455" s="240" t="s">
        <v>1</v>
      </c>
      <c r="F2455" s="241" t="s">
        <v>4153</v>
      </c>
      <c r="G2455" s="239"/>
      <c r="H2455" s="242">
        <v>43.479999999999997</v>
      </c>
      <c r="I2455" s="243"/>
      <c r="J2455" s="239"/>
      <c r="K2455" s="239"/>
      <c r="L2455" s="244"/>
      <c r="M2455" s="245"/>
      <c r="N2455" s="246"/>
      <c r="O2455" s="246"/>
      <c r="P2455" s="246"/>
      <c r="Q2455" s="246"/>
      <c r="R2455" s="246"/>
      <c r="S2455" s="246"/>
      <c r="T2455" s="247"/>
      <c r="U2455" s="14"/>
      <c r="V2455" s="14"/>
      <c r="W2455" s="14"/>
      <c r="X2455" s="14"/>
      <c r="Y2455" s="14"/>
      <c r="Z2455" s="14"/>
      <c r="AA2455" s="14"/>
      <c r="AB2455" s="14"/>
      <c r="AC2455" s="14"/>
      <c r="AD2455" s="14"/>
      <c r="AE2455" s="14"/>
      <c r="AT2455" s="248" t="s">
        <v>167</v>
      </c>
      <c r="AU2455" s="248" t="s">
        <v>87</v>
      </c>
      <c r="AV2455" s="14" t="s">
        <v>87</v>
      </c>
      <c r="AW2455" s="14" t="s">
        <v>33</v>
      </c>
      <c r="AX2455" s="14" t="s">
        <v>85</v>
      </c>
      <c r="AY2455" s="248" t="s">
        <v>157</v>
      </c>
    </row>
    <row r="2456" s="12" customFormat="1" ht="22.8" customHeight="1">
      <c r="A2456" s="12"/>
      <c r="B2456" s="198"/>
      <c r="C2456" s="199"/>
      <c r="D2456" s="200" t="s">
        <v>77</v>
      </c>
      <c r="E2456" s="212" t="s">
        <v>3765</v>
      </c>
      <c r="F2456" s="212" t="s">
        <v>4154</v>
      </c>
      <c r="G2456" s="199"/>
      <c r="H2456" s="199"/>
      <c r="I2456" s="202"/>
      <c r="J2456" s="213">
        <f>BK2456</f>
        <v>0</v>
      </c>
      <c r="K2456" s="199"/>
      <c r="L2456" s="204"/>
      <c r="M2456" s="205"/>
      <c r="N2456" s="206"/>
      <c r="O2456" s="206"/>
      <c r="P2456" s="207">
        <f>SUM(P2457:P2462)</f>
        <v>0</v>
      </c>
      <c r="Q2456" s="206"/>
      <c r="R2456" s="207">
        <f>SUM(R2457:R2462)</f>
        <v>1.4854995</v>
      </c>
      <c r="S2456" s="206"/>
      <c r="T2456" s="208">
        <f>SUM(T2457:T2462)</f>
        <v>0.35698049999999998</v>
      </c>
      <c r="U2456" s="12"/>
      <c r="V2456" s="12"/>
      <c r="W2456" s="12"/>
      <c r="X2456" s="12"/>
      <c r="Y2456" s="12"/>
      <c r="Z2456" s="12"/>
      <c r="AA2456" s="12"/>
      <c r="AB2456" s="12"/>
      <c r="AC2456" s="12"/>
      <c r="AD2456" s="12"/>
      <c r="AE2456" s="12"/>
      <c r="AR2456" s="209" t="s">
        <v>87</v>
      </c>
      <c r="AT2456" s="210" t="s">
        <v>77</v>
      </c>
      <c r="AU2456" s="210" t="s">
        <v>85</v>
      </c>
      <c r="AY2456" s="209" t="s">
        <v>157</v>
      </c>
      <c r="BK2456" s="211">
        <f>SUM(BK2457:BK2462)</f>
        <v>0</v>
      </c>
    </row>
    <row r="2457" s="2" customFormat="1" ht="16.5" customHeight="1">
      <c r="A2457" s="38"/>
      <c r="B2457" s="39"/>
      <c r="C2457" s="214" t="s">
        <v>4155</v>
      </c>
      <c r="D2457" s="214" t="s">
        <v>160</v>
      </c>
      <c r="E2457" s="215" t="s">
        <v>4156</v>
      </c>
      <c r="F2457" s="216" t="s">
        <v>4157</v>
      </c>
      <c r="G2457" s="217" t="s">
        <v>174</v>
      </c>
      <c r="H2457" s="218">
        <v>1151.55</v>
      </c>
      <c r="I2457" s="219"/>
      <c r="J2457" s="220">
        <f>ROUND(I2457*H2457,2)</f>
        <v>0</v>
      </c>
      <c r="K2457" s="216" t="s">
        <v>164</v>
      </c>
      <c r="L2457" s="44"/>
      <c r="M2457" s="221" t="s">
        <v>1</v>
      </c>
      <c r="N2457" s="222" t="s">
        <v>43</v>
      </c>
      <c r="O2457" s="91"/>
      <c r="P2457" s="223">
        <f>O2457*H2457</f>
        <v>0</v>
      </c>
      <c r="Q2457" s="223">
        <v>0.001</v>
      </c>
      <c r="R2457" s="223">
        <f>Q2457*H2457</f>
        <v>1.1515500000000001</v>
      </c>
      <c r="S2457" s="223">
        <v>0.00031</v>
      </c>
      <c r="T2457" s="224">
        <f>S2457*H2457</f>
        <v>0.35698049999999998</v>
      </c>
      <c r="U2457" s="38"/>
      <c r="V2457" s="38"/>
      <c r="W2457" s="38"/>
      <c r="X2457" s="38"/>
      <c r="Y2457" s="38"/>
      <c r="Z2457" s="38"/>
      <c r="AA2457" s="38"/>
      <c r="AB2457" s="38"/>
      <c r="AC2457" s="38"/>
      <c r="AD2457" s="38"/>
      <c r="AE2457" s="38"/>
      <c r="AR2457" s="225" t="s">
        <v>254</v>
      </c>
      <c r="AT2457" s="225" t="s">
        <v>160</v>
      </c>
      <c r="AU2457" s="225" t="s">
        <v>87</v>
      </c>
      <c r="AY2457" s="17" t="s">
        <v>157</v>
      </c>
      <c r="BE2457" s="226">
        <f>IF(N2457="základní",J2457,0)</f>
        <v>0</v>
      </c>
      <c r="BF2457" s="226">
        <f>IF(N2457="snížená",J2457,0)</f>
        <v>0</v>
      </c>
      <c r="BG2457" s="226">
        <f>IF(N2457="zákl. přenesená",J2457,0)</f>
        <v>0</v>
      </c>
      <c r="BH2457" s="226">
        <f>IF(N2457="sníž. přenesená",J2457,0)</f>
        <v>0</v>
      </c>
      <c r="BI2457" s="226">
        <f>IF(N2457="nulová",J2457,0)</f>
        <v>0</v>
      </c>
      <c r="BJ2457" s="17" t="s">
        <v>85</v>
      </c>
      <c r="BK2457" s="226">
        <f>ROUND(I2457*H2457,2)</f>
        <v>0</v>
      </c>
      <c r="BL2457" s="17" t="s">
        <v>254</v>
      </c>
      <c r="BM2457" s="225" t="s">
        <v>4158</v>
      </c>
    </row>
    <row r="2458" s="14" customFormat="1">
      <c r="A2458" s="14"/>
      <c r="B2458" s="238"/>
      <c r="C2458" s="239"/>
      <c r="D2458" s="229" t="s">
        <v>167</v>
      </c>
      <c r="E2458" s="240" t="s">
        <v>1</v>
      </c>
      <c r="F2458" s="241" t="s">
        <v>4159</v>
      </c>
      <c r="G2458" s="239"/>
      <c r="H2458" s="242">
        <v>1151.55</v>
      </c>
      <c r="I2458" s="243"/>
      <c r="J2458" s="239"/>
      <c r="K2458" s="239"/>
      <c r="L2458" s="244"/>
      <c r="M2458" s="245"/>
      <c r="N2458" s="246"/>
      <c r="O2458" s="246"/>
      <c r="P2458" s="246"/>
      <c r="Q2458" s="246"/>
      <c r="R2458" s="246"/>
      <c r="S2458" s="246"/>
      <c r="T2458" s="247"/>
      <c r="U2458" s="14"/>
      <c r="V2458" s="14"/>
      <c r="W2458" s="14"/>
      <c r="X2458" s="14"/>
      <c r="Y2458" s="14"/>
      <c r="Z2458" s="14"/>
      <c r="AA2458" s="14"/>
      <c r="AB2458" s="14"/>
      <c r="AC2458" s="14"/>
      <c r="AD2458" s="14"/>
      <c r="AE2458" s="14"/>
      <c r="AT2458" s="248" t="s">
        <v>167</v>
      </c>
      <c r="AU2458" s="248" t="s">
        <v>87</v>
      </c>
      <c r="AV2458" s="14" t="s">
        <v>87</v>
      </c>
      <c r="AW2458" s="14" t="s">
        <v>33</v>
      </c>
      <c r="AX2458" s="14" t="s">
        <v>85</v>
      </c>
      <c r="AY2458" s="248" t="s">
        <v>157</v>
      </c>
    </row>
    <row r="2459" s="2" customFormat="1" ht="24.15" customHeight="1">
      <c r="A2459" s="38"/>
      <c r="B2459" s="39"/>
      <c r="C2459" s="214" t="s">
        <v>4160</v>
      </c>
      <c r="D2459" s="214" t="s">
        <v>160</v>
      </c>
      <c r="E2459" s="215" t="s">
        <v>4161</v>
      </c>
      <c r="F2459" s="216" t="s">
        <v>4162</v>
      </c>
      <c r="G2459" s="217" t="s">
        <v>174</v>
      </c>
      <c r="H2459" s="218">
        <v>1151.55</v>
      </c>
      <c r="I2459" s="219"/>
      <c r="J2459" s="220">
        <f>ROUND(I2459*H2459,2)</f>
        <v>0</v>
      </c>
      <c r="K2459" s="216" t="s">
        <v>164</v>
      </c>
      <c r="L2459" s="44"/>
      <c r="M2459" s="221" t="s">
        <v>1</v>
      </c>
      <c r="N2459" s="222" t="s">
        <v>43</v>
      </c>
      <c r="O2459" s="91"/>
      <c r="P2459" s="223">
        <f>O2459*H2459</f>
        <v>0</v>
      </c>
      <c r="Q2459" s="223">
        <v>0</v>
      </c>
      <c r="R2459" s="223">
        <f>Q2459*H2459</f>
        <v>0</v>
      </c>
      <c r="S2459" s="223">
        <v>0</v>
      </c>
      <c r="T2459" s="224">
        <f>S2459*H2459</f>
        <v>0</v>
      </c>
      <c r="U2459" s="38"/>
      <c r="V2459" s="38"/>
      <c r="W2459" s="38"/>
      <c r="X2459" s="38"/>
      <c r="Y2459" s="38"/>
      <c r="Z2459" s="38"/>
      <c r="AA2459" s="38"/>
      <c r="AB2459" s="38"/>
      <c r="AC2459" s="38"/>
      <c r="AD2459" s="38"/>
      <c r="AE2459" s="38"/>
      <c r="AR2459" s="225" t="s">
        <v>254</v>
      </c>
      <c r="AT2459" s="225" t="s">
        <v>160</v>
      </c>
      <c r="AU2459" s="225" t="s">
        <v>87</v>
      </c>
      <c r="AY2459" s="17" t="s">
        <v>157</v>
      </c>
      <c r="BE2459" s="226">
        <f>IF(N2459="základní",J2459,0)</f>
        <v>0</v>
      </c>
      <c r="BF2459" s="226">
        <f>IF(N2459="snížená",J2459,0)</f>
        <v>0</v>
      </c>
      <c r="BG2459" s="226">
        <f>IF(N2459="zákl. přenesená",J2459,0)</f>
        <v>0</v>
      </c>
      <c r="BH2459" s="226">
        <f>IF(N2459="sníž. přenesená",J2459,0)</f>
        <v>0</v>
      </c>
      <c r="BI2459" s="226">
        <f>IF(N2459="nulová",J2459,0)</f>
        <v>0</v>
      </c>
      <c r="BJ2459" s="17" t="s">
        <v>85</v>
      </c>
      <c r="BK2459" s="226">
        <f>ROUND(I2459*H2459,2)</f>
        <v>0</v>
      </c>
      <c r="BL2459" s="17" t="s">
        <v>254</v>
      </c>
      <c r="BM2459" s="225" t="s">
        <v>4163</v>
      </c>
    </row>
    <row r="2460" s="14" customFormat="1">
      <c r="A2460" s="14"/>
      <c r="B2460" s="238"/>
      <c r="C2460" s="239"/>
      <c r="D2460" s="229" t="s">
        <v>167</v>
      </c>
      <c r="E2460" s="240" t="s">
        <v>1</v>
      </c>
      <c r="F2460" s="241" t="s">
        <v>4159</v>
      </c>
      <c r="G2460" s="239"/>
      <c r="H2460" s="242">
        <v>1151.55</v>
      </c>
      <c r="I2460" s="243"/>
      <c r="J2460" s="239"/>
      <c r="K2460" s="239"/>
      <c r="L2460" s="244"/>
      <c r="M2460" s="245"/>
      <c r="N2460" s="246"/>
      <c r="O2460" s="246"/>
      <c r="P2460" s="246"/>
      <c r="Q2460" s="246"/>
      <c r="R2460" s="246"/>
      <c r="S2460" s="246"/>
      <c r="T2460" s="247"/>
      <c r="U2460" s="14"/>
      <c r="V2460" s="14"/>
      <c r="W2460" s="14"/>
      <c r="X2460" s="14"/>
      <c r="Y2460" s="14"/>
      <c r="Z2460" s="14"/>
      <c r="AA2460" s="14"/>
      <c r="AB2460" s="14"/>
      <c r="AC2460" s="14"/>
      <c r="AD2460" s="14"/>
      <c r="AE2460" s="14"/>
      <c r="AT2460" s="248" t="s">
        <v>167</v>
      </c>
      <c r="AU2460" s="248" t="s">
        <v>87</v>
      </c>
      <c r="AV2460" s="14" t="s">
        <v>87</v>
      </c>
      <c r="AW2460" s="14" t="s">
        <v>33</v>
      </c>
      <c r="AX2460" s="14" t="s">
        <v>85</v>
      </c>
      <c r="AY2460" s="248" t="s">
        <v>157</v>
      </c>
    </row>
    <row r="2461" s="2" customFormat="1" ht="37.8" customHeight="1">
      <c r="A2461" s="38"/>
      <c r="B2461" s="39"/>
      <c r="C2461" s="214" t="s">
        <v>4164</v>
      </c>
      <c r="D2461" s="214" t="s">
        <v>160</v>
      </c>
      <c r="E2461" s="215" t="s">
        <v>4165</v>
      </c>
      <c r="F2461" s="216" t="s">
        <v>4166</v>
      </c>
      <c r="G2461" s="217" t="s">
        <v>174</v>
      </c>
      <c r="H2461" s="218">
        <v>1151.55</v>
      </c>
      <c r="I2461" s="219"/>
      <c r="J2461" s="220">
        <f>ROUND(I2461*H2461,2)</f>
        <v>0</v>
      </c>
      <c r="K2461" s="216" t="s">
        <v>164</v>
      </c>
      <c r="L2461" s="44"/>
      <c r="M2461" s="221" t="s">
        <v>1</v>
      </c>
      <c r="N2461" s="222" t="s">
        <v>43</v>
      </c>
      <c r="O2461" s="91"/>
      <c r="P2461" s="223">
        <f>O2461*H2461</f>
        <v>0</v>
      </c>
      <c r="Q2461" s="223">
        <v>0.00029</v>
      </c>
      <c r="R2461" s="223">
        <f>Q2461*H2461</f>
        <v>0.33394950000000001</v>
      </c>
      <c r="S2461" s="223">
        <v>0</v>
      </c>
      <c r="T2461" s="224">
        <f>S2461*H2461</f>
        <v>0</v>
      </c>
      <c r="U2461" s="38"/>
      <c r="V2461" s="38"/>
      <c r="W2461" s="38"/>
      <c r="X2461" s="38"/>
      <c r="Y2461" s="38"/>
      <c r="Z2461" s="38"/>
      <c r="AA2461" s="38"/>
      <c r="AB2461" s="38"/>
      <c r="AC2461" s="38"/>
      <c r="AD2461" s="38"/>
      <c r="AE2461" s="38"/>
      <c r="AR2461" s="225" t="s">
        <v>254</v>
      </c>
      <c r="AT2461" s="225" t="s">
        <v>160</v>
      </c>
      <c r="AU2461" s="225" t="s">
        <v>87</v>
      </c>
      <c r="AY2461" s="17" t="s">
        <v>157</v>
      </c>
      <c r="BE2461" s="226">
        <f>IF(N2461="základní",J2461,0)</f>
        <v>0</v>
      </c>
      <c r="BF2461" s="226">
        <f>IF(N2461="snížená",J2461,0)</f>
        <v>0</v>
      </c>
      <c r="BG2461" s="226">
        <f>IF(N2461="zákl. přenesená",J2461,0)</f>
        <v>0</v>
      </c>
      <c r="BH2461" s="226">
        <f>IF(N2461="sníž. přenesená",J2461,0)</f>
        <v>0</v>
      </c>
      <c r="BI2461" s="226">
        <f>IF(N2461="nulová",J2461,0)</f>
        <v>0</v>
      </c>
      <c r="BJ2461" s="17" t="s">
        <v>85</v>
      </c>
      <c r="BK2461" s="226">
        <f>ROUND(I2461*H2461,2)</f>
        <v>0</v>
      </c>
      <c r="BL2461" s="17" t="s">
        <v>254</v>
      </c>
      <c r="BM2461" s="225" t="s">
        <v>4167</v>
      </c>
    </row>
    <row r="2462" s="14" customFormat="1">
      <c r="A2462" s="14"/>
      <c r="B2462" s="238"/>
      <c r="C2462" s="239"/>
      <c r="D2462" s="229" t="s">
        <v>167</v>
      </c>
      <c r="E2462" s="240" t="s">
        <v>1</v>
      </c>
      <c r="F2462" s="241" t="s">
        <v>4159</v>
      </c>
      <c r="G2462" s="239"/>
      <c r="H2462" s="242">
        <v>1151.55</v>
      </c>
      <c r="I2462" s="243"/>
      <c r="J2462" s="239"/>
      <c r="K2462" s="239"/>
      <c r="L2462" s="244"/>
      <c r="M2462" s="245"/>
      <c r="N2462" s="246"/>
      <c r="O2462" s="246"/>
      <c r="P2462" s="246"/>
      <c r="Q2462" s="246"/>
      <c r="R2462" s="246"/>
      <c r="S2462" s="246"/>
      <c r="T2462" s="247"/>
      <c r="U2462" s="14"/>
      <c r="V2462" s="14"/>
      <c r="W2462" s="14"/>
      <c r="X2462" s="14"/>
      <c r="Y2462" s="14"/>
      <c r="Z2462" s="14"/>
      <c r="AA2462" s="14"/>
      <c r="AB2462" s="14"/>
      <c r="AC2462" s="14"/>
      <c r="AD2462" s="14"/>
      <c r="AE2462" s="14"/>
      <c r="AT2462" s="248" t="s">
        <v>167</v>
      </c>
      <c r="AU2462" s="248" t="s">
        <v>87</v>
      </c>
      <c r="AV2462" s="14" t="s">
        <v>87</v>
      </c>
      <c r="AW2462" s="14" t="s">
        <v>33</v>
      </c>
      <c r="AX2462" s="14" t="s">
        <v>85</v>
      </c>
      <c r="AY2462" s="248" t="s">
        <v>157</v>
      </c>
    </row>
    <row r="2463" s="12" customFormat="1" ht="22.8" customHeight="1">
      <c r="A2463" s="12"/>
      <c r="B2463" s="198"/>
      <c r="C2463" s="199"/>
      <c r="D2463" s="200" t="s">
        <v>77</v>
      </c>
      <c r="E2463" s="212" t="s">
        <v>3794</v>
      </c>
      <c r="F2463" s="212" t="s">
        <v>4168</v>
      </c>
      <c r="G2463" s="199"/>
      <c r="H2463" s="199"/>
      <c r="I2463" s="202"/>
      <c r="J2463" s="213">
        <f>BK2463</f>
        <v>0</v>
      </c>
      <c r="K2463" s="199"/>
      <c r="L2463" s="204"/>
      <c r="M2463" s="205"/>
      <c r="N2463" s="206"/>
      <c r="O2463" s="206"/>
      <c r="P2463" s="207">
        <f>SUM(P2464:P2465)</f>
        <v>0</v>
      </c>
      <c r="Q2463" s="206"/>
      <c r="R2463" s="207">
        <f>SUM(R2464:R2465)</f>
        <v>0.19300000000000001</v>
      </c>
      <c r="S2463" s="206"/>
      <c r="T2463" s="208">
        <f>SUM(T2464:T2465)</f>
        <v>0</v>
      </c>
      <c r="U2463" s="12"/>
      <c r="V2463" s="12"/>
      <c r="W2463" s="12"/>
      <c r="X2463" s="12"/>
      <c r="Y2463" s="12"/>
      <c r="Z2463" s="12"/>
      <c r="AA2463" s="12"/>
      <c r="AB2463" s="12"/>
      <c r="AC2463" s="12"/>
      <c r="AD2463" s="12"/>
      <c r="AE2463" s="12"/>
      <c r="AR2463" s="209" t="s">
        <v>87</v>
      </c>
      <c r="AT2463" s="210" t="s">
        <v>77</v>
      </c>
      <c r="AU2463" s="210" t="s">
        <v>85</v>
      </c>
      <c r="AY2463" s="209" t="s">
        <v>157</v>
      </c>
      <c r="BK2463" s="211">
        <f>SUM(BK2464:BK2465)</f>
        <v>0</v>
      </c>
    </row>
    <row r="2464" s="2" customFormat="1" ht="24.15" customHeight="1">
      <c r="A2464" s="38"/>
      <c r="B2464" s="39"/>
      <c r="C2464" s="214" t="s">
        <v>4169</v>
      </c>
      <c r="D2464" s="214" t="s">
        <v>160</v>
      </c>
      <c r="E2464" s="215" t="s">
        <v>4170</v>
      </c>
      <c r="F2464" s="216" t="s">
        <v>4171</v>
      </c>
      <c r="G2464" s="217" t="s">
        <v>174</v>
      </c>
      <c r="H2464" s="218">
        <v>100</v>
      </c>
      <c r="I2464" s="219"/>
      <c r="J2464" s="220">
        <f>ROUND(I2464*H2464,2)</f>
        <v>0</v>
      </c>
      <c r="K2464" s="216" t="s">
        <v>164</v>
      </c>
      <c r="L2464" s="44"/>
      <c r="M2464" s="221" t="s">
        <v>1</v>
      </c>
      <c r="N2464" s="222" t="s">
        <v>43</v>
      </c>
      <c r="O2464" s="91"/>
      <c r="P2464" s="223">
        <f>O2464*H2464</f>
        <v>0</v>
      </c>
      <c r="Q2464" s="223">
        <v>0.0019300000000000001</v>
      </c>
      <c r="R2464" s="223">
        <f>Q2464*H2464</f>
        <v>0.19300000000000001</v>
      </c>
      <c r="S2464" s="223">
        <v>0</v>
      </c>
      <c r="T2464" s="224">
        <f>S2464*H2464</f>
        <v>0</v>
      </c>
      <c r="U2464" s="38"/>
      <c r="V2464" s="38"/>
      <c r="W2464" s="38"/>
      <c r="X2464" s="38"/>
      <c r="Y2464" s="38"/>
      <c r="Z2464" s="38"/>
      <c r="AA2464" s="38"/>
      <c r="AB2464" s="38"/>
      <c r="AC2464" s="38"/>
      <c r="AD2464" s="38"/>
      <c r="AE2464" s="38"/>
      <c r="AR2464" s="225" t="s">
        <v>254</v>
      </c>
      <c r="AT2464" s="225" t="s">
        <v>160</v>
      </c>
      <c r="AU2464" s="225" t="s">
        <v>87</v>
      </c>
      <c r="AY2464" s="17" t="s">
        <v>157</v>
      </c>
      <c r="BE2464" s="226">
        <f>IF(N2464="základní",J2464,0)</f>
        <v>0</v>
      </c>
      <c r="BF2464" s="226">
        <f>IF(N2464="snížená",J2464,0)</f>
        <v>0</v>
      </c>
      <c r="BG2464" s="226">
        <f>IF(N2464="zákl. přenesená",J2464,0)</f>
        <v>0</v>
      </c>
      <c r="BH2464" s="226">
        <f>IF(N2464="sníž. přenesená",J2464,0)</f>
        <v>0</v>
      </c>
      <c r="BI2464" s="226">
        <f>IF(N2464="nulová",J2464,0)</f>
        <v>0</v>
      </c>
      <c r="BJ2464" s="17" t="s">
        <v>85</v>
      </c>
      <c r="BK2464" s="226">
        <f>ROUND(I2464*H2464,2)</f>
        <v>0</v>
      </c>
      <c r="BL2464" s="17" t="s">
        <v>254</v>
      </c>
      <c r="BM2464" s="225" t="s">
        <v>4172</v>
      </c>
    </row>
    <row r="2465" s="14" customFormat="1">
      <c r="A2465" s="14"/>
      <c r="B2465" s="238"/>
      <c r="C2465" s="239"/>
      <c r="D2465" s="229" t="s">
        <v>167</v>
      </c>
      <c r="E2465" s="240" t="s">
        <v>1</v>
      </c>
      <c r="F2465" s="241" t="s">
        <v>770</v>
      </c>
      <c r="G2465" s="239"/>
      <c r="H2465" s="242">
        <v>100</v>
      </c>
      <c r="I2465" s="243"/>
      <c r="J2465" s="239"/>
      <c r="K2465" s="239"/>
      <c r="L2465" s="244"/>
      <c r="M2465" s="245"/>
      <c r="N2465" s="246"/>
      <c r="O2465" s="246"/>
      <c r="P2465" s="246"/>
      <c r="Q2465" s="246"/>
      <c r="R2465" s="246"/>
      <c r="S2465" s="246"/>
      <c r="T2465" s="247"/>
      <c r="U2465" s="14"/>
      <c r="V2465" s="14"/>
      <c r="W2465" s="14"/>
      <c r="X2465" s="14"/>
      <c r="Y2465" s="14"/>
      <c r="Z2465" s="14"/>
      <c r="AA2465" s="14"/>
      <c r="AB2465" s="14"/>
      <c r="AC2465" s="14"/>
      <c r="AD2465" s="14"/>
      <c r="AE2465" s="14"/>
      <c r="AT2465" s="248" t="s">
        <v>167</v>
      </c>
      <c r="AU2465" s="248" t="s">
        <v>87</v>
      </c>
      <c r="AV2465" s="14" t="s">
        <v>87</v>
      </c>
      <c r="AW2465" s="14" t="s">
        <v>33</v>
      </c>
      <c r="AX2465" s="14" t="s">
        <v>85</v>
      </c>
      <c r="AY2465" s="248" t="s">
        <v>157</v>
      </c>
    </row>
    <row r="2466" s="12" customFormat="1" ht="25.92" customHeight="1">
      <c r="A2466" s="12"/>
      <c r="B2466" s="198"/>
      <c r="C2466" s="199"/>
      <c r="D2466" s="200" t="s">
        <v>77</v>
      </c>
      <c r="E2466" s="201" t="s">
        <v>4173</v>
      </c>
      <c r="F2466" s="201" t="s">
        <v>4174</v>
      </c>
      <c r="G2466" s="199"/>
      <c r="H2466" s="199"/>
      <c r="I2466" s="202"/>
      <c r="J2466" s="203">
        <f>BK2466</f>
        <v>0</v>
      </c>
      <c r="K2466" s="199"/>
      <c r="L2466" s="204"/>
      <c r="M2466" s="205"/>
      <c r="N2466" s="206"/>
      <c r="O2466" s="206"/>
      <c r="P2466" s="207">
        <f>P2467+P2474+P2481+P2502+P2513+P2524+P2529</f>
        <v>0</v>
      </c>
      <c r="Q2466" s="206"/>
      <c r="R2466" s="207">
        <f>R2467+R2474+R2481+R2502+R2513+R2524+R2529</f>
        <v>0</v>
      </c>
      <c r="S2466" s="206"/>
      <c r="T2466" s="208">
        <f>T2467+T2474+T2481+T2502+T2513+T2524+T2529</f>
        <v>0</v>
      </c>
      <c r="U2466" s="12"/>
      <c r="V2466" s="12"/>
      <c r="W2466" s="12"/>
      <c r="X2466" s="12"/>
      <c r="Y2466" s="12"/>
      <c r="Z2466" s="12"/>
      <c r="AA2466" s="12"/>
      <c r="AB2466" s="12"/>
      <c r="AC2466" s="12"/>
      <c r="AD2466" s="12"/>
      <c r="AE2466" s="12"/>
      <c r="AR2466" s="209" t="s">
        <v>199</v>
      </c>
      <c r="AT2466" s="210" t="s">
        <v>77</v>
      </c>
      <c r="AU2466" s="210" t="s">
        <v>78</v>
      </c>
      <c r="AY2466" s="209" t="s">
        <v>157</v>
      </c>
      <c r="BK2466" s="211">
        <f>BK2467+BK2474+BK2481+BK2502+BK2513+BK2524+BK2529</f>
        <v>0</v>
      </c>
    </row>
    <row r="2467" s="12" customFormat="1" ht="22.8" customHeight="1">
      <c r="A2467" s="12"/>
      <c r="B2467" s="198"/>
      <c r="C2467" s="199"/>
      <c r="D2467" s="200" t="s">
        <v>77</v>
      </c>
      <c r="E2467" s="212" t="s">
        <v>4175</v>
      </c>
      <c r="F2467" s="212" t="s">
        <v>4176</v>
      </c>
      <c r="G2467" s="199"/>
      <c r="H2467" s="199"/>
      <c r="I2467" s="202"/>
      <c r="J2467" s="213">
        <f>BK2467</f>
        <v>0</v>
      </c>
      <c r="K2467" s="199"/>
      <c r="L2467" s="204"/>
      <c r="M2467" s="205"/>
      <c r="N2467" s="206"/>
      <c r="O2467" s="206"/>
      <c r="P2467" s="207">
        <f>SUM(P2468:P2473)</f>
        <v>0</v>
      </c>
      <c r="Q2467" s="206"/>
      <c r="R2467" s="207">
        <f>SUM(R2468:R2473)</f>
        <v>0</v>
      </c>
      <c r="S2467" s="206"/>
      <c r="T2467" s="208">
        <f>SUM(T2468:T2473)</f>
        <v>0</v>
      </c>
      <c r="U2467" s="12"/>
      <c r="V2467" s="12"/>
      <c r="W2467" s="12"/>
      <c r="X2467" s="12"/>
      <c r="Y2467" s="12"/>
      <c r="Z2467" s="12"/>
      <c r="AA2467" s="12"/>
      <c r="AB2467" s="12"/>
      <c r="AC2467" s="12"/>
      <c r="AD2467" s="12"/>
      <c r="AE2467" s="12"/>
      <c r="AR2467" s="209" t="s">
        <v>199</v>
      </c>
      <c r="AT2467" s="210" t="s">
        <v>77</v>
      </c>
      <c r="AU2467" s="210" t="s">
        <v>85</v>
      </c>
      <c r="AY2467" s="209" t="s">
        <v>157</v>
      </c>
      <c r="BK2467" s="211">
        <f>SUM(BK2468:BK2473)</f>
        <v>0</v>
      </c>
    </row>
    <row r="2468" s="2" customFormat="1" ht="16.5" customHeight="1">
      <c r="A2468" s="38"/>
      <c r="B2468" s="39"/>
      <c r="C2468" s="214" t="s">
        <v>4177</v>
      </c>
      <c r="D2468" s="214" t="s">
        <v>160</v>
      </c>
      <c r="E2468" s="215" t="s">
        <v>4178</v>
      </c>
      <c r="F2468" s="216" t="s">
        <v>4179</v>
      </c>
      <c r="G2468" s="217" t="s">
        <v>1121</v>
      </c>
      <c r="H2468" s="218">
        <v>1</v>
      </c>
      <c r="I2468" s="219"/>
      <c r="J2468" s="220">
        <f>ROUND(I2468*H2468,2)</f>
        <v>0</v>
      </c>
      <c r="K2468" s="216" t="s">
        <v>164</v>
      </c>
      <c r="L2468" s="44"/>
      <c r="M2468" s="221" t="s">
        <v>1</v>
      </c>
      <c r="N2468" s="222" t="s">
        <v>43</v>
      </c>
      <c r="O2468" s="91"/>
      <c r="P2468" s="223">
        <f>O2468*H2468</f>
        <v>0</v>
      </c>
      <c r="Q2468" s="223">
        <v>0</v>
      </c>
      <c r="R2468" s="223">
        <f>Q2468*H2468</f>
        <v>0</v>
      </c>
      <c r="S2468" s="223">
        <v>0</v>
      </c>
      <c r="T2468" s="224">
        <f>S2468*H2468</f>
        <v>0</v>
      </c>
      <c r="U2468" s="38"/>
      <c r="V2468" s="38"/>
      <c r="W2468" s="38"/>
      <c r="X2468" s="38"/>
      <c r="Y2468" s="38"/>
      <c r="Z2468" s="38"/>
      <c r="AA2468" s="38"/>
      <c r="AB2468" s="38"/>
      <c r="AC2468" s="38"/>
      <c r="AD2468" s="38"/>
      <c r="AE2468" s="38"/>
      <c r="AR2468" s="225" t="s">
        <v>4180</v>
      </c>
      <c r="AT2468" s="225" t="s">
        <v>160</v>
      </c>
      <c r="AU2468" s="225" t="s">
        <v>87</v>
      </c>
      <c r="AY2468" s="17" t="s">
        <v>157</v>
      </c>
      <c r="BE2468" s="226">
        <f>IF(N2468="základní",J2468,0)</f>
        <v>0</v>
      </c>
      <c r="BF2468" s="226">
        <f>IF(N2468="snížená",J2468,0)</f>
        <v>0</v>
      </c>
      <c r="BG2468" s="226">
        <f>IF(N2468="zákl. přenesená",J2468,0)</f>
        <v>0</v>
      </c>
      <c r="BH2468" s="226">
        <f>IF(N2468="sníž. přenesená",J2468,0)</f>
        <v>0</v>
      </c>
      <c r="BI2468" s="226">
        <f>IF(N2468="nulová",J2468,0)</f>
        <v>0</v>
      </c>
      <c r="BJ2468" s="17" t="s">
        <v>85</v>
      </c>
      <c r="BK2468" s="226">
        <f>ROUND(I2468*H2468,2)</f>
        <v>0</v>
      </c>
      <c r="BL2468" s="17" t="s">
        <v>4180</v>
      </c>
      <c r="BM2468" s="225" t="s">
        <v>4181</v>
      </c>
    </row>
    <row r="2469" s="14" customFormat="1">
      <c r="A2469" s="14"/>
      <c r="B2469" s="238"/>
      <c r="C2469" s="239"/>
      <c r="D2469" s="229" t="s">
        <v>167</v>
      </c>
      <c r="E2469" s="240" t="s">
        <v>1</v>
      </c>
      <c r="F2469" s="241" t="s">
        <v>85</v>
      </c>
      <c r="G2469" s="239"/>
      <c r="H2469" s="242">
        <v>1</v>
      </c>
      <c r="I2469" s="243"/>
      <c r="J2469" s="239"/>
      <c r="K2469" s="239"/>
      <c r="L2469" s="244"/>
      <c r="M2469" s="245"/>
      <c r="N2469" s="246"/>
      <c r="O2469" s="246"/>
      <c r="P2469" s="246"/>
      <c r="Q2469" s="246"/>
      <c r="R2469" s="246"/>
      <c r="S2469" s="246"/>
      <c r="T2469" s="247"/>
      <c r="U2469" s="14"/>
      <c r="V2469" s="14"/>
      <c r="W2469" s="14"/>
      <c r="X2469" s="14"/>
      <c r="Y2469" s="14"/>
      <c r="Z2469" s="14"/>
      <c r="AA2469" s="14"/>
      <c r="AB2469" s="14"/>
      <c r="AC2469" s="14"/>
      <c r="AD2469" s="14"/>
      <c r="AE2469" s="14"/>
      <c r="AT2469" s="248" t="s">
        <v>167</v>
      </c>
      <c r="AU2469" s="248" t="s">
        <v>87</v>
      </c>
      <c r="AV2469" s="14" t="s">
        <v>87</v>
      </c>
      <c r="AW2469" s="14" t="s">
        <v>33</v>
      </c>
      <c r="AX2469" s="14" t="s">
        <v>85</v>
      </c>
      <c r="AY2469" s="248" t="s">
        <v>157</v>
      </c>
    </row>
    <row r="2470" s="2" customFormat="1" ht="16.5" customHeight="1">
      <c r="A2470" s="38"/>
      <c r="B2470" s="39"/>
      <c r="C2470" s="214" t="s">
        <v>4182</v>
      </c>
      <c r="D2470" s="214" t="s">
        <v>160</v>
      </c>
      <c r="E2470" s="215" t="s">
        <v>4183</v>
      </c>
      <c r="F2470" s="216" t="s">
        <v>4184</v>
      </c>
      <c r="G2470" s="217" t="s">
        <v>1121</v>
      </c>
      <c r="H2470" s="218">
        <v>1</v>
      </c>
      <c r="I2470" s="219"/>
      <c r="J2470" s="220">
        <f>ROUND(I2470*H2470,2)</f>
        <v>0</v>
      </c>
      <c r="K2470" s="216" t="s">
        <v>164</v>
      </c>
      <c r="L2470" s="44"/>
      <c r="M2470" s="221" t="s">
        <v>1</v>
      </c>
      <c r="N2470" s="222" t="s">
        <v>43</v>
      </c>
      <c r="O2470" s="91"/>
      <c r="P2470" s="223">
        <f>O2470*H2470</f>
        <v>0</v>
      </c>
      <c r="Q2470" s="223">
        <v>0</v>
      </c>
      <c r="R2470" s="223">
        <f>Q2470*H2470</f>
        <v>0</v>
      </c>
      <c r="S2470" s="223">
        <v>0</v>
      </c>
      <c r="T2470" s="224">
        <f>S2470*H2470</f>
        <v>0</v>
      </c>
      <c r="U2470" s="38"/>
      <c r="V2470" s="38"/>
      <c r="W2470" s="38"/>
      <c r="X2470" s="38"/>
      <c r="Y2470" s="38"/>
      <c r="Z2470" s="38"/>
      <c r="AA2470" s="38"/>
      <c r="AB2470" s="38"/>
      <c r="AC2470" s="38"/>
      <c r="AD2470" s="38"/>
      <c r="AE2470" s="38"/>
      <c r="AR2470" s="225" t="s">
        <v>4180</v>
      </c>
      <c r="AT2470" s="225" t="s">
        <v>160</v>
      </c>
      <c r="AU2470" s="225" t="s">
        <v>87</v>
      </c>
      <c r="AY2470" s="17" t="s">
        <v>157</v>
      </c>
      <c r="BE2470" s="226">
        <f>IF(N2470="základní",J2470,0)</f>
        <v>0</v>
      </c>
      <c r="BF2470" s="226">
        <f>IF(N2470="snížená",J2470,0)</f>
        <v>0</v>
      </c>
      <c r="BG2470" s="226">
        <f>IF(N2470="zákl. přenesená",J2470,0)</f>
        <v>0</v>
      </c>
      <c r="BH2470" s="226">
        <f>IF(N2470="sníž. přenesená",J2470,0)</f>
        <v>0</v>
      </c>
      <c r="BI2470" s="226">
        <f>IF(N2470="nulová",J2470,0)</f>
        <v>0</v>
      </c>
      <c r="BJ2470" s="17" t="s">
        <v>85</v>
      </c>
      <c r="BK2470" s="226">
        <f>ROUND(I2470*H2470,2)</f>
        <v>0</v>
      </c>
      <c r="BL2470" s="17" t="s">
        <v>4180</v>
      </c>
      <c r="BM2470" s="225" t="s">
        <v>4185</v>
      </c>
    </row>
    <row r="2471" s="14" customFormat="1">
      <c r="A2471" s="14"/>
      <c r="B2471" s="238"/>
      <c r="C2471" s="239"/>
      <c r="D2471" s="229" t="s">
        <v>167</v>
      </c>
      <c r="E2471" s="240" t="s">
        <v>1</v>
      </c>
      <c r="F2471" s="241" t="s">
        <v>85</v>
      </c>
      <c r="G2471" s="239"/>
      <c r="H2471" s="242">
        <v>1</v>
      </c>
      <c r="I2471" s="243"/>
      <c r="J2471" s="239"/>
      <c r="K2471" s="239"/>
      <c r="L2471" s="244"/>
      <c r="M2471" s="245"/>
      <c r="N2471" s="246"/>
      <c r="O2471" s="246"/>
      <c r="P2471" s="246"/>
      <c r="Q2471" s="246"/>
      <c r="R2471" s="246"/>
      <c r="S2471" s="246"/>
      <c r="T2471" s="247"/>
      <c r="U2471" s="14"/>
      <c r="V2471" s="14"/>
      <c r="W2471" s="14"/>
      <c r="X2471" s="14"/>
      <c r="Y2471" s="14"/>
      <c r="Z2471" s="14"/>
      <c r="AA2471" s="14"/>
      <c r="AB2471" s="14"/>
      <c r="AC2471" s="14"/>
      <c r="AD2471" s="14"/>
      <c r="AE2471" s="14"/>
      <c r="AT2471" s="248" t="s">
        <v>167</v>
      </c>
      <c r="AU2471" s="248" t="s">
        <v>87</v>
      </c>
      <c r="AV2471" s="14" t="s">
        <v>87</v>
      </c>
      <c r="AW2471" s="14" t="s">
        <v>33</v>
      </c>
      <c r="AX2471" s="14" t="s">
        <v>85</v>
      </c>
      <c r="AY2471" s="248" t="s">
        <v>157</v>
      </c>
    </row>
    <row r="2472" s="2" customFormat="1" ht="16.5" customHeight="1">
      <c r="A2472" s="38"/>
      <c r="B2472" s="39"/>
      <c r="C2472" s="214" t="s">
        <v>4186</v>
      </c>
      <c r="D2472" s="214" t="s">
        <v>160</v>
      </c>
      <c r="E2472" s="215" t="s">
        <v>4187</v>
      </c>
      <c r="F2472" s="216" t="s">
        <v>4188</v>
      </c>
      <c r="G2472" s="217" t="s">
        <v>1121</v>
      </c>
      <c r="H2472" s="218">
        <v>1</v>
      </c>
      <c r="I2472" s="219"/>
      <c r="J2472" s="220">
        <f>ROUND(I2472*H2472,2)</f>
        <v>0</v>
      </c>
      <c r="K2472" s="216" t="s">
        <v>164</v>
      </c>
      <c r="L2472" s="44"/>
      <c r="M2472" s="221" t="s">
        <v>1</v>
      </c>
      <c r="N2472" s="222" t="s">
        <v>43</v>
      </c>
      <c r="O2472" s="91"/>
      <c r="P2472" s="223">
        <f>O2472*H2472</f>
        <v>0</v>
      </c>
      <c r="Q2472" s="223">
        <v>0</v>
      </c>
      <c r="R2472" s="223">
        <f>Q2472*H2472</f>
        <v>0</v>
      </c>
      <c r="S2472" s="223">
        <v>0</v>
      </c>
      <c r="T2472" s="224">
        <f>S2472*H2472</f>
        <v>0</v>
      </c>
      <c r="U2472" s="38"/>
      <c r="V2472" s="38"/>
      <c r="W2472" s="38"/>
      <c r="X2472" s="38"/>
      <c r="Y2472" s="38"/>
      <c r="Z2472" s="38"/>
      <c r="AA2472" s="38"/>
      <c r="AB2472" s="38"/>
      <c r="AC2472" s="38"/>
      <c r="AD2472" s="38"/>
      <c r="AE2472" s="38"/>
      <c r="AR2472" s="225" t="s">
        <v>4180</v>
      </c>
      <c r="AT2472" s="225" t="s">
        <v>160</v>
      </c>
      <c r="AU2472" s="225" t="s">
        <v>87</v>
      </c>
      <c r="AY2472" s="17" t="s">
        <v>157</v>
      </c>
      <c r="BE2472" s="226">
        <f>IF(N2472="základní",J2472,0)</f>
        <v>0</v>
      </c>
      <c r="BF2472" s="226">
        <f>IF(N2472="snížená",J2472,0)</f>
        <v>0</v>
      </c>
      <c r="BG2472" s="226">
        <f>IF(N2472="zákl. přenesená",J2472,0)</f>
        <v>0</v>
      </c>
      <c r="BH2472" s="226">
        <f>IF(N2472="sníž. přenesená",J2472,0)</f>
        <v>0</v>
      </c>
      <c r="BI2472" s="226">
        <f>IF(N2472="nulová",J2472,0)</f>
        <v>0</v>
      </c>
      <c r="BJ2472" s="17" t="s">
        <v>85</v>
      </c>
      <c r="BK2472" s="226">
        <f>ROUND(I2472*H2472,2)</f>
        <v>0</v>
      </c>
      <c r="BL2472" s="17" t="s">
        <v>4180</v>
      </c>
      <c r="BM2472" s="225" t="s">
        <v>4189</v>
      </c>
    </row>
    <row r="2473" s="14" customFormat="1">
      <c r="A2473" s="14"/>
      <c r="B2473" s="238"/>
      <c r="C2473" s="239"/>
      <c r="D2473" s="229" t="s">
        <v>167</v>
      </c>
      <c r="E2473" s="240" t="s">
        <v>1</v>
      </c>
      <c r="F2473" s="241" t="s">
        <v>85</v>
      </c>
      <c r="G2473" s="239"/>
      <c r="H2473" s="242">
        <v>1</v>
      </c>
      <c r="I2473" s="243"/>
      <c r="J2473" s="239"/>
      <c r="K2473" s="239"/>
      <c r="L2473" s="244"/>
      <c r="M2473" s="245"/>
      <c r="N2473" s="246"/>
      <c r="O2473" s="246"/>
      <c r="P2473" s="246"/>
      <c r="Q2473" s="246"/>
      <c r="R2473" s="246"/>
      <c r="S2473" s="246"/>
      <c r="T2473" s="247"/>
      <c r="U2473" s="14"/>
      <c r="V2473" s="14"/>
      <c r="W2473" s="14"/>
      <c r="X2473" s="14"/>
      <c r="Y2473" s="14"/>
      <c r="Z2473" s="14"/>
      <c r="AA2473" s="14"/>
      <c r="AB2473" s="14"/>
      <c r="AC2473" s="14"/>
      <c r="AD2473" s="14"/>
      <c r="AE2473" s="14"/>
      <c r="AT2473" s="248" t="s">
        <v>167</v>
      </c>
      <c r="AU2473" s="248" t="s">
        <v>87</v>
      </c>
      <c r="AV2473" s="14" t="s">
        <v>87</v>
      </c>
      <c r="AW2473" s="14" t="s">
        <v>33</v>
      </c>
      <c r="AX2473" s="14" t="s">
        <v>85</v>
      </c>
      <c r="AY2473" s="248" t="s">
        <v>157</v>
      </c>
    </row>
    <row r="2474" s="12" customFormat="1" ht="22.8" customHeight="1">
      <c r="A2474" s="12"/>
      <c r="B2474" s="198"/>
      <c r="C2474" s="199"/>
      <c r="D2474" s="200" t="s">
        <v>77</v>
      </c>
      <c r="E2474" s="212" t="s">
        <v>4190</v>
      </c>
      <c r="F2474" s="212" t="s">
        <v>4191</v>
      </c>
      <c r="G2474" s="199"/>
      <c r="H2474" s="199"/>
      <c r="I2474" s="202"/>
      <c r="J2474" s="213">
        <f>BK2474</f>
        <v>0</v>
      </c>
      <c r="K2474" s="199"/>
      <c r="L2474" s="204"/>
      <c r="M2474" s="205"/>
      <c r="N2474" s="206"/>
      <c r="O2474" s="206"/>
      <c r="P2474" s="207">
        <f>SUM(P2475:P2480)</f>
        <v>0</v>
      </c>
      <c r="Q2474" s="206"/>
      <c r="R2474" s="207">
        <f>SUM(R2475:R2480)</f>
        <v>0</v>
      </c>
      <c r="S2474" s="206"/>
      <c r="T2474" s="208">
        <f>SUM(T2475:T2480)</f>
        <v>0</v>
      </c>
      <c r="U2474" s="12"/>
      <c r="V2474" s="12"/>
      <c r="W2474" s="12"/>
      <c r="X2474" s="12"/>
      <c r="Y2474" s="12"/>
      <c r="Z2474" s="12"/>
      <c r="AA2474" s="12"/>
      <c r="AB2474" s="12"/>
      <c r="AC2474" s="12"/>
      <c r="AD2474" s="12"/>
      <c r="AE2474" s="12"/>
      <c r="AR2474" s="209" t="s">
        <v>199</v>
      </c>
      <c r="AT2474" s="210" t="s">
        <v>77</v>
      </c>
      <c r="AU2474" s="210" t="s">
        <v>85</v>
      </c>
      <c r="AY2474" s="209" t="s">
        <v>157</v>
      </c>
      <c r="BK2474" s="211">
        <f>SUM(BK2475:BK2480)</f>
        <v>0</v>
      </c>
    </row>
    <row r="2475" s="2" customFormat="1" ht="16.5" customHeight="1">
      <c r="A2475" s="38"/>
      <c r="B2475" s="39"/>
      <c r="C2475" s="214" t="s">
        <v>4192</v>
      </c>
      <c r="D2475" s="214" t="s">
        <v>160</v>
      </c>
      <c r="E2475" s="215" t="s">
        <v>4193</v>
      </c>
      <c r="F2475" s="216" t="s">
        <v>4194</v>
      </c>
      <c r="G2475" s="217" t="s">
        <v>1121</v>
      </c>
      <c r="H2475" s="218">
        <v>1</v>
      </c>
      <c r="I2475" s="219"/>
      <c r="J2475" s="220">
        <f>ROUND(I2475*H2475,2)</f>
        <v>0</v>
      </c>
      <c r="K2475" s="216" t="s">
        <v>164</v>
      </c>
      <c r="L2475" s="44"/>
      <c r="M2475" s="221" t="s">
        <v>1</v>
      </c>
      <c r="N2475" s="222" t="s">
        <v>43</v>
      </c>
      <c r="O2475" s="91"/>
      <c r="P2475" s="223">
        <f>O2475*H2475</f>
        <v>0</v>
      </c>
      <c r="Q2475" s="223">
        <v>0</v>
      </c>
      <c r="R2475" s="223">
        <f>Q2475*H2475</f>
        <v>0</v>
      </c>
      <c r="S2475" s="223">
        <v>0</v>
      </c>
      <c r="T2475" s="224">
        <f>S2475*H2475</f>
        <v>0</v>
      </c>
      <c r="U2475" s="38"/>
      <c r="V2475" s="38"/>
      <c r="W2475" s="38"/>
      <c r="X2475" s="38"/>
      <c r="Y2475" s="38"/>
      <c r="Z2475" s="38"/>
      <c r="AA2475" s="38"/>
      <c r="AB2475" s="38"/>
      <c r="AC2475" s="38"/>
      <c r="AD2475" s="38"/>
      <c r="AE2475" s="38"/>
      <c r="AR2475" s="225" t="s">
        <v>4180</v>
      </c>
      <c r="AT2475" s="225" t="s">
        <v>160</v>
      </c>
      <c r="AU2475" s="225" t="s">
        <v>87</v>
      </c>
      <c r="AY2475" s="17" t="s">
        <v>157</v>
      </c>
      <c r="BE2475" s="226">
        <f>IF(N2475="základní",J2475,0)</f>
        <v>0</v>
      </c>
      <c r="BF2475" s="226">
        <f>IF(N2475="snížená",J2475,0)</f>
        <v>0</v>
      </c>
      <c r="BG2475" s="226">
        <f>IF(N2475="zákl. přenesená",J2475,0)</f>
        <v>0</v>
      </c>
      <c r="BH2475" s="226">
        <f>IF(N2475="sníž. přenesená",J2475,0)</f>
        <v>0</v>
      </c>
      <c r="BI2475" s="226">
        <f>IF(N2475="nulová",J2475,0)</f>
        <v>0</v>
      </c>
      <c r="BJ2475" s="17" t="s">
        <v>85</v>
      </c>
      <c r="BK2475" s="226">
        <f>ROUND(I2475*H2475,2)</f>
        <v>0</v>
      </c>
      <c r="BL2475" s="17" t="s">
        <v>4180</v>
      </c>
      <c r="BM2475" s="225" t="s">
        <v>4195</v>
      </c>
    </row>
    <row r="2476" s="14" customFormat="1">
      <c r="A2476" s="14"/>
      <c r="B2476" s="238"/>
      <c r="C2476" s="239"/>
      <c r="D2476" s="229" t="s">
        <v>167</v>
      </c>
      <c r="E2476" s="240" t="s">
        <v>1</v>
      </c>
      <c r="F2476" s="241" t="s">
        <v>85</v>
      </c>
      <c r="G2476" s="239"/>
      <c r="H2476" s="242">
        <v>1</v>
      </c>
      <c r="I2476" s="243"/>
      <c r="J2476" s="239"/>
      <c r="K2476" s="239"/>
      <c r="L2476" s="244"/>
      <c r="M2476" s="245"/>
      <c r="N2476" s="246"/>
      <c r="O2476" s="246"/>
      <c r="P2476" s="246"/>
      <c r="Q2476" s="246"/>
      <c r="R2476" s="246"/>
      <c r="S2476" s="246"/>
      <c r="T2476" s="247"/>
      <c r="U2476" s="14"/>
      <c r="V2476" s="14"/>
      <c r="W2476" s="14"/>
      <c r="X2476" s="14"/>
      <c r="Y2476" s="14"/>
      <c r="Z2476" s="14"/>
      <c r="AA2476" s="14"/>
      <c r="AB2476" s="14"/>
      <c r="AC2476" s="14"/>
      <c r="AD2476" s="14"/>
      <c r="AE2476" s="14"/>
      <c r="AT2476" s="248" t="s">
        <v>167</v>
      </c>
      <c r="AU2476" s="248" t="s">
        <v>87</v>
      </c>
      <c r="AV2476" s="14" t="s">
        <v>87</v>
      </c>
      <c r="AW2476" s="14" t="s">
        <v>33</v>
      </c>
      <c r="AX2476" s="14" t="s">
        <v>85</v>
      </c>
      <c r="AY2476" s="248" t="s">
        <v>157</v>
      </c>
    </row>
    <row r="2477" s="2" customFormat="1" ht="16.5" customHeight="1">
      <c r="A2477" s="38"/>
      <c r="B2477" s="39"/>
      <c r="C2477" s="214" t="s">
        <v>4196</v>
      </c>
      <c r="D2477" s="214" t="s">
        <v>160</v>
      </c>
      <c r="E2477" s="215" t="s">
        <v>4197</v>
      </c>
      <c r="F2477" s="216" t="s">
        <v>4198</v>
      </c>
      <c r="G2477" s="217" t="s">
        <v>1121</v>
      </c>
      <c r="H2477" s="218">
        <v>1</v>
      </c>
      <c r="I2477" s="219"/>
      <c r="J2477" s="220">
        <f>ROUND(I2477*H2477,2)</f>
        <v>0</v>
      </c>
      <c r="K2477" s="216" t="s">
        <v>164</v>
      </c>
      <c r="L2477" s="44"/>
      <c r="M2477" s="221" t="s">
        <v>1</v>
      </c>
      <c r="N2477" s="222" t="s">
        <v>43</v>
      </c>
      <c r="O2477" s="91"/>
      <c r="P2477" s="223">
        <f>O2477*H2477</f>
        <v>0</v>
      </c>
      <c r="Q2477" s="223">
        <v>0</v>
      </c>
      <c r="R2477" s="223">
        <f>Q2477*H2477</f>
        <v>0</v>
      </c>
      <c r="S2477" s="223">
        <v>0</v>
      </c>
      <c r="T2477" s="224">
        <f>S2477*H2477</f>
        <v>0</v>
      </c>
      <c r="U2477" s="38"/>
      <c r="V2477" s="38"/>
      <c r="W2477" s="38"/>
      <c r="X2477" s="38"/>
      <c r="Y2477" s="38"/>
      <c r="Z2477" s="38"/>
      <c r="AA2477" s="38"/>
      <c r="AB2477" s="38"/>
      <c r="AC2477" s="38"/>
      <c r="AD2477" s="38"/>
      <c r="AE2477" s="38"/>
      <c r="AR2477" s="225" t="s">
        <v>4180</v>
      </c>
      <c r="AT2477" s="225" t="s">
        <v>160</v>
      </c>
      <c r="AU2477" s="225" t="s">
        <v>87</v>
      </c>
      <c r="AY2477" s="17" t="s">
        <v>157</v>
      </c>
      <c r="BE2477" s="226">
        <f>IF(N2477="základní",J2477,0)</f>
        <v>0</v>
      </c>
      <c r="BF2477" s="226">
        <f>IF(N2477="snížená",J2477,0)</f>
        <v>0</v>
      </c>
      <c r="BG2477" s="226">
        <f>IF(N2477="zákl. přenesená",J2477,0)</f>
        <v>0</v>
      </c>
      <c r="BH2477" s="226">
        <f>IF(N2477="sníž. přenesená",J2477,0)</f>
        <v>0</v>
      </c>
      <c r="BI2477" s="226">
        <f>IF(N2477="nulová",J2477,0)</f>
        <v>0</v>
      </c>
      <c r="BJ2477" s="17" t="s">
        <v>85</v>
      </c>
      <c r="BK2477" s="226">
        <f>ROUND(I2477*H2477,2)</f>
        <v>0</v>
      </c>
      <c r="BL2477" s="17" t="s">
        <v>4180</v>
      </c>
      <c r="BM2477" s="225" t="s">
        <v>4199</v>
      </c>
    </row>
    <row r="2478" s="14" customFormat="1">
      <c r="A2478" s="14"/>
      <c r="B2478" s="238"/>
      <c r="C2478" s="239"/>
      <c r="D2478" s="229" t="s">
        <v>167</v>
      </c>
      <c r="E2478" s="240" t="s">
        <v>1</v>
      </c>
      <c r="F2478" s="241" t="s">
        <v>85</v>
      </c>
      <c r="G2478" s="239"/>
      <c r="H2478" s="242">
        <v>1</v>
      </c>
      <c r="I2478" s="243"/>
      <c r="J2478" s="239"/>
      <c r="K2478" s="239"/>
      <c r="L2478" s="244"/>
      <c r="M2478" s="245"/>
      <c r="N2478" s="246"/>
      <c r="O2478" s="246"/>
      <c r="P2478" s="246"/>
      <c r="Q2478" s="246"/>
      <c r="R2478" s="246"/>
      <c r="S2478" s="246"/>
      <c r="T2478" s="247"/>
      <c r="U2478" s="14"/>
      <c r="V2478" s="14"/>
      <c r="W2478" s="14"/>
      <c r="X2478" s="14"/>
      <c r="Y2478" s="14"/>
      <c r="Z2478" s="14"/>
      <c r="AA2478" s="14"/>
      <c r="AB2478" s="14"/>
      <c r="AC2478" s="14"/>
      <c r="AD2478" s="14"/>
      <c r="AE2478" s="14"/>
      <c r="AT2478" s="248" t="s">
        <v>167</v>
      </c>
      <c r="AU2478" s="248" t="s">
        <v>87</v>
      </c>
      <c r="AV2478" s="14" t="s">
        <v>87</v>
      </c>
      <c r="AW2478" s="14" t="s">
        <v>33</v>
      </c>
      <c r="AX2478" s="14" t="s">
        <v>85</v>
      </c>
      <c r="AY2478" s="248" t="s">
        <v>157</v>
      </c>
    </row>
    <row r="2479" s="2" customFormat="1" ht="16.5" customHeight="1">
      <c r="A2479" s="38"/>
      <c r="B2479" s="39"/>
      <c r="C2479" s="214" t="s">
        <v>4200</v>
      </c>
      <c r="D2479" s="214" t="s">
        <v>160</v>
      </c>
      <c r="E2479" s="215" t="s">
        <v>4201</v>
      </c>
      <c r="F2479" s="216" t="s">
        <v>4202</v>
      </c>
      <c r="G2479" s="217" t="s">
        <v>1121</v>
      </c>
      <c r="H2479" s="218">
        <v>1</v>
      </c>
      <c r="I2479" s="219"/>
      <c r="J2479" s="220">
        <f>ROUND(I2479*H2479,2)</f>
        <v>0</v>
      </c>
      <c r="K2479" s="216" t="s">
        <v>164</v>
      </c>
      <c r="L2479" s="44"/>
      <c r="M2479" s="221" t="s">
        <v>1</v>
      </c>
      <c r="N2479" s="222" t="s">
        <v>43</v>
      </c>
      <c r="O2479" s="91"/>
      <c r="P2479" s="223">
        <f>O2479*H2479</f>
        <v>0</v>
      </c>
      <c r="Q2479" s="223">
        <v>0</v>
      </c>
      <c r="R2479" s="223">
        <f>Q2479*H2479</f>
        <v>0</v>
      </c>
      <c r="S2479" s="223">
        <v>0</v>
      </c>
      <c r="T2479" s="224">
        <f>S2479*H2479</f>
        <v>0</v>
      </c>
      <c r="U2479" s="38"/>
      <c r="V2479" s="38"/>
      <c r="W2479" s="38"/>
      <c r="X2479" s="38"/>
      <c r="Y2479" s="38"/>
      <c r="Z2479" s="38"/>
      <c r="AA2479" s="38"/>
      <c r="AB2479" s="38"/>
      <c r="AC2479" s="38"/>
      <c r="AD2479" s="38"/>
      <c r="AE2479" s="38"/>
      <c r="AR2479" s="225" t="s">
        <v>4180</v>
      </c>
      <c r="AT2479" s="225" t="s">
        <v>160</v>
      </c>
      <c r="AU2479" s="225" t="s">
        <v>87</v>
      </c>
      <c r="AY2479" s="17" t="s">
        <v>157</v>
      </c>
      <c r="BE2479" s="226">
        <f>IF(N2479="základní",J2479,0)</f>
        <v>0</v>
      </c>
      <c r="BF2479" s="226">
        <f>IF(N2479="snížená",J2479,0)</f>
        <v>0</v>
      </c>
      <c r="BG2479" s="226">
        <f>IF(N2479="zákl. přenesená",J2479,0)</f>
        <v>0</v>
      </c>
      <c r="BH2479" s="226">
        <f>IF(N2479="sníž. přenesená",J2479,0)</f>
        <v>0</v>
      </c>
      <c r="BI2479" s="226">
        <f>IF(N2479="nulová",J2479,0)</f>
        <v>0</v>
      </c>
      <c r="BJ2479" s="17" t="s">
        <v>85</v>
      </c>
      <c r="BK2479" s="226">
        <f>ROUND(I2479*H2479,2)</f>
        <v>0</v>
      </c>
      <c r="BL2479" s="17" t="s">
        <v>4180</v>
      </c>
      <c r="BM2479" s="225" t="s">
        <v>4203</v>
      </c>
    </row>
    <row r="2480" s="14" customFormat="1">
      <c r="A2480" s="14"/>
      <c r="B2480" s="238"/>
      <c r="C2480" s="239"/>
      <c r="D2480" s="229" t="s">
        <v>167</v>
      </c>
      <c r="E2480" s="240" t="s">
        <v>1</v>
      </c>
      <c r="F2480" s="241" t="s">
        <v>85</v>
      </c>
      <c r="G2480" s="239"/>
      <c r="H2480" s="242">
        <v>1</v>
      </c>
      <c r="I2480" s="243"/>
      <c r="J2480" s="239"/>
      <c r="K2480" s="239"/>
      <c r="L2480" s="244"/>
      <c r="M2480" s="245"/>
      <c r="N2480" s="246"/>
      <c r="O2480" s="246"/>
      <c r="P2480" s="246"/>
      <c r="Q2480" s="246"/>
      <c r="R2480" s="246"/>
      <c r="S2480" s="246"/>
      <c r="T2480" s="247"/>
      <c r="U2480" s="14"/>
      <c r="V2480" s="14"/>
      <c r="W2480" s="14"/>
      <c r="X2480" s="14"/>
      <c r="Y2480" s="14"/>
      <c r="Z2480" s="14"/>
      <c r="AA2480" s="14"/>
      <c r="AB2480" s="14"/>
      <c r="AC2480" s="14"/>
      <c r="AD2480" s="14"/>
      <c r="AE2480" s="14"/>
      <c r="AT2480" s="248" t="s">
        <v>167</v>
      </c>
      <c r="AU2480" s="248" t="s">
        <v>87</v>
      </c>
      <c r="AV2480" s="14" t="s">
        <v>87</v>
      </c>
      <c r="AW2480" s="14" t="s">
        <v>33</v>
      </c>
      <c r="AX2480" s="14" t="s">
        <v>85</v>
      </c>
      <c r="AY2480" s="248" t="s">
        <v>157</v>
      </c>
    </row>
    <row r="2481" s="12" customFormat="1" ht="22.8" customHeight="1">
      <c r="A2481" s="12"/>
      <c r="B2481" s="198"/>
      <c r="C2481" s="199"/>
      <c r="D2481" s="200" t="s">
        <v>77</v>
      </c>
      <c r="E2481" s="212" t="s">
        <v>4204</v>
      </c>
      <c r="F2481" s="212" t="s">
        <v>4205</v>
      </c>
      <c r="G2481" s="199"/>
      <c r="H2481" s="199"/>
      <c r="I2481" s="202"/>
      <c r="J2481" s="213">
        <f>BK2481</f>
        <v>0</v>
      </c>
      <c r="K2481" s="199"/>
      <c r="L2481" s="204"/>
      <c r="M2481" s="205"/>
      <c r="N2481" s="206"/>
      <c r="O2481" s="206"/>
      <c r="P2481" s="207">
        <f>SUM(P2482:P2501)</f>
        <v>0</v>
      </c>
      <c r="Q2481" s="206"/>
      <c r="R2481" s="207">
        <f>SUM(R2482:R2501)</f>
        <v>0</v>
      </c>
      <c r="S2481" s="206"/>
      <c r="T2481" s="208">
        <f>SUM(T2482:T2501)</f>
        <v>0</v>
      </c>
      <c r="U2481" s="12"/>
      <c r="V2481" s="12"/>
      <c r="W2481" s="12"/>
      <c r="X2481" s="12"/>
      <c r="Y2481" s="12"/>
      <c r="Z2481" s="12"/>
      <c r="AA2481" s="12"/>
      <c r="AB2481" s="12"/>
      <c r="AC2481" s="12"/>
      <c r="AD2481" s="12"/>
      <c r="AE2481" s="12"/>
      <c r="AR2481" s="209" t="s">
        <v>199</v>
      </c>
      <c r="AT2481" s="210" t="s">
        <v>77</v>
      </c>
      <c r="AU2481" s="210" t="s">
        <v>85</v>
      </c>
      <c r="AY2481" s="209" t="s">
        <v>157</v>
      </c>
      <c r="BK2481" s="211">
        <f>SUM(BK2482:BK2501)</f>
        <v>0</v>
      </c>
    </row>
    <row r="2482" s="2" customFormat="1" ht="16.5" customHeight="1">
      <c r="A2482" s="38"/>
      <c r="B2482" s="39"/>
      <c r="C2482" s="214" t="s">
        <v>4206</v>
      </c>
      <c r="D2482" s="214" t="s">
        <v>160</v>
      </c>
      <c r="E2482" s="215" t="s">
        <v>4207</v>
      </c>
      <c r="F2482" s="216" t="s">
        <v>4208</v>
      </c>
      <c r="G2482" s="217" t="s">
        <v>1121</v>
      </c>
      <c r="H2482" s="218">
        <v>1</v>
      </c>
      <c r="I2482" s="219"/>
      <c r="J2482" s="220">
        <f>ROUND(I2482*H2482,2)</f>
        <v>0</v>
      </c>
      <c r="K2482" s="216" t="s">
        <v>164</v>
      </c>
      <c r="L2482" s="44"/>
      <c r="M2482" s="221" t="s">
        <v>1</v>
      </c>
      <c r="N2482" s="222" t="s">
        <v>43</v>
      </c>
      <c r="O2482" s="91"/>
      <c r="P2482" s="223">
        <f>O2482*H2482</f>
        <v>0</v>
      </c>
      <c r="Q2482" s="223">
        <v>0</v>
      </c>
      <c r="R2482" s="223">
        <f>Q2482*H2482</f>
        <v>0</v>
      </c>
      <c r="S2482" s="223">
        <v>0</v>
      </c>
      <c r="T2482" s="224">
        <f>S2482*H2482</f>
        <v>0</v>
      </c>
      <c r="U2482" s="38"/>
      <c r="V2482" s="38"/>
      <c r="W2482" s="38"/>
      <c r="X2482" s="38"/>
      <c r="Y2482" s="38"/>
      <c r="Z2482" s="38"/>
      <c r="AA2482" s="38"/>
      <c r="AB2482" s="38"/>
      <c r="AC2482" s="38"/>
      <c r="AD2482" s="38"/>
      <c r="AE2482" s="38"/>
      <c r="AR2482" s="225" t="s">
        <v>4180</v>
      </c>
      <c r="AT2482" s="225" t="s">
        <v>160</v>
      </c>
      <c r="AU2482" s="225" t="s">
        <v>87</v>
      </c>
      <c r="AY2482" s="17" t="s">
        <v>157</v>
      </c>
      <c r="BE2482" s="226">
        <f>IF(N2482="základní",J2482,0)</f>
        <v>0</v>
      </c>
      <c r="BF2482" s="226">
        <f>IF(N2482="snížená",J2482,0)</f>
        <v>0</v>
      </c>
      <c r="BG2482" s="226">
        <f>IF(N2482="zákl. přenesená",J2482,0)</f>
        <v>0</v>
      </c>
      <c r="BH2482" s="226">
        <f>IF(N2482="sníž. přenesená",J2482,0)</f>
        <v>0</v>
      </c>
      <c r="BI2482" s="226">
        <f>IF(N2482="nulová",J2482,0)</f>
        <v>0</v>
      </c>
      <c r="BJ2482" s="17" t="s">
        <v>85</v>
      </c>
      <c r="BK2482" s="226">
        <f>ROUND(I2482*H2482,2)</f>
        <v>0</v>
      </c>
      <c r="BL2482" s="17" t="s">
        <v>4180</v>
      </c>
      <c r="BM2482" s="225" t="s">
        <v>4209</v>
      </c>
    </row>
    <row r="2483" s="14" customFormat="1">
      <c r="A2483" s="14"/>
      <c r="B2483" s="238"/>
      <c r="C2483" s="239"/>
      <c r="D2483" s="229" t="s">
        <v>167</v>
      </c>
      <c r="E2483" s="240" t="s">
        <v>1</v>
      </c>
      <c r="F2483" s="241" t="s">
        <v>85</v>
      </c>
      <c r="G2483" s="239"/>
      <c r="H2483" s="242">
        <v>1</v>
      </c>
      <c r="I2483" s="243"/>
      <c r="J2483" s="239"/>
      <c r="K2483" s="239"/>
      <c r="L2483" s="244"/>
      <c r="M2483" s="245"/>
      <c r="N2483" s="246"/>
      <c r="O2483" s="246"/>
      <c r="P2483" s="246"/>
      <c r="Q2483" s="246"/>
      <c r="R2483" s="246"/>
      <c r="S2483" s="246"/>
      <c r="T2483" s="247"/>
      <c r="U2483" s="14"/>
      <c r="V2483" s="14"/>
      <c r="W2483" s="14"/>
      <c r="X2483" s="14"/>
      <c r="Y2483" s="14"/>
      <c r="Z2483" s="14"/>
      <c r="AA2483" s="14"/>
      <c r="AB2483" s="14"/>
      <c r="AC2483" s="14"/>
      <c r="AD2483" s="14"/>
      <c r="AE2483" s="14"/>
      <c r="AT2483" s="248" t="s">
        <v>167</v>
      </c>
      <c r="AU2483" s="248" t="s">
        <v>87</v>
      </c>
      <c r="AV2483" s="14" t="s">
        <v>87</v>
      </c>
      <c r="AW2483" s="14" t="s">
        <v>33</v>
      </c>
      <c r="AX2483" s="14" t="s">
        <v>85</v>
      </c>
      <c r="AY2483" s="248" t="s">
        <v>157</v>
      </c>
    </row>
    <row r="2484" s="2" customFormat="1" ht="21.75" customHeight="1">
      <c r="A2484" s="38"/>
      <c r="B2484" s="39"/>
      <c r="C2484" s="214" t="s">
        <v>4210</v>
      </c>
      <c r="D2484" s="214" t="s">
        <v>160</v>
      </c>
      <c r="E2484" s="215" t="s">
        <v>4211</v>
      </c>
      <c r="F2484" s="216" t="s">
        <v>4212</v>
      </c>
      <c r="G2484" s="217" t="s">
        <v>1121</v>
      </c>
      <c r="H2484" s="218">
        <v>1</v>
      </c>
      <c r="I2484" s="219"/>
      <c r="J2484" s="220">
        <f>ROUND(I2484*H2484,2)</f>
        <v>0</v>
      </c>
      <c r="K2484" s="216" t="s">
        <v>164</v>
      </c>
      <c r="L2484" s="44"/>
      <c r="M2484" s="221" t="s">
        <v>1</v>
      </c>
      <c r="N2484" s="222" t="s">
        <v>43</v>
      </c>
      <c r="O2484" s="91"/>
      <c r="P2484" s="223">
        <f>O2484*H2484</f>
        <v>0</v>
      </c>
      <c r="Q2484" s="223">
        <v>0</v>
      </c>
      <c r="R2484" s="223">
        <f>Q2484*H2484</f>
        <v>0</v>
      </c>
      <c r="S2484" s="223">
        <v>0</v>
      </c>
      <c r="T2484" s="224">
        <f>S2484*H2484</f>
        <v>0</v>
      </c>
      <c r="U2484" s="38"/>
      <c r="V2484" s="38"/>
      <c r="W2484" s="38"/>
      <c r="X2484" s="38"/>
      <c r="Y2484" s="38"/>
      <c r="Z2484" s="38"/>
      <c r="AA2484" s="38"/>
      <c r="AB2484" s="38"/>
      <c r="AC2484" s="38"/>
      <c r="AD2484" s="38"/>
      <c r="AE2484" s="38"/>
      <c r="AR2484" s="225" t="s">
        <v>4180</v>
      </c>
      <c r="AT2484" s="225" t="s">
        <v>160</v>
      </c>
      <c r="AU2484" s="225" t="s">
        <v>87</v>
      </c>
      <c r="AY2484" s="17" t="s">
        <v>157</v>
      </c>
      <c r="BE2484" s="226">
        <f>IF(N2484="základní",J2484,0)</f>
        <v>0</v>
      </c>
      <c r="BF2484" s="226">
        <f>IF(N2484="snížená",J2484,0)</f>
        <v>0</v>
      </c>
      <c r="BG2484" s="226">
        <f>IF(N2484="zákl. přenesená",J2484,0)</f>
        <v>0</v>
      </c>
      <c r="BH2484" s="226">
        <f>IF(N2484="sníž. přenesená",J2484,0)</f>
        <v>0</v>
      </c>
      <c r="BI2484" s="226">
        <f>IF(N2484="nulová",J2484,0)</f>
        <v>0</v>
      </c>
      <c r="BJ2484" s="17" t="s">
        <v>85</v>
      </c>
      <c r="BK2484" s="226">
        <f>ROUND(I2484*H2484,2)</f>
        <v>0</v>
      </c>
      <c r="BL2484" s="17" t="s">
        <v>4180</v>
      </c>
      <c r="BM2484" s="225" t="s">
        <v>4213</v>
      </c>
    </row>
    <row r="2485" s="14" customFormat="1">
      <c r="A2485" s="14"/>
      <c r="B2485" s="238"/>
      <c r="C2485" s="239"/>
      <c r="D2485" s="229" t="s">
        <v>167</v>
      </c>
      <c r="E2485" s="240" t="s">
        <v>1</v>
      </c>
      <c r="F2485" s="241" t="s">
        <v>85</v>
      </c>
      <c r="G2485" s="239"/>
      <c r="H2485" s="242">
        <v>1</v>
      </c>
      <c r="I2485" s="243"/>
      <c r="J2485" s="239"/>
      <c r="K2485" s="239"/>
      <c r="L2485" s="244"/>
      <c r="M2485" s="245"/>
      <c r="N2485" s="246"/>
      <c r="O2485" s="246"/>
      <c r="P2485" s="246"/>
      <c r="Q2485" s="246"/>
      <c r="R2485" s="246"/>
      <c r="S2485" s="246"/>
      <c r="T2485" s="247"/>
      <c r="U2485" s="14"/>
      <c r="V2485" s="14"/>
      <c r="W2485" s="14"/>
      <c r="X2485" s="14"/>
      <c r="Y2485" s="14"/>
      <c r="Z2485" s="14"/>
      <c r="AA2485" s="14"/>
      <c r="AB2485" s="14"/>
      <c r="AC2485" s="14"/>
      <c r="AD2485" s="14"/>
      <c r="AE2485" s="14"/>
      <c r="AT2485" s="248" t="s">
        <v>167</v>
      </c>
      <c r="AU2485" s="248" t="s">
        <v>87</v>
      </c>
      <c r="AV2485" s="14" t="s">
        <v>87</v>
      </c>
      <c r="AW2485" s="14" t="s">
        <v>33</v>
      </c>
      <c r="AX2485" s="14" t="s">
        <v>85</v>
      </c>
      <c r="AY2485" s="248" t="s">
        <v>157</v>
      </c>
    </row>
    <row r="2486" s="2" customFormat="1" ht="16.5" customHeight="1">
      <c r="A2486" s="38"/>
      <c r="B2486" s="39"/>
      <c r="C2486" s="214" t="s">
        <v>4214</v>
      </c>
      <c r="D2486" s="214" t="s">
        <v>160</v>
      </c>
      <c r="E2486" s="215" t="s">
        <v>4215</v>
      </c>
      <c r="F2486" s="216" t="s">
        <v>4216</v>
      </c>
      <c r="G2486" s="217" t="s">
        <v>1121</v>
      </c>
      <c r="H2486" s="218">
        <v>1</v>
      </c>
      <c r="I2486" s="219"/>
      <c r="J2486" s="220">
        <f>ROUND(I2486*H2486,2)</f>
        <v>0</v>
      </c>
      <c r="K2486" s="216" t="s">
        <v>164</v>
      </c>
      <c r="L2486" s="44"/>
      <c r="M2486" s="221" t="s">
        <v>1</v>
      </c>
      <c r="N2486" s="222" t="s">
        <v>43</v>
      </c>
      <c r="O2486" s="91"/>
      <c r="P2486" s="223">
        <f>O2486*H2486</f>
        <v>0</v>
      </c>
      <c r="Q2486" s="223">
        <v>0</v>
      </c>
      <c r="R2486" s="223">
        <f>Q2486*H2486</f>
        <v>0</v>
      </c>
      <c r="S2486" s="223">
        <v>0</v>
      </c>
      <c r="T2486" s="224">
        <f>S2486*H2486</f>
        <v>0</v>
      </c>
      <c r="U2486" s="38"/>
      <c r="V2486" s="38"/>
      <c r="W2486" s="38"/>
      <c r="X2486" s="38"/>
      <c r="Y2486" s="38"/>
      <c r="Z2486" s="38"/>
      <c r="AA2486" s="38"/>
      <c r="AB2486" s="38"/>
      <c r="AC2486" s="38"/>
      <c r="AD2486" s="38"/>
      <c r="AE2486" s="38"/>
      <c r="AR2486" s="225" t="s">
        <v>4180</v>
      </c>
      <c r="AT2486" s="225" t="s">
        <v>160</v>
      </c>
      <c r="AU2486" s="225" t="s">
        <v>87</v>
      </c>
      <c r="AY2486" s="17" t="s">
        <v>157</v>
      </c>
      <c r="BE2486" s="226">
        <f>IF(N2486="základní",J2486,0)</f>
        <v>0</v>
      </c>
      <c r="BF2486" s="226">
        <f>IF(N2486="snížená",J2486,0)</f>
        <v>0</v>
      </c>
      <c r="BG2486" s="226">
        <f>IF(N2486="zákl. přenesená",J2486,0)</f>
        <v>0</v>
      </c>
      <c r="BH2486" s="226">
        <f>IF(N2486="sníž. přenesená",J2486,0)</f>
        <v>0</v>
      </c>
      <c r="BI2486" s="226">
        <f>IF(N2486="nulová",J2486,0)</f>
        <v>0</v>
      </c>
      <c r="BJ2486" s="17" t="s">
        <v>85</v>
      </c>
      <c r="BK2486" s="226">
        <f>ROUND(I2486*H2486,2)</f>
        <v>0</v>
      </c>
      <c r="BL2486" s="17" t="s">
        <v>4180</v>
      </c>
      <c r="BM2486" s="225" t="s">
        <v>4217</v>
      </c>
    </row>
    <row r="2487" s="14" customFormat="1">
      <c r="A2487" s="14"/>
      <c r="B2487" s="238"/>
      <c r="C2487" s="239"/>
      <c r="D2487" s="229" t="s">
        <v>167</v>
      </c>
      <c r="E2487" s="240" t="s">
        <v>1</v>
      </c>
      <c r="F2487" s="241" t="s">
        <v>85</v>
      </c>
      <c r="G2487" s="239"/>
      <c r="H2487" s="242">
        <v>1</v>
      </c>
      <c r="I2487" s="243"/>
      <c r="J2487" s="239"/>
      <c r="K2487" s="239"/>
      <c r="L2487" s="244"/>
      <c r="M2487" s="245"/>
      <c r="N2487" s="246"/>
      <c r="O2487" s="246"/>
      <c r="P2487" s="246"/>
      <c r="Q2487" s="246"/>
      <c r="R2487" s="246"/>
      <c r="S2487" s="246"/>
      <c r="T2487" s="247"/>
      <c r="U2487" s="14"/>
      <c r="V2487" s="14"/>
      <c r="W2487" s="14"/>
      <c r="X2487" s="14"/>
      <c r="Y2487" s="14"/>
      <c r="Z2487" s="14"/>
      <c r="AA2487" s="14"/>
      <c r="AB2487" s="14"/>
      <c r="AC2487" s="14"/>
      <c r="AD2487" s="14"/>
      <c r="AE2487" s="14"/>
      <c r="AT2487" s="248" t="s">
        <v>167</v>
      </c>
      <c r="AU2487" s="248" t="s">
        <v>87</v>
      </c>
      <c r="AV2487" s="14" t="s">
        <v>87</v>
      </c>
      <c r="AW2487" s="14" t="s">
        <v>33</v>
      </c>
      <c r="AX2487" s="14" t="s">
        <v>85</v>
      </c>
      <c r="AY2487" s="248" t="s">
        <v>157</v>
      </c>
    </row>
    <row r="2488" s="2" customFormat="1" ht="16.5" customHeight="1">
      <c r="A2488" s="38"/>
      <c r="B2488" s="39"/>
      <c r="C2488" s="214" t="s">
        <v>4218</v>
      </c>
      <c r="D2488" s="214" t="s">
        <v>160</v>
      </c>
      <c r="E2488" s="215" t="s">
        <v>4219</v>
      </c>
      <c r="F2488" s="216" t="s">
        <v>4220</v>
      </c>
      <c r="G2488" s="217" t="s">
        <v>1121</v>
      </c>
      <c r="H2488" s="218">
        <v>1</v>
      </c>
      <c r="I2488" s="219"/>
      <c r="J2488" s="220">
        <f>ROUND(I2488*H2488,2)</f>
        <v>0</v>
      </c>
      <c r="K2488" s="216" t="s">
        <v>164</v>
      </c>
      <c r="L2488" s="44"/>
      <c r="M2488" s="221" t="s">
        <v>1</v>
      </c>
      <c r="N2488" s="222" t="s">
        <v>43</v>
      </c>
      <c r="O2488" s="91"/>
      <c r="P2488" s="223">
        <f>O2488*H2488</f>
        <v>0</v>
      </c>
      <c r="Q2488" s="223">
        <v>0</v>
      </c>
      <c r="R2488" s="223">
        <f>Q2488*H2488</f>
        <v>0</v>
      </c>
      <c r="S2488" s="223">
        <v>0</v>
      </c>
      <c r="T2488" s="224">
        <f>S2488*H2488</f>
        <v>0</v>
      </c>
      <c r="U2488" s="38"/>
      <c r="V2488" s="38"/>
      <c r="W2488" s="38"/>
      <c r="X2488" s="38"/>
      <c r="Y2488" s="38"/>
      <c r="Z2488" s="38"/>
      <c r="AA2488" s="38"/>
      <c r="AB2488" s="38"/>
      <c r="AC2488" s="38"/>
      <c r="AD2488" s="38"/>
      <c r="AE2488" s="38"/>
      <c r="AR2488" s="225" t="s">
        <v>4180</v>
      </c>
      <c r="AT2488" s="225" t="s">
        <v>160</v>
      </c>
      <c r="AU2488" s="225" t="s">
        <v>87</v>
      </c>
      <c r="AY2488" s="17" t="s">
        <v>157</v>
      </c>
      <c r="BE2488" s="226">
        <f>IF(N2488="základní",J2488,0)</f>
        <v>0</v>
      </c>
      <c r="BF2488" s="226">
        <f>IF(N2488="snížená",J2488,0)</f>
        <v>0</v>
      </c>
      <c r="BG2488" s="226">
        <f>IF(N2488="zákl. přenesená",J2488,0)</f>
        <v>0</v>
      </c>
      <c r="BH2488" s="226">
        <f>IF(N2488="sníž. přenesená",J2488,0)</f>
        <v>0</v>
      </c>
      <c r="BI2488" s="226">
        <f>IF(N2488="nulová",J2488,0)</f>
        <v>0</v>
      </c>
      <c r="BJ2488" s="17" t="s">
        <v>85</v>
      </c>
      <c r="BK2488" s="226">
        <f>ROUND(I2488*H2488,2)</f>
        <v>0</v>
      </c>
      <c r="BL2488" s="17" t="s">
        <v>4180</v>
      </c>
      <c r="BM2488" s="225" t="s">
        <v>4221</v>
      </c>
    </row>
    <row r="2489" s="14" customFormat="1">
      <c r="A2489" s="14"/>
      <c r="B2489" s="238"/>
      <c r="C2489" s="239"/>
      <c r="D2489" s="229" t="s">
        <v>167</v>
      </c>
      <c r="E2489" s="240" t="s">
        <v>1</v>
      </c>
      <c r="F2489" s="241" t="s">
        <v>85</v>
      </c>
      <c r="G2489" s="239"/>
      <c r="H2489" s="242">
        <v>1</v>
      </c>
      <c r="I2489" s="243"/>
      <c r="J2489" s="239"/>
      <c r="K2489" s="239"/>
      <c r="L2489" s="244"/>
      <c r="M2489" s="245"/>
      <c r="N2489" s="246"/>
      <c r="O2489" s="246"/>
      <c r="P2489" s="246"/>
      <c r="Q2489" s="246"/>
      <c r="R2489" s="246"/>
      <c r="S2489" s="246"/>
      <c r="T2489" s="247"/>
      <c r="U2489" s="14"/>
      <c r="V2489" s="14"/>
      <c r="W2489" s="14"/>
      <c r="X2489" s="14"/>
      <c r="Y2489" s="14"/>
      <c r="Z2489" s="14"/>
      <c r="AA2489" s="14"/>
      <c r="AB2489" s="14"/>
      <c r="AC2489" s="14"/>
      <c r="AD2489" s="14"/>
      <c r="AE2489" s="14"/>
      <c r="AT2489" s="248" t="s">
        <v>167</v>
      </c>
      <c r="AU2489" s="248" t="s">
        <v>87</v>
      </c>
      <c r="AV2489" s="14" t="s">
        <v>87</v>
      </c>
      <c r="AW2489" s="14" t="s">
        <v>33</v>
      </c>
      <c r="AX2489" s="14" t="s">
        <v>85</v>
      </c>
      <c r="AY2489" s="248" t="s">
        <v>157</v>
      </c>
    </row>
    <row r="2490" s="2" customFormat="1" ht="16.5" customHeight="1">
      <c r="A2490" s="38"/>
      <c r="B2490" s="39"/>
      <c r="C2490" s="214" t="s">
        <v>4222</v>
      </c>
      <c r="D2490" s="214" t="s">
        <v>160</v>
      </c>
      <c r="E2490" s="215" t="s">
        <v>4223</v>
      </c>
      <c r="F2490" s="216" t="s">
        <v>4224</v>
      </c>
      <c r="G2490" s="217" t="s">
        <v>1121</v>
      </c>
      <c r="H2490" s="218">
        <v>1</v>
      </c>
      <c r="I2490" s="219"/>
      <c r="J2490" s="220">
        <f>ROUND(I2490*H2490,2)</f>
        <v>0</v>
      </c>
      <c r="K2490" s="216" t="s">
        <v>164</v>
      </c>
      <c r="L2490" s="44"/>
      <c r="M2490" s="221" t="s">
        <v>1</v>
      </c>
      <c r="N2490" s="222" t="s">
        <v>43</v>
      </c>
      <c r="O2490" s="91"/>
      <c r="P2490" s="223">
        <f>O2490*H2490</f>
        <v>0</v>
      </c>
      <c r="Q2490" s="223">
        <v>0</v>
      </c>
      <c r="R2490" s="223">
        <f>Q2490*H2490</f>
        <v>0</v>
      </c>
      <c r="S2490" s="223">
        <v>0</v>
      </c>
      <c r="T2490" s="224">
        <f>S2490*H2490</f>
        <v>0</v>
      </c>
      <c r="U2490" s="38"/>
      <c r="V2490" s="38"/>
      <c r="W2490" s="38"/>
      <c r="X2490" s="38"/>
      <c r="Y2490" s="38"/>
      <c r="Z2490" s="38"/>
      <c r="AA2490" s="38"/>
      <c r="AB2490" s="38"/>
      <c r="AC2490" s="38"/>
      <c r="AD2490" s="38"/>
      <c r="AE2490" s="38"/>
      <c r="AR2490" s="225" t="s">
        <v>4180</v>
      </c>
      <c r="AT2490" s="225" t="s">
        <v>160</v>
      </c>
      <c r="AU2490" s="225" t="s">
        <v>87</v>
      </c>
      <c r="AY2490" s="17" t="s">
        <v>157</v>
      </c>
      <c r="BE2490" s="226">
        <f>IF(N2490="základní",J2490,0)</f>
        <v>0</v>
      </c>
      <c r="BF2490" s="226">
        <f>IF(N2490="snížená",J2490,0)</f>
        <v>0</v>
      </c>
      <c r="BG2490" s="226">
        <f>IF(N2490="zákl. přenesená",J2490,0)</f>
        <v>0</v>
      </c>
      <c r="BH2490" s="226">
        <f>IF(N2490="sníž. přenesená",J2490,0)</f>
        <v>0</v>
      </c>
      <c r="BI2490" s="226">
        <f>IF(N2490="nulová",J2490,0)</f>
        <v>0</v>
      </c>
      <c r="BJ2490" s="17" t="s">
        <v>85</v>
      </c>
      <c r="BK2490" s="226">
        <f>ROUND(I2490*H2490,2)</f>
        <v>0</v>
      </c>
      <c r="BL2490" s="17" t="s">
        <v>4180</v>
      </c>
      <c r="BM2490" s="225" t="s">
        <v>4225</v>
      </c>
    </row>
    <row r="2491" s="14" customFormat="1">
      <c r="A2491" s="14"/>
      <c r="B2491" s="238"/>
      <c r="C2491" s="239"/>
      <c r="D2491" s="229" t="s">
        <v>167</v>
      </c>
      <c r="E2491" s="240" t="s">
        <v>1</v>
      </c>
      <c r="F2491" s="241" t="s">
        <v>85</v>
      </c>
      <c r="G2491" s="239"/>
      <c r="H2491" s="242">
        <v>1</v>
      </c>
      <c r="I2491" s="243"/>
      <c r="J2491" s="239"/>
      <c r="K2491" s="239"/>
      <c r="L2491" s="244"/>
      <c r="M2491" s="245"/>
      <c r="N2491" s="246"/>
      <c r="O2491" s="246"/>
      <c r="P2491" s="246"/>
      <c r="Q2491" s="246"/>
      <c r="R2491" s="246"/>
      <c r="S2491" s="246"/>
      <c r="T2491" s="247"/>
      <c r="U2491" s="14"/>
      <c r="V2491" s="14"/>
      <c r="W2491" s="14"/>
      <c r="X2491" s="14"/>
      <c r="Y2491" s="14"/>
      <c r="Z2491" s="14"/>
      <c r="AA2491" s="14"/>
      <c r="AB2491" s="14"/>
      <c r="AC2491" s="14"/>
      <c r="AD2491" s="14"/>
      <c r="AE2491" s="14"/>
      <c r="AT2491" s="248" t="s">
        <v>167</v>
      </c>
      <c r="AU2491" s="248" t="s">
        <v>87</v>
      </c>
      <c r="AV2491" s="14" t="s">
        <v>87</v>
      </c>
      <c r="AW2491" s="14" t="s">
        <v>33</v>
      </c>
      <c r="AX2491" s="14" t="s">
        <v>85</v>
      </c>
      <c r="AY2491" s="248" t="s">
        <v>157</v>
      </c>
    </row>
    <row r="2492" s="2" customFormat="1" ht="16.5" customHeight="1">
      <c r="A2492" s="38"/>
      <c r="B2492" s="39"/>
      <c r="C2492" s="214" t="s">
        <v>4226</v>
      </c>
      <c r="D2492" s="214" t="s">
        <v>160</v>
      </c>
      <c r="E2492" s="215" t="s">
        <v>4227</v>
      </c>
      <c r="F2492" s="216" t="s">
        <v>4228</v>
      </c>
      <c r="G2492" s="217" t="s">
        <v>1121</v>
      </c>
      <c r="H2492" s="218">
        <v>1</v>
      </c>
      <c r="I2492" s="219"/>
      <c r="J2492" s="220">
        <f>ROUND(I2492*H2492,2)</f>
        <v>0</v>
      </c>
      <c r="K2492" s="216" t="s">
        <v>164</v>
      </c>
      <c r="L2492" s="44"/>
      <c r="M2492" s="221" t="s">
        <v>1</v>
      </c>
      <c r="N2492" s="222" t="s">
        <v>43</v>
      </c>
      <c r="O2492" s="91"/>
      <c r="P2492" s="223">
        <f>O2492*H2492</f>
        <v>0</v>
      </c>
      <c r="Q2492" s="223">
        <v>0</v>
      </c>
      <c r="R2492" s="223">
        <f>Q2492*H2492</f>
        <v>0</v>
      </c>
      <c r="S2492" s="223">
        <v>0</v>
      </c>
      <c r="T2492" s="224">
        <f>S2492*H2492</f>
        <v>0</v>
      </c>
      <c r="U2492" s="38"/>
      <c r="V2492" s="38"/>
      <c r="W2492" s="38"/>
      <c r="X2492" s="38"/>
      <c r="Y2492" s="38"/>
      <c r="Z2492" s="38"/>
      <c r="AA2492" s="38"/>
      <c r="AB2492" s="38"/>
      <c r="AC2492" s="38"/>
      <c r="AD2492" s="38"/>
      <c r="AE2492" s="38"/>
      <c r="AR2492" s="225" t="s">
        <v>4180</v>
      </c>
      <c r="AT2492" s="225" t="s">
        <v>160</v>
      </c>
      <c r="AU2492" s="225" t="s">
        <v>87</v>
      </c>
      <c r="AY2492" s="17" t="s">
        <v>157</v>
      </c>
      <c r="BE2492" s="226">
        <f>IF(N2492="základní",J2492,0)</f>
        <v>0</v>
      </c>
      <c r="BF2492" s="226">
        <f>IF(N2492="snížená",J2492,0)</f>
        <v>0</v>
      </c>
      <c r="BG2492" s="226">
        <f>IF(N2492="zákl. přenesená",J2492,0)</f>
        <v>0</v>
      </c>
      <c r="BH2492" s="226">
        <f>IF(N2492="sníž. přenesená",J2492,0)</f>
        <v>0</v>
      </c>
      <c r="BI2492" s="226">
        <f>IF(N2492="nulová",J2492,0)</f>
        <v>0</v>
      </c>
      <c r="BJ2492" s="17" t="s">
        <v>85</v>
      </c>
      <c r="BK2492" s="226">
        <f>ROUND(I2492*H2492,2)</f>
        <v>0</v>
      </c>
      <c r="BL2492" s="17" t="s">
        <v>4180</v>
      </c>
      <c r="BM2492" s="225" t="s">
        <v>4229</v>
      </c>
    </row>
    <row r="2493" s="14" customFormat="1">
      <c r="A2493" s="14"/>
      <c r="B2493" s="238"/>
      <c r="C2493" s="239"/>
      <c r="D2493" s="229" t="s">
        <v>167</v>
      </c>
      <c r="E2493" s="240" t="s">
        <v>1</v>
      </c>
      <c r="F2493" s="241" t="s">
        <v>85</v>
      </c>
      <c r="G2493" s="239"/>
      <c r="H2493" s="242">
        <v>1</v>
      </c>
      <c r="I2493" s="243"/>
      <c r="J2493" s="239"/>
      <c r="K2493" s="239"/>
      <c r="L2493" s="244"/>
      <c r="M2493" s="245"/>
      <c r="N2493" s="246"/>
      <c r="O2493" s="246"/>
      <c r="P2493" s="246"/>
      <c r="Q2493" s="246"/>
      <c r="R2493" s="246"/>
      <c r="S2493" s="246"/>
      <c r="T2493" s="247"/>
      <c r="U2493" s="14"/>
      <c r="V2493" s="14"/>
      <c r="W2493" s="14"/>
      <c r="X2493" s="14"/>
      <c r="Y2493" s="14"/>
      <c r="Z2493" s="14"/>
      <c r="AA2493" s="14"/>
      <c r="AB2493" s="14"/>
      <c r="AC2493" s="14"/>
      <c r="AD2493" s="14"/>
      <c r="AE2493" s="14"/>
      <c r="AT2493" s="248" t="s">
        <v>167</v>
      </c>
      <c r="AU2493" s="248" t="s">
        <v>87</v>
      </c>
      <c r="AV2493" s="14" t="s">
        <v>87</v>
      </c>
      <c r="AW2493" s="14" t="s">
        <v>33</v>
      </c>
      <c r="AX2493" s="14" t="s">
        <v>85</v>
      </c>
      <c r="AY2493" s="248" t="s">
        <v>157</v>
      </c>
    </row>
    <row r="2494" s="2" customFormat="1" ht="16.5" customHeight="1">
      <c r="A2494" s="38"/>
      <c r="B2494" s="39"/>
      <c r="C2494" s="214" t="s">
        <v>4230</v>
      </c>
      <c r="D2494" s="214" t="s">
        <v>160</v>
      </c>
      <c r="E2494" s="215" t="s">
        <v>4231</v>
      </c>
      <c r="F2494" s="216" t="s">
        <v>4232</v>
      </c>
      <c r="G2494" s="217" t="s">
        <v>1121</v>
      </c>
      <c r="H2494" s="218">
        <v>1</v>
      </c>
      <c r="I2494" s="219"/>
      <c r="J2494" s="220">
        <f>ROUND(I2494*H2494,2)</f>
        <v>0</v>
      </c>
      <c r="K2494" s="216" t="s">
        <v>164</v>
      </c>
      <c r="L2494" s="44"/>
      <c r="M2494" s="221" t="s">
        <v>1</v>
      </c>
      <c r="N2494" s="222" t="s">
        <v>43</v>
      </c>
      <c r="O2494" s="91"/>
      <c r="P2494" s="223">
        <f>O2494*H2494</f>
        <v>0</v>
      </c>
      <c r="Q2494" s="223">
        <v>0</v>
      </c>
      <c r="R2494" s="223">
        <f>Q2494*H2494</f>
        <v>0</v>
      </c>
      <c r="S2494" s="223">
        <v>0</v>
      </c>
      <c r="T2494" s="224">
        <f>S2494*H2494</f>
        <v>0</v>
      </c>
      <c r="U2494" s="38"/>
      <c r="V2494" s="38"/>
      <c r="W2494" s="38"/>
      <c r="X2494" s="38"/>
      <c r="Y2494" s="38"/>
      <c r="Z2494" s="38"/>
      <c r="AA2494" s="38"/>
      <c r="AB2494" s="38"/>
      <c r="AC2494" s="38"/>
      <c r="AD2494" s="38"/>
      <c r="AE2494" s="38"/>
      <c r="AR2494" s="225" t="s">
        <v>4180</v>
      </c>
      <c r="AT2494" s="225" t="s">
        <v>160</v>
      </c>
      <c r="AU2494" s="225" t="s">
        <v>87</v>
      </c>
      <c r="AY2494" s="17" t="s">
        <v>157</v>
      </c>
      <c r="BE2494" s="226">
        <f>IF(N2494="základní",J2494,0)</f>
        <v>0</v>
      </c>
      <c r="BF2494" s="226">
        <f>IF(N2494="snížená",J2494,0)</f>
        <v>0</v>
      </c>
      <c r="BG2494" s="226">
        <f>IF(N2494="zákl. přenesená",J2494,0)</f>
        <v>0</v>
      </c>
      <c r="BH2494" s="226">
        <f>IF(N2494="sníž. přenesená",J2494,0)</f>
        <v>0</v>
      </c>
      <c r="BI2494" s="226">
        <f>IF(N2494="nulová",J2494,0)</f>
        <v>0</v>
      </c>
      <c r="BJ2494" s="17" t="s">
        <v>85</v>
      </c>
      <c r="BK2494" s="226">
        <f>ROUND(I2494*H2494,2)</f>
        <v>0</v>
      </c>
      <c r="BL2494" s="17" t="s">
        <v>4180</v>
      </c>
      <c r="BM2494" s="225" t="s">
        <v>4233</v>
      </c>
    </row>
    <row r="2495" s="14" customFormat="1">
      <c r="A2495" s="14"/>
      <c r="B2495" s="238"/>
      <c r="C2495" s="239"/>
      <c r="D2495" s="229" t="s">
        <v>167</v>
      </c>
      <c r="E2495" s="240" t="s">
        <v>1</v>
      </c>
      <c r="F2495" s="241" t="s">
        <v>85</v>
      </c>
      <c r="G2495" s="239"/>
      <c r="H2495" s="242">
        <v>1</v>
      </c>
      <c r="I2495" s="243"/>
      <c r="J2495" s="239"/>
      <c r="K2495" s="239"/>
      <c r="L2495" s="244"/>
      <c r="M2495" s="245"/>
      <c r="N2495" s="246"/>
      <c r="O2495" s="246"/>
      <c r="P2495" s="246"/>
      <c r="Q2495" s="246"/>
      <c r="R2495" s="246"/>
      <c r="S2495" s="246"/>
      <c r="T2495" s="247"/>
      <c r="U2495" s="14"/>
      <c r="V2495" s="14"/>
      <c r="W2495" s="14"/>
      <c r="X2495" s="14"/>
      <c r="Y2495" s="14"/>
      <c r="Z2495" s="14"/>
      <c r="AA2495" s="14"/>
      <c r="AB2495" s="14"/>
      <c r="AC2495" s="14"/>
      <c r="AD2495" s="14"/>
      <c r="AE2495" s="14"/>
      <c r="AT2495" s="248" t="s">
        <v>167</v>
      </c>
      <c r="AU2495" s="248" t="s">
        <v>87</v>
      </c>
      <c r="AV2495" s="14" t="s">
        <v>87</v>
      </c>
      <c r="AW2495" s="14" t="s">
        <v>33</v>
      </c>
      <c r="AX2495" s="14" t="s">
        <v>85</v>
      </c>
      <c r="AY2495" s="248" t="s">
        <v>157</v>
      </c>
    </row>
    <row r="2496" s="2" customFormat="1" ht="16.5" customHeight="1">
      <c r="A2496" s="38"/>
      <c r="B2496" s="39"/>
      <c r="C2496" s="214" t="s">
        <v>4234</v>
      </c>
      <c r="D2496" s="214" t="s">
        <v>160</v>
      </c>
      <c r="E2496" s="215" t="s">
        <v>4235</v>
      </c>
      <c r="F2496" s="216" t="s">
        <v>4236</v>
      </c>
      <c r="G2496" s="217" t="s">
        <v>1121</v>
      </c>
      <c r="H2496" s="218">
        <v>1</v>
      </c>
      <c r="I2496" s="219"/>
      <c r="J2496" s="220">
        <f>ROUND(I2496*H2496,2)</f>
        <v>0</v>
      </c>
      <c r="K2496" s="216" t="s">
        <v>164</v>
      </c>
      <c r="L2496" s="44"/>
      <c r="M2496" s="221" t="s">
        <v>1</v>
      </c>
      <c r="N2496" s="222" t="s">
        <v>43</v>
      </c>
      <c r="O2496" s="91"/>
      <c r="P2496" s="223">
        <f>O2496*H2496</f>
        <v>0</v>
      </c>
      <c r="Q2496" s="223">
        <v>0</v>
      </c>
      <c r="R2496" s="223">
        <f>Q2496*H2496</f>
        <v>0</v>
      </c>
      <c r="S2496" s="223">
        <v>0</v>
      </c>
      <c r="T2496" s="224">
        <f>S2496*H2496</f>
        <v>0</v>
      </c>
      <c r="U2496" s="38"/>
      <c r="V2496" s="38"/>
      <c r="W2496" s="38"/>
      <c r="X2496" s="38"/>
      <c r="Y2496" s="38"/>
      <c r="Z2496" s="38"/>
      <c r="AA2496" s="38"/>
      <c r="AB2496" s="38"/>
      <c r="AC2496" s="38"/>
      <c r="AD2496" s="38"/>
      <c r="AE2496" s="38"/>
      <c r="AR2496" s="225" t="s">
        <v>4180</v>
      </c>
      <c r="AT2496" s="225" t="s">
        <v>160</v>
      </c>
      <c r="AU2496" s="225" t="s">
        <v>87</v>
      </c>
      <c r="AY2496" s="17" t="s">
        <v>157</v>
      </c>
      <c r="BE2496" s="226">
        <f>IF(N2496="základní",J2496,0)</f>
        <v>0</v>
      </c>
      <c r="BF2496" s="226">
        <f>IF(N2496="snížená",J2496,0)</f>
        <v>0</v>
      </c>
      <c r="BG2496" s="226">
        <f>IF(N2496="zákl. přenesená",J2496,0)</f>
        <v>0</v>
      </c>
      <c r="BH2496" s="226">
        <f>IF(N2496="sníž. přenesená",J2496,0)</f>
        <v>0</v>
      </c>
      <c r="BI2496" s="226">
        <f>IF(N2496="nulová",J2496,0)</f>
        <v>0</v>
      </c>
      <c r="BJ2496" s="17" t="s">
        <v>85</v>
      </c>
      <c r="BK2496" s="226">
        <f>ROUND(I2496*H2496,2)</f>
        <v>0</v>
      </c>
      <c r="BL2496" s="17" t="s">
        <v>4180</v>
      </c>
      <c r="BM2496" s="225" t="s">
        <v>4237</v>
      </c>
    </row>
    <row r="2497" s="14" customFormat="1">
      <c r="A2497" s="14"/>
      <c r="B2497" s="238"/>
      <c r="C2497" s="239"/>
      <c r="D2497" s="229" t="s">
        <v>167</v>
      </c>
      <c r="E2497" s="240" t="s">
        <v>1</v>
      </c>
      <c r="F2497" s="241" t="s">
        <v>85</v>
      </c>
      <c r="G2497" s="239"/>
      <c r="H2497" s="242">
        <v>1</v>
      </c>
      <c r="I2497" s="243"/>
      <c r="J2497" s="239"/>
      <c r="K2497" s="239"/>
      <c r="L2497" s="244"/>
      <c r="M2497" s="245"/>
      <c r="N2497" s="246"/>
      <c r="O2497" s="246"/>
      <c r="P2497" s="246"/>
      <c r="Q2497" s="246"/>
      <c r="R2497" s="246"/>
      <c r="S2497" s="246"/>
      <c r="T2497" s="247"/>
      <c r="U2497" s="14"/>
      <c r="V2497" s="14"/>
      <c r="W2497" s="14"/>
      <c r="X2497" s="14"/>
      <c r="Y2497" s="14"/>
      <c r="Z2497" s="14"/>
      <c r="AA2497" s="14"/>
      <c r="AB2497" s="14"/>
      <c r="AC2497" s="14"/>
      <c r="AD2497" s="14"/>
      <c r="AE2497" s="14"/>
      <c r="AT2497" s="248" t="s">
        <v>167</v>
      </c>
      <c r="AU2497" s="248" t="s">
        <v>87</v>
      </c>
      <c r="AV2497" s="14" t="s">
        <v>87</v>
      </c>
      <c r="AW2497" s="14" t="s">
        <v>33</v>
      </c>
      <c r="AX2497" s="14" t="s">
        <v>85</v>
      </c>
      <c r="AY2497" s="248" t="s">
        <v>157</v>
      </c>
    </row>
    <row r="2498" s="2" customFormat="1" ht="16.5" customHeight="1">
      <c r="A2498" s="38"/>
      <c r="B2498" s="39"/>
      <c r="C2498" s="214" t="s">
        <v>4238</v>
      </c>
      <c r="D2498" s="214" t="s">
        <v>160</v>
      </c>
      <c r="E2498" s="215" t="s">
        <v>4239</v>
      </c>
      <c r="F2498" s="216" t="s">
        <v>4240</v>
      </c>
      <c r="G2498" s="217" t="s">
        <v>1121</v>
      </c>
      <c r="H2498" s="218">
        <v>1</v>
      </c>
      <c r="I2498" s="219"/>
      <c r="J2498" s="220">
        <f>ROUND(I2498*H2498,2)</f>
        <v>0</v>
      </c>
      <c r="K2498" s="216" t="s">
        <v>164</v>
      </c>
      <c r="L2498" s="44"/>
      <c r="M2498" s="221" t="s">
        <v>1</v>
      </c>
      <c r="N2498" s="222" t="s">
        <v>43</v>
      </c>
      <c r="O2498" s="91"/>
      <c r="P2498" s="223">
        <f>O2498*H2498</f>
        <v>0</v>
      </c>
      <c r="Q2498" s="223">
        <v>0</v>
      </c>
      <c r="R2498" s="223">
        <f>Q2498*H2498</f>
        <v>0</v>
      </c>
      <c r="S2498" s="223">
        <v>0</v>
      </c>
      <c r="T2498" s="224">
        <f>S2498*H2498</f>
        <v>0</v>
      </c>
      <c r="U2498" s="38"/>
      <c r="V2498" s="38"/>
      <c r="W2498" s="38"/>
      <c r="X2498" s="38"/>
      <c r="Y2498" s="38"/>
      <c r="Z2498" s="38"/>
      <c r="AA2498" s="38"/>
      <c r="AB2498" s="38"/>
      <c r="AC2498" s="38"/>
      <c r="AD2498" s="38"/>
      <c r="AE2498" s="38"/>
      <c r="AR2498" s="225" t="s">
        <v>4180</v>
      </c>
      <c r="AT2498" s="225" t="s">
        <v>160</v>
      </c>
      <c r="AU2498" s="225" t="s">
        <v>87</v>
      </c>
      <c r="AY2498" s="17" t="s">
        <v>157</v>
      </c>
      <c r="BE2498" s="226">
        <f>IF(N2498="základní",J2498,0)</f>
        <v>0</v>
      </c>
      <c r="BF2498" s="226">
        <f>IF(N2498="snížená",J2498,0)</f>
        <v>0</v>
      </c>
      <c r="BG2498" s="226">
        <f>IF(N2498="zákl. přenesená",J2498,0)</f>
        <v>0</v>
      </c>
      <c r="BH2498" s="226">
        <f>IF(N2498="sníž. přenesená",J2498,0)</f>
        <v>0</v>
      </c>
      <c r="BI2498" s="226">
        <f>IF(N2498="nulová",J2498,0)</f>
        <v>0</v>
      </c>
      <c r="BJ2498" s="17" t="s">
        <v>85</v>
      </c>
      <c r="BK2498" s="226">
        <f>ROUND(I2498*H2498,2)</f>
        <v>0</v>
      </c>
      <c r="BL2498" s="17" t="s">
        <v>4180</v>
      </c>
      <c r="BM2498" s="225" t="s">
        <v>4241</v>
      </c>
    </row>
    <row r="2499" s="14" customFormat="1">
      <c r="A2499" s="14"/>
      <c r="B2499" s="238"/>
      <c r="C2499" s="239"/>
      <c r="D2499" s="229" t="s">
        <v>167</v>
      </c>
      <c r="E2499" s="240" t="s">
        <v>1</v>
      </c>
      <c r="F2499" s="241" t="s">
        <v>85</v>
      </c>
      <c r="G2499" s="239"/>
      <c r="H2499" s="242">
        <v>1</v>
      </c>
      <c r="I2499" s="243"/>
      <c r="J2499" s="239"/>
      <c r="K2499" s="239"/>
      <c r="L2499" s="244"/>
      <c r="M2499" s="245"/>
      <c r="N2499" s="246"/>
      <c r="O2499" s="246"/>
      <c r="P2499" s="246"/>
      <c r="Q2499" s="246"/>
      <c r="R2499" s="246"/>
      <c r="S2499" s="246"/>
      <c r="T2499" s="247"/>
      <c r="U2499" s="14"/>
      <c r="V2499" s="14"/>
      <c r="W2499" s="14"/>
      <c r="X2499" s="14"/>
      <c r="Y2499" s="14"/>
      <c r="Z2499" s="14"/>
      <c r="AA2499" s="14"/>
      <c r="AB2499" s="14"/>
      <c r="AC2499" s="14"/>
      <c r="AD2499" s="14"/>
      <c r="AE2499" s="14"/>
      <c r="AT2499" s="248" t="s">
        <v>167</v>
      </c>
      <c r="AU2499" s="248" t="s">
        <v>87</v>
      </c>
      <c r="AV2499" s="14" t="s">
        <v>87</v>
      </c>
      <c r="AW2499" s="14" t="s">
        <v>33</v>
      </c>
      <c r="AX2499" s="14" t="s">
        <v>85</v>
      </c>
      <c r="AY2499" s="248" t="s">
        <v>157</v>
      </c>
    </row>
    <row r="2500" s="2" customFormat="1" ht="16.5" customHeight="1">
      <c r="A2500" s="38"/>
      <c r="B2500" s="39"/>
      <c r="C2500" s="214" t="s">
        <v>4242</v>
      </c>
      <c r="D2500" s="214" t="s">
        <v>160</v>
      </c>
      <c r="E2500" s="215" t="s">
        <v>4243</v>
      </c>
      <c r="F2500" s="216" t="s">
        <v>4244</v>
      </c>
      <c r="G2500" s="217" t="s">
        <v>1121</v>
      </c>
      <c r="H2500" s="218">
        <v>1</v>
      </c>
      <c r="I2500" s="219"/>
      <c r="J2500" s="220">
        <f>ROUND(I2500*H2500,2)</f>
        <v>0</v>
      </c>
      <c r="K2500" s="216" t="s">
        <v>164</v>
      </c>
      <c r="L2500" s="44"/>
      <c r="M2500" s="221" t="s">
        <v>1</v>
      </c>
      <c r="N2500" s="222" t="s">
        <v>43</v>
      </c>
      <c r="O2500" s="91"/>
      <c r="P2500" s="223">
        <f>O2500*H2500</f>
        <v>0</v>
      </c>
      <c r="Q2500" s="223">
        <v>0</v>
      </c>
      <c r="R2500" s="223">
        <f>Q2500*H2500</f>
        <v>0</v>
      </c>
      <c r="S2500" s="223">
        <v>0</v>
      </c>
      <c r="T2500" s="224">
        <f>S2500*H2500</f>
        <v>0</v>
      </c>
      <c r="U2500" s="38"/>
      <c r="V2500" s="38"/>
      <c r="W2500" s="38"/>
      <c r="X2500" s="38"/>
      <c r="Y2500" s="38"/>
      <c r="Z2500" s="38"/>
      <c r="AA2500" s="38"/>
      <c r="AB2500" s="38"/>
      <c r="AC2500" s="38"/>
      <c r="AD2500" s="38"/>
      <c r="AE2500" s="38"/>
      <c r="AR2500" s="225" t="s">
        <v>4180</v>
      </c>
      <c r="AT2500" s="225" t="s">
        <v>160</v>
      </c>
      <c r="AU2500" s="225" t="s">
        <v>87</v>
      </c>
      <c r="AY2500" s="17" t="s">
        <v>157</v>
      </c>
      <c r="BE2500" s="226">
        <f>IF(N2500="základní",J2500,0)</f>
        <v>0</v>
      </c>
      <c r="BF2500" s="226">
        <f>IF(N2500="snížená",J2500,0)</f>
        <v>0</v>
      </c>
      <c r="BG2500" s="226">
        <f>IF(N2500="zákl. přenesená",J2500,0)</f>
        <v>0</v>
      </c>
      <c r="BH2500" s="226">
        <f>IF(N2500="sníž. přenesená",J2500,0)</f>
        <v>0</v>
      </c>
      <c r="BI2500" s="226">
        <f>IF(N2500="nulová",J2500,0)</f>
        <v>0</v>
      </c>
      <c r="BJ2500" s="17" t="s">
        <v>85</v>
      </c>
      <c r="BK2500" s="226">
        <f>ROUND(I2500*H2500,2)</f>
        <v>0</v>
      </c>
      <c r="BL2500" s="17" t="s">
        <v>4180</v>
      </c>
      <c r="BM2500" s="225" t="s">
        <v>4245</v>
      </c>
    </row>
    <row r="2501" s="14" customFormat="1">
      <c r="A2501" s="14"/>
      <c r="B2501" s="238"/>
      <c r="C2501" s="239"/>
      <c r="D2501" s="229" t="s">
        <v>167</v>
      </c>
      <c r="E2501" s="240" t="s">
        <v>1</v>
      </c>
      <c r="F2501" s="241" t="s">
        <v>85</v>
      </c>
      <c r="G2501" s="239"/>
      <c r="H2501" s="242">
        <v>1</v>
      </c>
      <c r="I2501" s="243"/>
      <c r="J2501" s="239"/>
      <c r="K2501" s="239"/>
      <c r="L2501" s="244"/>
      <c r="M2501" s="245"/>
      <c r="N2501" s="246"/>
      <c r="O2501" s="246"/>
      <c r="P2501" s="246"/>
      <c r="Q2501" s="246"/>
      <c r="R2501" s="246"/>
      <c r="S2501" s="246"/>
      <c r="T2501" s="247"/>
      <c r="U2501" s="14"/>
      <c r="V2501" s="14"/>
      <c r="W2501" s="14"/>
      <c r="X2501" s="14"/>
      <c r="Y2501" s="14"/>
      <c r="Z2501" s="14"/>
      <c r="AA2501" s="14"/>
      <c r="AB2501" s="14"/>
      <c r="AC2501" s="14"/>
      <c r="AD2501" s="14"/>
      <c r="AE2501" s="14"/>
      <c r="AT2501" s="248" t="s">
        <v>167</v>
      </c>
      <c r="AU2501" s="248" t="s">
        <v>87</v>
      </c>
      <c r="AV2501" s="14" t="s">
        <v>87</v>
      </c>
      <c r="AW2501" s="14" t="s">
        <v>33</v>
      </c>
      <c r="AX2501" s="14" t="s">
        <v>85</v>
      </c>
      <c r="AY2501" s="248" t="s">
        <v>157</v>
      </c>
    </row>
    <row r="2502" s="12" customFormat="1" ht="22.8" customHeight="1">
      <c r="A2502" s="12"/>
      <c r="B2502" s="198"/>
      <c r="C2502" s="199"/>
      <c r="D2502" s="200" t="s">
        <v>77</v>
      </c>
      <c r="E2502" s="212" t="s">
        <v>4246</v>
      </c>
      <c r="F2502" s="212" t="s">
        <v>4247</v>
      </c>
      <c r="G2502" s="199"/>
      <c r="H2502" s="199"/>
      <c r="I2502" s="202"/>
      <c r="J2502" s="213">
        <f>BK2502</f>
        <v>0</v>
      </c>
      <c r="K2502" s="199"/>
      <c r="L2502" s="204"/>
      <c r="M2502" s="205"/>
      <c r="N2502" s="206"/>
      <c r="O2502" s="206"/>
      <c r="P2502" s="207">
        <f>SUM(P2503:P2512)</f>
        <v>0</v>
      </c>
      <c r="Q2502" s="206"/>
      <c r="R2502" s="207">
        <f>SUM(R2503:R2512)</f>
        <v>0</v>
      </c>
      <c r="S2502" s="206"/>
      <c r="T2502" s="208">
        <f>SUM(T2503:T2512)</f>
        <v>0</v>
      </c>
      <c r="U2502" s="12"/>
      <c r="V2502" s="12"/>
      <c r="W2502" s="12"/>
      <c r="X2502" s="12"/>
      <c r="Y2502" s="12"/>
      <c r="Z2502" s="12"/>
      <c r="AA2502" s="12"/>
      <c r="AB2502" s="12"/>
      <c r="AC2502" s="12"/>
      <c r="AD2502" s="12"/>
      <c r="AE2502" s="12"/>
      <c r="AR2502" s="209" t="s">
        <v>199</v>
      </c>
      <c r="AT2502" s="210" t="s">
        <v>77</v>
      </c>
      <c r="AU2502" s="210" t="s">
        <v>85</v>
      </c>
      <c r="AY2502" s="209" t="s">
        <v>157</v>
      </c>
      <c r="BK2502" s="211">
        <f>SUM(BK2503:BK2512)</f>
        <v>0</v>
      </c>
    </row>
    <row r="2503" s="2" customFormat="1" ht="16.5" customHeight="1">
      <c r="A2503" s="38"/>
      <c r="B2503" s="39"/>
      <c r="C2503" s="214" t="s">
        <v>4248</v>
      </c>
      <c r="D2503" s="214" t="s">
        <v>160</v>
      </c>
      <c r="E2503" s="215" t="s">
        <v>4249</v>
      </c>
      <c r="F2503" s="216" t="s">
        <v>4250</v>
      </c>
      <c r="G2503" s="217" t="s">
        <v>1121</v>
      </c>
      <c r="H2503" s="218">
        <v>1</v>
      </c>
      <c r="I2503" s="219"/>
      <c r="J2503" s="220">
        <f>ROUND(I2503*H2503,2)</f>
        <v>0</v>
      </c>
      <c r="K2503" s="216" t="s">
        <v>164</v>
      </c>
      <c r="L2503" s="44"/>
      <c r="M2503" s="221" t="s">
        <v>1</v>
      </c>
      <c r="N2503" s="222" t="s">
        <v>43</v>
      </c>
      <c r="O2503" s="91"/>
      <c r="P2503" s="223">
        <f>O2503*H2503</f>
        <v>0</v>
      </c>
      <c r="Q2503" s="223">
        <v>0</v>
      </c>
      <c r="R2503" s="223">
        <f>Q2503*H2503</f>
        <v>0</v>
      </c>
      <c r="S2503" s="223">
        <v>0</v>
      </c>
      <c r="T2503" s="224">
        <f>S2503*H2503</f>
        <v>0</v>
      </c>
      <c r="U2503" s="38"/>
      <c r="V2503" s="38"/>
      <c r="W2503" s="38"/>
      <c r="X2503" s="38"/>
      <c r="Y2503" s="38"/>
      <c r="Z2503" s="38"/>
      <c r="AA2503" s="38"/>
      <c r="AB2503" s="38"/>
      <c r="AC2503" s="38"/>
      <c r="AD2503" s="38"/>
      <c r="AE2503" s="38"/>
      <c r="AR2503" s="225" t="s">
        <v>4180</v>
      </c>
      <c r="AT2503" s="225" t="s">
        <v>160</v>
      </c>
      <c r="AU2503" s="225" t="s">
        <v>87</v>
      </c>
      <c r="AY2503" s="17" t="s">
        <v>157</v>
      </c>
      <c r="BE2503" s="226">
        <f>IF(N2503="základní",J2503,0)</f>
        <v>0</v>
      </c>
      <c r="BF2503" s="226">
        <f>IF(N2503="snížená",J2503,0)</f>
        <v>0</v>
      </c>
      <c r="BG2503" s="226">
        <f>IF(N2503="zákl. přenesená",J2503,0)</f>
        <v>0</v>
      </c>
      <c r="BH2503" s="226">
        <f>IF(N2503="sníž. přenesená",J2503,0)</f>
        <v>0</v>
      </c>
      <c r="BI2503" s="226">
        <f>IF(N2503="nulová",J2503,0)</f>
        <v>0</v>
      </c>
      <c r="BJ2503" s="17" t="s">
        <v>85</v>
      </c>
      <c r="BK2503" s="226">
        <f>ROUND(I2503*H2503,2)</f>
        <v>0</v>
      </c>
      <c r="BL2503" s="17" t="s">
        <v>4180</v>
      </c>
      <c r="BM2503" s="225" t="s">
        <v>4251</v>
      </c>
    </row>
    <row r="2504" s="14" customFormat="1">
      <c r="A2504" s="14"/>
      <c r="B2504" s="238"/>
      <c r="C2504" s="239"/>
      <c r="D2504" s="229" t="s">
        <v>167</v>
      </c>
      <c r="E2504" s="240" t="s">
        <v>1</v>
      </c>
      <c r="F2504" s="241" t="s">
        <v>85</v>
      </c>
      <c r="G2504" s="239"/>
      <c r="H2504" s="242">
        <v>1</v>
      </c>
      <c r="I2504" s="243"/>
      <c r="J2504" s="239"/>
      <c r="K2504" s="239"/>
      <c r="L2504" s="244"/>
      <c r="M2504" s="245"/>
      <c r="N2504" s="246"/>
      <c r="O2504" s="246"/>
      <c r="P2504" s="246"/>
      <c r="Q2504" s="246"/>
      <c r="R2504" s="246"/>
      <c r="S2504" s="246"/>
      <c r="T2504" s="247"/>
      <c r="U2504" s="14"/>
      <c r="V2504" s="14"/>
      <c r="W2504" s="14"/>
      <c r="X2504" s="14"/>
      <c r="Y2504" s="14"/>
      <c r="Z2504" s="14"/>
      <c r="AA2504" s="14"/>
      <c r="AB2504" s="14"/>
      <c r="AC2504" s="14"/>
      <c r="AD2504" s="14"/>
      <c r="AE2504" s="14"/>
      <c r="AT2504" s="248" t="s">
        <v>167</v>
      </c>
      <c r="AU2504" s="248" t="s">
        <v>87</v>
      </c>
      <c r="AV2504" s="14" t="s">
        <v>87</v>
      </c>
      <c r="AW2504" s="14" t="s">
        <v>33</v>
      </c>
      <c r="AX2504" s="14" t="s">
        <v>85</v>
      </c>
      <c r="AY2504" s="248" t="s">
        <v>157</v>
      </c>
    </row>
    <row r="2505" s="2" customFormat="1" ht="16.5" customHeight="1">
      <c r="A2505" s="38"/>
      <c r="B2505" s="39"/>
      <c r="C2505" s="214" t="s">
        <v>4252</v>
      </c>
      <c r="D2505" s="214" t="s">
        <v>160</v>
      </c>
      <c r="E2505" s="215" t="s">
        <v>4253</v>
      </c>
      <c r="F2505" s="216" t="s">
        <v>4254</v>
      </c>
      <c r="G2505" s="217" t="s">
        <v>1121</v>
      </c>
      <c r="H2505" s="218">
        <v>1</v>
      </c>
      <c r="I2505" s="219"/>
      <c r="J2505" s="220">
        <f>ROUND(I2505*H2505,2)</f>
        <v>0</v>
      </c>
      <c r="K2505" s="216" t="s">
        <v>164</v>
      </c>
      <c r="L2505" s="44"/>
      <c r="M2505" s="221" t="s">
        <v>1</v>
      </c>
      <c r="N2505" s="222" t="s">
        <v>43</v>
      </c>
      <c r="O2505" s="91"/>
      <c r="P2505" s="223">
        <f>O2505*H2505</f>
        <v>0</v>
      </c>
      <c r="Q2505" s="223">
        <v>0</v>
      </c>
      <c r="R2505" s="223">
        <f>Q2505*H2505</f>
        <v>0</v>
      </c>
      <c r="S2505" s="223">
        <v>0</v>
      </c>
      <c r="T2505" s="224">
        <f>S2505*H2505</f>
        <v>0</v>
      </c>
      <c r="U2505" s="38"/>
      <c r="V2505" s="38"/>
      <c r="W2505" s="38"/>
      <c r="X2505" s="38"/>
      <c r="Y2505" s="38"/>
      <c r="Z2505" s="38"/>
      <c r="AA2505" s="38"/>
      <c r="AB2505" s="38"/>
      <c r="AC2505" s="38"/>
      <c r="AD2505" s="38"/>
      <c r="AE2505" s="38"/>
      <c r="AR2505" s="225" t="s">
        <v>4180</v>
      </c>
      <c r="AT2505" s="225" t="s">
        <v>160</v>
      </c>
      <c r="AU2505" s="225" t="s">
        <v>87</v>
      </c>
      <c r="AY2505" s="17" t="s">
        <v>157</v>
      </c>
      <c r="BE2505" s="226">
        <f>IF(N2505="základní",J2505,0)</f>
        <v>0</v>
      </c>
      <c r="BF2505" s="226">
        <f>IF(N2505="snížená",J2505,0)</f>
        <v>0</v>
      </c>
      <c r="BG2505" s="226">
        <f>IF(N2505="zákl. přenesená",J2505,0)</f>
        <v>0</v>
      </c>
      <c r="BH2505" s="226">
        <f>IF(N2505="sníž. přenesená",J2505,0)</f>
        <v>0</v>
      </c>
      <c r="BI2505" s="226">
        <f>IF(N2505="nulová",J2505,0)</f>
        <v>0</v>
      </c>
      <c r="BJ2505" s="17" t="s">
        <v>85</v>
      </c>
      <c r="BK2505" s="226">
        <f>ROUND(I2505*H2505,2)</f>
        <v>0</v>
      </c>
      <c r="BL2505" s="17" t="s">
        <v>4180</v>
      </c>
      <c r="BM2505" s="225" t="s">
        <v>4255</v>
      </c>
    </row>
    <row r="2506" s="14" customFormat="1">
      <c r="A2506" s="14"/>
      <c r="B2506" s="238"/>
      <c r="C2506" s="239"/>
      <c r="D2506" s="229" t="s">
        <v>167</v>
      </c>
      <c r="E2506" s="240" t="s">
        <v>1</v>
      </c>
      <c r="F2506" s="241" t="s">
        <v>85</v>
      </c>
      <c r="G2506" s="239"/>
      <c r="H2506" s="242">
        <v>1</v>
      </c>
      <c r="I2506" s="243"/>
      <c r="J2506" s="239"/>
      <c r="K2506" s="239"/>
      <c r="L2506" s="244"/>
      <c r="M2506" s="245"/>
      <c r="N2506" s="246"/>
      <c r="O2506" s="246"/>
      <c r="P2506" s="246"/>
      <c r="Q2506" s="246"/>
      <c r="R2506" s="246"/>
      <c r="S2506" s="246"/>
      <c r="T2506" s="247"/>
      <c r="U2506" s="14"/>
      <c r="V2506" s="14"/>
      <c r="W2506" s="14"/>
      <c r="X2506" s="14"/>
      <c r="Y2506" s="14"/>
      <c r="Z2506" s="14"/>
      <c r="AA2506" s="14"/>
      <c r="AB2506" s="14"/>
      <c r="AC2506" s="14"/>
      <c r="AD2506" s="14"/>
      <c r="AE2506" s="14"/>
      <c r="AT2506" s="248" t="s">
        <v>167</v>
      </c>
      <c r="AU2506" s="248" t="s">
        <v>87</v>
      </c>
      <c r="AV2506" s="14" t="s">
        <v>87</v>
      </c>
      <c r="AW2506" s="14" t="s">
        <v>33</v>
      </c>
      <c r="AX2506" s="14" t="s">
        <v>85</v>
      </c>
      <c r="AY2506" s="248" t="s">
        <v>157</v>
      </c>
    </row>
    <row r="2507" s="2" customFormat="1" ht="16.5" customHeight="1">
      <c r="A2507" s="38"/>
      <c r="B2507" s="39"/>
      <c r="C2507" s="214" t="s">
        <v>4256</v>
      </c>
      <c r="D2507" s="214" t="s">
        <v>160</v>
      </c>
      <c r="E2507" s="215" t="s">
        <v>4257</v>
      </c>
      <c r="F2507" s="216" t="s">
        <v>4258</v>
      </c>
      <c r="G2507" s="217" t="s">
        <v>1121</v>
      </c>
      <c r="H2507" s="218">
        <v>1</v>
      </c>
      <c r="I2507" s="219"/>
      <c r="J2507" s="220">
        <f>ROUND(I2507*H2507,2)</f>
        <v>0</v>
      </c>
      <c r="K2507" s="216" t="s">
        <v>164</v>
      </c>
      <c r="L2507" s="44"/>
      <c r="M2507" s="221" t="s">
        <v>1</v>
      </c>
      <c r="N2507" s="222" t="s">
        <v>43</v>
      </c>
      <c r="O2507" s="91"/>
      <c r="P2507" s="223">
        <f>O2507*H2507</f>
        <v>0</v>
      </c>
      <c r="Q2507" s="223">
        <v>0</v>
      </c>
      <c r="R2507" s="223">
        <f>Q2507*H2507</f>
        <v>0</v>
      </c>
      <c r="S2507" s="223">
        <v>0</v>
      </c>
      <c r="T2507" s="224">
        <f>S2507*H2507</f>
        <v>0</v>
      </c>
      <c r="U2507" s="38"/>
      <c r="V2507" s="38"/>
      <c r="W2507" s="38"/>
      <c r="X2507" s="38"/>
      <c r="Y2507" s="38"/>
      <c r="Z2507" s="38"/>
      <c r="AA2507" s="38"/>
      <c r="AB2507" s="38"/>
      <c r="AC2507" s="38"/>
      <c r="AD2507" s="38"/>
      <c r="AE2507" s="38"/>
      <c r="AR2507" s="225" t="s">
        <v>4180</v>
      </c>
      <c r="AT2507" s="225" t="s">
        <v>160</v>
      </c>
      <c r="AU2507" s="225" t="s">
        <v>87</v>
      </c>
      <c r="AY2507" s="17" t="s">
        <v>157</v>
      </c>
      <c r="BE2507" s="226">
        <f>IF(N2507="základní",J2507,0)</f>
        <v>0</v>
      </c>
      <c r="BF2507" s="226">
        <f>IF(N2507="snížená",J2507,0)</f>
        <v>0</v>
      </c>
      <c r="BG2507" s="226">
        <f>IF(N2507="zákl. přenesená",J2507,0)</f>
        <v>0</v>
      </c>
      <c r="BH2507" s="226">
        <f>IF(N2507="sníž. přenesená",J2507,0)</f>
        <v>0</v>
      </c>
      <c r="BI2507" s="226">
        <f>IF(N2507="nulová",J2507,0)</f>
        <v>0</v>
      </c>
      <c r="BJ2507" s="17" t="s">
        <v>85</v>
      </c>
      <c r="BK2507" s="226">
        <f>ROUND(I2507*H2507,2)</f>
        <v>0</v>
      </c>
      <c r="BL2507" s="17" t="s">
        <v>4180</v>
      </c>
      <c r="BM2507" s="225" t="s">
        <v>4259</v>
      </c>
    </row>
    <row r="2508" s="14" customFormat="1">
      <c r="A2508" s="14"/>
      <c r="B2508" s="238"/>
      <c r="C2508" s="239"/>
      <c r="D2508" s="229" t="s">
        <v>167</v>
      </c>
      <c r="E2508" s="240" t="s">
        <v>1</v>
      </c>
      <c r="F2508" s="241" t="s">
        <v>85</v>
      </c>
      <c r="G2508" s="239"/>
      <c r="H2508" s="242">
        <v>1</v>
      </c>
      <c r="I2508" s="243"/>
      <c r="J2508" s="239"/>
      <c r="K2508" s="239"/>
      <c r="L2508" s="244"/>
      <c r="M2508" s="245"/>
      <c r="N2508" s="246"/>
      <c r="O2508" s="246"/>
      <c r="P2508" s="246"/>
      <c r="Q2508" s="246"/>
      <c r="R2508" s="246"/>
      <c r="S2508" s="246"/>
      <c r="T2508" s="247"/>
      <c r="U2508" s="14"/>
      <c r="V2508" s="14"/>
      <c r="W2508" s="14"/>
      <c r="X2508" s="14"/>
      <c r="Y2508" s="14"/>
      <c r="Z2508" s="14"/>
      <c r="AA2508" s="14"/>
      <c r="AB2508" s="14"/>
      <c r="AC2508" s="14"/>
      <c r="AD2508" s="14"/>
      <c r="AE2508" s="14"/>
      <c r="AT2508" s="248" t="s">
        <v>167</v>
      </c>
      <c r="AU2508" s="248" t="s">
        <v>87</v>
      </c>
      <c r="AV2508" s="14" t="s">
        <v>87</v>
      </c>
      <c r="AW2508" s="14" t="s">
        <v>33</v>
      </c>
      <c r="AX2508" s="14" t="s">
        <v>85</v>
      </c>
      <c r="AY2508" s="248" t="s">
        <v>157</v>
      </c>
    </row>
    <row r="2509" s="2" customFormat="1" ht="16.5" customHeight="1">
      <c r="A2509" s="38"/>
      <c r="B2509" s="39"/>
      <c r="C2509" s="214" t="s">
        <v>4260</v>
      </c>
      <c r="D2509" s="214" t="s">
        <v>160</v>
      </c>
      <c r="E2509" s="215" t="s">
        <v>4261</v>
      </c>
      <c r="F2509" s="216" t="s">
        <v>4262</v>
      </c>
      <c r="G2509" s="217" t="s">
        <v>1121</v>
      </c>
      <c r="H2509" s="218">
        <v>1</v>
      </c>
      <c r="I2509" s="219"/>
      <c r="J2509" s="220">
        <f>ROUND(I2509*H2509,2)</f>
        <v>0</v>
      </c>
      <c r="K2509" s="216" t="s">
        <v>164</v>
      </c>
      <c r="L2509" s="44"/>
      <c r="M2509" s="221" t="s">
        <v>1</v>
      </c>
      <c r="N2509" s="222" t="s">
        <v>43</v>
      </c>
      <c r="O2509" s="91"/>
      <c r="P2509" s="223">
        <f>O2509*H2509</f>
        <v>0</v>
      </c>
      <c r="Q2509" s="223">
        <v>0</v>
      </c>
      <c r="R2509" s="223">
        <f>Q2509*H2509</f>
        <v>0</v>
      </c>
      <c r="S2509" s="223">
        <v>0</v>
      </c>
      <c r="T2509" s="224">
        <f>S2509*H2509</f>
        <v>0</v>
      </c>
      <c r="U2509" s="38"/>
      <c r="V2509" s="38"/>
      <c r="W2509" s="38"/>
      <c r="X2509" s="38"/>
      <c r="Y2509" s="38"/>
      <c r="Z2509" s="38"/>
      <c r="AA2509" s="38"/>
      <c r="AB2509" s="38"/>
      <c r="AC2509" s="38"/>
      <c r="AD2509" s="38"/>
      <c r="AE2509" s="38"/>
      <c r="AR2509" s="225" t="s">
        <v>4180</v>
      </c>
      <c r="AT2509" s="225" t="s">
        <v>160</v>
      </c>
      <c r="AU2509" s="225" t="s">
        <v>87</v>
      </c>
      <c r="AY2509" s="17" t="s">
        <v>157</v>
      </c>
      <c r="BE2509" s="226">
        <f>IF(N2509="základní",J2509,0)</f>
        <v>0</v>
      </c>
      <c r="BF2509" s="226">
        <f>IF(N2509="snížená",J2509,0)</f>
        <v>0</v>
      </c>
      <c r="BG2509" s="226">
        <f>IF(N2509="zákl. přenesená",J2509,0)</f>
        <v>0</v>
      </c>
      <c r="BH2509" s="226">
        <f>IF(N2509="sníž. přenesená",J2509,0)</f>
        <v>0</v>
      </c>
      <c r="BI2509" s="226">
        <f>IF(N2509="nulová",J2509,0)</f>
        <v>0</v>
      </c>
      <c r="BJ2509" s="17" t="s">
        <v>85</v>
      </c>
      <c r="BK2509" s="226">
        <f>ROUND(I2509*H2509,2)</f>
        <v>0</v>
      </c>
      <c r="BL2509" s="17" t="s">
        <v>4180</v>
      </c>
      <c r="BM2509" s="225" t="s">
        <v>4263</v>
      </c>
    </row>
    <row r="2510" s="14" customFormat="1">
      <c r="A2510" s="14"/>
      <c r="B2510" s="238"/>
      <c r="C2510" s="239"/>
      <c r="D2510" s="229" t="s">
        <v>167</v>
      </c>
      <c r="E2510" s="240" t="s">
        <v>1</v>
      </c>
      <c r="F2510" s="241" t="s">
        <v>85</v>
      </c>
      <c r="G2510" s="239"/>
      <c r="H2510" s="242">
        <v>1</v>
      </c>
      <c r="I2510" s="243"/>
      <c r="J2510" s="239"/>
      <c r="K2510" s="239"/>
      <c r="L2510" s="244"/>
      <c r="M2510" s="245"/>
      <c r="N2510" s="246"/>
      <c r="O2510" s="246"/>
      <c r="P2510" s="246"/>
      <c r="Q2510" s="246"/>
      <c r="R2510" s="246"/>
      <c r="S2510" s="246"/>
      <c r="T2510" s="247"/>
      <c r="U2510" s="14"/>
      <c r="V2510" s="14"/>
      <c r="W2510" s="14"/>
      <c r="X2510" s="14"/>
      <c r="Y2510" s="14"/>
      <c r="Z2510" s="14"/>
      <c r="AA2510" s="14"/>
      <c r="AB2510" s="14"/>
      <c r="AC2510" s="14"/>
      <c r="AD2510" s="14"/>
      <c r="AE2510" s="14"/>
      <c r="AT2510" s="248" t="s">
        <v>167</v>
      </c>
      <c r="AU2510" s="248" t="s">
        <v>87</v>
      </c>
      <c r="AV2510" s="14" t="s">
        <v>87</v>
      </c>
      <c r="AW2510" s="14" t="s">
        <v>33</v>
      </c>
      <c r="AX2510" s="14" t="s">
        <v>85</v>
      </c>
      <c r="AY2510" s="248" t="s">
        <v>157</v>
      </c>
    </row>
    <row r="2511" s="2" customFormat="1" ht="16.5" customHeight="1">
      <c r="A2511" s="38"/>
      <c r="B2511" s="39"/>
      <c r="C2511" s="214" t="s">
        <v>4264</v>
      </c>
      <c r="D2511" s="214" t="s">
        <v>160</v>
      </c>
      <c r="E2511" s="215" t="s">
        <v>4265</v>
      </c>
      <c r="F2511" s="216" t="s">
        <v>4266</v>
      </c>
      <c r="G2511" s="217" t="s">
        <v>1121</v>
      </c>
      <c r="H2511" s="218">
        <v>1</v>
      </c>
      <c r="I2511" s="219"/>
      <c r="J2511" s="220">
        <f>ROUND(I2511*H2511,2)</f>
        <v>0</v>
      </c>
      <c r="K2511" s="216" t="s">
        <v>164</v>
      </c>
      <c r="L2511" s="44"/>
      <c r="M2511" s="221" t="s">
        <v>1</v>
      </c>
      <c r="N2511" s="222" t="s">
        <v>43</v>
      </c>
      <c r="O2511" s="91"/>
      <c r="P2511" s="223">
        <f>O2511*H2511</f>
        <v>0</v>
      </c>
      <c r="Q2511" s="223">
        <v>0</v>
      </c>
      <c r="R2511" s="223">
        <f>Q2511*H2511</f>
        <v>0</v>
      </c>
      <c r="S2511" s="223">
        <v>0</v>
      </c>
      <c r="T2511" s="224">
        <f>S2511*H2511</f>
        <v>0</v>
      </c>
      <c r="U2511" s="38"/>
      <c r="V2511" s="38"/>
      <c r="W2511" s="38"/>
      <c r="X2511" s="38"/>
      <c r="Y2511" s="38"/>
      <c r="Z2511" s="38"/>
      <c r="AA2511" s="38"/>
      <c r="AB2511" s="38"/>
      <c r="AC2511" s="38"/>
      <c r="AD2511" s="38"/>
      <c r="AE2511" s="38"/>
      <c r="AR2511" s="225" t="s">
        <v>4180</v>
      </c>
      <c r="AT2511" s="225" t="s">
        <v>160</v>
      </c>
      <c r="AU2511" s="225" t="s">
        <v>87</v>
      </c>
      <c r="AY2511" s="17" t="s">
        <v>157</v>
      </c>
      <c r="BE2511" s="226">
        <f>IF(N2511="základní",J2511,0)</f>
        <v>0</v>
      </c>
      <c r="BF2511" s="226">
        <f>IF(N2511="snížená",J2511,0)</f>
        <v>0</v>
      </c>
      <c r="BG2511" s="226">
        <f>IF(N2511="zákl. přenesená",J2511,0)</f>
        <v>0</v>
      </c>
      <c r="BH2511" s="226">
        <f>IF(N2511="sníž. přenesená",J2511,0)</f>
        <v>0</v>
      </c>
      <c r="BI2511" s="226">
        <f>IF(N2511="nulová",J2511,0)</f>
        <v>0</v>
      </c>
      <c r="BJ2511" s="17" t="s">
        <v>85</v>
      </c>
      <c r="BK2511" s="226">
        <f>ROUND(I2511*H2511,2)</f>
        <v>0</v>
      </c>
      <c r="BL2511" s="17" t="s">
        <v>4180</v>
      </c>
      <c r="BM2511" s="225" t="s">
        <v>4267</v>
      </c>
    </row>
    <row r="2512" s="14" customFormat="1">
      <c r="A2512" s="14"/>
      <c r="B2512" s="238"/>
      <c r="C2512" s="239"/>
      <c r="D2512" s="229" t="s">
        <v>167</v>
      </c>
      <c r="E2512" s="240" t="s">
        <v>1</v>
      </c>
      <c r="F2512" s="241" t="s">
        <v>85</v>
      </c>
      <c r="G2512" s="239"/>
      <c r="H2512" s="242">
        <v>1</v>
      </c>
      <c r="I2512" s="243"/>
      <c r="J2512" s="239"/>
      <c r="K2512" s="239"/>
      <c r="L2512" s="244"/>
      <c r="M2512" s="245"/>
      <c r="N2512" s="246"/>
      <c r="O2512" s="246"/>
      <c r="P2512" s="246"/>
      <c r="Q2512" s="246"/>
      <c r="R2512" s="246"/>
      <c r="S2512" s="246"/>
      <c r="T2512" s="247"/>
      <c r="U2512" s="14"/>
      <c r="V2512" s="14"/>
      <c r="W2512" s="14"/>
      <c r="X2512" s="14"/>
      <c r="Y2512" s="14"/>
      <c r="Z2512" s="14"/>
      <c r="AA2512" s="14"/>
      <c r="AB2512" s="14"/>
      <c r="AC2512" s="14"/>
      <c r="AD2512" s="14"/>
      <c r="AE2512" s="14"/>
      <c r="AT2512" s="248" t="s">
        <v>167</v>
      </c>
      <c r="AU2512" s="248" t="s">
        <v>87</v>
      </c>
      <c r="AV2512" s="14" t="s">
        <v>87</v>
      </c>
      <c r="AW2512" s="14" t="s">
        <v>33</v>
      </c>
      <c r="AX2512" s="14" t="s">
        <v>85</v>
      </c>
      <c r="AY2512" s="248" t="s">
        <v>157</v>
      </c>
    </row>
    <row r="2513" s="12" customFormat="1" ht="22.8" customHeight="1">
      <c r="A2513" s="12"/>
      <c r="B2513" s="198"/>
      <c r="C2513" s="199"/>
      <c r="D2513" s="200" t="s">
        <v>77</v>
      </c>
      <c r="E2513" s="212" t="s">
        <v>4268</v>
      </c>
      <c r="F2513" s="212" t="s">
        <v>4269</v>
      </c>
      <c r="G2513" s="199"/>
      <c r="H2513" s="199"/>
      <c r="I2513" s="202"/>
      <c r="J2513" s="213">
        <f>BK2513</f>
        <v>0</v>
      </c>
      <c r="K2513" s="199"/>
      <c r="L2513" s="204"/>
      <c r="M2513" s="205"/>
      <c r="N2513" s="206"/>
      <c r="O2513" s="206"/>
      <c r="P2513" s="207">
        <f>SUM(P2514:P2523)</f>
        <v>0</v>
      </c>
      <c r="Q2513" s="206"/>
      <c r="R2513" s="207">
        <f>SUM(R2514:R2523)</f>
        <v>0</v>
      </c>
      <c r="S2513" s="206"/>
      <c r="T2513" s="208">
        <f>SUM(T2514:T2523)</f>
        <v>0</v>
      </c>
      <c r="U2513" s="12"/>
      <c r="V2513" s="12"/>
      <c r="W2513" s="12"/>
      <c r="X2513" s="12"/>
      <c r="Y2513" s="12"/>
      <c r="Z2513" s="12"/>
      <c r="AA2513" s="12"/>
      <c r="AB2513" s="12"/>
      <c r="AC2513" s="12"/>
      <c r="AD2513" s="12"/>
      <c r="AE2513" s="12"/>
      <c r="AR2513" s="209" t="s">
        <v>199</v>
      </c>
      <c r="AT2513" s="210" t="s">
        <v>77</v>
      </c>
      <c r="AU2513" s="210" t="s">
        <v>85</v>
      </c>
      <c r="AY2513" s="209" t="s">
        <v>157</v>
      </c>
      <c r="BK2513" s="211">
        <f>SUM(BK2514:BK2523)</f>
        <v>0</v>
      </c>
    </row>
    <row r="2514" s="2" customFormat="1" ht="16.5" customHeight="1">
      <c r="A2514" s="38"/>
      <c r="B2514" s="39"/>
      <c r="C2514" s="214" t="s">
        <v>4270</v>
      </c>
      <c r="D2514" s="214" t="s">
        <v>160</v>
      </c>
      <c r="E2514" s="215" t="s">
        <v>4271</v>
      </c>
      <c r="F2514" s="216" t="s">
        <v>4272</v>
      </c>
      <c r="G2514" s="217" t="s">
        <v>1121</v>
      </c>
      <c r="H2514" s="218">
        <v>1</v>
      </c>
      <c r="I2514" s="219"/>
      <c r="J2514" s="220">
        <f>ROUND(I2514*H2514,2)</f>
        <v>0</v>
      </c>
      <c r="K2514" s="216" t="s">
        <v>164</v>
      </c>
      <c r="L2514" s="44"/>
      <c r="M2514" s="221" t="s">
        <v>1</v>
      </c>
      <c r="N2514" s="222" t="s">
        <v>43</v>
      </c>
      <c r="O2514" s="91"/>
      <c r="P2514" s="223">
        <f>O2514*H2514</f>
        <v>0</v>
      </c>
      <c r="Q2514" s="223">
        <v>0</v>
      </c>
      <c r="R2514" s="223">
        <f>Q2514*H2514</f>
        <v>0</v>
      </c>
      <c r="S2514" s="223">
        <v>0</v>
      </c>
      <c r="T2514" s="224">
        <f>S2514*H2514</f>
        <v>0</v>
      </c>
      <c r="U2514" s="38"/>
      <c r="V2514" s="38"/>
      <c r="W2514" s="38"/>
      <c r="X2514" s="38"/>
      <c r="Y2514" s="38"/>
      <c r="Z2514" s="38"/>
      <c r="AA2514" s="38"/>
      <c r="AB2514" s="38"/>
      <c r="AC2514" s="38"/>
      <c r="AD2514" s="38"/>
      <c r="AE2514" s="38"/>
      <c r="AR2514" s="225" t="s">
        <v>4180</v>
      </c>
      <c r="AT2514" s="225" t="s">
        <v>160</v>
      </c>
      <c r="AU2514" s="225" t="s">
        <v>87</v>
      </c>
      <c r="AY2514" s="17" t="s">
        <v>157</v>
      </c>
      <c r="BE2514" s="226">
        <f>IF(N2514="základní",J2514,0)</f>
        <v>0</v>
      </c>
      <c r="BF2514" s="226">
        <f>IF(N2514="snížená",J2514,0)</f>
        <v>0</v>
      </c>
      <c r="BG2514" s="226">
        <f>IF(N2514="zákl. přenesená",J2514,0)</f>
        <v>0</v>
      </c>
      <c r="BH2514" s="226">
        <f>IF(N2514="sníž. přenesená",J2514,0)</f>
        <v>0</v>
      </c>
      <c r="BI2514" s="226">
        <f>IF(N2514="nulová",J2514,0)</f>
        <v>0</v>
      </c>
      <c r="BJ2514" s="17" t="s">
        <v>85</v>
      </c>
      <c r="BK2514" s="226">
        <f>ROUND(I2514*H2514,2)</f>
        <v>0</v>
      </c>
      <c r="BL2514" s="17" t="s">
        <v>4180</v>
      </c>
      <c r="BM2514" s="225" t="s">
        <v>4273</v>
      </c>
    </row>
    <row r="2515" s="14" customFormat="1">
      <c r="A2515" s="14"/>
      <c r="B2515" s="238"/>
      <c r="C2515" s="239"/>
      <c r="D2515" s="229" t="s">
        <v>167</v>
      </c>
      <c r="E2515" s="240" t="s">
        <v>1</v>
      </c>
      <c r="F2515" s="241" t="s">
        <v>85</v>
      </c>
      <c r="G2515" s="239"/>
      <c r="H2515" s="242">
        <v>1</v>
      </c>
      <c r="I2515" s="243"/>
      <c r="J2515" s="239"/>
      <c r="K2515" s="239"/>
      <c r="L2515" s="244"/>
      <c r="M2515" s="245"/>
      <c r="N2515" s="246"/>
      <c r="O2515" s="246"/>
      <c r="P2515" s="246"/>
      <c r="Q2515" s="246"/>
      <c r="R2515" s="246"/>
      <c r="S2515" s="246"/>
      <c r="T2515" s="247"/>
      <c r="U2515" s="14"/>
      <c r="V2515" s="14"/>
      <c r="W2515" s="14"/>
      <c r="X2515" s="14"/>
      <c r="Y2515" s="14"/>
      <c r="Z2515" s="14"/>
      <c r="AA2515" s="14"/>
      <c r="AB2515" s="14"/>
      <c r="AC2515" s="14"/>
      <c r="AD2515" s="14"/>
      <c r="AE2515" s="14"/>
      <c r="AT2515" s="248" t="s">
        <v>167</v>
      </c>
      <c r="AU2515" s="248" t="s">
        <v>87</v>
      </c>
      <c r="AV2515" s="14" t="s">
        <v>87</v>
      </c>
      <c r="AW2515" s="14" t="s">
        <v>33</v>
      </c>
      <c r="AX2515" s="14" t="s">
        <v>85</v>
      </c>
      <c r="AY2515" s="248" t="s">
        <v>157</v>
      </c>
    </row>
    <row r="2516" s="2" customFormat="1" ht="16.5" customHeight="1">
      <c r="A2516" s="38"/>
      <c r="B2516" s="39"/>
      <c r="C2516" s="214" t="s">
        <v>4274</v>
      </c>
      <c r="D2516" s="214" t="s">
        <v>160</v>
      </c>
      <c r="E2516" s="215" t="s">
        <v>4275</v>
      </c>
      <c r="F2516" s="216" t="s">
        <v>4276</v>
      </c>
      <c r="G2516" s="217" t="s">
        <v>1121</v>
      </c>
      <c r="H2516" s="218">
        <v>1</v>
      </c>
      <c r="I2516" s="219"/>
      <c r="J2516" s="220">
        <f>ROUND(I2516*H2516,2)</f>
        <v>0</v>
      </c>
      <c r="K2516" s="216" t="s">
        <v>164</v>
      </c>
      <c r="L2516" s="44"/>
      <c r="M2516" s="221" t="s">
        <v>1</v>
      </c>
      <c r="N2516" s="222" t="s">
        <v>43</v>
      </c>
      <c r="O2516" s="91"/>
      <c r="P2516" s="223">
        <f>O2516*H2516</f>
        <v>0</v>
      </c>
      <c r="Q2516" s="223">
        <v>0</v>
      </c>
      <c r="R2516" s="223">
        <f>Q2516*H2516</f>
        <v>0</v>
      </c>
      <c r="S2516" s="223">
        <v>0</v>
      </c>
      <c r="T2516" s="224">
        <f>S2516*H2516</f>
        <v>0</v>
      </c>
      <c r="U2516" s="38"/>
      <c r="V2516" s="38"/>
      <c r="W2516" s="38"/>
      <c r="X2516" s="38"/>
      <c r="Y2516" s="38"/>
      <c r="Z2516" s="38"/>
      <c r="AA2516" s="38"/>
      <c r="AB2516" s="38"/>
      <c r="AC2516" s="38"/>
      <c r="AD2516" s="38"/>
      <c r="AE2516" s="38"/>
      <c r="AR2516" s="225" t="s">
        <v>4180</v>
      </c>
      <c r="AT2516" s="225" t="s">
        <v>160</v>
      </c>
      <c r="AU2516" s="225" t="s">
        <v>87</v>
      </c>
      <c r="AY2516" s="17" t="s">
        <v>157</v>
      </c>
      <c r="BE2516" s="226">
        <f>IF(N2516="základní",J2516,0)</f>
        <v>0</v>
      </c>
      <c r="BF2516" s="226">
        <f>IF(N2516="snížená",J2516,0)</f>
        <v>0</v>
      </c>
      <c r="BG2516" s="226">
        <f>IF(N2516="zákl. přenesená",J2516,0)</f>
        <v>0</v>
      </c>
      <c r="BH2516" s="226">
        <f>IF(N2516="sníž. přenesená",J2516,0)</f>
        <v>0</v>
      </c>
      <c r="BI2516" s="226">
        <f>IF(N2516="nulová",J2516,0)</f>
        <v>0</v>
      </c>
      <c r="BJ2516" s="17" t="s">
        <v>85</v>
      </c>
      <c r="BK2516" s="226">
        <f>ROUND(I2516*H2516,2)</f>
        <v>0</v>
      </c>
      <c r="BL2516" s="17" t="s">
        <v>4180</v>
      </c>
      <c r="BM2516" s="225" t="s">
        <v>4277</v>
      </c>
    </row>
    <row r="2517" s="14" customFormat="1">
      <c r="A2517" s="14"/>
      <c r="B2517" s="238"/>
      <c r="C2517" s="239"/>
      <c r="D2517" s="229" t="s">
        <v>167</v>
      </c>
      <c r="E2517" s="240" t="s">
        <v>1</v>
      </c>
      <c r="F2517" s="241" t="s">
        <v>85</v>
      </c>
      <c r="G2517" s="239"/>
      <c r="H2517" s="242">
        <v>1</v>
      </c>
      <c r="I2517" s="243"/>
      <c r="J2517" s="239"/>
      <c r="K2517" s="239"/>
      <c r="L2517" s="244"/>
      <c r="M2517" s="245"/>
      <c r="N2517" s="246"/>
      <c r="O2517" s="246"/>
      <c r="P2517" s="246"/>
      <c r="Q2517" s="246"/>
      <c r="R2517" s="246"/>
      <c r="S2517" s="246"/>
      <c r="T2517" s="247"/>
      <c r="U2517" s="14"/>
      <c r="V2517" s="14"/>
      <c r="W2517" s="14"/>
      <c r="X2517" s="14"/>
      <c r="Y2517" s="14"/>
      <c r="Z2517" s="14"/>
      <c r="AA2517" s="14"/>
      <c r="AB2517" s="14"/>
      <c r="AC2517" s="14"/>
      <c r="AD2517" s="14"/>
      <c r="AE2517" s="14"/>
      <c r="AT2517" s="248" t="s">
        <v>167</v>
      </c>
      <c r="AU2517" s="248" t="s">
        <v>87</v>
      </c>
      <c r="AV2517" s="14" t="s">
        <v>87</v>
      </c>
      <c r="AW2517" s="14" t="s">
        <v>33</v>
      </c>
      <c r="AX2517" s="14" t="s">
        <v>85</v>
      </c>
      <c r="AY2517" s="248" t="s">
        <v>157</v>
      </c>
    </row>
    <row r="2518" s="2" customFormat="1" ht="16.5" customHeight="1">
      <c r="A2518" s="38"/>
      <c r="B2518" s="39"/>
      <c r="C2518" s="214" t="s">
        <v>4278</v>
      </c>
      <c r="D2518" s="214" t="s">
        <v>160</v>
      </c>
      <c r="E2518" s="215" t="s">
        <v>4279</v>
      </c>
      <c r="F2518" s="216" t="s">
        <v>4280</v>
      </c>
      <c r="G2518" s="217" t="s">
        <v>1121</v>
      </c>
      <c r="H2518" s="218">
        <v>1</v>
      </c>
      <c r="I2518" s="219"/>
      <c r="J2518" s="220">
        <f>ROUND(I2518*H2518,2)</f>
        <v>0</v>
      </c>
      <c r="K2518" s="216" t="s">
        <v>164</v>
      </c>
      <c r="L2518" s="44"/>
      <c r="M2518" s="221" t="s">
        <v>1</v>
      </c>
      <c r="N2518" s="222" t="s">
        <v>43</v>
      </c>
      <c r="O2518" s="91"/>
      <c r="P2518" s="223">
        <f>O2518*H2518</f>
        <v>0</v>
      </c>
      <c r="Q2518" s="223">
        <v>0</v>
      </c>
      <c r="R2518" s="223">
        <f>Q2518*H2518</f>
        <v>0</v>
      </c>
      <c r="S2518" s="223">
        <v>0</v>
      </c>
      <c r="T2518" s="224">
        <f>S2518*H2518</f>
        <v>0</v>
      </c>
      <c r="U2518" s="38"/>
      <c r="V2518" s="38"/>
      <c r="W2518" s="38"/>
      <c r="X2518" s="38"/>
      <c r="Y2518" s="38"/>
      <c r="Z2518" s="38"/>
      <c r="AA2518" s="38"/>
      <c r="AB2518" s="38"/>
      <c r="AC2518" s="38"/>
      <c r="AD2518" s="38"/>
      <c r="AE2518" s="38"/>
      <c r="AR2518" s="225" t="s">
        <v>4180</v>
      </c>
      <c r="AT2518" s="225" t="s">
        <v>160</v>
      </c>
      <c r="AU2518" s="225" t="s">
        <v>87</v>
      </c>
      <c r="AY2518" s="17" t="s">
        <v>157</v>
      </c>
      <c r="BE2518" s="226">
        <f>IF(N2518="základní",J2518,0)</f>
        <v>0</v>
      </c>
      <c r="BF2518" s="226">
        <f>IF(N2518="snížená",J2518,0)</f>
        <v>0</v>
      </c>
      <c r="BG2518" s="226">
        <f>IF(N2518="zákl. přenesená",J2518,0)</f>
        <v>0</v>
      </c>
      <c r="BH2518" s="226">
        <f>IF(N2518="sníž. přenesená",J2518,0)</f>
        <v>0</v>
      </c>
      <c r="BI2518" s="226">
        <f>IF(N2518="nulová",J2518,0)</f>
        <v>0</v>
      </c>
      <c r="BJ2518" s="17" t="s">
        <v>85</v>
      </c>
      <c r="BK2518" s="226">
        <f>ROUND(I2518*H2518,2)</f>
        <v>0</v>
      </c>
      <c r="BL2518" s="17" t="s">
        <v>4180</v>
      </c>
      <c r="BM2518" s="225" t="s">
        <v>4281</v>
      </c>
    </row>
    <row r="2519" s="14" customFormat="1">
      <c r="A2519" s="14"/>
      <c r="B2519" s="238"/>
      <c r="C2519" s="239"/>
      <c r="D2519" s="229" t="s">
        <v>167</v>
      </c>
      <c r="E2519" s="240" t="s">
        <v>1</v>
      </c>
      <c r="F2519" s="241" t="s">
        <v>85</v>
      </c>
      <c r="G2519" s="239"/>
      <c r="H2519" s="242">
        <v>1</v>
      </c>
      <c r="I2519" s="243"/>
      <c r="J2519" s="239"/>
      <c r="K2519" s="239"/>
      <c r="L2519" s="244"/>
      <c r="M2519" s="245"/>
      <c r="N2519" s="246"/>
      <c r="O2519" s="246"/>
      <c r="P2519" s="246"/>
      <c r="Q2519" s="246"/>
      <c r="R2519" s="246"/>
      <c r="S2519" s="246"/>
      <c r="T2519" s="247"/>
      <c r="U2519" s="14"/>
      <c r="V2519" s="14"/>
      <c r="W2519" s="14"/>
      <c r="X2519" s="14"/>
      <c r="Y2519" s="14"/>
      <c r="Z2519" s="14"/>
      <c r="AA2519" s="14"/>
      <c r="AB2519" s="14"/>
      <c r="AC2519" s="14"/>
      <c r="AD2519" s="14"/>
      <c r="AE2519" s="14"/>
      <c r="AT2519" s="248" t="s">
        <v>167</v>
      </c>
      <c r="AU2519" s="248" t="s">
        <v>87</v>
      </c>
      <c r="AV2519" s="14" t="s">
        <v>87</v>
      </c>
      <c r="AW2519" s="14" t="s">
        <v>33</v>
      </c>
      <c r="AX2519" s="14" t="s">
        <v>85</v>
      </c>
      <c r="AY2519" s="248" t="s">
        <v>157</v>
      </c>
    </row>
    <row r="2520" s="2" customFormat="1" ht="16.5" customHeight="1">
      <c r="A2520" s="38"/>
      <c r="B2520" s="39"/>
      <c r="C2520" s="214" t="s">
        <v>4282</v>
      </c>
      <c r="D2520" s="214" t="s">
        <v>160</v>
      </c>
      <c r="E2520" s="215" t="s">
        <v>4283</v>
      </c>
      <c r="F2520" s="216" t="s">
        <v>4284</v>
      </c>
      <c r="G2520" s="217" t="s">
        <v>1121</v>
      </c>
      <c r="H2520" s="218">
        <v>1</v>
      </c>
      <c r="I2520" s="219"/>
      <c r="J2520" s="220">
        <f>ROUND(I2520*H2520,2)</f>
        <v>0</v>
      </c>
      <c r="K2520" s="216" t="s">
        <v>164</v>
      </c>
      <c r="L2520" s="44"/>
      <c r="M2520" s="221" t="s">
        <v>1</v>
      </c>
      <c r="N2520" s="222" t="s">
        <v>43</v>
      </c>
      <c r="O2520" s="91"/>
      <c r="P2520" s="223">
        <f>O2520*H2520</f>
        <v>0</v>
      </c>
      <c r="Q2520" s="223">
        <v>0</v>
      </c>
      <c r="R2520" s="223">
        <f>Q2520*H2520</f>
        <v>0</v>
      </c>
      <c r="S2520" s="223">
        <v>0</v>
      </c>
      <c r="T2520" s="224">
        <f>S2520*H2520</f>
        <v>0</v>
      </c>
      <c r="U2520" s="38"/>
      <c r="V2520" s="38"/>
      <c r="W2520" s="38"/>
      <c r="X2520" s="38"/>
      <c r="Y2520" s="38"/>
      <c r="Z2520" s="38"/>
      <c r="AA2520" s="38"/>
      <c r="AB2520" s="38"/>
      <c r="AC2520" s="38"/>
      <c r="AD2520" s="38"/>
      <c r="AE2520" s="38"/>
      <c r="AR2520" s="225" t="s">
        <v>4180</v>
      </c>
      <c r="AT2520" s="225" t="s">
        <v>160</v>
      </c>
      <c r="AU2520" s="225" t="s">
        <v>87</v>
      </c>
      <c r="AY2520" s="17" t="s">
        <v>157</v>
      </c>
      <c r="BE2520" s="226">
        <f>IF(N2520="základní",J2520,0)</f>
        <v>0</v>
      </c>
      <c r="BF2520" s="226">
        <f>IF(N2520="snížená",J2520,0)</f>
        <v>0</v>
      </c>
      <c r="BG2520" s="226">
        <f>IF(N2520="zákl. přenesená",J2520,0)</f>
        <v>0</v>
      </c>
      <c r="BH2520" s="226">
        <f>IF(N2520="sníž. přenesená",J2520,0)</f>
        <v>0</v>
      </c>
      <c r="BI2520" s="226">
        <f>IF(N2520="nulová",J2520,0)</f>
        <v>0</v>
      </c>
      <c r="BJ2520" s="17" t="s">
        <v>85</v>
      </c>
      <c r="BK2520" s="226">
        <f>ROUND(I2520*H2520,2)</f>
        <v>0</v>
      </c>
      <c r="BL2520" s="17" t="s">
        <v>4180</v>
      </c>
      <c r="BM2520" s="225" t="s">
        <v>4285</v>
      </c>
    </row>
    <row r="2521" s="14" customFormat="1">
      <c r="A2521" s="14"/>
      <c r="B2521" s="238"/>
      <c r="C2521" s="239"/>
      <c r="D2521" s="229" t="s">
        <v>167</v>
      </c>
      <c r="E2521" s="240" t="s">
        <v>1</v>
      </c>
      <c r="F2521" s="241" t="s">
        <v>85</v>
      </c>
      <c r="G2521" s="239"/>
      <c r="H2521" s="242">
        <v>1</v>
      </c>
      <c r="I2521" s="243"/>
      <c r="J2521" s="239"/>
      <c r="K2521" s="239"/>
      <c r="L2521" s="244"/>
      <c r="M2521" s="245"/>
      <c r="N2521" s="246"/>
      <c r="O2521" s="246"/>
      <c r="P2521" s="246"/>
      <c r="Q2521" s="246"/>
      <c r="R2521" s="246"/>
      <c r="S2521" s="246"/>
      <c r="T2521" s="247"/>
      <c r="U2521" s="14"/>
      <c r="V2521" s="14"/>
      <c r="W2521" s="14"/>
      <c r="X2521" s="14"/>
      <c r="Y2521" s="14"/>
      <c r="Z2521" s="14"/>
      <c r="AA2521" s="14"/>
      <c r="AB2521" s="14"/>
      <c r="AC2521" s="14"/>
      <c r="AD2521" s="14"/>
      <c r="AE2521" s="14"/>
      <c r="AT2521" s="248" t="s">
        <v>167</v>
      </c>
      <c r="AU2521" s="248" t="s">
        <v>87</v>
      </c>
      <c r="AV2521" s="14" t="s">
        <v>87</v>
      </c>
      <c r="AW2521" s="14" t="s">
        <v>33</v>
      </c>
      <c r="AX2521" s="14" t="s">
        <v>85</v>
      </c>
      <c r="AY2521" s="248" t="s">
        <v>157</v>
      </c>
    </row>
    <row r="2522" s="2" customFormat="1" ht="16.5" customHeight="1">
      <c r="A2522" s="38"/>
      <c r="B2522" s="39"/>
      <c r="C2522" s="214" t="s">
        <v>4286</v>
      </c>
      <c r="D2522" s="214" t="s">
        <v>160</v>
      </c>
      <c r="E2522" s="215" t="s">
        <v>4287</v>
      </c>
      <c r="F2522" s="216" t="s">
        <v>4288</v>
      </c>
      <c r="G2522" s="217" t="s">
        <v>1121</v>
      </c>
      <c r="H2522" s="218">
        <v>1</v>
      </c>
      <c r="I2522" s="219"/>
      <c r="J2522" s="220">
        <f>ROUND(I2522*H2522,2)</f>
        <v>0</v>
      </c>
      <c r="K2522" s="216" t="s">
        <v>164</v>
      </c>
      <c r="L2522" s="44"/>
      <c r="M2522" s="221" t="s">
        <v>1</v>
      </c>
      <c r="N2522" s="222" t="s">
        <v>43</v>
      </c>
      <c r="O2522" s="91"/>
      <c r="P2522" s="223">
        <f>O2522*H2522</f>
        <v>0</v>
      </c>
      <c r="Q2522" s="223">
        <v>0</v>
      </c>
      <c r="R2522" s="223">
        <f>Q2522*H2522</f>
        <v>0</v>
      </c>
      <c r="S2522" s="223">
        <v>0</v>
      </c>
      <c r="T2522" s="224">
        <f>S2522*H2522</f>
        <v>0</v>
      </c>
      <c r="U2522" s="38"/>
      <c r="V2522" s="38"/>
      <c r="W2522" s="38"/>
      <c r="X2522" s="38"/>
      <c r="Y2522" s="38"/>
      <c r="Z2522" s="38"/>
      <c r="AA2522" s="38"/>
      <c r="AB2522" s="38"/>
      <c r="AC2522" s="38"/>
      <c r="AD2522" s="38"/>
      <c r="AE2522" s="38"/>
      <c r="AR2522" s="225" t="s">
        <v>4180</v>
      </c>
      <c r="AT2522" s="225" t="s">
        <v>160</v>
      </c>
      <c r="AU2522" s="225" t="s">
        <v>87</v>
      </c>
      <c r="AY2522" s="17" t="s">
        <v>157</v>
      </c>
      <c r="BE2522" s="226">
        <f>IF(N2522="základní",J2522,0)</f>
        <v>0</v>
      </c>
      <c r="BF2522" s="226">
        <f>IF(N2522="snížená",J2522,0)</f>
        <v>0</v>
      </c>
      <c r="BG2522" s="226">
        <f>IF(N2522="zákl. přenesená",J2522,0)</f>
        <v>0</v>
      </c>
      <c r="BH2522" s="226">
        <f>IF(N2522="sníž. přenesená",J2522,0)</f>
        <v>0</v>
      </c>
      <c r="BI2522" s="226">
        <f>IF(N2522="nulová",J2522,0)</f>
        <v>0</v>
      </c>
      <c r="BJ2522" s="17" t="s">
        <v>85</v>
      </c>
      <c r="BK2522" s="226">
        <f>ROUND(I2522*H2522,2)</f>
        <v>0</v>
      </c>
      <c r="BL2522" s="17" t="s">
        <v>4180</v>
      </c>
      <c r="BM2522" s="225" t="s">
        <v>4289</v>
      </c>
    </row>
    <row r="2523" s="14" customFormat="1">
      <c r="A2523" s="14"/>
      <c r="B2523" s="238"/>
      <c r="C2523" s="239"/>
      <c r="D2523" s="229" t="s">
        <v>167</v>
      </c>
      <c r="E2523" s="240" t="s">
        <v>1</v>
      </c>
      <c r="F2523" s="241" t="s">
        <v>85</v>
      </c>
      <c r="G2523" s="239"/>
      <c r="H2523" s="242">
        <v>1</v>
      </c>
      <c r="I2523" s="243"/>
      <c r="J2523" s="239"/>
      <c r="K2523" s="239"/>
      <c r="L2523" s="244"/>
      <c r="M2523" s="245"/>
      <c r="N2523" s="246"/>
      <c r="O2523" s="246"/>
      <c r="P2523" s="246"/>
      <c r="Q2523" s="246"/>
      <c r="R2523" s="246"/>
      <c r="S2523" s="246"/>
      <c r="T2523" s="247"/>
      <c r="U2523" s="14"/>
      <c r="V2523" s="14"/>
      <c r="W2523" s="14"/>
      <c r="X2523" s="14"/>
      <c r="Y2523" s="14"/>
      <c r="Z2523" s="14"/>
      <c r="AA2523" s="14"/>
      <c r="AB2523" s="14"/>
      <c r="AC2523" s="14"/>
      <c r="AD2523" s="14"/>
      <c r="AE2523" s="14"/>
      <c r="AT2523" s="248" t="s">
        <v>167</v>
      </c>
      <c r="AU2523" s="248" t="s">
        <v>87</v>
      </c>
      <c r="AV2523" s="14" t="s">
        <v>87</v>
      </c>
      <c r="AW2523" s="14" t="s">
        <v>33</v>
      </c>
      <c r="AX2523" s="14" t="s">
        <v>85</v>
      </c>
      <c r="AY2523" s="248" t="s">
        <v>157</v>
      </c>
    </row>
    <row r="2524" s="12" customFormat="1" ht="22.8" customHeight="1">
      <c r="A2524" s="12"/>
      <c r="B2524" s="198"/>
      <c r="C2524" s="199"/>
      <c r="D2524" s="200" t="s">
        <v>77</v>
      </c>
      <c r="E2524" s="212" t="s">
        <v>4290</v>
      </c>
      <c r="F2524" s="212" t="s">
        <v>4291</v>
      </c>
      <c r="G2524" s="199"/>
      <c r="H2524" s="199"/>
      <c r="I2524" s="202"/>
      <c r="J2524" s="213">
        <f>BK2524</f>
        <v>0</v>
      </c>
      <c r="K2524" s="199"/>
      <c r="L2524" s="204"/>
      <c r="M2524" s="205"/>
      <c r="N2524" s="206"/>
      <c r="O2524" s="206"/>
      <c r="P2524" s="207">
        <f>SUM(P2525:P2528)</f>
        <v>0</v>
      </c>
      <c r="Q2524" s="206"/>
      <c r="R2524" s="207">
        <f>SUM(R2525:R2528)</f>
        <v>0</v>
      </c>
      <c r="S2524" s="206"/>
      <c r="T2524" s="208">
        <f>SUM(T2525:T2528)</f>
        <v>0</v>
      </c>
      <c r="U2524" s="12"/>
      <c r="V2524" s="12"/>
      <c r="W2524" s="12"/>
      <c r="X2524" s="12"/>
      <c r="Y2524" s="12"/>
      <c r="Z2524" s="12"/>
      <c r="AA2524" s="12"/>
      <c r="AB2524" s="12"/>
      <c r="AC2524" s="12"/>
      <c r="AD2524" s="12"/>
      <c r="AE2524" s="12"/>
      <c r="AR2524" s="209" t="s">
        <v>199</v>
      </c>
      <c r="AT2524" s="210" t="s">
        <v>77</v>
      </c>
      <c r="AU2524" s="210" t="s">
        <v>85</v>
      </c>
      <c r="AY2524" s="209" t="s">
        <v>157</v>
      </c>
      <c r="BK2524" s="211">
        <f>SUM(BK2525:BK2528)</f>
        <v>0</v>
      </c>
    </row>
    <row r="2525" s="2" customFormat="1" ht="16.5" customHeight="1">
      <c r="A2525" s="38"/>
      <c r="B2525" s="39"/>
      <c r="C2525" s="214" t="s">
        <v>4292</v>
      </c>
      <c r="D2525" s="214" t="s">
        <v>160</v>
      </c>
      <c r="E2525" s="215" t="s">
        <v>4293</v>
      </c>
      <c r="F2525" s="216" t="s">
        <v>4294</v>
      </c>
      <c r="G2525" s="217" t="s">
        <v>1121</v>
      </c>
      <c r="H2525" s="218">
        <v>1</v>
      </c>
      <c r="I2525" s="219"/>
      <c r="J2525" s="220">
        <f>ROUND(I2525*H2525,2)</f>
        <v>0</v>
      </c>
      <c r="K2525" s="216" t="s">
        <v>164</v>
      </c>
      <c r="L2525" s="44"/>
      <c r="M2525" s="221" t="s">
        <v>1</v>
      </c>
      <c r="N2525" s="222" t="s">
        <v>43</v>
      </c>
      <c r="O2525" s="91"/>
      <c r="P2525" s="223">
        <f>O2525*H2525</f>
        <v>0</v>
      </c>
      <c r="Q2525" s="223">
        <v>0</v>
      </c>
      <c r="R2525" s="223">
        <f>Q2525*H2525</f>
        <v>0</v>
      </c>
      <c r="S2525" s="223">
        <v>0</v>
      </c>
      <c r="T2525" s="224">
        <f>S2525*H2525</f>
        <v>0</v>
      </c>
      <c r="U2525" s="38"/>
      <c r="V2525" s="38"/>
      <c r="W2525" s="38"/>
      <c r="X2525" s="38"/>
      <c r="Y2525" s="38"/>
      <c r="Z2525" s="38"/>
      <c r="AA2525" s="38"/>
      <c r="AB2525" s="38"/>
      <c r="AC2525" s="38"/>
      <c r="AD2525" s="38"/>
      <c r="AE2525" s="38"/>
      <c r="AR2525" s="225" t="s">
        <v>4180</v>
      </c>
      <c r="AT2525" s="225" t="s">
        <v>160</v>
      </c>
      <c r="AU2525" s="225" t="s">
        <v>87</v>
      </c>
      <c r="AY2525" s="17" t="s">
        <v>157</v>
      </c>
      <c r="BE2525" s="226">
        <f>IF(N2525="základní",J2525,0)</f>
        <v>0</v>
      </c>
      <c r="BF2525" s="226">
        <f>IF(N2525="snížená",J2525,0)</f>
        <v>0</v>
      </c>
      <c r="BG2525" s="226">
        <f>IF(N2525="zákl. přenesená",J2525,0)</f>
        <v>0</v>
      </c>
      <c r="BH2525" s="226">
        <f>IF(N2525="sníž. přenesená",J2525,0)</f>
        <v>0</v>
      </c>
      <c r="BI2525" s="226">
        <f>IF(N2525="nulová",J2525,0)</f>
        <v>0</v>
      </c>
      <c r="BJ2525" s="17" t="s">
        <v>85</v>
      </c>
      <c r="BK2525" s="226">
        <f>ROUND(I2525*H2525,2)</f>
        <v>0</v>
      </c>
      <c r="BL2525" s="17" t="s">
        <v>4180</v>
      </c>
      <c r="BM2525" s="225" t="s">
        <v>4295</v>
      </c>
    </row>
    <row r="2526" s="14" customFormat="1">
      <c r="A2526" s="14"/>
      <c r="B2526" s="238"/>
      <c r="C2526" s="239"/>
      <c r="D2526" s="229" t="s">
        <v>167</v>
      </c>
      <c r="E2526" s="240" t="s">
        <v>1</v>
      </c>
      <c r="F2526" s="241" t="s">
        <v>85</v>
      </c>
      <c r="G2526" s="239"/>
      <c r="H2526" s="242">
        <v>1</v>
      </c>
      <c r="I2526" s="243"/>
      <c r="J2526" s="239"/>
      <c r="K2526" s="239"/>
      <c r="L2526" s="244"/>
      <c r="M2526" s="245"/>
      <c r="N2526" s="246"/>
      <c r="O2526" s="246"/>
      <c r="P2526" s="246"/>
      <c r="Q2526" s="246"/>
      <c r="R2526" s="246"/>
      <c r="S2526" s="246"/>
      <c r="T2526" s="247"/>
      <c r="U2526" s="14"/>
      <c r="V2526" s="14"/>
      <c r="W2526" s="14"/>
      <c r="X2526" s="14"/>
      <c r="Y2526" s="14"/>
      <c r="Z2526" s="14"/>
      <c r="AA2526" s="14"/>
      <c r="AB2526" s="14"/>
      <c r="AC2526" s="14"/>
      <c r="AD2526" s="14"/>
      <c r="AE2526" s="14"/>
      <c r="AT2526" s="248" t="s">
        <v>167</v>
      </c>
      <c r="AU2526" s="248" t="s">
        <v>87</v>
      </c>
      <c r="AV2526" s="14" t="s">
        <v>87</v>
      </c>
      <c r="AW2526" s="14" t="s">
        <v>33</v>
      </c>
      <c r="AX2526" s="14" t="s">
        <v>85</v>
      </c>
      <c r="AY2526" s="248" t="s">
        <v>157</v>
      </c>
    </row>
    <row r="2527" s="2" customFormat="1" ht="16.5" customHeight="1">
      <c r="A2527" s="38"/>
      <c r="B2527" s="39"/>
      <c r="C2527" s="214" t="s">
        <v>4296</v>
      </c>
      <c r="D2527" s="214" t="s">
        <v>160</v>
      </c>
      <c r="E2527" s="215" t="s">
        <v>4297</v>
      </c>
      <c r="F2527" s="216" t="s">
        <v>4298</v>
      </c>
      <c r="G2527" s="217" t="s">
        <v>1121</v>
      </c>
      <c r="H2527" s="218">
        <v>1</v>
      </c>
      <c r="I2527" s="219"/>
      <c r="J2527" s="220">
        <f>ROUND(I2527*H2527,2)</f>
        <v>0</v>
      </c>
      <c r="K2527" s="216" t="s">
        <v>164</v>
      </c>
      <c r="L2527" s="44"/>
      <c r="M2527" s="221" t="s">
        <v>1</v>
      </c>
      <c r="N2527" s="222" t="s">
        <v>43</v>
      </c>
      <c r="O2527" s="91"/>
      <c r="P2527" s="223">
        <f>O2527*H2527</f>
        <v>0</v>
      </c>
      <c r="Q2527" s="223">
        <v>0</v>
      </c>
      <c r="R2527" s="223">
        <f>Q2527*H2527</f>
        <v>0</v>
      </c>
      <c r="S2527" s="223">
        <v>0</v>
      </c>
      <c r="T2527" s="224">
        <f>S2527*H2527</f>
        <v>0</v>
      </c>
      <c r="U2527" s="38"/>
      <c r="V2527" s="38"/>
      <c r="W2527" s="38"/>
      <c r="X2527" s="38"/>
      <c r="Y2527" s="38"/>
      <c r="Z2527" s="38"/>
      <c r="AA2527" s="38"/>
      <c r="AB2527" s="38"/>
      <c r="AC2527" s="38"/>
      <c r="AD2527" s="38"/>
      <c r="AE2527" s="38"/>
      <c r="AR2527" s="225" t="s">
        <v>4180</v>
      </c>
      <c r="AT2527" s="225" t="s">
        <v>160</v>
      </c>
      <c r="AU2527" s="225" t="s">
        <v>87</v>
      </c>
      <c r="AY2527" s="17" t="s">
        <v>157</v>
      </c>
      <c r="BE2527" s="226">
        <f>IF(N2527="základní",J2527,0)</f>
        <v>0</v>
      </c>
      <c r="BF2527" s="226">
        <f>IF(N2527="snížená",J2527,0)</f>
        <v>0</v>
      </c>
      <c r="BG2527" s="226">
        <f>IF(N2527="zákl. přenesená",J2527,0)</f>
        <v>0</v>
      </c>
      <c r="BH2527" s="226">
        <f>IF(N2527="sníž. přenesená",J2527,0)</f>
        <v>0</v>
      </c>
      <c r="BI2527" s="226">
        <f>IF(N2527="nulová",J2527,0)</f>
        <v>0</v>
      </c>
      <c r="BJ2527" s="17" t="s">
        <v>85</v>
      </c>
      <c r="BK2527" s="226">
        <f>ROUND(I2527*H2527,2)</f>
        <v>0</v>
      </c>
      <c r="BL2527" s="17" t="s">
        <v>4180</v>
      </c>
      <c r="BM2527" s="225" t="s">
        <v>4299</v>
      </c>
    </row>
    <row r="2528" s="14" customFormat="1">
      <c r="A2528" s="14"/>
      <c r="B2528" s="238"/>
      <c r="C2528" s="239"/>
      <c r="D2528" s="229" t="s">
        <v>167</v>
      </c>
      <c r="E2528" s="240" t="s">
        <v>1</v>
      </c>
      <c r="F2528" s="241" t="s">
        <v>85</v>
      </c>
      <c r="G2528" s="239"/>
      <c r="H2528" s="242">
        <v>1</v>
      </c>
      <c r="I2528" s="243"/>
      <c r="J2528" s="239"/>
      <c r="K2528" s="239"/>
      <c r="L2528" s="244"/>
      <c r="M2528" s="245"/>
      <c r="N2528" s="246"/>
      <c r="O2528" s="246"/>
      <c r="P2528" s="246"/>
      <c r="Q2528" s="246"/>
      <c r="R2528" s="246"/>
      <c r="S2528" s="246"/>
      <c r="T2528" s="247"/>
      <c r="U2528" s="14"/>
      <c r="V2528" s="14"/>
      <c r="W2528" s="14"/>
      <c r="X2528" s="14"/>
      <c r="Y2528" s="14"/>
      <c r="Z2528" s="14"/>
      <c r="AA2528" s="14"/>
      <c r="AB2528" s="14"/>
      <c r="AC2528" s="14"/>
      <c r="AD2528" s="14"/>
      <c r="AE2528" s="14"/>
      <c r="AT2528" s="248" t="s">
        <v>167</v>
      </c>
      <c r="AU2528" s="248" t="s">
        <v>87</v>
      </c>
      <c r="AV2528" s="14" t="s">
        <v>87</v>
      </c>
      <c r="AW2528" s="14" t="s">
        <v>33</v>
      </c>
      <c r="AX2528" s="14" t="s">
        <v>85</v>
      </c>
      <c r="AY2528" s="248" t="s">
        <v>157</v>
      </c>
    </row>
    <row r="2529" s="12" customFormat="1" ht="22.8" customHeight="1">
      <c r="A2529" s="12"/>
      <c r="B2529" s="198"/>
      <c r="C2529" s="199"/>
      <c r="D2529" s="200" t="s">
        <v>77</v>
      </c>
      <c r="E2529" s="212" t="s">
        <v>4300</v>
      </c>
      <c r="F2529" s="212" t="s">
        <v>4301</v>
      </c>
      <c r="G2529" s="199"/>
      <c r="H2529" s="199"/>
      <c r="I2529" s="202"/>
      <c r="J2529" s="213">
        <f>BK2529</f>
        <v>0</v>
      </c>
      <c r="K2529" s="199"/>
      <c r="L2529" s="204"/>
      <c r="M2529" s="205"/>
      <c r="N2529" s="206"/>
      <c r="O2529" s="206"/>
      <c r="P2529" s="207">
        <f>SUM(P2530:P2539)</f>
        <v>0</v>
      </c>
      <c r="Q2529" s="206"/>
      <c r="R2529" s="207">
        <f>SUM(R2530:R2539)</f>
        <v>0</v>
      </c>
      <c r="S2529" s="206"/>
      <c r="T2529" s="208">
        <f>SUM(T2530:T2539)</f>
        <v>0</v>
      </c>
      <c r="U2529" s="12"/>
      <c r="V2529" s="12"/>
      <c r="W2529" s="12"/>
      <c r="X2529" s="12"/>
      <c r="Y2529" s="12"/>
      <c r="Z2529" s="12"/>
      <c r="AA2529" s="12"/>
      <c r="AB2529" s="12"/>
      <c r="AC2529" s="12"/>
      <c r="AD2529" s="12"/>
      <c r="AE2529" s="12"/>
      <c r="AR2529" s="209" t="s">
        <v>199</v>
      </c>
      <c r="AT2529" s="210" t="s">
        <v>77</v>
      </c>
      <c r="AU2529" s="210" t="s">
        <v>85</v>
      </c>
      <c r="AY2529" s="209" t="s">
        <v>157</v>
      </c>
      <c r="BK2529" s="211">
        <f>SUM(BK2530:BK2539)</f>
        <v>0</v>
      </c>
    </row>
    <row r="2530" s="2" customFormat="1" ht="16.5" customHeight="1">
      <c r="A2530" s="38"/>
      <c r="B2530" s="39"/>
      <c r="C2530" s="214" t="s">
        <v>4302</v>
      </c>
      <c r="D2530" s="214" t="s">
        <v>160</v>
      </c>
      <c r="E2530" s="215" t="s">
        <v>4303</v>
      </c>
      <c r="F2530" s="216" t="s">
        <v>4304</v>
      </c>
      <c r="G2530" s="217" t="s">
        <v>1121</v>
      </c>
      <c r="H2530" s="218">
        <v>1</v>
      </c>
      <c r="I2530" s="219"/>
      <c r="J2530" s="220">
        <f>ROUND(I2530*H2530,2)</f>
        <v>0</v>
      </c>
      <c r="K2530" s="216" t="s">
        <v>164</v>
      </c>
      <c r="L2530" s="44"/>
      <c r="M2530" s="221" t="s">
        <v>1</v>
      </c>
      <c r="N2530" s="222" t="s">
        <v>43</v>
      </c>
      <c r="O2530" s="91"/>
      <c r="P2530" s="223">
        <f>O2530*H2530</f>
        <v>0</v>
      </c>
      <c r="Q2530" s="223">
        <v>0</v>
      </c>
      <c r="R2530" s="223">
        <f>Q2530*H2530</f>
        <v>0</v>
      </c>
      <c r="S2530" s="223">
        <v>0</v>
      </c>
      <c r="T2530" s="224">
        <f>S2530*H2530</f>
        <v>0</v>
      </c>
      <c r="U2530" s="38"/>
      <c r="V2530" s="38"/>
      <c r="W2530" s="38"/>
      <c r="X2530" s="38"/>
      <c r="Y2530" s="38"/>
      <c r="Z2530" s="38"/>
      <c r="AA2530" s="38"/>
      <c r="AB2530" s="38"/>
      <c r="AC2530" s="38"/>
      <c r="AD2530" s="38"/>
      <c r="AE2530" s="38"/>
      <c r="AR2530" s="225" t="s">
        <v>4180</v>
      </c>
      <c r="AT2530" s="225" t="s">
        <v>160</v>
      </c>
      <c r="AU2530" s="225" t="s">
        <v>87</v>
      </c>
      <c r="AY2530" s="17" t="s">
        <v>157</v>
      </c>
      <c r="BE2530" s="226">
        <f>IF(N2530="základní",J2530,0)</f>
        <v>0</v>
      </c>
      <c r="BF2530" s="226">
        <f>IF(N2530="snížená",J2530,0)</f>
        <v>0</v>
      </c>
      <c r="BG2530" s="226">
        <f>IF(N2530="zákl. přenesená",J2530,0)</f>
        <v>0</v>
      </c>
      <c r="BH2530" s="226">
        <f>IF(N2530="sníž. přenesená",J2530,0)</f>
        <v>0</v>
      </c>
      <c r="BI2530" s="226">
        <f>IF(N2530="nulová",J2530,0)</f>
        <v>0</v>
      </c>
      <c r="BJ2530" s="17" t="s">
        <v>85</v>
      </c>
      <c r="BK2530" s="226">
        <f>ROUND(I2530*H2530,2)</f>
        <v>0</v>
      </c>
      <c r="BL2530" s="17" t="s">
        <v>4180</v>
      </c>
      <c r="BM2530" s="225" t="s">
        <v>4305</v>
      </c>
    </row>
    <row r="2531" s="14" customFormat="1">
      <c r="A2531" s="14"/>
      <c r="B2531" s="238"/>
      <c r="C2531" s="239"/>
      <c r="D2531" s="229" t="s">
        <v>167</v>
      </c>
      <c r="E2531" s="240" t="s">
        <v>1</v>
      </c>
      <c r="F2531" s="241" t="s">
        <v>85</v>
      </c>
      <c r="G2531" s="239"/>
      <c r="H2531" s="242">
        <v>1</v>
      </c>
      <c r="I2531" s="243"/>
      <c r="J2531" s="239"/>
      <c r="K2531" s="239"/>
      <c r="L2531" s="244"/>
      <c r="M2531" s="245"/>
      <c r="N2531" s="246"/>
      <c r="O2531" s="246"/>
      <c r="P2531" s="246"/>
      <c r="Q2531" s="246"/>
      <c r="R2531" s="246"/>
      <c r="S2531" s="246"/>
      <c r="T2531" s="247"/>
      <c r="U2531" s="14"/>
      <c r="V2531" s="14"/>
      <c r="W2531" s="14"/>
      <c r="X2531" s="14"/>
      <c r="Y2531" s="14"/>
      <c r="Z2531" s="14"/>
      <c r="AA2531" s="14"/>
      <c r="AB2531" s="14"/>
      <c r="AC2531" s="14"/>
      <c r="AD2531" s="14"/>
      <c r="AE2531" s="14"/>
      <c r="AT2531" s="248" t="s">
        <v>167</v>
      </c>
      <c r="AU2531" s="248" t="s">
        <v>87</v>
      </c>
      <c r="AV2531" s="14" t="s">
        <v>87</v>
      </c>
      <c r="AW2531" s="14" t="s">
        <v>33</v>
      </c>
      <c r="AX2531" s="14" t="s">
        <v>85</v>
      </c>
      <c r="AY2531" s="248" t="s">
        <v>157</v>
      </c>
    </row>
    <row r="2532" s="2" customFormat="1" ht="16.5" customHeight="1">
      <c r="A2532" s="38"/>
      <c r="B2532" s="39"/>
      <c r="C2532" s="214" t="s">
        <v>4306</v>
      </c>
      <c r="D2532" s="214" t="s">
        <v>160</v>
      </c>
      <c r="E2532" s="215" t="s">
        <v>4307</v>
      </c>
      <c r="F2532" s="216" t="s">
        <v>4308</v>
      </c>
      <c r="G2532" s="217" t="s">
        <v>1121</v>
      </c>
      <c r="H2532" s="218">
        <v>1</v>
      </c>
      <c r="I2532" s="219"/>
      <c r="J2532" s="220">
        <f>ROUND(I2532*H2532,2)</f>
        <v>0</v>
      </c>
      <c r="K2532" s="216" t="s">
        <v>164</v>
      </c>
      <c r="L2532" s="44"/>
      <c r="M2532" s="221" t="s">
        <v>1</v>
      </c>
      <c r="N2532" s="222" t="s">
        <v>43</v>
      </c>
      <c r="O2532" s="91"/>
      <c r="P2532" s="223">
        <f>O2532*H2532</f>
        <v>0</v>
      </c>
      <c r="Q2532" s="223">
        <v>0</v>
      </c>
      <c r="R2532" s="223">
        <f>Q2532*H2532</f>
        <v>0</v>
      </c>
      <c r="S2532" s="223">
        <v>0</v>
      </c>
      <c r="T2532" s="224">
        <f>S2532*H2532</f>
        <v>0</v>
      </c>
      <c r="U2532" s="38"/>
      <c r="V2532" s="38"/>
      <c r="W2532" s="38"/>
      <c r="X2532" s="38"/>
      <c r="Y2532" s="38"/>
      <c r="Z2532" s="38"/>
      <c r="AA2532" s="38"/>
      <c r="AB2532" s="38"/>
      <c r="AC2532" s="38"/>
      <c r="AD2532" s="38"/>
      <c r="AE2532" s="38"/>
      <c r="AR2532" s="225" t="s">
        <v>4180</v>
      </c>
      <c r="AT2532" s="225" t="s">
        <v>160</v>
      </c>
      <c r="AU2532" s="225" t="s">
        <v>87</v>
      </c>
      <c r="AY2532" s="17" t="s">
        <v>157</v>
      </c>
      <c r="BE2532" s="226">
        <f>IF(N2532="základní",J2532,0)</f>
        <v>0</v>
      </c>
      <c r="BF2532" s="226">
        <f>IF(N2532="snížená",J2532,0)</f>
        <v>0</v>
      </c>
      <c r="BG2532" s="226">
        <f>IF(N2532="zákl. přenesená",J2532,0)</f>
        <v>0</v>
      </c>
      <c r="BH2532" s="226">
        <f>IF(N2532="sníž. přenesená",J2532,0)</f>
        <v>0</v>
      </c>
      <c r="BI2532" s="226">
        <f>IF(N2532="nulová",J2532,0)</f>
        <v>0</v>
      </c>
      <c r="BJ2532" s="17" t="s">
        <v>85</v>
      </c>
      <c r="BK2532" s="226">
        <f>ROUND(I2532*H2532,2)</f>
        <v>0</v>
      </c>
      <c r="BL2532" s="17" t="s">
        <v>4180</v>
      </c>
      <c r="BM2532" s="225" t="s">
        <v>4309</v>
      </c>
    </row>
    <row r="2533" s="14" customFormat="1">
      <c r="A2533" s="14"/>
      <c r="B2533" s="238"/>
      <c r="C2533" s="239"/>
      <c r="D2533" s="229" t="s">
        <v>167</v>
      </c>
      <c r="E2533" s="240" t="s">
        <v>1</v>
      </c>
      <c r="F2533" s="241" t="s">
        <v>85</v>
      </c>
      <c r="G2533" s="239"/>
      <c r="H2533" s="242">
        <v>1</v>
      </c>
      <c r="I2533" s="243"/>
      <c r="J2533" s="239"/>
      <c r="K2533" s="239"/>
      <c r="L2533" s="244"/>
      <c r="M2533" s="245"/>
      <c r="N2533" s="246"/>
      <c r="O2533" s="246"/>
      <c r="P2533" s="246"/>
      <c r="Q2533" s="246"/>
      <c r="R2533" s="246"/>
      <c r="S2533" s="246"/>
      <c r="T2533" s="247"/>
      <c r="U2533" s="14"/>
      <c r="V2533" s="14"/>
      <c r="W2533" s="14"/>
      <c r="X2533" s="14"/>
      <c r="Y2533" s="14"/>
      <c r="Z2533" s="14"/>
      <c r="AA2533" s="14"/>
      <c r="AB2533" s="14"/>
      <c r="AC2533" s="14"/>
      <c r="AD2533" s="14"/>
      <c r="AE2533" s="14"/>
      <c r="AT2533" s="248" t="s">
        <v>167</v>
      </c>
      <c r="AU2533" s="248" t="s">
        <v>87</v>
      </c>
      <c r="AV2533" s="14" t="s">
        <v>87</v>
      </c>
      <c r="AW2533" s="14" t="s">
        <v>33</v>
      </c>
      <c r="AX2533" s="14" t="s">
        <v>85</v>
      </c>
      <c r="AY2533" s="248" t="s">
        <v>157</v>
      </c>
    </row>
    <row r="2534" s="2" customFormat="1" ht="16.5" customHeight="1">
      <c r="A2534" s="38"/>
      <c r="B2534" s="39"/>
      <c r="C2534" s="214" t="s">
        <v>4310</v>
      </c>
      <c r="D2534" s="214" t="s">
        <v>160</v>
      </c>
      <c r="E2534" s="215" t="s">
        <v>4311</v>
      </c>
      <c r="F2534" s="216" t="s">
        <v>4312</v>
      </c>
      <c r="G2534" s="217" t="s">
        <v>1121</v>
      </c>
      <c r="H2534" s="218">
        <v>1</v>
      </c>
      <c r="I2534" s="219"/>
      <c r="J2534" s="220">
        <f>ROUND(I2534*H2534,2)</f>
        <v>0</v>
      </c>
      <c r="K2534" s="216" t="s">
        <v>164</v>
      </c>
      <c r="L2534" s="44"/>
      <c r="M2534" s="221" t="s">
        <v>1</v>
      </c>
      <c r="N2534" s="222" t="s">
        <v>43</v>
      </c>
      <c r="O2534" s="91"/>
      <c r="P2534" s="223">
        <f>O2534*H2534</f>
        <v>0</v>
      </c>
      <c r="Q2534" s="223">
        <v>0</v>
      </c>
      <c r="R2534" s="223">
        <f>Q2534*H2534</f>
        <v>0</v>
      </c>
      <c r="S2534" s="223">
        <v>0</v>
      </c>
      <c r="T2534" s="224">
        <f>S2534*H2534</f>
        <v>0</v>
      </c>
      <c r="U2534" s="38"/>
      <c r="V2534" s="38"/>
      <c r="W2534" s="38"/>
      <c r="X2534" s="38"/>
      <c r="Y2534" s="38"/>
      <c r="Z2534" s="38"/>
      <c r="AA2534" s="38"/>
      <c r="AB2534" s="38"/>
      <c r="AC2534" s="38"/>
      <c r="AD2534" s="38"/>
      <c r="AE2534" s="38"/>
      <c r="AR2534" s="225" t="s">
        <v>4180</v>
      </c>
      <c r="AT2534" s="225" t="s">
        <v>160</v>
      </c>
      <c r="AU2534" s="225" t="s">
        <v>87</v>
      </c>
      <c r="AY2534" s="17" t="s">
        <v>157</v>
      </c>
      <c r="BE2534" s="226">
        <f>IF(N2534="základní",J2534,0)</f>
        <v>0</v>
      </c>
      <c r="BF2534" s="226">
        <f>IF(N2534="snížená",J2534,0)</f>
        <v>0</v>
      </c>
      <c r="BG2534" s="226">
        <f>IF(N2534="zákl. přenesená",J2534,0)</f>
        <v>0</v>
      </c>
      <c r="BH2534" s="226">
        <f>IF(N2534="sníž. přenesená",J2534,0)</f>
        <v>0</v>
      </c>
      <c r="BI2534" s="226">
        <f>IF(N2534="nulová",J2534,0)</f>
        <v>0</v>
      </c>
      <c r="BJ2534" s="17" t="s">
        <v>85</v>
      </c>
      <c r="BK2534" s="226">
        <f>ROUND(I2534*H2534,2)</f>
        <v>0</v>
      </c>
      <c r="BL2534" s="17" t="s">
        <v>4180</v>
      </c>
      <c r="BM2534" s="225" t="s">
        <v>4313</v>
      </c>
    </row>
    <row r="2535" s="14" customFormat="1">
      <c r="A2535" s="14"/>
      <c r="B2535" s="238"/>
      <c r="C2535" s="239"/>
      <c r="D2535" s="229" t="s">
        <v>167</v>
      </c>
      <c r="E2535" s="240" t="s">
        <v>1</v>
      </c>
      <c r="F2535" s="241" t="s">
        <v>85</v>
      </c>
      <c r="G2535" s="239"/>
      <c r="H2535" s="242">
        <v>1</v>
      </c>
      <c r="I2535" s="243"/>
      <c r="J2535" s="239"/>
      <c r="K2535" s="239"/>
      <c r="L2535" s="244"/>
      <c r="M2535" s="245"/>
      <c r="N2535" s="246"/>
      <c r="O2535" s="246"/>
      <c r="P2535" s="246"/>
      <c r="Q2535" s="246"/>
      <c r="R2535" s="246"/>
      <c r="S2535" s="246"/>
      <c r="T2535" s="247"/>
      <c r="U2535" s="14"/>
      <c r="V2535" s="14"/>
      <c r="W2535" s="14"/>
      <c r="X2535" s="14"/>
      <c r="Y2535" s="14"/>
      <c r="Z2535" s="14"/>
      <c r="AA2535" s="14"/>
      <c r="AB2535" s="14"/>
      <c r="AC2535" s="14"/>
      <c r="AD2535" s="14"/>
      <c r="AE2535" s="14"/>
      <c r="AT2535" s="248" t="s">
        <v>167</v>
      </c>
      <c r="AU2535" s="248" t="s">
        <v>87</v>
      </c>
      <c r="AV2535" s="14" t="s">
        <v>87</v>
      </c>
      <c r="AW2535" s="14" t="s">
        <v>33</v>
      </c>
      <c r="AX2535" s="14" t="s">
        <v>85</v>
      </c>
      <c r="AY2535" s="248" t="s">
        <v>157</v>
      </c>
    </row>
    <row r="2536" s="2" customFormat="1" ht="16.5" customHeight="1">
      <c r="A2536" s="38"/>
      <c r="B2536" s="39"/>
      <c r="C2536" s="214" t="s">
        <v>4314</v>
      </c>
      <c r="D2536" s="214" t="s">
        <v>160</v>
      </c>
      <c r="E2536" s="215" t="s">
        <v>4315</v>
      </c>
      <c r="F2536" s="216" t="s">
        <v>4316</v>
      </c>
      <c r="G2536" s="217" t="s">
        <v>1121</v>
      </c>
      <c r="H2536" s="218">
        <v>1</v>
      </c>
      <c r="I2536" s="219"/>
      <c r="J2536" s="220">
        <f>ROUND(I2536*H2536,2)</f>
        <v>0</v>
      </c>
      <c r="K2536" s="216" t="s">
        <v>164</v>
      </c>
      <c r="L2536" s="44"/>
      <c r="M2536" s="221" t="s">
        <v>1</v>
      </c>
      <c r="N2536" s="222" t="s">
        <v>43</v>
      </c>
      <c r="O2536" s="91"/>
      <c r="P2536" s="223">
        <f>O2536*H2536</f>
        <v>0</v>
      </c>
      <c r="Q2536" s="223">
        <v>0</v>
      </c>
      <c r="R2536" s="223">
        <f>Q2536*H2536</f>
        <v>0</v>
      </c>
      <c r="S2536" s="223">
        <v>0</v>
      </c>
      <c r="T2536" s="224">
        <f>S2536*H2536</f>
        <v>0</v>
      </c>
      <c r="U2536" s="38"/>
      <c r="V2536" s="38"/>
      <c r="W2536" s="38"/>
      <c r="X2536" s="38"/>
      <c r="Y2536" s="38"/>
      <c r="Z2536" s="38"/>
      <c r="AA2536" s="38"/>
      <c r="AB2536" s="38"/>
      <c r="AC2536" s="38"/>
      <c r="AD2536" s="38"/>
      <c r="AE2536" s="38"/>
      <c r="AR2536" s="225" t="s">
        <v>4180</v>
      </c>
      <c r="AT2536" s="225" t="s">
        <v>160</v>
      </c>
      <c r="AU2536" s="225" t="s">
        <v>87</v>
      </c>
      <c r="AY2536" s="17" t="s">
        <v>157</v>
      </c>
      <c r="BE2536" s="226">
        <f>IF(N2536="základní",J2536,0)</f>
        <v>0</v>
      </c>
      <c r="BF2536" s="226">
        <f>IF(N2536="snížená",J2536,0)</f>
        <v>0</v>
      </c>
      <c r="BG2536" s="226">
        <f>IF(N2536="zákl. přenesená",J2536,0)</f>
        <v>0</v>
      </c>
      <c r="BH2536" s="226">
        <f>IF(N2536="sníž. přenesená",J2536,0)</f>
        <v>0</v>
      </c>
      <c r="BI2536" s="226">
        <f>IF(N2536="nulová",J2536,0)</f>
        <v>0</v>
      </c>
      <c r="BJ2536" s="17" t="s">
        <v>85</v>
      </c>
      <c r="BK2536" s="226">
        <f>ROUND(I2536*H2536,2)</f>
        <v>0</v>
      </c>
      <c r="BL2536" s="17" t="s">
        <v>4180</v>
      </c>
      <c r="BM2536" s="225" t="s">
        <v>4317</v>
      </c>
    </row>
    <row r="2537" s="14" customFormat="1">
      <c r="A2537" s="14"/>
      <c r="B2537" s="238"/>
      <c r="C2537" s="239"/>
      <c r="D2537" s="229" t="s">
        <v>167</v>
      </c>
      <c r="E2537" s="240" t="s">
        <v>1</v>
      </c>
      <c r="F2537" s="241" t="s">
        <v>85</v>
      </c>
      <c r="G2537" s="239"/>
      <c r="H2537" s="242">
        <v>1</v>
      </c>
      <c r="I2537" s="243"/>
      <c r="J2537" s="239"/>
      <c r="K2537" s="239"/>
      <c r="L2537" s="244"/>
      <c r="M2537" s="245"/>
      <c r="N2537" s="246"/>
      <c r="O2537" s="246"/>
      <c r="P2537" s="246"/>
      <c r="Q2537" s="246"/>
      <c r="R2537" s="246"/>
      <c r="S2537" s="246"/>
      <c r="T2537" s="247"/>
      <c r="U2537" s="14"/>
      <c r="V2537" s="14"/>
      <c r="W2537" s="14"/>
      <c r="X2537" s="14"/>
      <c r="Y2537" s="14"/>
      <c r="Z2537" s="14"/>
      <c r="AA2537" s="14"/>
      <c r="AB2537" s="14"/>
      <c r="AC2537" s="14"/>
      <c r="AD2537" s="14"/>
      <c r="AE2537" s="14"/>
      <c r="AT2537" s="248" t="s">
        <v>167</v>
      </c>
      <c r="AU2537" s="248" t="s">
        <v>87</v>
      </c>
      <c r="AV2537" s="14" t="s">
        <v>87</v>
      </c>
      <c r="AW2537" s="14" t="s">
        <v>33</v>
      </c>
      <c r="AX2537" s="14" t="s">
        <v>85</v>
      </c>
      <c r="AY2537" s="248" t="s">
        <v>157</v>
      </c>
    </row>
    <row r="2538" s="2" customFormat="1" ht="16.5" customHeight="1">
      <c r="A2538" s="38"/>
      <c r="B2538" s="39"/>
      <c r="C2538" s="214" t="s">
        <v>4318</v>
      </c>
      <c r="D2538" s="214" t="s">
        <v>160</v>
      </c>
      <c r="E2538" s="215" t="s">
        <v>4319</v>
      </c>
      <c r="F2538" s="216" t="s">
        <v>4320</v>
      </c>
      <c r="G2538" s="217" t="s">
        <v>1121</v>
      </c>
      <c r="H2538" s="218">
        <v>1</v>
      </c>
      <c r="I2538" s="219"/>
      <c r="J2538" s="220">
        <f>ROUND(I2538*H2538,2)</f>
        <v>0</v>
      </c>
      <c r="K2538" s="216" t="s">
        <v>164</v>
      </c>
      <c r="L2538" s="44"/>
      <c r="M2538" s="221" t="s">
        <v>1</v>
      </c>
      <c r="N2538" s="222" t="s">
        <v>43</v>
      </c>
      <c r="O2538" s="91"/>
      <c r="P2538" s="223">
        <f>O2538*H2538</f>
        <v>0</v>
      </c>
      <c r="Q2538" s="223">
        <v>0</v>
      </c>
      <c r="R2538" s="223">
        <f>Q2538*H2538</f>
        <v>0</v>
      </c>
      <c r="S2538" s="223">
        <v>0</v>
      </c>
      <c r="T2538" s="224">
        <f>S2538*H2538</f>
        <v>0</v>
      </c>
      <c r="U2538" s="38"/>
      <c r="V2538" s="38"/>
      <c r="W2538" s="38"/>
      <c r="X2538" s="38"/>
      <c r="Y2538" s="38"/>
      <c r="Z2538" s="38"/>
      <c r="AA2538" s="38"/>
      <c r="AB2538" s="38"/>
      <c r="AC2538" s="38"/>
      <c r="AD2538" s="38"/>
      <c r="AE2538" s="38"/>
      <c r="AR2538" s="225" t="s">
        <v>4180</v>
      </c>
      <c r="AT2538" s="225" t="s">
        <v>160</v>
      </c>
      <c r="AU2538" s="225" t="s">
        <v>87</v>
      </c>
      <c r="AY2538" s="17" t="s">
        <v>157</v>
      </c>
      <c r="BE2538" s="226">
        <f>IF(N2538="základní",J2538,0)</f>
        <v>0</v>
      </c>
      <c r="BF2538" s="226">
        <f>IF(N2538="snížená",J2538,0)</f>
        <v>0</v>
      </c>
      <c r="BG2538" s="226">
        <f>IF(N2538="zákl. přenesená",J2538,0)</f>
        <v>0</v>
      </c>
      <c r="BH2538" s="226">
        <f>IF(N2538="sníž. přenesená",J2538,0)</f>
        <v>0</v>
      </c>
      <c r="BI2538" s="226">
        <f>IF(N2538="nulová",J2538,0)</f>
        <v>0</v>
      </c>
      <c r="BJ2538" s="17" t="s">
        <v>85</v>
      </c>
      <c r="BK2538" s="226">
        <f>ROUND(I2538*H2538,2)</f>
        <v>0</v>
      </c>
      <c r="BL2538" s="17" t="s">
        <v>4180</v>
      </c>
      <c r="BM2538" s="225" t="s">
        <v>4321</v>
      </c>
    </row>
    <row r="2539" s="14" customFormat="1">
      <c r="A2539" s="14"/>
      <c r="B2539" s="238"/>
      <c r="C2539" s="239"/>
      <c r="D2539" s="229" t="s">
        <v>167</v>
      </c>
      <c r="E2539" s="240" t="s">
        <v>1</v>
      </c>
      <c r="F2539" s="241" t="s">
        <v>85</v>
      </c>
      <c r="G2539" s="239"/>
      <c r="H2539" s="242">
        <v>1</v>
      </c>
      <c r="I2539" s="243"/>
      <c r="J2539" s="239"/>
      <c r="K2539" s="239"/>
      <c r="L2539" s="244"/>
      <c r="M2539" s="272"/>
      <c r="N2539" s="273"/>
      <c r="O2539" s="273"/>
      <c r="P2539" s="273"/>
      <c r="Q2539" s="273"/>
      <c r="R2539" s="273"/>
      <c r="S2539" s="273"/>
      <c r="T2539" s="274"/>
      <c r="U2539" s="14"/>
      <c r="V2539" s="14"/>
      <c r="W2539" s="14"/>
      <c r="X2539" s="14"/>
      <c r="Y2539" s="14"/>
      <c r="Z2539" s="14"/>
      <c r="AA2539" s="14"/>
      <c r="AB2539" s="14"/>
      <c r="AC2539" s="14"/>
      <c r="AD2539" s="14"/>
      <c r="AE2539" s="14"/>
      <c r="AT2539" s="248" t="s">
        <v>167</v>
      </c>
      <c r="AU2539" s="248" t="s">
        <v>87</v>
      </c>
      <c r="AV2539" s="14" t="s">
        <v>87</v>
      </c>
      <c r="AW2539" s="14" t="s">
        <v>33</v>
      </c>
      <c r="AX2539" s="14" t="s">
        <v>85</v>
      </c>
      <c r="AY2539" s="248" t="s">
        <v>157</v>
      </c>
    </row>
    <row r="2540" s="2" customFormat="1" ht="6.96" customHeight="1">
      <c r="A2540" s="38"/>
      <c r="B2540" s="66"/>
      <c r="C2540" s="67"/>
      <c r="D2540" s="67"/>
      <c r="E2540" s="67"/>
      <c r="F2540" s="67"/>
      <c r="G2540" s="67"/>
      <c r="H2540" s="67"/>
      <c r="I2540" s="67"/>
      <c r="J2540" s="67"/>
      <c r="K2540" s="67"/>
      <c r="L2540" s="44"/>
      <c r="M2540" s="38"/>
      <c r="O2540" s="38"/>
      <c r="P2540" s="38"/>
      <c r="Q2540" s="38"/>
      <c r="R2540" s="38"/>
      <c r="S2540" s="38"/>
      <c r="T2540" s="38"/>
      <c r="U2540" s="38"/>
      <c r="V2540" s="38"/>
      <c r="W2540" s="38"/>
      <c r="X2540" s="38"/>
      <c r="Y2540" s="38"/>
      <c r="Z2540" s="38"/>
      <c r="AA2540" s="38"/>
      <c r="AB2540" s="38"/>
      <c r="AC2540" s="38"/>
      <c r="AD2540" s="38"/>
      <c r="AE2540" s="38"/>
    </row>
  </sheetData>
  <sheetProtection sheet="1" autoFilter="0" formatColumns="0" formatRows="0" objects="1" scenarios="1" spinCount="100000" saltValue="OVoipTqKBvs4naZwQMgnVc24lnHKnF/iJMtW/2iKmQWcSjfIwWPxdzPHFHAJtMYNfTfekATe2j8r2PNmEjbd1Q==" hashValue="zWfki2XRDMpBYivMoIQ52HRLMwi2Xetfus3Uq9+JDODi8lvFMFFlbjEG5BN1X7k+fTv26prntOaXM67mH+fsIQ==" algorithmName="SHA-512" password="CC35"/>
  <autoFilter ref="C161:K2539"/>
  <mergeCells count="9">
    <mergeCell ref="E7:H7"/>
    <mergeCell ref="E9:H9"/>
    <mergeCell ref="E18:H18"/>
    <mergeCell ref="E27:H27"/>
    <mergeCell ref="E85:H85"/>
    <mergeCell ref="E87:H87"/>
    <mergeCell ref="E152:H152"/>
    <mergeCell ref="E154:H15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Václav Chýle</dc:creator>
  <cp:lastModifiedBy>Václav Chýle</cp:lastModifiedBy>
  <dcterms:created xsi:type="dcterms:W3CDTF">2025-05-04T15:10:04Z</dcterms:created>
  <dcterms:modified xsi:type="dcterms:W3CDTF">2025-05-04T15:10:11Z</dcterms:modified>
</cp:coreProperties>
</file>