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15ZAKAZKY\300_VZ\162_Gym NMNM_Vybavení nábytku -badatelská půda\Opakované\01 Výzva k podání nabídek\"/>
    </mc:Choice>
  </mc:AlternateContent>
  <bookViews>
    <workbookView xWindow="30" yWindow="30" windowWidth="28770" windowHeight="17370" activeTab="1"/>
  </bookViews>
  <sheets>
    <sheet name="Rekapitulace" sheetId="1" r:id="rId1"/>
    <sheet name="Dílna 3D tech." sheetId="2" r:id="rId2"/>
    <sheet name="Polytechnická dílna" sheetId="5" r:id="rId3"/>
    <sheet name="Jazyková lab. - finální" sheetId="6" r:id="rId4"/>
    <sheet name="Multimed. dílna" sheetId="7"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5" l="1"/>
  <c r="G7" i="7"/>
  <c r="G8" i="7"/>
  <c r="G9" i="7"/>
  <c r="G10" i="7"/>
  <c r="G11" i="7"/>
  <c r="G12" i="7"/>
  <c r="G13" i="7"/>
  <c r="G17" i="7"/>
  <c r="G18" i="7"/>
  <c r="F7" i="7"/>
  <c r="F8" i="7"/>
  <c r="F9" i="7"/>
  <c r="F10" i="7"/>
  <c r="F11" i="7"/>
  <c r="F12" i="7"/>
  <c r="F13" i="7"/>
  <c r="F17" i="7"/>
  <c r="F18" i="7"/>
  <c r="G6" i="7"/>
  <c r="F6" i="7"/>
  <c r="G7" i="6"/>
  <c r="G9" i="6"/>
  <c r="G10" i="6"/>
  <c r="G11" i="6"/>
  <c r="G12" i="6"/>
  <c r="G13" i="6"/>
  <c r="G14" i="6"/>
  <c r="G15" i="6"/>
  <c r="G16" i="6"/>
  <c r="G17" i="6"/>
  <c r="G18" i="6"/>
  <c r="G20" i="6"/>
  <c r="G21" i="6"/>
  <c r="G23" i="6"/>
  <c r="G24" i="6"/>
  <c r="F9" i="6"/>
  <c r="H9" i="6" s="1"/>
  <c r="F10" i="6"/>
  <c r="H10" i="6" s="1"/>
  <c r="F11" i="6"/>
  <c r="H11" i="6" s="1"/>
  <c r="F12" i="6"/>
  <c r="H12" i="6" s="1"/>
  <c r="F13" i="6"/>
  <c r="H13" i="6" s="1"/>
  <c r="F14" i="6"/>
  <c r="H14" i="6" s="1"/>
  <c r="F15" i="6"/>
  <c r="H15" i="6" s="1"/>
  <c r="F16" i="6"/>
  <c r="H16" i="6" s="1"/>
  <c r="F17" i="6"/>
  <c r="H17" i="6" s="1"/>
  <c r="F18" i="6"/>
  <c r="H18" i="6" s="1"/>
  <c r="F20" i="6"/>
  <c r="H20" i="6" s="1"/>
  <c r="F21" i="6"/>
  <c r="H21" i="6" s="1"/>
  <c r="F23" i="6"/>
  <c r="H23" i="6" s="1"/>
  <c r="F24" i="6"/>
  <c r="H24" i="6" s="1"/>
  <c r="F7" i="6"/>
  <c r="H7" i="6" s="1"/>
  <c r="G6" i="6"/>
  <c r="F6" i="6"/>
  <c r="H6" i="6" s="1"/>
  <c r="H20" i="7" l="1"/>
  <c r="D10" i="1" s="1"/>
  <c r="H30" i="6"/>
  <c r="H26" i="6"/>
  <c r="H28" i="6" s="1"/>
  <c r="H8" i="7"/>
  <c r="H9" i="7"/>
  <c r="H10" i="7"/>
  <c r="H11" i="7"/>
  <c r="H12" i="7"/>
  <c r="H13" i="7"/>
  <c r="H17" i="7"/>
  <c r="H18" i="7"/>
  <c r="H7" i="7"/>
  <c r="H6" i="7"/>
  <c r="G6" i="5"/>
  <c r="F8" i="2"/>
  <c r="H8" i="2" s="1"/>
  <c r="G8" i="2"/>
  <c r="F11" i="2"/>
  <c r="H11" i="2" s="1"/>
  <c r="G11" i="2"/>
  <c r="F11" i="5"/>
  <c r="H11" i="5" s="1"/>
  <c r="G11" i="5"/>
  <c r="H24" i="7" l="1"/>
  <c r="F12" i="5"/>
  <c r="H12" i="5" s="1"/>
  <c r="G12" i="5"/>
  <c r="E10" i="1" l="1"/>
  <c r="H22" i="7"/>
  <c r="G14" i="2"/>
  <c r="F9" i="5" l="1"/>
  <c r="H9" i="5" s="1"/>
  <c r="F19" i="5"/>
  <c r="H19" i="5" s="1"/>
  <c r="G19" i="5"/>
  <c r="G9" i="5" l="1"/>
  <c r="F16" i="5" l="1"/>
  <c r="H16" i="5" s="1"/>
  <c r="G16" i="5"/>
  <c r="B9" i="1"/>
  <c r="G15" i="5"/>
  <c r="F15" i="5"/>
  <c r="H15" i="5" s="1"/>
  <c r="F10" i="5"/>
  <c r="H10" i="5" s="1"/>
  <c r="G10" i="5"/>
  <c r="F8" i="5"/>
  <c r="H8" i="5" s="1"/>
  <c r="G8" i="5"/>
  <c r="B8" i="1"/>
  <c r="G23" i="5"/>
  <c r="F23" i="5"/>
  <c r="H23" i="5" s="1"/>
  <c r="G22" i="5"/>
  <c r="F22" i="5"/>
  <c r="H22" i="5" s="1"/>
  <c r="G20" i="5"/>
  <c r="F20" i="5"/>
  <c r="H20" i="5" s="1"/>
  <c r="G18" i="5"/>
  <c r="F18" i="5"/>
  <c r="H18" i="5" s="1"/>
  <c r="G13" i="5"/>
  <c r="F13" i="5"/>
  <c r="H13" i="5" s="1"/>
  <c r="G7" i="5"/>
  <c r="F7" i="5"/>
  <c r="H7" i="5" s="1"/>
  <c r="H6" i="5"/>
  <c r="F7" i="2"/>
  <c r="H7" i="2" s="1"/>
  <c r="G7" i="2"/>
  <c r="F9" i="2"/>
  <c r="H9" i="2" s="1"/>
  <c r="G9" i="2"/>
  <c r="F10" i="2"/>
  <c r="H10" i="2" s="1"/>
  <c r="G10" i="2"/>
  <c r="F12" i="2"/>
  <c r="H12" i="2" s="1"/>
  <c r="G12" i="2"/>
  <c r="F13" i="2"/>
  <c r="H13" i="2" s="1"/>
  <c r="G13" i="2"/>
  <c r="F14" i="2"/>
  <c r="H14" i="2" s="1"/>
  <c r="F16" i="2"/>
  <c r="H16" i="2" s="1"/>
  <c r="G16" i="2"/>
  <c r="F17" i="2"/>
  <c r="H17" i="2" s="1"/>
  <c r="G17" i="2"/>
  <c r="F19" i="2"/>
  <c r="H19" i="2" s="1"/>
  <c r="G19" i="2"/>
  <c r="F20" i="2"/>
  <c r="H20" i="2" s="1"/>
  <c r="G20" i="2"/>
  <c r="H25" i="5" l="1"/>
  <c r="D8" i="1" s="1"/>
  <c r="H29" i="5"/>
  <c r="E8" i="1" s="1"/>
  <c r="E9" i="1"/>
  <c r="D9" i="1"/>
  <c r="H27" i="5" l="1"/>
  <c r="B7" i="1" l="1"/>
  <c r="G6" i="2" l="1"/>
  <c r="H22" i="2" s="1"/>
  <c r="D7" i="1" l="1"/>
  <c r="D11" i="1" s="1"/>
  <c r="F6" i="2"/>
  <c r="H6" i="2" s="1"/>
  <c r="H26" i="2" s="1"/>
  <c r="E7" i="1" l="1"/>
  <c r="E11" i="1" s="1"/>
  <c r="E17" i="1" s="1"/>
  <c r="H24" i="2"/>
  <c r="E13" i="1" l="1"/>
  <c r="E15" i="1" s="1"/>
</calcChain>
</file>

<file path=xl/sharedStrings.xml><?xml version="1.0" encoding="utf-8"?>
<sst xmlns="http://schemas.openxmlformats.org/spreadsheetml/2006/main" count="283" uniqueCount="115">
  <si>
    <t>Gymnázium Nové Město na Moravě</t>
  </si>
  <si>
    <t>Položka</t>
  </si>
  <si>
    <t>ks</t>
  </si>
  <si>
    <t>celkem bez DPH</t>
  </si>
  <si>
    <t>celkem vč. DPH</t>
  </si>
  <si>
    <t>Multimediální dílna</t>
  </si>
  <si>
    <t>Celkem</t>
  </si>
  <si>
    <t>Cena celkem bez DPH</t>
  </si>
  <si>
    <t>DPH</t>
  </si>
  <si>
    <t>Cena celkem vč. DPH</t>
  </si>
  <si>
    <t>Dílna 3D technologie</t>
  </si>
  <si>
    <t>Specifikace</t>
  </si>
  <si>
    <t>Pracoviště</t>
  </si>
  <si>
    <t>Stůl pod 3D tiskárny</t>
  </si>
  <si>
    <t>760 x 2000 x 800 mm (V x Š x H) - tolerance ±5%
Konstrukce: rámová celosvařencová konstrukce stolu je tvořena jeklem 30 x 30 x 2 mm v kombinaci s jeklem 30 x 30 x 2 mm s povrchovou úpravou práškovou vypalovací barvou v odstínech dle vzorníku RAL. Nohy jsou opatřeny rektifikačními šrouby. 
Pracovní deska: LTD min. tloušťky 25 mm, s  odolnou folií HPL min. 0,8 mm , ABS hrana.</t>
  </si>
  <si>
    <t>Pracovní stůl</t>
  </si>
  <si>
    <t>Pracovní stůl o rozměrech 760 x 2000 x 1600 mm (V x Š x H) - tolerance ±5%
Konstrukce: rámová celosvařencová konstrukce stolu je tvořena jeklem 30 x 30 x 2 mm v kombinaci s jeklem 30 x 30 x 2 mm s povrchovou úpravou práškovou vypalovací barvou v odstínech dle vzorníku RAL. Pod stolovou deskou 4 výstuhy. Nohy jsou opatřeny rektifikačními šrouby. 
Pracovní deska: LTD min. tloušťky 25 mm, s  odolnou folií HPL min. 0,8 mm , ABS hrana.
Součástí pracovní desky jsou tři vestavěné zásuvkové boxy s posuvným krytem, každý z nich obsahuje 2x zásuvka (francouzský typ) 110-240V 50/60Hz 10A, 2x port Ethernet (RJ-45) cat5E, 2x nabíjecí USB port: 1x USB-A a 1x USB-C (USB 5V 2.1A)</t>
  </si>
  <si>
    <t>Pracovní stůl s učitelskou pozicí</t>
  </si>
  <si>
    <t>Pracovní stůl o rozměrech 760 x 2000 x 1600 mm (V x Š x H) - tolerance ±5%
Konstrukce: rámová celosvařencová konstrukce stolu je tvořena jeklem 30 x 30 x 2 mm v kombinaci s jeklem 30 x 30 x 2 mm s povrchovou úpravou práškovou vypalovací barvou v odstínech dle vzorníku RAL. Pod stolovou deskou 4 výstuhy. Nohy jsou opatřeny rektifikačními šrouby. 
Pracovní deska: LTD min. tloušťky 25 mm, s  odolnou folií HPL min. 0,8 mm , ABS hrana.
Součástí pracovní desky jsou tři vestavěné zásuvkové boxy s posuvným krytem, každý z nich obsahuje 2x zásuvka (francouzský typ) 110-240V 50/60Hz 10A, 2x port Ethernet (RJ-45) cat5E, 2x nabíjecí USB port: 1x USB-A a 1x USB-C (USB 5V 2.1A)
Učitelská pozice je dále opatřena otvorem pro vedení kabeláže a vestavěným výklopným zásuvkovým boxem obsahujícím:
2x zásuvka (francouzský typ) 110-240V 50/60Hz 10A, 1x port Ethernet (RJ-45) cat5E, 2x nabíjecí USB port: 1x USB-A a 1x USB-C (USB 5V 2.1A), 1x port HDMI</t>
  </si>
  <si>
    <t>Skříňka pod 3D tiskárnu a řezací ploter</t>
  </si>
  <si>
    <t>760 x 1000 x 800 mm (V x Š x H) - tolerance ±5%
Konstrukce: LTD min. 18 mm, lepená konstrukce, 2 mm ABS hrany. Celá konstrukce je zpevněna kovovým profilem 40 x 20 mm v horní a spodní části. 4x rektifikační šrouby pro vyrovnání nerovností podlahy, plná dvířka s úchytkami a zámkem, 2x stavitelná police</t>
  </si>
  <si>
    <t>Skříň vysoká, kombinovaná 
s policemi</t>
  </si>
  <si>
    <t>1800 x 900 x 430 mm (V x Š x H) - tolerance ±5%
Konstrukce: LTD min. 18 mm, lepená konstrukce, 2 mm ABS hrany. Celá konstrukce je zpevněna kovovým profilem 40 x 20 mm v horní, prostřední a spodní části. 4x rektifikační šrouby.
Horní část: 2x stavitelná police
Dolní část: plná dvířka s úchytkami a zámkem, 2x stavitelná police</t>
  </si>
  <si>
    <t>Nástavec na skříň uzavřený</t>
  </si>
  <si>
    <t>600 x 900 x 430 mm (V x Š x H) - tolerance ±5%
Konstrukce: LTD min. 18 mm, lepená konstrukce, 2 mm ABS hrany. Celá konstrukce je zpevněna kovovým profilem 40 x 20 mm v horní části. Skříň je uzavřena dvojicí stejně velkých plných dvířek s úchytkami. Jedna vnitřní stavitelná police.</t>
  </si>
  <si>
    <t>Dílenský stůl pod CNC frézku</t>
  </si>
  <si>
    <t>850 x 1500 x 1000 mm (V x Š x H) - tolerance ±5%
Konstrukce: 
Rám dílenského stolu je vyroben jako celosvařenec z ocelových profilů, nohy stolu jsou vyrobeny z ocelového jeklu 50x50x2mm a příčně zpevněny v spodní části. Povrch kovového rámu je ošetřený vypalovací barvou v odstínech RAL.
Pracovní deska je vyrobena z bukové spárovky (z bukového masívu) o tloušťce 40 mm, horní hrany jsou zaobleny.
 Nosnost pracovní desky min 150 kg.</t>
  </si>
  <si>
    <t>Učitelská židle otočná na plynovém pístu - poločalouněná skořepina</t>
  </si>
  <si>
    <t>Tvarovaná 11-ti vrstvá skořepina s částečným čalouněním sedáku a opěráku. Fixace pomocí přítlačné desky formou skrytých závrtných šroubů. Skořepina fixovaná k 5-ti paprskovému kříži se zvedacím mechanismem pomocí plynového pístu. Pojezd na kolečkách.</t>
  </si>
  <si>
    <t xml:space="preserve">Žákovská židle otočná na plynovém pístu s dřevěným sedákem a opěrákem </t>
  </si>
  <si>
    <t>Výškově stavitelná židle s bukovým sedákem a opěrákem. Sedák i opěrák jsou fixovány do boční kovové konstrukce. Sedák fixován k 5-ti paprskovému kříži se zvedacím mechanismem pomocí plynového pístu.  Pojezd na kolečkách.</t>
  </si>
  <si>
    <t>Ostatní náklady</t>
  </si>
  <si>
    <t>El. rozvod v pracovištích</t>
  </si>
  <si>
    <t xml:space="preserve">CYKY 3x 2,5 mm²; zásuvky 230V </t>
  </si>
  <si>
    <t>Revize - elektro</t>
  </si>
  <si>
    <t>Revize s vystavením revizní zprávy</t>
  </si>
  <si>
    <t>Doprava, montáž</t>
  </si>
  <si>
    <t>Celkové sestavení, vynošení, kotvení a montáž</t>
  </si>
  <si>
    <t>Rozmístění, pevná montáž</t>
  </si>
  <si>
    <t>Celková doprava dle koeficientu</t>
  </si>
  <si>
    <t>Doprava montáže</t>
  </si>
  <si>
    <t>Specifické požadavky</t>
  </si>
  <si>
    <t>DPH 21%</t>
  </si>
  <si>
    <t xml:space="preserve">Polytechnická dílna </t>
  </si>
  <si>
    <t>Učitelské pracoviště</t>
  </si>
  <si>
    <r>
      <t>Katedra multimediální, přístrojová,</t>
    </r>
    <r>
      <rPr>
        <sz val="8"/>
        <rFont val="Trebuchet MS"/>
        <family val="2"/>
        <charset val="238"/>
      </rPr>
      <t xml:space="preserve"> C-nohy, PUR hrana</t>
    </r>
  </si>
  <si>
    <t>760 x 1300 x 680 mm (V x Š x H) - tolerance ±5%
Konstrukce: LTD 18 mm, pracovní deska 18 mm s PUR hranou všechny spoje lepené pomocí PUR technologie k získání voděodolnosti, rámová konstrukce v kombinaci nosných bočnic ohýbaný profil plochoovál 50 x 30 mm.
Box pro PC š. 250  mm, v horní části boxu pro PC polička pro umístění elektropříslušenství. Dvojitá záda včetně min. 6x zásuvka 230V pro vedení veškeré kabeláže. Kovové prvky budou upraveny vypalovací barvou RAL dle výběru.
Součástí pracovní desky otvor pro vedení kabeláže a 2x vestavěný výklopný zásuvkový box obsahující:
1. box: 2x zásuvka (francouzský typ) 110-240V 50/60Hz 10A, 1x port Ethernet (RJ-45) cat5E, 2x nabíjecí USB port: 1x USB-A a 1x USB-C (USB 5V 2.1A), 1x port HDMI
2. box:  2x zásuvka (francouzský typ) 110-240V 50/60Hz 10A, 2x nabíjecí USB port: 1x USB-A a 1x USB-C (USB 5V 2.1A)</t>
  </si>
  <si>
    <r>
      <t xml:space="preserve">Stůl žákovský                                      </t>
    </r>
    <r>
      <rPr>
        <sz val="8"/>
        <color rgb="FFFF0000"/>
        <rFont val="Verdana"/>
        <family val="2"/>
        <charset val="238"/>
      </rPr>
      <t xml:space="preserve">  </t>
    </r>
  </si>
  <si>
    <t>760 x 1600 x 800 mm (V x Š x H) - tolerance ±5%
Konstrukce: rámová celosvařencová konstrukce stolu je tvořena jeklem 30 x 30 x 2 mm v kombinaci s jeklem 30 x 30 x 2 mm s povrchovou úpravou práškovou vypalovací barvou v odstínech dle vzorníku RAL. Nohy jsou opatřeny rektifikačními šrouby. 
Pracovní deska: vyrobena z laminované dřevotřískové desky tl.18 mm s olepením plastovou hranou o tloušťce 2 mm. Stolová deska je s rámem spojena pomocí závrtných matic a šroubů s metrickým závitem, ABS hrany.</t>
  </si>
  <si>
    <r>
      <t xml:space="preserve">Stůl žákovský s výklopným zásuvkovým boxem                                      </t>
    </r>
    <r>
      <rPr>
        <sz val="8"/>
        <color rgb="FFFF0000"/>
        <rFont val="Verdana"/>
        <family val="2"/>
        <charset val="238"/>
      </rPr>
      <t xml:space="preserve">  </t>
    </r>
  </si>
  <si>
    <t>760 x 1600 x 800 mm (V x Š x H) - tolerance ±5%
Konstrukce: rámová celosvařencová konstrukce stolu je tvořena jeklem 30 x 30 x 2 mm v kombinaci s jeklem 30 x 30 x 2 mm s povrchovou úpravou práškovou vypalovací barvou v odstínech dle vzorníku RAL. Nohy jsou opatřeny rektifikačními šrouby. 
Pracovní deska: vyrobena z laminované dřevotřískové desky tl.18 mm s olepením plastovou hranou o tloušťce 2 mm. Stolová deska je s rámem spojena pomocí závrtných matic a šroubů s metrickým závitem, ABS hrany. Součástí pracovní desky je vestavěný výklopný zásuvkový box obsahující 2x zásuvka (francouzský typ) 110-240V 50/60Hz 10A, 2x port Ethernet (RJ-45) cat5E, 2x nabíjecí USB port: 1x USB-A a 1x USB-C (USB 5V 2.1A)</t>
  </si>
  <si>
    <t xml:space="preserve">Žákovská židle otočná na plynovém pístu s čalouněným sedákem a opěrákem </t>
  </si>
  <si>
    <t>Výškově stavitelná židle s čalouněným sedákem a opěrákem. Sedák i opěrák jsou fixovány do boční kovové konstrukce. Sedák fixován k 5-ti paprskovému kříži se zvedacím mechanismem pomocí plynového pístu.  Pojezd na kolečkách.</t>
  </si>
  <si>
    <t>Skříň úzká</t>
  </si>
  <si>
    <t>900 x 450 x 430 mm (V x Š x H) - tolerance ±5%
Konstrukce: LTD min. 18 mm, lepená konstrukce, 2 mm ABS hrany. Celá konstrukce je zpevněna kovovým profilem 40 x 20 mm v horní a spodní části. Skříň je uzavřena plnými dvířky a úchytkou. Dvě vnitřní stavitelné police.</t>
  </si>
  <si>
    <t>Tabule</t>
  </si>
  <si>
    <t>Keramická tabule</t>
  </si>
  <si>
    <r>
      <rPr>
        <b/>
        <sz val="8"/>
        <rFont val="Trebuchet MS"/>
        <family val="2"/>
        <charset val="238"/>
      </rPr>
      <t>1200 x 1500 mm (V x Š)</t>
    </r>
    <r>
      <rPr>
        <sz val="8"/>
        <rFont val="Trebuchet MS"/>
        <family val="2"/>
        <charset val="238"/>
      </rPr>
      <t xml:space="preserve">
Tabule keramická pro popis fixem, s magnetickým keramickým vysoce odolným povrchem vůči mechanickému i tepelnému poškození, bílá. Rám tabule z hliníkového profilu s plastovými rohy.</t>
    </r>
  </si>
  <si>
    <t>Pojízdný stojan na tabuli</t>
  </si>
  <si>
    <t>Pojízdný stojan na tabuli o rozměrech 1200 x 1500 mm, ocelová konstrukce, bržděná kolečka</t>
  </si>
  <si>
    <t>El. rozvod v katedře</t>
  </si>
  <si>
    <t>CYKY 3x 2,5 mm²; zásuvky 230V, osazení všech prvků.</t>
  </si>
  <si>
    <t>El. rozvod ve stolech žákovských</t>
  </si>
  <si>
    <t>Jazyková laboratoř</t>
  </si>
  <si>
    <t> </t>
  </si>
  <si>
    <t>Katedra multimediální</t>
  </si>
  <si>
    <t>760 x 1600 x 680 mm (V x Š x H) - tolerance ±5%
Učitelská katedra  je opatřena uzamykatelnou skříňkou pro umístění PC a jednou policí pro umístění zesilovače k ozvučení učebny a dalšího drobného příslušenství. Má celosvařovanou konstrukci z jeklových profilů, odolnou práškovou barvu RAL dle výběru a plastové kluzáky pro ochranu podlahy. Deska o rozměrech 130 x 65 cm je opatřena kabelovou průchodkou na kabely od monitoru a klávesnice s myší, barva desky dle výběru. Na stolní desce cca uprostřed je zapuštěná výklopná zásuvka (2x 230V, 2x HDMI, UTP a 1x USBC nabíjecí, 1x USB nabíjecí, volitelně také jack). V části za PC boxem jsou dvojitá záda nebo žlab pro vedení veškeré kabeláže.</t>
  </si>
  <si>
    <t>Tvarovaná 11-ti vrstvá skořepina s částečným čalouněním sedáku a opěráku. Fixace pomocí přítlačné desky formou skrytých závrtných šroubů. Skořepina fixovaná k 5-ti paprskovému kříži se zvedacím mechanismem pomocí plynového pístu. Pojezd na kolečkách. Barevné provedení dle výběru.</t>
  </si>
  <si>
    <t>Žákovské pracoviště</t>
  </si>
  <si>
    <t>Variabilní stůl</t>
  </si>
  <si>
    <t>590-820 x 797 x 586 mm (V x Š x H) - tolerance ±5%
Výškově nastavitelný variabilní stůl. Má zaoblený asymetrický tvar, dá se snadno přemisťovat a sestavovat do různých kompozic. Barva desky a kovových konstrukcí dle výběru.</t>
  </si>
  <si>
    <t>Stohovatelná židle s pérovou konstrukcí a s ergonomicky tvarovaným plastovým šálkem.</t>
  </si>
  <si>
    <t>Stabilní plastová židle s kovovou konstrukcí, sedák šálku je tvořen drážkami, které zajišťují přirozenou cirkulaci vzduchu při delším sezení, opěrák je flexibilní, při opření příjemně pruží, otvor v opěráku umožňuje jednoduché přenášení židle, plastový šálek je omyvatelný a vhodný pro hygienicky náročné provozy, barva kovové konstrukce i barva sedáku dle výběru, stohovatelnost min. 5 ks židlí, nosnost min. 100 kg.</t>
  </si>
  <si>
    <t>Třímístná sedačka</t>
  </si>
  <si>
    <t>440 x 1780 x 680 mm  (V x Š x H )  - tolerance ±5% Třímístná pohovka s hranatým designem na kovových nožkách s hranatým profilem. Sedací plocha je očalouněna v kvalitní potahové látce dle vzorníku, odolném vůči prodření. Barva dle výběru.</t>
  </si>
  <si>
    <t>Čalouněné křeslo</t>
  </si>
  <si>
    <t>440 x 700 x 680 mm  (V x Š x H )  - tolerance ±5% Jednomístné křeslo s hranatým designem na kovových nožkách s hranatým profilem. Sedací plocha je očalouněna v kvalitní potahové látce dle vzorníku, odolném vůči prodření. Barva dle výběru.</t>
  </si>
  <si>
    <t>Dvoumístná sedačka</t>
  </si>
  <si>
    <t>500 x 1100 x 450 mm  (V x Š x H )  - tolerance ±5% Dvoumístná pohovka s hranatým designem na kovových nožkách s hranatým profilem. Sedací plocha je očalouněna v kvalitní potahové látce dle vzorníku, odolném vůči prodření. Barva dle výběru.</t>
  </si>
  <si>
    <t>Konferenční stolek</t>
  </si>
  <si>
    <t>500 x 1100 x 450 mm  (V x Š x H ) - tolerance ±5%
Konstrukce: LTD min. 18 mm, lepená konstrukce, ABS hrany. Nohy 4x kovová podnož. Barevné provedení dle výběru.</t>
  </si>
  <si>
    <t>Regál s boxy na kolečkách I</t>
  </si>
  <si>
    <t>Regál s boxy na kolečkách II</t>
  </si>
  <si>
    <t>Sedací vak</t>
  </si>
  <si>
    <t>Min. 1400 x 1000 x 750 mm
Velký polštář k sezení a relaxaci, materiál - odolný, měkký a pohodlný, výplň - PVC kuličky. Barva dle výběru.</t>
  </si>
  <si>
    <t>Židle se stolečkem na kolečkách</t>
  </si>
  <si>
    <t>920 x 600 x 530 mm (V x Š x H) - tolerance ±5%, výška sedu 49,5 cm
Školní židle s lehce zakřiveným opěradlem. Součástí židle je skládací stůl s možností otáčení o 360º.  Židle jsou opatřeny kolečky o průměru 65 mm, které jsou bez brzd. Židle vybavena dolním úložným prostorem pro snadné uskladnění školních potřeb. Židle je vyrobena z vysoce kvalitního a odolného polypropylenu a opatřen čalouněným sedákem z nehořlavého 100% polyesteru. Součástí je  takéskládací stůl s MDF pracovní deskou, který je otočný o 360º. Vedle pracovního stolku je na kovové konstrukci držák nápoje. Barevné provedení dle výběru.</t>
  </si>
  <si>
    <t>Nahrávací studio, střižna,  přípravná sekce</t>
  </si>
  <si>
    <t>Audio pracovní stůl</t>
  </si>
  <si>
    <t>760 x 3000 x 900 mm (V x Š x H) - tolerance ±5%
Konstrukce: LTD 18 mm, pracovní deska 18 mm s PUR hranou všechny spoje lepené pomocí PUR technologie k získání voděodolnosti, rámová konstrukce v kombinaci nosných bočnic ohýbaný profil plochoovál 50 x 30 mm.
1x Box pro PC š. 300  mm. Dvojitá záda pro vedení veškeré kabeláže. V prostřední části výztužná noha. Kovové prvky budou upraveny vypalovací barvou RAL dle výběru. Možno rozdělit stůl na dvě části. Barevné provedení dle výběru.</t>
  </si>
  <si>
    <t>Ergonomická židle do střižny</t>
  </si>
  <si>
    <t>Kancelářská židle - se synchronním mechanizmem, bederní podpora, výškově nastavitelná hlavová opěrka, sklopná ve 2 osách, výškově, do stran a dopředu/dozadu nastavitelné područky, výškově a dopředu/dozadu nastavitelný sedák, možnost aretace výškově nastavitelné zádové opěrky v různých úhlech, plynulé nastavení odporu houpání, sedák za studena tvarovaná ergonomická pěna, potah textil, záda síťovaná, otočná konstrukce, tvrdá kolečka vhodná i pro koberce, doporučená výška uživatele 160 - 190 cm, nosnost 130 kg. Barva dle výběru.</t>
  </si>
  <si>
    <t>Úložný regál</t>
  </si>
  <si>
    <t>Atypický, přesné rozměry nutno zaměřit, orientační rozměry: 1200-2000 x 9000-9500 x 800 mm (V x Š x H)
Konstrukce: kovová, 5x dřevěná police, včetně zpevňovacích konzol.</t>
  </si>
  <si>
    <t>Konferenční kulatý stolek</t>
  </si>
  <si>
    <t>500 x 1100 x 450 mm  (V x Š x H ) - tolerance ±5%
Kulatý stolek, konstrukce: LTD min. 18 mm, lepená konstrukce, ABS hrany, . Nohy 4x kovová podnož. Barevné provedení dle výběru.</t>
  </si>
  <si>
    <t>JC v Kč bez 
DPH</t>
  </si>
  <si>
    <t>JC v Kč 
s DPH</t>
  </si>
  <si>
    <t>Celkem Kč bez DPH</t>
  </si>
  <si>
    <t>Celkem Kč
s DPH</t>
  </si>
  <si>
    <t>JC v Kč
s DPH</t>
  </si>
  <si>
    <t>Celkem v Kč bez DPH</t>
  </si>
  <si>
    <t>Celkem v Kč
s DPH</t>
  </si>
  <si>
    <t>JC v Kč bez
DPH</t>
  </si>
  <si>
    <t xml:space="preserve"> JC v Kč
s DPH </t>
  </si>
  <si>
    <t xml:space="preserve"> Celkem v Kč
s DPH </t>
  </si>
  <si>
    <t>CELKEM Kč bez DPH</t>
  </si>
  <si>
    <t>CELKEM Kč včetně DPH</t>
  </si>
  <si>
    <t>CELKEM Kčvčetně DPH</t>
  </si>
  <si>
    <t>komplet</t>
  </si>
  <si>
    <t>Veřejná zakázka: Vybavení nábytku - badatelská půda</t>
  </si>
  <si>
    <t>Příloha č. 1 - Specifikace předmětu plnění / příloha smlouvy</t>
  </si>
  <si>
    <t xml:space="preserve">735 x 1045 x 480 (V x Š x H ) - tolerance ±10%
Pojízdný bílý regál s otočnými kolečky a zajišťovacími brzdami. Regál je vyrobený z desky o tloušťce min. 18 mm. Součástí je 8 větších plastových boxů bílé barvy, které jsou zabezpečeny proti vypadnutí.  Boxy jsou uloženy ve dvou sloupcích na krajích. Postřední část regálu je opatřena dvířky s zafrézovaným plastovým madlem fialové barvy. Dvířka jsou z čelní strany polepena samolepící černou tabulovou tapetou. Uvnitř přostřední části jsou dvě policové přihrádky. </t>
  </si>
  <si>
    <t>735 x 1045 x 480 (V x Š x H ) - tolerance ±10%
Pojízdný bílý regál s otočnými kolečky a zajišťovacími brzdami. Regál je vyrobený z desky o tloušťce min. 18 mm. Součástí je 8 menších plastových boxů bílé barvy, které jsou zabezpečeny proti vypadnutí.  Boxy jsou uloženy v jednom sloupci uprostřed. Krajní části regálu jsou opatřeny dvířky s zafrézovaným plastovým madlem fialové barvy. Dvířka jsou z čelní strany polepena samolepící černou tabulovou tapetou. Uvnitř krajních částí jsou policové přihrádky (min. 2).</t>
  </si>
  <si>
    <t>Z důvodu zachování jednotného vzhledu učebny požadujeme dodávku nábytku (židle, stoly, skříně) dle projektové dokumentace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</si>
</sst>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6" formatCode="#,##0\ &quot;Kč&quot;;[Red]\-#,##0\ &quot;Kč&quot;"/>
    <numFmt numFmtId="44" formatCode="_-* #,##0.00\ &quot;Kč&quot;_-;\-* #,##0.00\ &quot;Kč&quot;_-;_-* &quot;-&quot;??\ &quot;Kč&quot;_-;_-@_-"/>
    <numFmt numFmtId="164" formatCode="_-* #,##0\ &quot;Kč&quot;_-;\-* #,##0\ &quot;Kč&quot;_-;_-* &quot;-&quot;??\ &quot;Kč&quot;_-;_-@_-"/>
    <numFmt numFmtId="165" formatCode="#,##0\ &quot;Kč&quot;"/>
    <numFmt numFmtId="166" formatCode="[$-405]General"/>
    <numFmt numFmtId="167" formatCode="&quot; &quot;#,##0.00&quot; Kč &quot;;&quot;-&quot;#,##0.00&quot; Kč &quot;;&quot; -&quot;#&quot; Kč &quot;;&quot; &quot;@&quot; &quot;"/>
    <numFmt numFmtId="168" formatCode="_ * #,##0.00_)&quot;ź&quot;_ ;_ * \(#,##0.00\)&quot;ź&quot;_ ;_ * &quot;-&quot;??_)&quot;ź&quot;_ ;_ @_ "/>
    <numFmt numFmtId="169" formatCode="_ * #,##0.00_)_ź_ ;_ * \(#,##0.00\)_ź_ ;_ * &quot;-&quot;??_)_ź_ ;_ @_ "/>
    <numFmt numFmtId="170" formatCode="#,##0\ &quot;F&quot;;\-#,##0\ &quot;F&quot;"/>
    <numFmt numFmtId="171" formatCode="#,##0\ &quot;F&quot;;[Red]\-#,##0\ &quot;F&quot;"/>
    <numFmt numFmtId="172" formatCode="#,##0.\-"/>
    <numFmt numFmtId="173" formatCode="_-* #,##0\ &quot;zł&quot;_-;\-* #,##0\ &quot;zł&quot;_-;_-* &quot;-&quot;\ &quot;zł&quot;_-;_-@_-"/>
    <numFmt numFmtId="174" formatCode="&quot;$&quot;#,##0\ ;\(&quot;$&quot;#,##0\)"/>
    <numFmt numFmtId="175" formatCode="&quot;$&quot;* #,##0.00;&quot;$&quot;* \-#,##0.00"/>
    <numFmt numFmtId="176" formatCode="&quot;$&quot;#,##0.00_);[Red]\(&quot;$&quot;#,##0.00\)"/>
    <numFmt numFmtId="177" formatCode="0.0%"/>
    <numFmt numFmtId="178" formatCode="#,##0.00\ &quot;Kč&quot;"/>
    <numFmt numFmtId="179" formatCode="#,##0.00\ [$€-1]"/>
  </numFmts>
  <fonts count="75">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9"/>
      <name val="Trebuchet MS"/>
      <family val="2"/>
      <charset val="238"/>
    </font>
    <font>
      <sz val="8"/>
      <name val="Trebuchet MS"/>
      <family val="2"/>
      <charset val="238"/>
    </font>
    <font>
      <sz val="8"/>
      <name val="Verdana"/>
      <family val="2"/>
      <charset val="238"/>
    </font>
    <font>
      <sz val="9"/>
      <name val="Trebuchet MS"/>
      <family val="2"/>
      <charset val="238"/>
    </font>
    <font>
      <b/>
      <sz val="8"/>
      <name val="Verdana"/>
      <family val="2"/>
      <charset val="238"/>
    </font>
    <font>
      <sz val="11"/>
      <color theme="1"/>
      <name val="Verdana"/>
      <family val="2"/>
      <charset val="238"/>
    </font>
    <font>
      <sz val="10"/>
      <name val="Verdana"/>
      <family val="2"/>
      <charset val="238"/>
    </font>
    <font>
      <b/>
      <sz val="9"/>
      <name val="Verdana"/>
      <family val="2"/>
      <charset val="238"/>
    </font>
    <font>
      <b/>
      <i/>
      <sz val="9"/>
      <name val="Verdana"/>
      <family val="2"/>
      <charset val="238"/>
    </font>
    <font>
      <b/>
      <u/>
      <sz val="9"/>
      <name val="Verdana"/>
      <family val="2"/>
      <charset val="238"/>
    </font>
    <font>
      <b/>
      <sz val="11"/>
      <name val="Verdana"/>
      <family val="2"/>
      <charset val="238"/>
    </font>
    <font>
      <b/>
      <i/>
      <sz val="11"/>
      <name val="Verdana"/>
      <family val="2"/>
      <charset val="238"/>
    </font>
    <font>
      <sz val="11"/>
      <name val="Verdana"/>
      <family val="2"/>
      <charset val="238"/>
    </font>
    <font>
      <sz val="10"/>
      <name val="Arial CE"/>
      <charset val="238"/>
    </font>
    <font>
      <b/>
      <sz val="11"/>
      <color theme="1"/>
      <name val="Verdana"/>
      <family val="2"/>
      <charset val="238"/>
    </font>
    <font>
      <b/>
      <sz val="12"/>
      <name val="Verdana"/>
      <family val="2"/>
      <charset val="238"/>
    </font>
    <font>
      <u/>
      <sz val="11"/>
      <name val="Verdana"/>
      <family val="2"/>
      <charset val="238"/>
    </font>
    <font>
      <b/>
      <u/>
      <sz val="11"/>
      <name val="Verdana"/>
      <family val="2"/>
      <charset val="238"/>
    </font>
    <font>
      <b/>
      <sz val="10"/>
      <color indexed="9"/>
      <name val="Verdana"/>
      <family val="2"/>
      <charset val="238"/>
    </font>
    <font>
      <u/>
      <sz val="11"/>
      <color theme="10"/>
      <name val="Calibri"/>
      <family val="2"/>
      <scheme val="minor"/>
    </font>
    <font>
      <sz val="11"/>
      <color theme="0"/>
      <name val="Calibri"/>
      <family val="2"/>
      <scheme val="minor"/>
    </font>
    <font>
      <sz val="11"/>
      <color rgb="FF006100"/>
      <name val="Calibri"/>
      <family val="2"/>
      <charset val="238"/>
      <scheme val="minor"/>
    </font>
    <font>
      <sz val="10"/>
      <name val="Verdana"/>
      <family val="2"/>
      <charset val="238"/>
    </font>
    <font>
      <u/>
      <sz val="10"/>
      <color indexed="12"/>
      <name val="Arial CE"/>
      <charset val="238"/>
    </font>
    <font>
      <u/>
      <sz val="10"/>
      <color indexed="12"/>
      <name val="Verdana"/>
      <family val="2"/>
      <charset val="238"/>
    </font>
    <font>
      <sz val="11"/>
      <color indexed="8"/>
      <name val="Calibri"/>
      <family val="2"/>
      <charset val="238"/>
    </font>
    <font>
      <sz val="10"/>
      <name val="Arial"/>
      <family val="2"/>
      <charset val="238"/>
    </font>
    <font>
      <b/>
      <sz val="10"/>
      <name val="Arial"/>
      <family val="2"/>
      <charset val="238"/>
    </font>
    <font>
      <sz val="8"/>
      <name val="Arial CE"/>
      <charset val="238"/>
    </font>
    <font>
      <sz val="10"/>
      <name val="MS Sans Serif"/>
      <family val="2"/>
      <charset val="238"/>
    </font>
    <font>
      <sz val="10"/>
      <color indexed="8"/>
      <name val="Arial"/>
      <family val="2"/>
    </font>
    <font>
      <sz val="10"/>
      <name val="Geneva"/>
      <family val="2"/>
    </font>
    <font>
      <b/>
      <sz val="11"/>
      <name val="Arial CE"/>
      <family val="2"/>
      <charset val="238"/>
    </font>
    <font>
      <sz val="10"/>
      <name val="Arial"/>
      <family val="2"/>
    </font>
    <font>
      <b/>
      <sz val="8"/>
      <name val="Arial"/>
      <family val="2"/>
      <charset val="238"/>
    </font>
    <font>
      <sz val="10"/>
      <color indexed="12"/>
      <name val="Arial"/>
      <family val="2"/>
    </font>
    <font>
      <sz val="8"/>
      <name val="Arial"/>
      <family val="2"/>
    </font>
    <font>
      <b/>
      <sz val="12"/>
      <name val="Arial"/>
      <family val="2"/>
    </font>
    <font>
      <b/>
      <sz val="9"/>
      <color indexed="16"/>
      <name val="SwitzerlandCondensed"/>
    </font>
    <font>
      <u/>
      <sz val="8"/>
      <color indexed="12"/>
      <name val="Times New Roman"/>
      <family val="1"/>
      <charset val="238"/>
    </font>
    <font>
      <sz val="10"/>
      <color indexed="14"/>
      <name val="Arial"/>
      <family val="2"/>
    </font>
    <font>
      <sz val="10"/>
      <name val="Arial Narrow"/>
      <family val="2"/>
      <charset val="238"/>
    </font>
    <font>
      <sz val="10"/>
      <name val="Times New Roman"/>
      <family val="1"/>
      <charset val="238"/>
    </font>
    <font>
      <b/>
      <sz val="9"/>
      <name val="Arial"/>
      <family val="2"/>
      <charset val="238"/>
    </font>
    <font>
      <sz val="10"/>
      <name val="Arial CE"/>
      <family val="2"/>
      <charset val="238"/>
    </font>
    <font>
      <sz val="10"/>
      <name val="Helv"/>
    </font>
    <font>
      <b/>
      <sz val="16"/>
      <name val="AT*Carleton"/>
      <charset val="2"/>
    </font>
    <font>
      <sz val="11"/>
      <color rgb="FF000000"/>
      <name val="Calibri"/>
      <family val="2"/>
      <charset val="238"/>
    </font>
    <font>
      <u/>
      <sz val="11"/>
      <color theme="10"/>
      <name val="Calibri"/>
      <family val="2"/>
      <charset val="238"/>
      <scheme val="minor"/>
    </font>
    <font>
      <sz val="10"/>
      <color rgb="FFFF0000"/>
      <name val="Arial"/>
      <family val="2"/>
      <charset val="238"/>
    </font>
    <font>
      <sz val="10"/>
      <color rgb="FF00B050"/>
      <name val="Arial"/>
      <family val="2"/>
      <charset val="238"/>
    </font>
    <font>
      <sz val="11"/>
      <name val="Calibri"/>
      <family val="2"/>
      <charset val="238"/>
      <scheme val="minor"/>
    </font>
    <font>
      <sz val="10"/>
      <color rgb="FF000000"/>
      <name val="Arial"/>
      <family val="2"/>
      <charset val="238"/>
    </font>
    <font>
      <sz val="11"/>
      <color rgb="FF9C6500"/>
      <name val="Calibri"/>
      <family val="2"/>
      <charset val="238"/>
      <scheme val="minor"/>
    </font>
    <font>
      <sz val="11"/>
      <color theme="4" tint="-0.499984740745262"/>
      <name val="Calibri"/>
      <family val="2"/>
      <charset val="238"/>
      <scheme val="minor"/>
    </font>
    <font>
      <sz val="10"/>
      <color rgb="FF00B0F0"/>
      <name val="Arial"/>
      <family val="2"/>
      <charset val="238"/>
    </font>
    <font>
      <sz val="10"/>
      <color rgb="FFFF33CC"/>
      <name val="Arial"/>
      <family val="2"/>
      <charset val="238"/>
    </font>
    <font>
      <b/>
      <sz val="10"/>
      <color theme="0"/>
      <name val="Verdana"/>
      <family val="2"/>
      <charset val="238"/>
    </font>
    <font>
      <b/>
      <sz val="8"/>
      <name val="Trebuchet MS"/>
      <family val="2"/>
      <charset val="238"/>
    </font>
    <font>
      <b/>
      <sz val="15"/>
      <color theme="0"/>
      <name val="Verdana"/>
      <family val="2"/>
      <charset val="238"/>
    </font>
    <font>
      <sz val="8"/>
      <color indexed="8"/>
      <name val="Trebuchet MS"/>
      <family val="2"/>
      <charset val="238"/>
    </font>
    <font>
      <sz val="8"/>
      <color rgb="FFFF0000"/>
      <name val="Verdana"/>
      <family val="2"/>
      <charset val="238"/>
    </font>
    <font>
      <b/>
      <sz val="15"/>
      <color rgb="FFFFFFFF"/>
      <name val="Verdana"/>
      <family val="2"/>
      <charset val="238"/>
    </font>
    <font>
      <b/>
      <sz val="10"/>
      <color rgb="FFFFFFFF"/>
      <name val="Verdana"/>
      <family val="2"/>
      <charset val="238"/>
    </font>
    <font>
      <sz val="8"/>
      <color rgb="FF000000"/>
      <name val="Trebuchet MS"/>
      <family val="2"/>
      <charset val="238"/>
    </font>
    <font>
      <sz val="9"/>
      <color rgb="FF000000"/>
      <name val="Calibri"/>
      <family val="2"/>
    </font>
    <font>
      <sz val="11"/>
      <color rgb="FF000000"/>
      <name val="Verdana"/>
      <family val="2"/>
      <charset val="238"/>
    </font>
    <font>
      <b/>
      <sz val="11"/>
      <color rgb="FF000000"/>
      <name val="Verdana"/>
      <family val="2"/>
      <charset val="238"/>
    </font>
    <font>
      <sz val="11"/>
      <color rgb="FF000000"/>
      <name val="Calibri"/>
      <family val="2"/>
    </font>
  </fonts>
  <fills count="17">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indexed="22"/>
        <bgColor indexed="64"/>
      </patternFill>
    </fill>
    <fill>
      <patternFill patternType="solid">
        <fgColor indexed="26"/>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2" tint="-0.24994659260841701"/>
        <bgColor rgb="FF92D050"/>
      </patternFill>
    </fill>
    <fill>
      <patternFill patternType="solid">
        <fgColor rgb="FFFFC000"/>
        <bgColor indexed="64"/>
      </patternFill>
    </fill>
    <fill>
      <patternFill patternType="solid">
        <fgColor rgb="FF0070C0"/>
        <bgColor indexed="64"/>
      </patternFill>
    </fill>
    <fill>
      <patternFill patternType="solid">
        <fgColor rgb="FF0070C0"/>
        <bgColor rgb="FF000000"/>
      </patternFill>
    </fill>
    <fill>
      <patternFill patternType="solid">
        <fgColor rgb="FFBFBFBF"/>
        <bgColor rgb="FF000000"/>
      </patternFill>
    </fill>
    <fill>
      <patternFill patternType="solid">
        <fgColor theme="0"/>
        <bgColor indexed="64"/>
      </patternFill>
    </fill>
    <fill>
      <patternFill patternType="solid">
        <fgColor theme="4" tint="0.79998168889431442"/>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rgb="FF000000"/>
      </bottom>
      <diagonal/>
    </border>
    <border>
      <left/>
      <right style="thin">
        <color indexed="64"/>
      </right>
      <top/>
      <bottom style="medium">
        <color rgb="FF000000"/>
      </bottom>
      <diagonal/>
    </border>
    <border>
      <left/>
      <right style="medium">
        <color indexed="64"/>
      </right>
      <top/>
      <bottom style="medium">
        <color rgb="FF000000"/>
      </bottom>
      <diagonal/>
    </border>
  </borders>
  <cellStyleXfs count="467">
    <xf numFmtId="0" fontId="0" fillId="0" borderId="0"/>
    <xf numFmtId="44" fontId="5" fillId="0" borderId="0" applyFont="0" applyFill="0" applyBorder="0" applyAlignment="0" applyProtection="0"/>
    <xf numFmtId="0" fontId="8" fillId="0" borderId="0"/>
    <xf numFmtId="0" fontId="4" fillId="0" borderId="0"/>
    <xf numFmtId="0" fontId="12" fillId="0" borderId="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0" fontId="12" fillId="0" borderId="0"/>
    <xf numFmtId="0" fontId="12" fillId="0" borderId="0"/>
    <xf numFmtId="0" fontId="19" fillId="0" borderId="0"/>
    <xf numFmtId="0" fontId="8" fillId="0" borderId="0"/>
    <xf numFmtId="0" fontId="12" fillId="0" borderId="0"/>
    <xf numFmtId="0" fontId="8" fillId="0" borderId="0"/>
    <xf numFmtId="0" fontId="8" fillId="0" borderId="0"/>
    <xf numFmtId="0" fontId="8" fillId="0" borderId="0"/>
    <xf numFmtId="0" fontId="12" fillId="0" borderId="0"/>
    <xf numFmtId="0" fontId="12" fillId="0" borderId="0"/>
    <xf numFmtId="44" fontId="8" fillId="0" borderId="0" applyFont="0" applyFill="0" applyBorder="0" applyAlignment="0" applyProtection="0"/>
    <xf numFmtId="44" fontId="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8" fillId="0" borderId="0"/>
    <xf numFmtId="0" fontId="4" fillId="0" borderId="0"/>
    <xf numFmtId="44" fontId="12" fillId="0" borderId="0" applyFont="0" applyFill="0" applyBorder="0" applyAlignment="0" applyProtection="0"/>
    <xf numFmtId="0" fontId="28" fillId="0" borderId="0"/>
    <xf numFmtId="168" fontId="35" fillId="0" borderId="0" applyFill="0" applyBorder="0" applyAlignment="0"/>
    <xf numFmtId="169" fontId="35" fillId="0" borderId="0" applyFill="0" applyBorder="0" applyAlignment="0"/>
    <xf numFmtId="170" fontId="35" fillId="0" borderId="0" applyFill="0" applyBorder="0" applyAlignment="0"/>
    <xf numFmtId="171" fontId="35" fillId="0" borderId="0" applyFill="0" applyBorder="0" applyAlignment="0"/>
    <xf numFmtId="0" fontId="36" fillId="0" borderId="0" applyFill="0" applyBorder="0" applyAlignment="0"/>
    <xf numFmtId="168" fontId="35" fillId="0" borderId="0" applyFill="0" applyBorder="0" applyAlignment="0"/>
    <xf numFmtId="0" fontId="36" fillId="0" borderId="0" applyFill="0" applyBorder="0" applyAlignment="0"/>
    <xf numFmtId="169" fontId="35" fillId="0" borderId="0" applyFill="0" applyBorder="0" applyAlignment="0"/>
    <xf numFmtId="38" fontId="37" fillId="0" borderId="0" applyFont="0" applyFill="0" applyBorder="0" applyAlignment="0" applyProtection="0"/>
    <xf numFmtId="40" fontId="37" fillId="0" borderId="0" applyFont="0" applyFill="0" applyBorder="0" applyAlignment="0" applyProtection="0"/>
    <xf numFmtId="172" fontId="38" fillId="0" borderId="0"/>
    <xf numFmtId="0" fontId="39" fillId="0" borderId="0" applyFont="0" applyFill="0" applyBorder="0" applyAlignment="0" applyProtection="0"/>
    <xf numFmtId="168" fontId="35" fillId="0" borderId="0" applyFont="0" applyFill="0" applyBorder="0" applyAlignment="0" applyProtection="0"/>
    <xf numFmtId="173" fontId="35" fillId="0" borderId="0" applyFont="0" applyFill="0" applyBorder="0" applyAlignment="0" applyProtection="0"/>
    <xf numFmtId="0" fontId="39" fillId="0" borderId="0" applyFont="0" applyFill="0" applyBorder="0" applyAlignment="0" applyProtection="0"/>
    <xf numFmtId="169" fontId="35" fillId="0" borderId="0" applyFont="0" applyFill="0" applyBorder="0" applyAlignment="0" applyProtection="0"/>
    <xf numFmtId="0" fontId="39" fillId="0" borderId="0" applyFont="0" applyFill="0" applyBorder="0" applyAlignment="0" applyProtection="0"/>
    <xf numFmtId="174" fontId="32" fillId="0" borderId="0" applyFont="0" applyFill="0" applyBorder="0" applyAlignment="0" applyProtection="0"/>
    <xf numFmtId="14" fontId="36" fillId="0" borderId="0" applyFill="0" applyBorder="0" applyAlignment="0"/>
    <xf numFmtId="9" fontId="32" fillId="0" borderId="0"/>
    <xf numFmtId="38" fontId="37" fillId="0" borderId="0" applyFont="0" applyFill="0" applyBorder="0" applyAlignment="0" applyProtection="0"/>
    <xf numFmtId="40" fontId="37" fillId="0" borderId="0" applyFont="0" applyFill="0" applyBorder="0" applyAlignment="0" applyProtection="0"/>
    <xf numFmtId="0" fontId="40" fillId="0" borderId="0" applyNumberFormat="0"/>
    <xf numFmtId="168" fontId="35" fillId="0" borderId="0" applyFill="0" applyBorder="0" applyAlignment="0"/>
    <xf numFmtId="169" fontId="35" fillId="0" borderId="0" applyFill="0" applyBorder="0" applyAlignment="0"/>
    <xf numFmtId="168" fontId="35" fillId="0" borderId="0" applyFill="0" applyBorder="0" applyAlignment="0"/>
    <xf numFmtId="0" fontId="41" fillId="0" borderId="0" applyFill="0" applyBorder="0" applyAlignment="0"/>
    <xf numFmtId="169" fontId="35" fillId="0" borderId="0" applyFill="0" applyBorder="0" applyAlignment="0"/>
    <xf numFmtId="167" fontId="53" fillId="0" borderId="0"/>
    <xf numFmtId="166" fontId="53" fillId="0" borderId="0"/>
    <xf numFmtId="38" fontId="42" fillId="5" borderId="0" applyNumberFormat="0" applyBorder="0" applyAlignment="0" applyProtection="0"/>
    <xf numFmtId="0" fontId="43" fillId="0" borderId="18" applyNumberFormat="0" applyAlignment="0" applyProtection="0">
      <alignment horizontal="left" vertical="center"/>
    </xf>
    <xf numFmtId="0" fontId="43" fillId="0" borderId="26">
      <alignment horizontal="left" vertical="center"/>
    </xf>
    <xf numFmtId="0" fontId="44" fillId="0" borderId="5" applyBorder="0"/>
    <xf numFmtId="0" fontId="45"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5"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54" fillId="0" borderId="0" applyNumberFormat="0" applyFill="0" applyBorder="0" applyAlignment="0" applyProtection="0"/>
    <xf numFmtId="10" fontId="42" fillId="6" borderId="11" applyNumberFormat="0" applyBorder="0" applyAlignment="0" applyProtection="0"/>
    <xf numFmtId="168" fontId="35" fillId="0" borderId="0" applyFill="0" applyBorder="0" applyAlignment="0"/>
    <xf numFmtId="169" fontId="35" fillId="0" borderId="0" applyFill="0" applyBorder="0" applyAlignment="0"/>
    <xf numFmtId="168" fontId="35" fillId="0" borderId="0" applyFill="0" applyBorder="0" applyAlignment="0"/>
    <xf numFmtId="0" fontId="46" fillId="0" borderId="0" applyFill="0" applyBorder="0" applyAlignment="0"/>
    <xf numFmtId="169" fontId="35" fillId="0" borderId="0" applyFill="0" applyBorder="0" applyAlignment="0"/>
    <xf numFmtId="175" fontId="47" fillId="0" borderId="0"/>
    <xf numFmtId="0" fontId="33" fillId="0" borderId="0" applyNumberFormat="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34" fillId="0" borderId="0" applyFont="0" applyFill="0" applyBorder="0" applyAlignment="0" applyProtection="0"/>
    <xf numFmtId="44" fontId="8" fillId="0" borderId="0" applyFont="0" applyFill="0" applyBorder="0" applyAlignment="0" applyProtection="0"/>
    <xf numFmtId="176" fontId="37" fillId="0" borderId="0" applyFont="0" applyFill="0" applyBorder="0" applyAlignment="0" applyProtection="0"/>
    <xf numFmtId="176" fontId="37" fillId="0" borderId="0" applyFont="0" applyFill="0" applyBorder="0" applyAlignment="0" applyProtection="0"/>
    <xf numFmtId="0" fontId="48" fillId="0" borderId="0"/>
    <xf numFmtId="0" fontId="32" fillId="0" borderId="0"/>
    <xf numFmtId="0" fontId="12" fillId="0" borderId="0"/>
    <xf numFmtId="0" fontId="12" fillId="0" borderId="0"/>
    <xf numFmtId="0" fontId="39" fillId="0" borderId="0"/>
    <xf numFmtId="0" fontId="12" fillId="0" borderId="0"/>
    <xf numFmtId="0" fontId="39" fillId="0" borderId="0"/>
    <xf numFmtId="0" fontId="32" fillId="0" borderId="0"/>
    <xf numFmtId="0" fontId="8" fillId="0" borderId="0"/>
    <xf numFmtId="0" fontId="32"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5" fillId="0" borderId="0"/>
    <xf numFmtId="0" fontId="5" fillId="0" borderId="0"/>
    <xf numFmtId="0" fontId="5" fillId="0" borderId="0"/>
    <xf numFmtId="0" fontId="5" fillId="0" borderId="0"/>
    <xf numFmtId="0" fontId="3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0" fontId="12" fillId="0" borderId="0"/>
    <xf numFmtId="0" fontId="12" fillId="0" borderId="0"/>
    <xf numFmtId="0" fontId="3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0" fontId="8" fillId="0" borderId="0"/>
    <xf numFmtId="0" fontId="1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9" fillId="0" borderId="0"/>
    <xf numFmtId="0" fontId="12" fillId="0" borderId="0"/>
    <xf numFmtId="0" fontId="12" fillId="0" borderId="0"/>
    <xf numFmtId="0" fontId="39" fillId="0" borderId="0"/>
    <xf numFmtId="0" fontId="3" fillId="0" borderId="0"/>
    <xf numFmtId="0" fontId="39" fillId="0" borderId="0"/>
    <xf numFmtId="0" fontId="12" fillId="0" borderId="0"/>
    <xf numFmtId="0" fontId="8" fillId="0" borderId="0"/>
    <xf numFmtId="0" fontId="8" fillId="0" borderId="0"/>
    <xf numFmtId="0" fontId="8" fillId="0" borderId="0"/>
    <xf numFmtId="0" fontId="8" fillId="0" borderId="0"/>
    <xf numFmtId="0" fontId="8" fillId="0" borderId="0"/>
    <xf numFmtId="0" fontId="39" fillId="0" borderId="0"/>
    <xf numFmtId="0" fontId="12" fillId="0" borderId="0"/>
    <xf numFmtId="0" fontId="12" fillId="0" borderId="0"/>
    <xf numFmtId="0" fontId="39" fillId="0" borderId="0"/>
    <xf numFmtId="0" fontId="49" fillId="0" borderId="0"/>
    <xf numFmtId="177" fontId="35" fillId="0" borderId="0" applyFont="0" applyFill="0" applyBorder="0" applyAlignment="0" applyProtection="0"/>
    <xf numFmtId="0" fontId="50" fillId="0" borderId="0"/>
    <xf numFmtId="9" fontId="34" fillId="0" borderId="0" applyFont="0" applyFill="0" applyBorder="0" applyAlignment="0" applyProtection="0"/>
    <xf numFmtId="0" fontId="51" fillId="0" borderId="0"/>
    <xf numFmtId="0" fontId="52" fillId="0" borderId="0"/>
    <xf numFmtId="0" fontId="49" fillId="0" borderId="0"/>
    <xf numFmtId="0" fontId="12" fillId="0" borderId="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34" fillId="0" borderId="0" applyFont="0" applyFill="0" applyBorder="0" applyAlignment="0" applyProtection="0"/>
    <xf numFmtId="44" fontId="8" fillId="0" borderId="0" applyFont="0" applyFill="0" applyBorder="0" applyAlignment="0" applyProtection="0"/>
    <xf numFmtId="0" fontId="12" fillId="0" borderId="0"/>
    <xf numFmtId="0" fontId="12" fillId="0" borderId="0"/>
    <xf numFmtId="0" fontId="12" fillId="0" borderId="0"/>
    <xf numFmtId="0" fontId="3" fillId="0" borderId="0"/>
    <xf numFmtId="0" fontId="8" fillId="0" borderId="0"/>
    <xf numFmtId="0" fontId="8" fillId="0" borderId="0"/>
    <xf numFmtId="0" fontId="8" fillId="0" borderId="0"/>
    <xf numFmtId="0" fontId="12" fillId="0" borderId="0"/>
    <xf numFmtId="0" fontId="1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12" fillId="0" borderId="0"/>
    <xf numFmtId="0" fontId="12" fillId="0" borderId="0"/>
    <xf numFmtId="0" fontId="12" fillId="0" borderId="0"/>
    <xf numFmtId="0" fontId="3" fillId="0" borderId="0"/>
    <xf numFmtId="0" fontId="32" fillId="0" borderId="0"/>
    <xf numFmtId="0" fontId="3" fillId="0" borderId="0"/>
    <xf numFmtId="0" fontId="32" fillId="0" borderId="0"/>
    <xf numFmtId="0" fontId="3" fillId="0" borderId="0"/>
    <xf numFmtId="0" fontId="3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2" fillId="0" borderId="0"/>
    <xf numFmtId="179" fontId="32" fillId="0" borderId="0"/>
    <xf numFmtId="179" fontId="3" fillId="0" borderId="0"/>
    <xf numFmtId="179" fontId="3" fillId="0" borderId="0"/>
    <xf numFmtId="179" fontId="12" fillId="0" borderId="0"/>
    <xf numFmtId="179" fontId="3" fillId="0" borderId="0"/>
    <xf numFmtId="179" fontId="3" fillId="0" borderId="0"/>
    <xf numFmtId="179" fontId="3" fillId="0" borderId="0"/>
    <xf numFmtId="179" fontId="32" fillId="0" borderId="0"/>
    <xf numFmtId="179" fontId="3" fillId="0" borderId="0"/>
    <xf numFmtId="179" fontId="32" fillId="0" borderId="0"/>
    <xf numFmtId="179" fontId="3" fillId="0" borderId="0"/>
    <xf numFmtId="179" fontId="3" fillId="0" borderId="0"/>
    <xf numFmtId="179" fontId="3" fillId="0" borderId="0"/>
    <xf numFmtId="179" fontId="3" fillId="0" borderId="0"/>
    <xf numFmtId="178" fontId="57" fillId="4" borderId="11" applyNumberFormat="0" applyBorder="0" applyAlignment="0" applyProtection="0">
      <alignment horizontal="center" vertical="center" wrapText="1"/>
    </xf>
    <xf numFmtId="178" fontId="57" fillId="11" borderId="11" applyNumberFormat="0" applyBorder="0" applyProtection="0">
      <alignment horizontal="center" vertical="center" wrapText="1"/>
    </xf>
    <xf numFmtId="178" fontId="27" fillId="7" borderId="34" applyNumberFormat="0" applyBorder="0" applyProtection="0">
      <alignment horizontal="center" vertical="center" wrapText="1"/>
    </xf>
    <xf numFmtId="178" fontId="59" fillId="8" borderId="33">
      <alignment horizontal="center" vertical="center" wrapText="1"/>
    </xf>
    <xf numFmtId="178" fontId="60" fillId="9" borderId="11">
      <alignment horizontal="center" vertical="center" wrapText="1"/>
    </xf>
    <xf numFmtId="178" fontId="58" fillId="10" borderId="11">
      <alignment horizontal="center" vertical="center" wrapText="1"/>
    </xf>
    <xf numFmtId="179" fontId="56" fillId="0" borderId="33">
      <alignment wrapText="1"/>
    </xf>
    <xf numFmtId="179" fontId="55" fillId="0" borderId="33">
      <alignment wrapText="1"/>
    </xf>
    <xf numFmtId="179" fontId="61" fillId="0" borderId="33">
      <alignment wrapText="1"/>
    </xf>
    <xf numFmtId="178" fontId="62" fillId="0" borderId="11" applyNumberFormat="0">
      <alignment horizontal="right" wrapText="1"/>
    </xf>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44" fontId="3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34" fillId="0" borderId="0" applyFont="0" applyFill="0" applyBorder="0" applyAlignment="0" applyProtection="0"/>
    <xf numFmtId="44" fontId="8" fillId="0" borderId="0" applyFont="0" applyFill="0" applyBorder="0" applyAlignment="0" applyProtection="0"/>
    <xf numFmtId="0" fontId="2" fillId="0" borderId="0"/>
    <xf numFmtId="0" fontId="2" fillId="0" borderId="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34" fillId="0" borderId="0" applyFont="0" applyFill="0" applyBorder="0" applyAlignment="0" applyProtection="0"/>
    <xf numFmtId="44" fontId="8" fillId="0" borderId="0" applyFont="0" applyFill="0" applyBorder="0" applyAlignment="0" applyProtection="0"/>
    <xf numFmtId="0" fontId="1" fillId="0" borderId="0"/>
    <xf numFmtId="0" fontId="1" fillId="0" borderId="0"/>
    <xf numFmtId="0" fontId="25" fillId="0" borderId="0" applyNumberFormat="0" applyFill="0" applyBorder="0" applyAlignment="0" applyProtection="0"/>
  </cellStyleXfs>
  <cellXfs count="186">
    <xf numFmtId="0" fontId="0" fillId="0" borderId="0" xfId="0"/>
    <xf numFmtId="165" fontId="6" fillId="0" borderId="0" xfId="0" applyNumberFormat="1" applyFont="1"/>
    <xf numFmtId="0" fontId="9" fillId="0" borderId="0" xfId="0" applyFont="1"/>
    <xf numFmtId="0" fontId="9" fillId="0" borderId="0" xfId="0" applyFont="1" applyAlignment="1">
      <alignment horizontal="center"/>
    </xf>
    <xf numFmtId="0" fontId="10" fillId="0" borderId="8" xfId="0" applyFont="1" applyBorder="1" applyAlignment="1">
      <alignment horizontal="center"/>
    </xf>
    <xf numFmtId="0" fontId="10" fillId="0" borderId="8" xfId="0" applyFont="1" applyBorder="1" applyAlignment="1">
      <alignment horizontal="center" vertical="center" wrapText="1"/>
    </xf>
    <xf numFmtId="0" fontId="8" fillId="0" borderId="10" xfId="0" applyFont="1" applyBorder="1" applyAlignment="1">
      <alignment horizontal="left" vertical="center" wrapText="1"/>
    </xf>
    <xf numFmtId="0" fontId="21" fillId="2" borderId="1" xfId="0" applyFont="1" applyFill="1" applyBorder="1" applyAlignment="1" applyProtection="1">
      <alignment horizontal="left" vertical="center"/>
      <protection locked="0"/>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14" fillId="0" borderId="0" xfId="0" applyFont="1" applyAlignment="1">
      <alignment horizontal="left"/>
    </xf>
    <xf numFmtId="0" fontId="15" fillId="0" borderId="0" xfId="0" applyFont="1" applyAlignment="1">
      <alignment horizontal="center"/>
    </xf>
    <xf numFmtId="164" fontId="15" fillId="0" borderId="0" xfId="0" applyNumberFormat="1" applyFont="1" applyAlignment="1">
      <alignment horizontal="center"/>
    </xf>
    <xf numFmtId="0" fontId="16" fillId="0" borderId="8" xfId="0" applyFont="1" applyBorder="1" applyAlignment="1">
      <alignment horizontal="center" vertical="center"/>
    </xf>
    <xf numFmtId="164" fontId="16" fillId="0" borderId="8" xfId="1" applyNumberFormat="1" applyFont="1" applyBorder="1" applyAlignment="1">
      <alignment horizontal="center" vertical="center"/>
    </xf>
    <xf numFmtId="164" fontId="16" fillId="0" borderId="9" xfId="0" applyNumberFormat="1" applyFont="1" applyBorder="1" applyAlignment="1">
      <alignment horizontal="center" vertical="center"/>
    </xf>
    <xf numFmtId="0" fontId="18" fillId="0" borderId="14" xfId="0" applyFont="1" applyBorder="1" applyAlignment="1">
      <alignment horizontal="center"/>
    </xf>
    <xf numFmtId="165" fontId="18" fillId="0" borderId="14" xfId="0" applyNumberFormat="1" applyFont="1" applyBorder="1" applyAlignment="1">
      <alignment horizontal="right"/>
    </xf>
    <xf numFmtId="165" fontId="18" fillId="0" borderId="11" xfId="0" applyNumberFormat="1" applyFont="1" applyBorder="1" applyAlignment="1">
      <alignment horizontal="right"/>
    </xf>
    <xf numFmtId="0" fontId="18" fillId="0" borderId="11" xfId="0" applyFont="1" applyBorder="1" applyAlignment="1">
      <alignment horizontal="center"/>
    </xf>
    <xf numFmtId="0" fontId="16" fillId="0" borderId="0" xfId="0" applyFont="1"/>
    <xf numFmtId="164" fontId="17" fillId="0" borderId="0" xfId="1" applyNumberFormat="1" applyFont="1" applyFill="1" applyBorder="1" applyAlignment="1">
      <alignment horizontal="center"/>
    </xf>
    <xf numFmtId="164" fontId="16" fillId="0" borderId="0" xfId="0" applyNumberFormat="1" applyFont="1"/>
    <xf numFmtId="0" fontId="16" fillId="2" borderId="17" xfId="0" applyFont="1" applyFill="1" applyBorder="1"/>
    <xf numFmtId="164" fontId="17" fillId="2" borderId="18" xfId="1" applyNumberFormat="1" applyFont="1" applyFill="1" applyBorder="1" applyAlignment="1">
      <alignment horizontal="center"/>
    </xf>
    <xf numFmtId="165" fontId="16" fillId="2" borderId="19" xfId="0" applyNumberFormat="1" applyFont="1" applyFill="1" applyBorder="1"/>
    <xf numFmtId="0" fontId="13" fillId="0" borderId="0" xfId="0" applyFont="1"/>
    <xf numFmtId="0" fontId="13" fillId="0" borderId="0" xfId="0" applyFont="1" applyAlignment="1">
      <alignment horizontal="center"/>
    </xf>
    <xf numFmtId="165" fontId="13" fillId="0" borderId="0" xfId="0" applyNumberFormat="1" applyFont="1"/>
    <xf numFmtId="0" fontId="16" fillId="2" borderId="23" xfId="0" applyFont="1" applyFill="1" applyBorder="1" applyAlignment="1">
      <alignment horizontal="left"/>
    </xf>
    <xf numFmtId="0" fontId="18" fillId="2" borderId="24" xfId="0" applyFont="1" applyFill="1" applyBorder="1" applyAlignment="1">
      <alignment horizontal="center"/>
    </xf>
    <xf numFmtId="165" fontId="16" fillId="2" borderId="24" xfId="0" applyNumberFormat="1" applyFont="1" applyFill="1" applyBorder="1" applyAlignment="1">
      <alignment horizontal="right"/>
    </xf>
    <xf numFmtId="0" fontId="11" fillId="0" borderId="0" xfId="0" applyFont="1"/>
    <xf numFmtId="0" fontId="11" fillId="3" borderId="26" xfId="0" applyFont="1" applyFill="1" applyBorder="1"/>
    <xf numFmtId="0" fontId="16" fillId="3" borderId="27" xfId="0" applyFont="1" applyFill="1" applyBorder="1"/>
    <xf numFmtId="0" fontId="11" fillId="3" borderId="28" xfId="0" applyFont="1" applyFill="1" applyBorder="1"/>
    <xf numFmtId="0" fontId="22" fillId="0" borderId="20" xfId="3" applyFont="1" applyBorder="1" applyAlignment="1">
      <alignment vertical="center" wrapText="1"/>
    </xf>
    <xf numFmtId="0" fontId="16" fillId="3" borderId="29" xfId="0" applyFont="1" applyFill="1" applyBorder="1"/>
    <xf numFmtId="0" fontId="23" fillId="0" borderId="20" xfId="3" applyFont="1" applyBorder="1" applyAlignment="1">
      <alignment vertical="center" wrapText="1"/>
    </xf>
    <xf numFmtId="0" fontId="16" fillId="3" borderId="30" xfId="0" applyFont="1" applyFill="1" applyBorder="1"/>
    <xf numFmtId="0" fontId="11" fillId="3" borderId="31" xfId="0" applyFont="1" applyFill="1" applyBorder="1"/>
    <xf numFmtId="0" fontId="16" fillId="0" borderId="7" xfId="0" applyFont="1" applyBorder="1" applyAlignment="1">
      <alignment horizontal="center" vertical="center"/>
    </xf>
    <xf numFmtId="0" fontId="26" fillId="0" borderId="0" xfId="0" applyFont="1"/>
    <xf numFmtId="0" fontId="8" fillId="0" borderId="11" xfId="0" applyFont="1" applyBorder="1" applyAlignment="1">
      <alignment horizontal="center" vertical="center"/>
    </xf>
    <xf numFmtId="165" fontId="8" fillId="0" borderId="11" xfId="0" applyNumberFormat="1" applyFont="1" applyBorder="1" applyAlignment="1">
      <alignment horizontal="right" vertical="center"/>
    </xf>
    <xf numFmtId="0" fontId="0" fillId="0" borderId="0" xfId="0" applyAlignment="1">
      <alignment wrapText="1"/>
    </xf>
    <xf numFmtId="0" fontId="63" fillId="12" borderId="32" xfId="0" applyFont="1" applyFill="1" applyBorder="1" applyAlignment="1">
      <alignment horizontal="left"/>
    </xf>
    <xf numFmtId="0" fontId="63" fillId="12" borderId="35" xfId="0" applyFont="1" applyFill="1" applyBorder="1" applyAlignment="1">
      <alignment horizontal="left"/>
    </xf>
    <xf numFmtId="0" fontId="8" fillId="0" borderId="35" xfId="0" applyFont="1" applyBorder="1" applyAlignment="1">
      <alignment horizontal="center" vertical="center"/>
    </xf>
    <xf numFmtId="0" fontId="0" fillId="0" borderId="0" xfId="0" applyAlignment="1">
      <alignment horizontal="left" indent="1"/>
    </xf>
    <xf numFmtId="0" fontId="7" fillId="0" borderId="11" xfId="0" applyFont="1" applyBorder="1" applyAlignment="1">
      <alignment horizontal="left" vertical="center" wrapText="1" indent="1"/>
    </xf>
    <xf numFmtId="0" fontId="11" fillId="3" borderId="28" xfId="0" applyFont="1" applyFill="1" applyBorder="1" applyAlignment="1">
      <alignment horizontal="left" indent="1"/>
    </xf>
    <xf numFmtId="0" fontId="11" fillId="0" borderId="0" xfId="0" applyFont="1" applyAlignment="1">
      <alignment horizontal="left" indent="1"/>
    </xf>
    <xf numFmtId="0" fontId="11" fillId="3" borderId="26" xfId="0" applyFont="1" applyFill="1" applyBorder="1" applyAlignment="1">
      <alignment horizontal="left" indent="1"/>
    </xf>
    <xf numFmtId="0" fontId="11" fillId="3" borderId="31" xfId="0" applyFont="1" applyFill="1" applyBorder="1" applyAlignment="1">
      <alignment horizontal="left" indent="1"/>
    </xf>
    <xf numFmtId="16" fontId="65" fillId="12" borderId="1" xfId="0" applyNumberFormat="1" applyFont="1" applyFill="1" applyBorder="1"/>
    <xf numFmtId="16" fontId="65" fillId="12" borderId="2" xfId="0" applyNumberFormat="1" applyFont="1" applyFill="1" applyBorder="1"/>
    <xf numFmtId="16" fontId="65" fillId="12" borderId="4" xfId="0" applyNumberFormat="1" applyFont="1" applyFill="1" applyBorder="1"/>
    <xf numFmtId="16" fontId="65" fillId="12" borderId="5" xfId="0" applyNumberFormat="1" applyFont="1" applyFill="1" applyBorder="1"/>
    <xf numFmtId="16" fontId="18" fillId="0" borderId="13" xfId="0" applyNumberFormat="1" applyFont="1" applyBorder="1"/>
    <xf numFmtId="16" fontId="18" fillId="0" borderId="10" xfId="0" applyNumberFormat="1" applyFont="1" applyBorder="1"/>
    <xf numFmtId="0" fontId="10" fillId="0" borderId="7" xfId="0" applyFont="1" applyBorder="1" applyAlignment="1">
      <alignment horizontal="center"/>
    </xf>
    <xf numFmtId="0" fontId="8" fillId="0" borderId="20" xfId="0" applyFont="1" applyBorder="1" applyAlignment="1">
      <alignment horizontal="left" vertical="center" wrapText="1"/>
    </xf>
    <xf numFmtId="0" fontId="7" fillId="0" borderId="0" xfId="0" applyFont="1" applyAlignment="1">
      <alignment horizontal="left" vertical="center" wrapText="1" indent="1"/>
    </xf>
    <xf numFmtId="0" fontId="8" fillId="0" borderId="0" xfId="0" applyFont="1" applyAlignment="1">
      <alignment horizontal="center" vertical="center"/>
    </xf>
    <xf numFmtId="165" fontId="8" fillId="0" borderId="0" xfId="0" applyNumberFormat="1" applyFont="1" applyAlignment="1">
      <alignment vertical="center"/>
    </xf>
    <xf numFmtId="165" fontId="8" fillId="0" borderId="0" xfId="0" applyNumberFormat="1" applyFont="1" applyAlignment="1">
      <alignment horizontal="right" vertical="center"/>
    </xf>
    <xf numFmtId="0" fontId="8" fillId="0" borderId="36" xfId="0" applyFont="1" applyBorder="1" applyAlignment="1">
      <alignment horizontal="left" vertical="center" wrapText="1"/>
    </xf>
    <xf numFmtId="0" fontId="7" fillId="0" borderId="15" xfId="0" applyFont="1" applyBorder="1" applyAlignment="1">
      <alignment horizontal="left" vertical="center" wrapText="1" indent="1"/>
    </xf>
    <xf numFmtId="0" fontId="8" fillId="0" borderId="15" xfId="0" applyFont="1" applyBorder="1" applyAlignment="1">
      <alignment horizontal="center" vertical="center"/>
    </xf>
    <xf numFmtId="165" fontId="8" fillId="0" borderId="15" xfId="0" applyNumberFormat="1" applyFont="1" applyBorder="1" applyAlignment="1">
      <alignment horizontal="right" vertical="center"/>
    </xf>
    <xf numFmtId="165" fontId="8" fillId="0" borderId="35" xfId="0" applyNumberFormat="1" applyFont="1" applyBorder="1" applyAlignment="1">
      <alignment vertical="center"/>
    </xf>
    <xf numFmtId="165" fontId="8" fillId="0" borderId="35" xfId="0" applyNumberFormat="1" applyFont="1" applyBorder="1" applyAlignment="1">
      <alignment horizontal="right" vertical="center"/>
    </xf>
    <xf numFmtId="165" fontId="0" fillId="0" borderId="0" xfId="0" applyNumberFormat="1"/>
    <xf numFmtId="0" fontId="68" fillId="13" borderId="2" xfId="0" applyFont="1" applyFill="1" applyBorder="1"/>
    <xf numFmtId="0" fontId="68" fillId="13" borderId="5" xfId="0" applyFont="1" applyFill="1" applyBorder="1"/>
    <xf numFmtId="0" fontId="10" fillId="0" borderId="37" xfId="0" applyFont="1" applyBorder="1"/>
    <xf numFmtId="0" fontId="10" fillId="0" borderId="38" xfId="0" applyFont="1" applyBorder="1"/>
    <xf numFmtId="0" fontId="10" fillId="0" borderId="38" xfId="0" applyFont="1" applyBorder="1" applyAlignment="1">
      <alignment wrapText="1"/>
    </xf>
    <xf numFmtId="0" fontId="69" fillId="13" borderId="35" xfId="0" applyFont="1" applyFill="1" applyBorder="1"/>
    <xf numFmtId="0" fontId="8" fillId="0" borderId="40" xfId="0" applyFont="1" applyBorder="1"/>
    <xf numFmtId="6" fontId="8" fillId="0" borderId="40" xfId="0" applyNumberFormat="1" applyFont="1" applyBorder="1"/>
    <xf numFmtId="0" fontId="8" fillId="0" borderId="42" xfId="0" applyFont="1" applyBorder="1" applyAlignment="1">
      <alignment wrapText="1"/>
    </xf>
    <xf numFmtId="0" fontId="7" fillId="0" borderId="40" xfId="0" applyFont="1" applyBorder="1" applyAlignment="1">
      <alignment wrapText="1"/>
    </xf>
    <xf numFmtId="0" fontId="8" fillId="0" borderId="44" xfId="0" applyFont="1" applyBorder="1" applyAlignment="1">
      <alignment wrapText="1"/>
    </xf>
    <xf numFmtId="0" fontId="7" fillId="0" borderId="45" xfId="0" applyFont="1" applyBorder="1" applyAlignment="1">
      <alignment wrapText="1"/>
    </xf>
    <xf numFmtId="0" fontId="8" fillId="0" borderId="45" xfId="0" applyFont="1" applyBorder="1"/>
    <xf numFmtId="0" fontId="8" fillId="0" borderId="20" xfId="0" applyFont="1" applyBorder="1" applyAlignment="1">
      <alignment wrapText="1"/>
    </xf>
    <xf numFmtId="0" fontId="7" fillId="0" borderId="0" xfId="0" applyFont="1" applyAlignment="1">
      <alignment wrapText="1"/>
    </xf>
    <xf numFmtId="0" fontId="8" fillId="0" borderId="0" xfId="0" applyFont="1"/>
    <xf numFmtId="0" fontId="72" fillId="14" borderId="28" xfId="0" applyFont="1" applyFill="1" applyBorder="1"/>
    <xf numFmtId="0" fontId="22" fillId="0" borderId="20" xfId="0" applyFont="1" applyBorder="1" applyAlignment="1">
      <alignment wrapText="1"/>
    </xf>
    <xf numFmtId="0" fontId="72" fillId="0" borderId="0" xfId="0" applyFont="1"/>
    <xf numFmtId="0" fontId="72" fillId="14" borderId="26" xfId="0" applyFont="1" applyFill="1" applyBorder="1"/>
    <xf numFmtId="0" fontId="23" fillId="0" borderId="20" xfId="0" applyFont="1" applyBorder="1" applyAlignment="1">
      <alignment wrapText="1"/>
    </xf>
    <xf numFmtId="0" fontId="72" fillId="14" borderId="31" xfId="0" applyFont="1" applyFill="1" applyBorder="1"/>
    <xf numFmtId="0" fontId="68" fillId="13" borderId="1" xfId="0" applyFont="1" applyFill="1" applyBorder="1" applyAlignment="1">
      <alignment wrapText="1"/>
    </xf>
    <xf numFmtId="0" fontId="68" fillId="13" borderId="4" xfId="0" applyFont="1" applyFill="1" applyBorder="1" applyAlignment="1">
      <alignment wrapText="1"/>
    </xf>
    <xf numFmtId="0" fontId="10" fillId="0" borderId="37" xfId="0" applyFont="1" applyBorder="1" applyAlignment="1">
      <alignment wrapText="1"/>
    </xf>
    <xf numFmtId="0" fontId="69" fillId="13" borderId="32" xfId="0" applyFont="1" applyFill="1" applyBorder="1" applyAlignment="1">
      <alignment wrapText="1"/>
    </xf>
    <xf numFmtId="0" fontId="16" fillId="14" borderId="27" xfId="0" applyFont="1" applyFill="1" applyBorder="1" applyAlignment="1">
      <alignment wrapText="1"/>
    </xf>
    <xf numFmtId="0" fontId="16" fillId="14" borderId="29" xfId="0" applyFont="1" applyFill="1" applyBorder="1" applyAlignment="1">
      <alignment wrapText="1"/>
    </xf>
    <xf numFmtId="0" fontId="16" fillId="14" borderId="30" xfId="0" applyFont="1" applyFill="1" applyBorder="1" applyAlignment="1">
      <alignment wrapText="1"/>
    </xf>
    <xf numFmtId="0" fontId="25" fillId="0" borderId="0" xfId="466" applyAlignment="1">
      <alignment wrapText="1"/>
    </xf>
    <xf numFmtId="0" fontId="25" fillId="0" borderId="0" xfId="466"/>
    <xf numFmtId="0" fontId="74" fillId="0" borderId="0" xfId="0" applyFont="1"/>
    <xf numFmtId="0" fontId="74" fillId="0" borderId="0" xfId="0" applyFont="1" applyAlignment="1">
      <alignment wrapText="1"/>
    </xf>
    <xf numFmtId="0" fontId="69" fillId="13" borderId="0" xfId="0" applyFont="1" applyFill="1"/>
    <xf numFmtId="0" fontId="8" fillId="0" borderId="46" xfId="0" applyFont="1" applyBorder="1" applyAlignment="1">
      <alignment wrapText="1"/>
    </xf>
    <xf numFmtId="0" fontId="7" fillId="0" borderId="47" xfId="0" applyFont="1" applyBorder="1" applyAlignment="1">
      <alignment wrapText="1"/>
    </xf>
    <xf numFmtId="0" fontId="8" fillId="0" borderId="47" xfId="0" applyFont="1" applyBorder="1"/>
    <xf numFmtId="0" fontId="74" fillId="0" borderId="0" xfId="0" applyFont="1" applyFill="1" applyBorder="1" applyAlignment="1">
      <alignment wrapText="1"/>
    </xf>
    <xf numFmtId="0" fontId="45" fillId="0" borderId="0" xfId="72" applyAlignment="1" applyProtection="1"/>
    <xf numFmtId="165" fontId="18" fillId="0" borderId="11" xfId="0" applyNumberFormat="1" applyFont="1" applyBorder="1" applyAlignment="1">
      <alignment horizontal="right" wrapText="1"/>
    </xf>
    <xf numFmtId="0" fontId="8" fillId="15" borderId="42" xfId="0" applyFont="1" applyFill="1" applyBorder="1" applyAlignment="1">
      <alignment wrapText="1"/>
    </xf>
    <xf numFmtId="0" fontId="70" fillId="15" borderId="40" xfId="0" applyFont="1" applyFill="1" applyBorder="1" applyAlignment="1">
      <alignment wrapText="1"/>
    </xf>
    <xf numFmtId="0" fontId="7" fillId="15" borderId="40" xfId="0" applyFont="1" applyFill="1" applyBorder="1" applyAlignment="1">
      <alignment wrapText="1"/>
    </xf>
    <xf numFmtId="0" fontId="8" fillId="15" borderId="10" xfId="0" applyFont="1" applyFill="1" applyBorder="1" applyAlignment="1">
      <alignment horizontal="left" vertical="center" wrapText="1"/>
    </xf>
    <xf numFmtId="0" fontId="66" fillId="15" borderId="11" xfId="0" applyFont="1" applyFill="1" applyBorder="1" applyAlignment="1">
      <alignment horizontal="left" vertical="center" wrapText="1" indent="1"/>
    </xf>
    <xf numFmtId="0" fontId="8" fillId="15" borderId="11" xfId="0" applyFont="1" applyFill="1" applyBorder="1" applyAlignment="1">
      <alignment horizontal="center" vertical="center"/>
    </xf>
    <xf numFmtId="165" fontId="8" fillId="15" borderId="11" xfId="0" applyNumberFormat="1" applyFont="1" applyFill="1" applyBorder="1" applyAlignment="1">
      <alignment horizontal="right" vertical="center"/>
    </xf>
    <xf numFmtId="0" fontId="7" fillId="15" borderId="11" xfId="0" applyFont="1" applyFill="1" applyBorder="1" applyAlignment="1">
      <alignment horizontal="left" vertical="center" wrapText="1" indent="1"/>
    </xf>
    <xf numFmtId="0" fontId="8" fillId="15" borderId="32" xfId="0" applyFont="1" applyFill="1" applyBorder="1" applyAlignment="1">
      <alignment horizontal="left" vertical="center" wrapText="1"/>
    </xf>
    <xf numFmtId="0" fontId="7" fillId="15" borderId="35" xfId="0" applyFont="1" applyFill="1" applyBorder="1" applyAlignment="1">
      <alignment horizontal="left" vertical="center" wrapText="1" indent="1"/>
    </xf>
    <xf numFmtId="0" fontId="8" fillId="15" borderId="14" xfId="0" applyFont="1" applyFill="1" applyBorder="1" applyAlignment="1">
      <alignment horizontal="center" vertical="center"/>
    </xf>
    <xf numFmtId="0" fontId="45" fillId="0" borderId="0" xfId="72" applyFill="1" applyBorder="1" applyAlignment="1" applyProtection="1">
      <alignment wrapText="1"/>
    </xf>
    <xf numFmtId="49" fontId="0" fillId="0" borderId="0" xfId="0" applyNumberFormat="1"/>
    <xf numFmtId="49" fontId="0" fillId="0" borderId="0" xfId="0" applyNumberFormat="1" applyAlignment="1">
      <alignment horizontal="right"/>
    </xf>
    <xf numFmtId="49" fontId="65" fillId="12" borderId="2" xfId="0" applyNumberFormat="1" applyFont="1" applyFill="1" applyBorder="1" applyAlignment="1">
      <alignment horizontal="right"/>
    </xf>
    <xf numFmtId="49" fontId="65" fillId="12" borderId="5" xfId="0" applyNumberFormat="1" applyFont="1" applyFill="1" applyBorder="1" applyAlignment="1">
      <alignment horizontal="right"/>
    </xf>
    <xf numFmtId="49" fontId="10" fillId="0" borderId="8" xfId="1" applyNumberFormat="1" applyFont="1" applyBorder="1" applyAlignment="1">
      <alignment horizontal="right" vertical="center" wrapText="1"/>
    </xf>
    <xf numFmtId="49" fontId="8" fillId="15" borderId="11" xfId="0" applyNumberFormat="1" applyFont="1" applyFill="1" applyBorder="1" applyAlignment="1">
      <alignment horizontal="right" vertical="center"/>
    </xf>
    <xf numFmtId="49" fontId="8" fillId="0" borderId="11" xfId="0" applyNumberFormat="1" applyFont="1" applyBorder="1" applyAlignment="1">
      <alignment horizontal="right" vertical="center"/>
    </xf>
    <xf numFmtId="49" fontId="8" fillId="0" borderId="15" xfId="0" applyNumberFormat="1" applyFont="1" applyBorder="1" applyAlignment="1">
      <alignment horizontal="right" vertical="center"/>
    </xf>
    <xf numFmtId="49" fontId="8" fillId="0" borderId="35" xfId="0" applyNumberFormat="1" applyFont="1" applyBorder="1" applyAlignment="1">
      <alignment horizontal="right" vertical="center"/>
    </xf>
    <xf numFmtId="49" fontId="11" fillId="3" borderId="26" xfId="0" applyNumberFormat="1" applyFont="1" applyFill="1" applyBorder="1" applyAlignment="1">
      <alignment horizontal="right"/>
    </xf>
    <xf numFmtId="49" fontId="11" fillId="0" borderId="0" xfId="0" applyNumberFormat="1" applyFont="1" applyAlignment="1">
      <alignment horizontal="right"/>
    </xf>
    <xf numFmtId="49" fontId="11" fillId="3" borderId="31" xfId="0" applyNumberFormat="1" applyFont="1" applyFill="1" applyBorder="1" applyAlignment="1">
      <alignment horizontal="right"/>
    </xf>
    <xf numFmtId="49" fontId="65" fillId="12" borderId="3" xfId="0" applyNumberFormat="1" applyFont="1" applyFill="1" applyBorder="1"/>
    <xf numFmtId="49" fontId="65" fillId="12" borderId="6" xfId="0" applyNumberFormat="1" applyFont="1" applyFill="1" applyBorder="1"/>
    <xf numFmtId="49" fontId="10" fillId="0" borderId="9" xfId="0" applyNumberFormat="1" applyFont="1" applyBorder="1" applyAlignment="1">
      <alignment horizontal="center" vertical="center" wrapText="1"/>
    </xf>
    <xf numFmtId="49" fontId="8" fillId="15" borderId="12" xfId="0" applyNumberFormat="1" applyFont="1" applyFill="1" applyBorder="1" applyAlignment="1">
      <alignment horizontal="right" vertical="center"/>
    </xf>
    <xf numFmtId="49" fontId="8" fillId="0" borderId="12" xfId="0" applyNumberFormat="1" applyFont="1" applyBorder="1" applyAlignment="1">
      <alignment horizontal="right" vertical="center"/>
    </xf>
    <xf numFmtId="49" fontId="8" fillId="0" borderId="16" xfId="0" applyNumberFormat="1" applyFont="1" applyBorder="1" applyAlignment="1">
      <alignment horizontal="right" vertical="center"/>
    </xf>
    <xf numFmtId="49" fontId="8" fillId="0" borderId="21" xfId="0" applyNumberFormat="1" applyFont="1" applyBorder="1" applyAlignment="1">
      <alignment horizontal="right" vertical="center"/>
    </xf>
    <xf numFmtId="49" fontId="20" fillId="3" borderId="22" xfId="0" applyNumberFormat="1" applyFont="1" applyFill="1" applyBorder="1"/>
    <xf numFmtId="49" fontId="11" fillId="0" borderId="21" xfId="0" applyNumberFormat="1" applyFont="1" applyBorder="1"/>
    <xf numFmtId="49" fontId="8" fillId="0" borderId="0" xfId="0" applyNumberFormat="1" applyFont="1" applyAlignment="1">
      <alignment horizontal="right" vertical="center"/>
    </xf>
    <xf numFmtId="49" fontId="11" fillId="3" borderId="28" xfId="0" applyNumberFormat="1" applyFont="1" applyFill="1" applyBorder="1" applyAlignment="1">
      <alignment horizontal="right"/>
    </xf>
    <xf numFmtId="165" fontId="8" fillId="16" borderId="11" xfId="0" applyNumberFormat="1" applyFont="1" applyFill="1" applyBorder="1" applyAlignment="1">
      <alignment vertical="center"/>
    </xf>
    <xf numFmtId="165" fontId="8" fillId="16" borderId="14" xfId="0" applyNumberFormat="1" applyFont="1" applyFill="1" applyBorder="1" applyAlignment="1">
      <alignment vertical="center"/>
    </xf>
    <xf numFmtId="165" fontId="8" fillId="16" borderId="15" xfId="0" applyNumberFormat="1" applyFont="1" applyFill="1" applyBorder="1" applyAlignment="1">
      <alignment vertical="center"/>
    </xf>
    <xf numFmtId="49" fontId="68" fillId="13" borderId="2" xfId="0" applyNumberFormat="1" applyFont="1" applyFill="1" applyBorder="1" applyAlignment="1">
      <alignment horizontal="right"/>
    </xf>
    <xf numFmtId="49" fontId="68" fillId="13" borderId="5" xfId="0" applyNumberFormat="1" applyFont="1" applyFill="1" applyBorder="1" applyAlignment="1">
      <alignment horizontal="right"/>
    </xf>
    <xf numFmtId="49" fontId="10" fillId="0" borderId="38" xfId="0" applyNumberFormat="1" applyFont="1" applyBorder="1" applyAlignment="1">
      <alignment horizontal="right" wrapText="1"/>
    </xf>
    <xf numFmtId="49" fontId="8" fillId="0" borderId="40" xfId="0" applyNumberFormat="1" applyFont="1" applyBorder="1" applyAlignment="1">
      <alignment horizontal="right"/>
    </xf>
    <xf numFmtId="49" fontId="8" fillId="0" borderId="0" xfId="0" applyNumberFormat="1" applyFont="1" applyAlignment="1">
      <alignment horizontal="right"/>
    </xf>
    <xf numFmtId="49" fontId="72" fillId="14" borderId="28" xfId="0" applyNumberFormat="1" applyFont="1" applyFill="1" applyBorder="1" applyAlignment="1">
      <alignment horizontal="right"/>
    </xf>
    <xf numFmtId="49" fontId="72" fillId="0" borderId="0" xfId="0" applyNumberFormat="1" applyFont="1" applyAlignment="1">
      <alignment horizontal="right"/>
    </xf>
    <xf numFmtId="49" fontId="72" fillId="14" borderId="26" xfId="0" applyNumberFormat="1" applyFont="1" applyFill="1" applyBorder="1" applyAlignment="1">
      <alignment horizontal="right"/>
    </xf>
    <xf numFmtId="49" fontId="72" fillId="14" borderId="31" xfId="0" applyNumberFormat="1" applyFont="1" applyFill="1" applyBorder="1" applyAlignment="1">
      <alignment horizontal="right"/>
    </xf>
    <xf numFmtId="49" fontId="68" fillId="13" borderId="3" xfId="0" applyNumberFormat="1" applyFont="1" applyFill="1" applyBorder="1" applyAlignment="1">
      <alignment horizontal="right"/>
    </xf>
    <xf numFmtId="49" fontId="68" fillId="13" borderId="6" xfId="0" applyNumberFormat="1" applyFont="1" applyFill="1" applyBorder="1" applyAlignment="1">
      <alignment horizontal="right"/>
    </xf>
    <xf numFmtId="49" fontId="10" fillId="0" borderId="39" xfId="0" applyNumberFormat="1" applyFont="1" applyBorder="1" applyAlignment="1">
      <alignment horizontal="right" wrapText="1"/>
    </xf>
    <xf numFmtId="49" fontId="8" fillId="0" borderId="41" xfId="0" applyNumberFormat="1" applyFont="1" applyBorder="1" applyAlignment="1">
      <alignment horizontal="right"/>
    </xf>
    <xf numFmtId="49" fontId="8" fillId="0" borderId="21" xfId="0" applyNumberFormat="1" applyFont="1" applyBorder="1" applyAlignment="1">
      <alignment horizontal="right"/>
    </xf>
    <xf numFmtId="49" fontId="73" fillId="14" borderId="22" xfId="0" applyNumberFormat="1" applyFont="1" applyFill="1" applyBorder="1" applyAlignment="1">
      <alignment horizontal="right"/>
    </xf>
    <xf numFmtId="49" fontId="72" fillId="0" borderId="21" xfId="0" applyNumberFormat="1" applyFont="1" applyBorder="1" applyAlignment="1">
      <alignment horizontal="right"/>
    </xf>
    <xf numFmtId="6" fontId="8" fillId="16" borderId="40" xfId="0" applyNumberFormat="1" applyFont="1" applyFill="1" applyBorder="1"/>
    <xf numFmtId="3" fontId="71" fillId="16" borderId="40" xfId="0" applyNumberFormat="1" applyFont="1" applyFill="1" applyBorder="1"/>
    <xf numFmtId="3" fontId="71" fillId="16" borderId="11" xfId="0" applyNumberFormat="1" applyFont="1" applyFill="1" applyBorder="1"/>
    <xf numFmtId="6" fontId="8" fillId="16" borderId="43" xfId="0" applyNumberFormat="1" applyFont="1" applyFill="1" applyBorder="1"/>
    <xf numFmtId="6" fontId="8" fillId="16" borderId="45" xfId="0" applyNumberFormat="1" applyFont="1" applyFill="1" applyBorder="1"/>
    <xf numFmtId="49" fontId="74" fillId="0" borderId="0" xfId="0" applyNumberFormat="1" applyFont="1" applyAlignment="1">
      <alignment horizontal="right"/>
    </xf>
    <xf numFmtId="49" fontId="69" fillId="13" borderId="0" xfId="0" applyNumberFormat="1" applyFont="1" applyFill="1" applyAlignment="1">
      <alignment horizontal="right"/>
    </xf>
    <xf numFmtId="49" fontId="69" fillId="13" borderId="35" xfId="0" applyNumberFormat="1" applyFont="1" applyFill="1" applyBorder="1" applyAlignment="1">
      <alignment horizontal="right"/>
    </xf>
    <xf numFmtId="49" fontId="8" fillId="0" borderId="48" xfId="0" applyNumberFormat="1" applyFont="1" applyBorder="1" applyAlignment="1">
      <alignment horizontal="right"/>
    </xf>
    <xf numFmtId="6" fontId="73" fillId="14" borderId="22" xfId="0" applyNumberFormat="1" applyFont="1" applyFill="1" applyBorder="1" applyAlignment="1">
      <alignment horizontal="right"/>
    </xf>
    <xf numFmtId="6" fontId="8" fillId="16" borderId="47" xfId="0" applyNumberFormat="1" applyFont="1" applyFill="1" applyBorder="1"/>
    <xf numFmtId="49" fontId="18" fillId="0" borderId="11" xfId="0" applyNumberFormat="1" applyFont="1" applyBorder="1" applyAlignment="1">
      <alignment horizontal="right"/>
    </xf>
    <xf numFmtId="49" fontId="18" fillId="0" borderId="12" xfId="0" applyNumberFormat="1" applyFont="1" applyBorder="1" applyAlignment="1">
      <alignment horizontal="right"/>
    </xf>
    <xf numFmtId="0" fontId="16" fillId="2" borderId="19" xfId="0" applyNumberFormat="1" applyFont="1" applyFill="1" applyBorder="1"/>
    <xf numFmtId="0" fontId="16" fillId="2" borderId="25" xfId="0" applyNumberFormat="1" applyFont="1" applyFill="1" applyBorder="1"/>
    <xf numFmtId="0" fontId="24" fillId="2" borderId="4" xfId="0" applyFont="1" applyFill="1" applyBorder="1" applyAlignment="1">
      <alignment horizontal="left" vertical="center"/>
    </xf>
    <xf numFmtId="0" fontId="24" fillId="2" borderId="5" xfId="0" applyFont="1" applyFill="1" applyBorder="1" applyAlignment="1">
      <alignment horizontal="left" vertical="center"/>
    </xf>
    <xf numFmtId="0" fontId="24" fillId="2" borderId="6" xfId="0" applyFont="1" applyFill="1" applyBorder="1" applyAlignment="1">
      <alignment horizontal="left" vertical="center"/>
    </xf>
  </cellXfs>
  <cellStyles count="467">
    <cellStyle name="ANDREA" xfId="345"/>
    <cellStyle name="Calc Currency (0)" xfId="38"/>
    <cellStyle name="Calc Currency (2)" xfId="39"/>
    <cellStyle name="Calc Percent (0)" xfId="40"/>
    <cellStyle name="Calc Percent (1)" xfId="41"/>
    <cellStyle name="Calc Percent (2)" xfId="42"/>
    <cellStyle name="Calc Units (0)" xfId="43"/>
    <cellStyle name="Calc Units (1)" xfId="44"/>
    <cellStyle name="Calc Units (2)" xfId="45"/>
    <cellStyle name="cárky [0]_laroux" xfId="46"/>
    <cellStyle name="cárky_laroux" xfId="47"/>
    <cellStyle name="Cena" xfId="48"/>
    <cellStyle name="CENA BEZ DPH" xfId="340"/>
    <cellStyle name="Comma [0]_#6 Temps &amp; Contractors" xfId="49"/>
    <cellStyle name="Comma [00]" xfId="50"/>
    <cellStyle name="Comma_#6 Temps &amp; Contractors" xfId="51"/>
    <cellStyle name="Currency [0]_#6 Temps &amp; Contractors" xfId="52"/>
    <cellStyle name="Currency [00]" xfId="53"/>
    <cellStyle name="Currency_#6 Temps &amp; Contractors" xfId="54"/>
    <cellStyle name="Currency0" xfId="55"/>
    <cellStyle name="Date Short" xfId="56"/>
    <cellStyle name="Discount" xfId="57"/>
    <cellStyle name="eárky [0]_laroux" xfId="58"/>
    <cellStyle name="eárky_laroux" xfId="59"/>
    <cellStyle name="Empty" xfId="60"/>
    <cellStyle name="Enter Currency (0)" xfId="61"/>
    <cellStyle name="Enter Currency (2)" xfId="62"/>
    <cellStyle name="Enter Units (0)" xfId="63"/>
    <cellStyle name="Enter Units (1)" xfId="64"/>
    <cellStyle name="Enter Units (2)" xfId="65"/>
    <cellStyle name="Excel Built-in Currency" xfId="66"/>
    <cellStyle name="Excel Built-in Normal" xfId="67"/>
    <cellStyle name="Grey" xfId="68"/>
    <cellStyle name="Header1" xfId="69"/>
    <cellStyle name="Header2" xfId="70"/>
    <cellStyle name="HPproduct" xfId="71"/>
    <cellStyle name="Hyperlink" xfId="72"/>
    <cellStyle name="Hypertextový odkaz" xfId="466" builtinId="8"/>
    <cellStyle name="Hypertextový odkaz 2" xfId="73"/>
    <cellStyle name="Hypertextový odkaz 2 2" xfId="74"/>
    <cellStyle name="Hypertextový odkaz 2 3" xfId="75"/>
    <cellStyle name="Hypertextový odkaz 3" xfId="76"/>
    <cellStyle name="Hypertextový odkaz 3 2" xfId="77"/>
    <cellStyle name="Hypertextový odkaz 4" xfId="78"/>
    <cellStyle name="Input [yellow]" xfId="79"/>
    <cellStyle name="JANA" xfId="348"/>
    <cellStyle name="KLÁRA" xfId="346"/>
    <cellStyle name="Link Currency (0)" xfId="80"/>
    <cellStyle name="Link Currency (2)" xfId="81"/>
    <cellStyle name="Link Units (0)" xfId="82"/>
    <cellStyle name="Link Units (1)" xfId="83"/>
    <cellStyle name="Link Units (2)" xfId="84"/>
    <cellStyle name="List Price" xfId="85"/>
    <cellStyle name="Malý nadpis" xfId="86"/>
    <cellStyle name="Měna" xfId="1" builtinId="4"/>
    <cellStyle name="Měna 10" xfId="32"/>
    <cellStyle name="Měna 10 2" xfId="89"/>
    <cellStyle name="Měna 10 2 2" xfId="226"/>
    <cellStyle name="Měna 10 2 3" xfId="362"/>
    <cellStyle name="Měna 10 2 4" xfId="415"/>
    <cellStyle name="Měna 10 3" xfId="225"/>
    <cellStyle name="Měna 10 4" xfId="88"/>
    <cellStyle name="Měna 10 5" xfId="361"/>
    <cellStyle name="Měna 10 6" xfId="414"/>
    <cellStyle name="Měna 11" xfId="31"/>
    <cellStyle name="Měna 11 2" xfId="91"/>
    <cellStyle name="Měna 11 2 2" xfId="228"/>
    <cellStyle name="Měna 11 2 3" xfId="364"/>
    <cellStyle name="Měna 11 2 4" xfId="417"/>
    <cellStyle name="Měna 11 3" xfId="92"/>
    <cellStyle name="Měna 11 3 2" xfId="229"/>
    <cellStyle name="Měna 11 3 3" xfId="365"/>
    <cellStyle name="Měna 11 3 4" xfId="418"/>
    <cellStyle name="Měna 11 4" xfId="227"/>
    <cellStyle name="Měna 11 5" xfId="90"/>
    <cellStyle name="Měna 11 6" xfId="363"/>
    <cellStyle name="Měna 11 7" xfId="416"/>
    <cellStyle name="Měna 12" xfId="33"/>
    <cellStyle name="Měna 12 10" xfId="419"/>
    <cellStyle name="Měna 12 2" xfId="94"/>
    <cellStyle name="Měna 12 2 2" xfId="231"/>
    <cellStyle name="Měna 12 2 3" xfId="367"/>
    <cellStyle name="Měna 12 2 4" xfId="420"/>
    <cellStyle name="Měna 12 3" xfId="95"/>
    <cellStyle name="Měna 12 3 2" xfId="232"/>
    <cellStyle name="Měna 12 3 3" xfId="368"/>
    <cellStyle name="Měna 12 3 4" xfId="421"/>
    <cellStyle name="Měna 12 4" xfId="96"/>
    <cellStyle name="Měna 12 4 2" xfId="233"/>
    <cellStyle name="Měna 12 4 3" xfId="369"/>
    <cellStyle name="Měna 12 4 4" xfId="422"/>
    <cellStyle name="Měna 12 5" xfId="97"/>
    <cellStyle name="Měna 12 5 2" xfId="234"/>
    <cellStyle name="Měna 12 5 3" xfId="370"/>
    <cellStyle name="Měna 12 5 4" xfId="423"/>
    <cellStyle name="Měna 12 6" xfId="98"/>
    <cellStyle name="Měna 12 6 2" xfId="99"/>
    <cellStyle name="Měna 12 6 2 2" xfId="236"/>
    <cellStyle name="Měna 12 6 2 3" xfId="372"/>
    <cellStyle name="Měna 12 6 2 4" xfId="425"/>
    <cellStyle name="Měna 12 6 3" xfId="235"/>
    <cellStyle name="Měna 12 6 4" xfId="371"/>
    <cellStyle name="Měna 12 6 5" xfId="424"/>
    <cellStyle name="Měna 12 7" xfId="230"/>
    <cellStyle name="Měna 12 8" xfId="93"/>
    <cellStyle name="Měna 12 9" xfId="366"/>
    <cellStyle name="Měna 13" xfId="100"/>
    <cellStyle name="Měna 13 2" xfId="101"/>
    <cellStyle name="Měna 13 2 2" xfId="238"/>
    <cellStyle name="Měna 13 2 3" xfId="374"/>
    <cellStyle name="Měna 13 2 4" xfId="427"/>
    <cellStyle name="Měna 13 3" xfId="102"/>
    <cellStyle name="Měna 13 3 2" xfId="239"/>
    <cellStyle name="Měna 13 3 3" xfId="375"/>
    <cellStyle name="Měna 13 3 4" xfId="428"/>
    <cellStyle name="Měna 13 4" xfId="103"/>
    <cellStyle name="Měna 13 4 2" xfId="104"/>
    <cellStyle name="Měna 13 4 2 2" xfId="241"/>
    <cellStyle name="Měna 13 4 2 3" xfId="377"/>
    <cellStyle name="Měna 13 4 2 4" xfId="430"/>
    <cellStyle name="Měna 13 4 3" xfId="240"/>
    <cellStyle name="Měna 13 4 4" xfId="376"/>
    <cellStyle name="Měna 13 4 5" xfId="429"/>
    <cellStyle name="Měna 13 5" xfId="237"/>
    <cellStyle name="Měna 13 6" xfId="373"/>
    <cellStyle name="Měna 13 7" xfId="426"/>
    <cellStyle name="Měna 14" xfId="105"/>
    <cellStyle name="Měna 14 2" xfId="106"/>
    <cellStyle name="Měna 14 2 2" xfId="243"/>
    <cellStyle name="Měna 14 2 3" xfId="379"/>
    <cellStyle name="Měna 14 2 4" xfId="432"/>
    <cellStyle name="Měna 14 3" xfId="107"/>
    <cellStyle name="Měna 14 3 2" xfId="244"/>
    <cellStyle name="Měna 14 3 3" xfId="380"/>
    <cellStyle name="Měna 14 3 4" xfId="433"/>
    <cellStyle name="Měna 14 4" xfId="242"/>
    <cellStyle name="Měna 14 5" xfId="378"/>
    <cellStyle name="Měna 14 6" xfId="431"/>
    <cellStyle name="Měna 15" xfId="108"/>
    <cellStyle name="Měna 15 2" xfId="109"/>
    <cellStyle name="Měna 15 2 2" xfId="246"/>
    <cellStyle name="Měna 15 2 3" xfId="382"/>
    <cellStyle name="Měna 15 2 4" xfId="435"/>
    <cellStyle name="Měna 15 3" xfId="245"/>
    <cellStyle name="Měna 15 4" xfId="381"/>
    <cellStyle name="Měna 15 5" xfId="434"/>
    <cellStyle name="Měna 16" xfId="110"/>
    <cellStyle name="Měna 16 2" xfId="247"/>
    <cellStyle name="Měna 16 3" xfId="383"/>
    <cellStyle name="Měna 16 4" xfId="436"/>
    <cellStyle name="Měna 17" xfId="111"/>
    <cellStyle name="Měna 17 2" xfId="248"/>
    <cellStyle name="Měna 17 3" xfId="384"/>
    <cellStyle name="Měna 17 4" xfId="437"/>
    <cellStyle name="Měna 18" xfId="224"/>
    <cellStyle name="Měna 19" xfId="87"/>
    <cellStyle name="Měna 2" xfId="6"/>
    <cellStyle name="Měna 2 2" xfId="7"/>
    <cellStyle name="Měna 2 2 2" xfId="36"/>
    <cellStyle name="Měna 2 2 2 2" xfId="250"/>
    <cellStyle name="Měna 2 2 3" xfId="113"/>
    <cellStyle name="Měna 2 2 4" xfId="386"/>
    <cellStyle name="Měna 2 2 5" xfId="439"/>
    <cellStyle name="Měna 2 3" xfId="249"/>
    <cellStyle name="Měna 2 4" xfId="359"/>
    <cellStyle name="Měna 2 5" xfId="112"/>
    <cellStyle name="Měna 2 6" xfId="385"/>
    <cellStyle name="Měna 2 7" xfId="438"/>
    <cellStyle name="Měna 20" xfId="360"/>
    <cellStyle name="Měna 21" xfId="413"/>
    <cellStyle name="Měna 3" xfId="8"/>
    <cellStyle name="Měna 3 2" xfId="9"/>
    <cellStyle name="Měna 3 2 2" xfId="252"/>
    <cellStyle name="Měna 3 2 3" xfId="115"/>
    <cellStyle name="Měna 3 2 4" xfId="388"/>
    <cellStyle name="Měna 3 2 5" xfId="441"/>
    <cellStyle name="Měna 3 3" xfId="10"/>
    <cellStyle name="Měna 3 3 2" xfId="253"/>
    <cellStyle name="Měna 3 3 3" xfId="116"/>
    <cellStyle name="Měna 3 3 4" xfId="389"/>
    <cellStyle name="Měna 3 3 5" xfId="442"/>
    <cellStyle name="Měna 3 4" xfId="11"/>
    <cellStyle name="Měna 3 4 2" xfId="118"/>
    <cellStyle name="Měna 3 4 2 2" xfId="119"/>
    <cellStyle name="Měna 3 4 2 2 2" xfId="256"/>
    <cellStyle name="Měna 3 4 2 2 3" xfId="392"/>
    <cellStyle name="Měna 3 4 2 2 4" xfId="445"/>
    <cellStyle name="Měna 3 4 2 3" xfId="120"/>
    <cellStyle name="Měna 3 4 2 3 2" xfId="257"/>
    <cellStyle name="Měna 3 4 2 3 3" xfId="393"/>
    <cellStyle name="Měna 3 4 2 3 4" xfId="446"/>
    <cellStyle name="Měna 3 4 2 4" xfId="255"/>
    <cellStyle name="Měna 3 4 2 5" xfId="391"/>
    <cellStyle name="Měna 3 4 2 6" xfId="444"/>
    <cellStyle name="Měna 3 4 3" xfId="121"/>
    <cellStyle name="Měna 3 4 3 2" xfId="258"/>
    <cellStyle name="Měna 3 4 3 3" xfId="394"/>
    <cellStyle name="Měna 3 4 3 4" xfId="447"/>
    <cellStyle name="Měna 3 4 4" xfId="254"/>
    <cellStyle name="Měna 3 4 5" xfId="117"/>
    <cellStyle name="Měna 3 4 6" xfId="390"/>
    <cellStyle name="Měna 3 4 7" xfId="443"/>
    <cellStyle name="Měna 3 5" xfId="122"/>
    <cellStyle name="Měna 3 5 2" xfId="259"/>
    <cellStyle name="Měna 3 5 3" xfId="395"/>
    <cellStyle name="Měna 3 5 4" xfId="448"/>
    <cellStyle name="Měna 3 6" xfId="251"/>
    <cellStyle name="Měna 3 7" xfId="114"/>
    <cellStyle name="Měna 3 8" xfId="387"/>
    <cellStyle name="Měna 3 9" xfId="440"/>
    <cellStyle name="Měna 4" xfId="12"/>
    <cellStyle name="Měna 4 2" xfId="260"/>
    <cellStyle name="Měna 4 3" xfId="123"/>
    <cellStyle name="Měna 4 4" xfId="396"/>
    <cellStyle name="Měna 4 5" xfId="449"/>
    <cellStyle name="Měna 5" xfId="13"/>
    <cellStyle name="Měna 5 2" xfId="125"/>
    <cellStyle name="Měna 5 2 2" xfId="262"/>
    <cellStyle name="Měna 5 2 3" xfId="398"/>
    <cellStyle name="Měna 5 2 4" xfId="451"/>
    <cellStyle name="Měna 5 3" xfId="261"/>
    <cellStyle name="Měna 5 4" xfId="124"/>
    <cellStyle name="Měna 5 5" xfId="397"/>
    <cellStyle name="Měna 5 6" xfId="450"/>
    <cellStyle name="Měna 6" xfId="14"/>
    <cellStyle name="Měna 6 2" xfId="15"/>
    <cellStyle name="Měna 6 2 2" xfId="264"/>
    <cellStyle name="Měna 6 2 3" xfId="127"/>
    <cellStyle name="Měna 6 2 4" xfId="400"/>
    <cellStyle name="Měna 6 2 5" xfId="453"/>
    <cellStyle name="Měna 6 3" xfId="16"/>
    <cellStyle name="Měna 6 3 2" xfId="265"/>
    <cellStyle name="Měna 6 3 3" xfId="128"/>
    <cellStyle name="Měna 6 3 4" xfId="401"/>
    <cellStyle name="Měna 6 3 5" xfId="454"/>
    <cellStyle name="Měna 6 4" xfId="129"/>
    <cellStyle name="Měna 6 4 2" xfId="266"/>
    <cellStyle name="Měna 6 4 3" xfId="402"/>
    <cellStyle name="Měna 6 4 4" xfId="455"/>
    <cellStyle name="Měna 6 5" xfId="263"/>
    <cellStyle name="Měna 6 6" xfId="126"/>
    <cellStyle name="Měna 6 7" xfId="399"/>
    <cellStyle name="Měna 6 8" xfId="452"/>
    <cellStyle name="Měna 7" xfId="17"/>
    <cellStyle name="Měna 7 2" xfId="18"/>
    <cellStyle name="Měna 7 2 2" xfId="268"/>
    <cellStyle name="Měna 7 2 3" xfId="131"/>
    <cellStyle name="Měna 7 2 4" xfId="404"/>
    <cellStyle name="Měna 7 2 5" xfId="457"/>
    <cellStyle name="Měna 7 3" xfId="267"/>
    <cellStyle name="Měna 7 4" xfId="130"/>
    <cellStyle name="Měna 7 5" xfId="403"/>
    <cellStyle name="Měna 7 6" xfId="456"/>
    <cellStyle name="Měna 8" xfId="19"/>
    <cellStyle name="Měna 8 2" xfId="269"/>
    <cellStyle name="Měna 8 3" xfId="132"/>
    <cellStyle name="Měna 8 4" xfId="405"/>
    <cellStyle name="Měna 8 5" xfId="458"/>
    <cellStyle name="Měna 9" xfId="5"/>
    <cellStyle name="Měna 9 2" xfId="30"/>
    <cellStyle name="Měna 9 2 2" xfId="271"/>
    <cellStyle name="Měna 9 2 3" xfId="134"/>
    <cellStyle name="Měna 9 2 4" xfId="407"/>
    <cellStyle name="Měna 9 2 5" xfId="460"/>
    <cellStyle name="Měna 9 3" xfId="270"/>
    <cellStyle name="Měna 9 4" xfId="133"/>
    <cellStyle name="Měna 9 5" xfId="406"/>
    <cellStyle name="Měna 9 6" xfId="459"/>
    <cellStyle name="měny 2" xfId="135"/>
    <cellStyle name="měny 2 2" xfId="136"/>
    <cellStyle name="měny 2 2 2" xfId="273"/>
    <cellStyle name="měny 2 2 3" xfId="409"/>
    <cellStyle name="měny 2 2 4" xfId="462"/>
    <cellStyle name="měny 2 3" xfId="272"/>
    <cellStyle name="měny 2 4" xfId="408"/>
    <cellStyle name="měny 2 5" xfId="461"/>
    <cellStyle name="měny 3" xfId="137"/>
    <cellStyle name="měny 3 2" xfId="274"/>
    <cellStyle name="měny 3 3" xfId="410"/>
    <cellStyle name="měny 3 4" xfId="463"/>
    <cellStyle name="meny_laroux" xfId="138"/>
    <cellStyle name="miny_laroux" xfId="139"/>
    <cellStyle name="NÁKUPNÍ CENA" xfId="344"/>
    <cellStyle name="Normal - Style1" xfId="140"/>
    <cellStyle name="Normal_# 41-Market &amp;Trends" xfId="141"/>
    <cellStyle name="Normální" xfId="0" builtinId="0"/>
    <cellStyle name="Normální 10" xfId="142"/>
    <cellStyle name="Normální 10 2" xfId="143"/>
    <cellStyle name="Normální 10 2 2" xfId="144"/>
    <cellStyle name="Normální 10 2 3" xfId="276"/>
    <cellStyle name="Normální 10 3" xfId="275"/>
    <cellStyle name="Normální 11" xfId="145"/>
    <cellStyle name="Normální 11 2" xfId="146"/>
    <cellStyle name="Normální 11 3" xfId="277"/>
    <cellStyle name="normální 12" xfId="147"/>
    <cellStyle name="Normální 12 2" xfId="148"/>
    <cellStyle name="normální 13" xfId="149"/>
    <cellStyle name="normální 14" xfId="150"/>
    <cellStyle name="normální 15" xfId="151"/>
    <cellStyle name="normální 15 3" xfId="152"/>
    <cellStyle name="Normální 16" xfId="153"/>
    <cellStyle name="Normální 16 2" xfId="278"/>
    <cellStyle name="Normální 16 3" xfId="411"/>
    <cellStyle name="Normální 16 4" xfId="464"/>
    <cellStyle name="Normální 17" xfId="154"/>
    <cellStyle name="Normální 17 2" xfId="279"/>
    <cellStyle name="Normální 18" xfId="155"/>
    <cellStyle name="Normální 18 2" xfId="280"/>
    <cellStyle name="Normální 19" xfId="156"/>
    <cellStyle name="Normální 19 2" xfId="281"/>
    <cellStyle name="Normální 2" xfId="20"/>
    <cellStyle name="normální 2 10" xfId="311"/>
    <cellStyle name="Normální 2 11" xfId="325"/>
    <cellStyle name="Normální 2 2" xfId="21"/>
    <cellStyle name="normální 2 2 2" xfId="157"/>
    <cellStyle name="Normální 2 2 3" xfId="283"/>
    <cellStyle name="Normální 2 2 4" xfId="328"/>
    <cellStyle name="Normální 2 3" xfId="22"/>
    <cellStyle name="normální 2 3 2" xfId="158"/>
    <cellStyle name="Normální 2 3 3" xfId="334"/>
    <cellStyle name="normální 2 4" xfId="159"/>
    <cellStyle name="normální 2 5" xfId="160"/>
    <cellStyle name="normální 2 6" xfId="161"/>
    <cellStyle name="Normální 2 7" xfId="282"/>
    <cellStyle name="normální 2 8" xfId="307"/>
    <cellStyle name="normální 2 9" xfId="309"/>
    <cellStyle name="Normální 20" xfId="162"/>
    <cellStyle name="Normální 20 2" xfId="284"/>
    <cellStyle name="Normální 21" xfId="163"/>
    <cellStyle name="Normální 21 2" xfId="285"/>
    <cellStyle name="Normální 22" xfId="164"/>
    <cellStyle name="Normální 22 2" xfId="286"/>
    <cellStyle name="Normální 23" xfId="165"/>
    <cellStyle name="Normální 23 2" xfId="287"/>
    <cellStyle name="Normální 24" xfId="166"/>
    <cellStyle name="Normální 24 2" xfId="288"/>
    <cellStyle name="Normální 25" xfId="167"/>
    <cellStyle name="Normální 25 2" xfId="289"/>
    <cellStyle name="Normální 26" xfId="168"/>
    <cellStyle name="Normální 27" xfId="169"/>
    <cellStyle name="Normální 27 2" xfId="290"/>
    <cellStyle name="Normální 28" xfId="170"/>
    <cellStyle name="Normální 28 2" xfId="291"/>
    <cellStyle name="Normální 29" xfId="171"/>
    <cellStyle name="Normální 3" xfId="23"/>
    <cellStyle name="Normální 3 2" xfId="2"/>
    <cellStyle name="Normální 3 2 2" xfId="354"/>
    <cellStyle name="Normální 3 2 3" xfId="333"/>
    <cellStyle name="Normální 3 3" xfId="173"/>
    <cellStyle name="Normální 3 3 2" xfId="293"/>
    <cellStyle name="Normální 3 3 2 2" xfId="356"/>
    <cellStyle name="Normální 3 3 3" xfId="336"/>
    <cellStyle name="Normální 3 4" xfId="174"/>
    <cellStyle name="Normální 3 4 2" xfId="294"/>
    <cellStyle name="Normální 3 4 2 2" xfId="358"/>
    <cellStyle name="Normální 3 4 3" xfId="338"/>
    <cellStyle name="normální 3 5" xfId="175"/>
    <cellStyle name="Normální 3 5 2" xfId="349"/>
    <cellStyle name="Normální 3 6" xfId="292"/>
    <cellStyle name="Normální 3 7" xfId="326"/>
    <cellStyle name="Normální 3 8" xfId="172"/>
    <cellStyle name="Normální 30" xfId="176"/>
    <cellStyle name="Normální 31" xfId="177"/>
    <cellStyle name="Normální 32" xfId="178"/>
    <cellStyle name="Normální 33" xfId="179"/>
    <cellStyle name="Normální 34" xfId="180"/>
    <cellStyle name="Normální 35" xfId="181"/>
    <cellStyle name="Normální 36" xfId="182"/>
    <cellStyle name="Normální 37" xfId="183"/>
    <cellStyle name="Normální 38" xfId="184"/>
    <cellStyle name="Normální 39" xfId="185"/>
    <cellStyle name="Normální 4" xfId="24"/>
    <cellStyle name="Normální 4 2" xfId="186"/>
    <cellStyle name="Normální 4 2 2" xfId="187"/>
    <cellStyle name="Normální 4 2 3" xfId="188"/>
    <cellStyle name="Normální 4 2 3 2" xfId="297"/>
    <cellStyle name="Normální 4 2 4" xfId="296"/>
    <cellStyle name="Normální 4 2 5" xfId="332"/>
    <cellStyle name="Normální 4 3" xfId="189"/>
    <cellStyle name="Normální 4 3 2" xfId="350"/>
    <cellStyle name="normální 4 4" xfId="190"/>
    <cellStyle name="Normální 4 5" xfId="295"/>
    <cellStyle name="Normální 4 6" xfId="327"/>
    <cellStyle name="Normální 40" xfId="191"/>
    <cellStyle name="Normální 41" xfId="192"/>
    <cellStyle name="Normální 42" xfId="193"/>
    <cellStyle name="Normální 43" xfId="194"/>
    <cellStyle name="Normální 44" xfId="195"/>
    <cellStyle name="Normální 45" xfId="196"/>
    <cellStyle name="Normální 46" xfId="197"/>
    <cellStyle name="Normální 47" xfId="198"/>
    <cellStyle name="Normální 48" xfId="199"/>
    <cellStyle name="Normální 49" xfId="223"/>
    <cellStyle name="Normální 5" xfId="25"/>
    <cellStyle name="Normální 5 2" xfId="26"/>
    <cellStyle name="Normální 5 2 2" xfId="351"/>
    <cellStyle name="Normální 5 3" xfId="27"/>
    <cellStyle name="Normální 5 4" xfId="200"/>
    <cellStyle name="Normální 5 5" xfId="329"/>
    <cellStyle name="Normální 50" xfId="306"/>
    <cellStyle name="Normální 51" xfId="201"/>
    <cellStyle name="Normální 51 2" xfId="298"/>
    <cellStyle name="Normální 52" xfId="202"/>
    <cellStyle name="Normální 52 2" xfId="299"/>
    <cellStyle name="Normální 53" xfId="308"/>
    <cellStyle name="Normální 54" xfId="310"/>
    <cellStyle name="Normální 55" xfId="312"/>
    <cellStyle name="Normální 56" xfId="313"/>
    <cellStyle name="Normální 57" xfId="314"/>
    <cellStyle name="Normální 58" xfId="315"/>
    <cellStyle name="Normální 59" xfId="316"/>
    <cellStyle name="Normální 6" xfId="28"/>
    <cellStyle name="Normální 6 2" xfId="29"/>
    <cellStyle name="Normální 6 2 2" xfId="301"/>
    <cellStyle name="Normální 6 2 3" xfId="352"/>
    <cellStyle name="Normální 6 3" xfId="203"/>
    <cellStyle name="Normální 6 4" xfId="300"/>
    <cellStyle name="Normální 6 5" xfId="330"/>
    <cellStyle name="Normální 60" xfId="317"/>
    <cellStyle name="Normální 61" xfId="318"/>
    <cellStyle name="Normální 62" xfId="319"/>
    <cellStyle name="Normální 63" xfId="320"/>
    <cellStyle name="Normální 64" xfId="321"/>
    <cellStyle name="Normální 65" xfId="322"/>
    <cellStyle name="Normální 66" xfId="323"/>
    <cellStyle name="Normální 67" xfId="324"/>
    <cellStyle name="Normální 68" xfId="37"/>
    <cellStyle name="Normální 7" xfId="4"/>
    <cellStyle name="Normální 7 2" xfId="35"/>
    <cellStyle name="Normální 7 2 2" xfId="353"/>
    <cellStyle name="Normální 7 2 3" xfId="205"/>
    <cellStyle name="Normální 7 3" xfId="302"/>
    <cellStyle name="Normální 7 4" xfId="331"/>
    <cellStyle name="Normální 7 5" xfId="204"/>
    <cellStyle name="Normální 7 6" xfId="412"/>
    <cellStyle name="Normální 7 7" xfId="465"/>
    <cellStyle name="Normální 8" xfId="34"/>
    <cellStyle name="Normální 8 2" xfId="206"/>
    <cellStyle name="Normální 8 2 2" xfId="303"/>
    <cellStyle name="Normální 8 2 3" xfId="355"/>
    <cellStyle name="Normální 8 3" xfId="207"/>
    <cellStyle name="Normální 8 4" xfId="208"/>
    <cellStyle name="Normální 8 5" xfId="209"/>
    <cellStyle name="Normální 8 6" xfId="210"/>
    <cellStyle name="Normální 8 6 2" xfId="211"/>
    <cellStyle name="Normální 8 7" xfId="212"/>
    <cellStyle name="Normální 8 8" xfId="335"/>
    <cellStyle name="Normální 9" xfId="3"/>
    <cellStyle name="Normální 9 2" xfId="214"/>
    <cellStyle name="Normální 9 2 2" xfId="305"/>
    <cellStyle name="Normální 9 2 3" xfId="357"/>
    <cellStyle name="Normální 9 3" xfId="215"/>
    <cellStyle name="Normální 9 4" xfId="304"/>
    <cellStyle name="Normální 9 5" xfId="337"/>
    <cellStyle name="Normální 9 6" xfId="213"/>
    <cellStyle name="NUTNO SPOČÍTAT" xfId="339"/>
    <cellStyle name="P/N" xfId="216"/>
    <cellStyle name="Percent_HP" xfId="217"/>
    <cellStyle name="PETRA" xfId="347"/>
    <cellStyle name="Popis" xfId="218"/>
    <cellStyle name="procent 2" xfId="219"/>
    <cellStyle name="STARÁ VÝROBNÍ CENA HH" xfId="342"/>
    <cellStyle name="Styl 1" xfId="220"/>
    <cellStyle name="Velký nadpis" xfId="221"/>
    <cellStyle name="VÝROBNÍ CENA KRAJDLOVÁ" xfId="343"/>
    <cellStyle name="VÝROBNÍ CENA RIEDL" xfId="341"/>
    <cellStyle name="Záhlaví" xfId="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13</xdr:row>
      <xdr:rowOff>95250</xdr:rowOff>
    </xdr:from>
    <xdr:ext cx="1028700" cy="0"/>
    <xdr:pic>
      <xdr:nvPicPr>
        <xdr:cNvPr id="2" name="Obrázek 2">
          <a:extLst>
            <a:ext uri="{FF2B5EF4-FFF2-40B4-BE49-F238E27FC236}">
              <a16:creationId xmlns:a16="http://schemas.microsoft.com/office/drawing/2014/main" id="{A9335145-9E11-4524-BCE7-9A18AB6EF8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7820" y="27014805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16</xdr:row>
      <xdr:rowOff>0</xdr:rowOff>
    </xdr:from>
    <xdr:ext cx="1028700" cy="0"/>
    <xdr:pic>
      <xdr:nvPicPr>
        <xdr:cNvPr id="2" name="Obrázek 2">
          <a:extLst>
            <a:ext uri="{FF2B5EF4-FFF2-40B4-BE49-F238E27FC236}">
              <a16:creationId xmlns:a16="http://schemas.microsoft.com/office/drawing/2014/main" id="{6B2C363C-899C-484E-BC3B-0911F36AD1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3660" y="887349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16</xdr:row>
      <xdr:rowOff>0</xdr:rowOff>
    </xdr:from>
    <xdr:ext cx="1028700" cy="0"/>
    <xdr:pic>
      <xdr:nvPicPr>
        <xdr:cNvPr id="3" name="Obrázek 5">
          <a:extLst>
            <a:ext uri="{FF2B5EF4-FFF2-40B4-BE49-F238E27FC236}">
              <a16:creationId xmlns:a16="http://schemas.microsoft.com/office/drawing/2014/main" id="{75FD92B1-FC05-4F26-9E6F-BB5B36121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3660" y="887349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16</xdr:row>
      <xdr:rowOff>0</xdr:rowOff>
    </xdr:from>
    <xdr:ext cx="1028700" cy="0"/>
    <xdr:pic>
      <xdr:nvPicPr>
        <xdr:cNvPr id="4" name="Obrázek 2">
          <a:extLst>
            <a:ext uri="{FF2B5EF4-FFF2-40B4-BE49-F238E27FC236}">
              <a16:creationId xmlns:a16="http://schemas.microsoft.com/office/drawing/2014/main" id="{B2322BB8-E570-4753-BD74-C327D78675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3660" y="8863965"/>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18</xdr:row>
      <xdr:rowOff>0</xdr:rowOff>
    </xdr:from>
    <xdr:ext cx="1028700" cy="0"/>
    <xdr:pic>
      <xdr:nvPicPr>
        <xdr:cNvPr id="2" name="Obrázek 2">
          <a:extLst>
            <a:ext uri="{FF2B5EF4-FFF2-40B4-BE49-F238E27FC236}">
              <a16:creationId xmlns:a16="http://schemas.microsoft.com/office/drawing/2014/main" id="{14810ABB-327C-415A-9969-6D6A9CE3B3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3660" y="728472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18</xdr:row>
      <xdr:rowOff>0</xdr:rowOff>
    </xdr:from>
    <xdr:ext cx="1028700" cy="0"/>
    <xdr:pic>
      <xdr:nvPicPr>
        <xdr:cNvPr id="3" name="Obrázek 5">
          <a:extLst>
            <a:ext uri="{FF2B5EF4-FFF2-40B4-BE49-F238E27FC236}">
              <a16:creationId xmlns:a16="http://schemas.microsoft.com/office/drawing/2014/main" id="{BF5E1B93-7CB8-449A-B1E6-5F4D2AFE5D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3660" y="728472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18</xdr:row>
      <xdr:rowOff>0</xdr:rowOff>
    </xdr:from>
    <xdr:ext cx="1028700" cy="0"/>
    <xdr:pic>
      <xdr:nvPicPr>
        <xdr:cNvPr id="4" name="Obrázek 2">
          <a:extLst>
            <a:ext uri="{FF2B5EF4-FFF2-40B4-BE49-F238E27FC236}">
              <a16:creationId xmlns:a16="http://schemas.microsoft.com/office/drawing/2014/main" id="{A594F724-E21D-4B55-82F9-C25CDDDF6D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3660" y="728472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32</xdr:row>
      <xdr:rowOff>0</xdr:rowOff>
    </xdr:from>
    <xdr:ext cx="1028700" cy="0"/>
    <xdr:pic>
      <xdr:nvPicPr>
        <xdr:cNvPr id="2" name="Obrázek 2">
          <a:extLst>
            <a:ext uri="{FF2B5EF4-FFF2-40B4-BE49-F238E27FC236}">
              <a16:creationId xmlns:a16="http://schemas.microsoft.com/office/drawing/2014/main" id="{1265BFA6-9E6B-4D95-AE3C-507A60D2DA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3660" y="1039368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32</xdr:row>
      <xdr:rowOff>0</xdr:rowOff>
    </xdr:from>
    <xdr:ext cx="1028700" cy="0"/>
    <xdr:pic>
      <xdr:nvPicPr>
        <xdr:cNvPr id="3" name="Obrázek 5">
          <a:extLst>
            <a:ext uri="{FF2B5EF4-FFF2-40B4-BE49-F238E27FC236}">
              <a16:creationId xmlns:a16="http://schemas.microsoft.com/office/drawing/2014/main" id="{DE43F94D-2EA6-48F6-925E-D55D02A90477}"/>
            </a:ext>
            <a:ext uri="{147F2762-F138-4A5C-976F-8EAC2B608ADB}">
              <a16:predDERef xmlns:a16="http://schemas.microsoft.com/office/drawing/2014/main" pred="{1265BFA6-9E6B-4D95-AE3C-507A60D2DA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3660" y="1039368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32</xdr:row>
      <xdr:rowOff>0</xdr:rowOff>
    </xdr:from>
    <xdr:ext cx="1028700" cy="0"/>
    <xdr:pic>
      <xdr:nvPicPr>
        <xdr:cNvPr id="4" name="Obrázek 2">
          <a:extLst>
            <a:ext uri="{FF2B5EF4-FFF2-40B4-BE49-F238E27FC236}">
              <a16:creationId xmlns:a16="http://schemas.microsoft.com/office/drawing/2014/main" id="{B72602E7-32E3-48C1-958E-0A8F761E30F6}"/>
            </a:ext>
            <a:ext uri="{147F2762-F138-4A5C-976F-8EAC2B608ADB}">
              <a16:predDERef xmlns:a16="http://schemas.microsoft.com/office/drawing/2014/main" pred="{DE43F94D-2EA6-48F6-925E-D55D02A904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3660" y="10393680"/>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2"/>
  <sheetViews>
    <sheetView workbookViewId="0">
      <selection activeCell="B30" sqref="B30"/>
    </sheetView>
  </sheetViews>
  <sheetFormatPr defaultColWidth="8.7109375" defaultRowHeight="15"/>
  <cols>
    <col min="1" max="1" width="1.7109375" customWidth="1"/>
    <col min="2" max="2" width="43.7109375" bestFit="1" customWidth="1"/>
    <col min="3" max="4" width="19.7109375" customWidth="1"/>
    <col min="5" max="5" width="29.28515625" customWidth="1"/>
    <col min="6" max="8" width="25" customWidth="1"/>
  </cols>
  <sheetData>
    <row r="1" spans="2:5">
      <c r="B1" t="s">
        <v>110</v>
      </c>
    </row>
    <row r="2" spans="2:5" ht="15.75" thickBot="1">
      <c r="B2" t="s">
        <v>111</v>
      </c>
    </row>
    <row r="3" spans="2:5">
      <c r="B3" s="7"/>
      <c r="C3" s="8" t="s">
        <v>0</v>
      </c>
      <c r="D3" s="8"/>
      <c r="E3" s="9"/>
    </row>
    <row r="4" spans="2:5" ht="15.75" thickBot="1">
      <c r="B4" s="183"/>
      <c r="C4" s="184"/>
      <c r="D4" s="184"/>
      <c r="E4" s="185"/>
    </row>
    <row r="5" spans="2:5" ht="15.75" thickBot="1">
      <c r="B5" s="10"/>
      <c r="C5" s="11"/>
      <c r="D5" s="11"/>
      <c r="E5" s="12"/>
    </row>
    <row r="6" spans="2:5" ht="15.75" thickBot="1">
      <c r="B6" s="41" t="s">
        <v>1</v>
      </c>
      <c r="C6" s="13" t="s">
        <v>109</v>
      </c>
      <c r="D6" s="14" t="s">
        <v>3</v>
      </c>
      <c r="E6" s="15" t="s">
        <v>4</v>
      </c>
    </row>
    <row r="7" spans="2:5" ht="15.75" thickTop="1">
      <c r="B7" s="59" t="str">
        <f>'Dílna 3D tech.'!B2</f>
        <v>Dílna 3D technologie</v>
      </c>
      <c r="C7" s="16">
        <v>1</v>
      </c>
      <c r="D7" s="17">
        <f>'Dílna 3D tech.'!H22</f>
        <v>0</v>
      </c>
      <c r="E7" s="179">
        <f>'Dílna 3D tech.'!H26</f>
        <v>0</v>
      </c>
    </row>
    <row r="8" spans="2:5">
      <c r="B8" s="60" t="str">
        <f>'Polytechnická dílna'!B2</f>
        <v xml:space="preserve">Polytechnická dílna </v>
      </c>
      <c r="C8" s="19">
        <v>1</v>
      </c>
      <c r="D8" s="18">
        <f>'Polytechnická dílna'!H25</f>
        <v>0</v>
      </c>
      <c r="E8" s="180">
        <f>'Polytechnická dílna'!H29</f>
        <v>0</v>
      </c>
    </row>
    <row r="9" spans="2:5">
      <c r="B9" s="60" t="str">
        <f>'Jazyková lab. - finální'!B2</f>
        <v>Jazyková laboratoř</v>
      </c>
      <c r="C9" s="19">
        <v>1</v>
      </c>
      <c r="D9" s="18">
        <f>'Jazyková lab. - finální'!H26</f>
        <v>0</v>
      </c>
      <c r="E9" s="180">
        <f>'Jazyková lab. - finální'!H30</f>
        <v>0</v>
      </c>
    </row>
    <row r="10" spans="2:5">
      <c r="B10" s="60" t="s">
        <v>5</v>
      </c>
      <c r="C10" s="19">
        <v>1</v>
      </c>
      <c r="D10" s="113">
        <f>'Multimed. dílna'!H20</f>
        <v>0</v>
      </c>
      <c r="E10" s="180">
        <f>'Multimed. dílna'!H24</f>
        <v>0</v>
      </c>
    </row>
    <row r="11" spans="2:5" ht="15.75" thickBot="1">
      <c r="B11" s="29" t="s">
        <v>6</v>
      </c>
      <c r="C11" s="30"/>
      <c r="D11" s="31">
        <f>SUM(D7:D10)</f>
        <v>0</v>
      </c>
      <c r="E11" s="182">
        <f>SUM(E7:E10)</f>
        <v>0</v>
      </c>
    </row>
    <row r="12" spans="2:5" ht="15.75" thickBot="1">
      <c r="B12" s="20"/>
      <c r="C12" s="21"/>
      <c r="D12" s="21"/>
      <c r="E12" s="22"/>
    </row>
    <row r="13" spans="2:5" ht="15.75" thickBot="1">
      <c r="B13" s="23" t="s">
        <v>7</v>
      </c>
      <c r="C13" s="24"/>
      <c r="D13" s="24"/>
      <c r="E13" s="25">
        <f>D11</f>
        <v>0</v>
      </c>
    </row>
    <row r="14" spans="2:5" ht="15.75" thickBot="1">
      <c r="B14" s="20"/>
      <c r="C14" s="21"/>
      <c r="D14" s="21"/>
      <c r="E14" s="22"/>
    </row>
    <row r="15" spans="2:5" ht="15.75" thickBot="1">
      <c r="B15" s="23" t="s">
        <v>8</v>
      </c>
      <c r="C15" s="24"/>
      <c r="D15" s="24"/>
      <c r="E15" s="181">
        <f>E17-E13</f>
        <v>0</v>
      </c>
    </row>
    <row r="16" spans="2:5" ht="15.75" thickBot="1">
      <c r="B16" s="20"/>
      <c r="C16" s="21"/>
      <c r="D16" s="21"/>
      <c r="E16" s="22"/>
    </row>
    <row r="17" spans="2:6" ht="15.75" thickBot="1">
      <c r="B17" s="23" t="s">
        <v>9</v>
      </c>
      <c r="C17" s="24"/>
      <c r="D17" s="24"/>
      <c r="E17" s="181">
        <f>E11</f>
        <v>0</v>
      </c>
    </row>
    <row r="18" spans="2:6">
      <c r="B18" s="26"/>
      <c r="C18" s="27"/>
      <c r="D18" s="27"/>
      <c r="E18" s="28"/>
    </row>
    <row r="19" spans="2:6" ht="16.5">
      <c r="B19" s="2"/>
      <c r="C19" s="3"/>
      <c r="D19" s="3"/>
      <c r="E19" s="1"/>
    </row>
    <row r="32" spans="2:6">
      <c r="F32" s="42"/>
    </row>
  </sheetData>
  <mergeCells count="1">
    <mergeCell ref="B4:E4"/>
  </mergeCells>
  <pageMargins left="0.25" right="0.25" top="0.75" bottom="0.75" header="0.3" footer="0.3"/>
  <pageSetup paperSize="9" scale="8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6"/>
  <sheetViews>
    <sheetView tabSelected="1" topLeftCell="A16" zoomScale="70" zoomScaleNormal="70" workbookViewId="0">
      <selection activeCell="C45" sqref="C45"/>
    </sheetView>
  </sheetViews>
  <sheetFormatPr defaultColWidth="8.7109375" defaultRowHeight="15"/>
  <cols>
    <col min="1" max="1" width="6.7109375" customWidth="1"/>
    <col min="2" max="2" width="31.42578125" customWidth="1"/>
    <col min="3" max="3" width="55.7109375" style="49" customWidth="1"/>
    <col min="4" max="4" width="6.7109375" customWidth="1"/>
    <col min="5" max="5" width="12.7109375" customWidth="1"/>
    <col min="6" max="6" width="12.7109375" style="127" customWidth="1"/>
    <col min="7" max="7" width="13.7109375" customWidth="1"/>
    <col min="8" max="8" width="20.7109375" style="126" customWidth="1"/>
    <col min="9" max="9" width="63.42578125" customWidth="1"/>
    <col min="10" max="10" width="5.42578125" customWidth="1"/>
    <col min="11" max="11" width="6.7109375" customWidth="1"/>
    <col min="12" max="12" width="5.42578125" customWidth="1"/>
    <col min="13" max="13" width="2.7109375" customWidth="1"/>
    <col min="14" max="14" width="9.140625" customWidth="1"/>
  </cols>
  <sheetData>
    <row r="1" spans="2:14" ht="15.75" thickBot="1"/>
    <row r="2" spans="2:14" ht="21" customHeight="1">
      <c r="B2" s="55" t="s">
        <v>10</v>
      </c>
      <c r="C2" s="56"/>
      <c r="D2" s="56"/>
      <c r="E2" s="56"/>
      <c r="F2" s="128"/>
      <c r="G2" s="56"/>
      <c r="H2" s="138"/>
    </row>
    <row r="3" spans="2:14" ht="15" customHeight="1" thickBot="1">
      <c r="B3" s="57"/>
      <c r="C3" s="58"/>
      <c r="D3" s="58"/>
      <c r="E3" s="58"/>
      <c r="F3" s="129"/>
      <c r="G3" s="58"/>
      <c r="H3" s="139"/>
    </row>
    <row r="4" spans="2:14" ht="21.75" thickBot="1">
      <c r="B4" s="61" t="s">
        <v>1</v>
      </c>
      <c r="C4" s="61" t="s">
        <v>11</v>
      </c>
      <c r="D4" s="4" t="s">
        <v>2</v>
      </c>
      <c r="E4" s="5" t="s">
        <v>96</v>
      </c>
      <c r="F4" s="130" t="s">
        <v>100</v>
      </c>
      <c r="G4" s="5" t="s">
        <v>101</v>
      </c>
      <c r="H4" s="140" t="s">
        <v>102</v>
      </c>
    </row>
    <row r="5" spans="2:14" ht="16.5" customHeight="1" thickTop="1">
      <c r="B5" s="46" t="s">
        <v>12</v>
      </c>
      <c r="C5" s="47"/>
      <c r="D5" s="47"/>
      <c r="E5" s="47"/>
      <c r="F5" s="47"/>
      <c r="G5" s="47"/>
      <c r="H5" s="47"/>
    </row>
    <row r="6" spans="2:14" ht="108">
      <c r="B6" s="117" t="s">
        <v>13</v>
      </c>
      <c r="C6" s="121" t="s">
        <v>14</v>
      </c>
      <c r="D6" s="119">
        <v>2</v>
      </c>
      <c r="E6" s="149"/>
      <c r="F6" s="131">
        <f>E6*1.21</f>
        <v>0</v>
      </c>
      <c r="G6" s="120">
        <f>D6*E6</f>
        <v>0</v>
      </c>
      <c r="H6" s="141">
        <f>SUM(D6*F6)</f>
        <v>0</v>
      </c>
      <c r="N6" s="73"/>
    </row>
    <row r="7" spans="2:14" ht="189">
      <c r="B7" s="117" t="s">
        <v>15</v>
      </c>
      <c r="C7" s="121" t="s">
        <v>16</v>
      </c>
      <c r="D7" s="119">
        <v>1</v>
      </c>
      <c r="E7" s="149"/>
      <c r="F7" s="131">
        <f t="shared" ref="F7:F20" si="0">E7*1.21</f>
        <v>0</v>
      </c>
      <c r="G7" s="120">
        <f t="shared" ref="G7:G20" si="1">D7*E7</f>
        <v>0</v>
      </c>
      <c r="H7" s="141">
        <f t="shared" ref="H7:H20" si="2">SUM(D7*F7)</f>
        <v>0</v>
      </c>
      <c r="I7" s="103"/>
      <c r="N7" s="73"/>
    </row>
    <row r="8" spans="2:14" ht="270">
      <c r="B8" s="117" t="s">
        <v>17</v>
      </c>
      <c r="C8" s="121" t="s">
        <v>18</v>
      </c>
      <c r="D8" s="119">
        <v>1</v>
      </c>
      <c r="E8" s="149"/>
      <c r="F8" s="131">
        <f t="shared" ref="F8" si="3">E8*1.21</f>
        <v>0</v>
      </c>
      <c r="G8" s="120">
        <f t="shared" ref="G8" si="4">D8*E8</f>
        <v>0</v>
      </c>
      <c r="H8" s="141">
        <f t="shared" ref="H8" si="5">SUM(D8*F8)</f>
        <v>0</v>
      </c>
      <c r="I8" s="103"/>
      <c r="N8" s="73"/>
    </row>
    <row r="9" spans="2:14" ht="81">
      <c r="B9" s="117" t="s">
        <v>19</v>
      </c>
      <c r="C9" s="121" t="s">
        <v>20</v>
      </c>
      <c r="D9" s="119">
        <v>2</v>
      </c>
      <c r="E9" s="149"/>
      <c r="F9" s="131">
        <f t="shared" si="0"/>
        <v>0</v>
      </c>
      <c r="G9" s="120">
        <f t="shared" si="1"/>
        <v>0</v>
      </c>
      <c r="H9" s="141">
        <f t="shared" si="2"/>
        <v>0</v>
      </c>
      <c r="I9" s="45"/>
      <c r="N9" s="73"/>
    </row>
    <row r="10" spans="2:14" ht="94.5">
      <c r="B10" s="117" t="s">
        <v>21</v>
      </c>
      <c r="C10" s="121" t="s">
        <v>22</v>
      </c>
      <c r="D10" s="119">
        <v>4</v>
      </c>
      <c r="E10" s="149"/>
      <c r="F10" s="131">
        <f t="shared" si="0"/>
        <v>0</v>
      </c>
      <c r="G10" s="120">
        <f t="shared" si="1"/>
        <v>0</v>
      </c>
      <c r="H10" s="141">
        <f t="shared" si="2"/>
        <v>0</v>
      </c>
      <c r="I10" s="103"/>
      <c r="N10" s="73"/>
    </row>
    <row r="11" spans="2:14" ht="81">
      <c r="B11" s="117" t="s">
        <v>23</v>
      </c>
      <c r="C11" s="121" t="s">
        <v>24</v>
      </c>
      <c r="D11" s="119">
        <v>2</v>
      </c>
      <c r="E11" s="149"/>
      <c r="F11" s="131">
        <f t="shared" si="0"/>
        <v>0</v>
      </c>
      <c r="G11" s="120">
        <f t="shared" si="1"/>
        <v>0</v>
      </c>
      <c r="H11" s="141">
        <f t="shared" si="2"/>
        <v>0</v>
      </c>
      <c r="I11" s="103"/>
      <c r="N11" s="73"/>
    </row>
    <row r="12" spans="2:14" ht="148.5">
      <c r="B12" s="117" t="s">
        <v>25</v>
      </c>
      <c r="C12" s="121" t="s">
        <v>26</v>
      </c>
      <c r="D12" s="119">
        <v>1</v>
      </c>
      <c r="E12" s="149"/>
      <c r="F12" s="131">
        <f t="shared" si="0"/>
        <v>0</v>
      </c>
      <c r="G12" s="120">
        <f t="shared" si="1"/>
        <v>0</v>
      </c>
      <c r="H12" s="141">
        <f t="shared" si="2"/>
        <v>0</v>
      </c>
      <c r="I12" s="103"/>
      <c r="N12" s="73"/>
    </row>
    <row r="13" spans="2:14" ht="54">
      <c r="B13" s="117" t="s">
        <v>27</v>
      </c>
      <c r="C13" s="121" t="s">
        <v>28</v>
      </c>
      <c r="D13" s="119">
        <v>1</v>
      </c>
      <c r="E13" s="149"/>
      <c r="F13" s="131">
        <f t="shared" si="0"/>
        <v>0</v>
      </c>
      <c r="G13" s="120">
        <f t="shared" si="1"/>
        <v>0</v>
      </c>
      <c r="H13" s="141">
        <f t="shared" si="2"/>
        <v>0</v>
      </c>
      <c r="I13" s="104"/>
      <c r="N13" s="73"/>
    </row>
    <row r="14" spans="2:14" ht="54">
      <c r="B14" s="117" t="s">
        <v>29</v>
      </c>
      <c r="C14" s="121" t="s">
        <v>30</v>
      </c>
      <c r="D14" s="119">
        <v>17</v>
      </c>
      <c r="E14" s="149"/>
      <c r="F14" s="131">
        <f t="shared" si="0"/>
        <v>0</v>
      </c>
      <c r="G14" s="120">
        <f>D14*E14</f>
        <v>0</v>
      </c>
      <c r="H14" s="141">
        <f>SUM(D14*F14)</f>
        <v>0</v>
      </c>
      <c r="I14" s="104"/>
      <c r="N14" s="73"/>
    </row>
    <row r="15" spans="2:14" ht="16.5" customHeight="1">
      <c r="B15" s="46" t="s">
        <v>31</v>
      </c>
      <c r="C15" s="47"/>
      <c r="D15" s="47"/>
      <c r="E15" s="47"/>
      <c r="F15" s="47"/>
      <c r="G15" s="47"/>
      <c r="H15" s="47"/>
      <c r="N15" s="73"/>
    </row>
    <row r="16" spans="2:14">
      <c r="B16" s="6" t="s">
        <v>32</v>
      </c>
      <c r="C16" s="50" t="s">
        <v>33</v>
      </c>
      <c r="D16" s="43">
        <v>12</v>
      </c>
      <c r="E16" s="149"/>
      <c r="F16" s="132">
        <f t="shared" si="0"/>
        <v>0</v>
      </c>
      <c r="G16" s="44">
        <f t="shared" si="1"/>
        <v>0</v>
      </c>
      <c r="H16" s="142">
        <f t="shared" si="2"/>
        <v>0</v>
      </c>
      <c r="N16" s="73"/>
    </row>
    <row r="17" spans="2:14">
      <c r="B17" s="6" t="s">
        <v>34</v>
      </c>
      <c r="C17" s="50" t="s">
        <v>35</v>
      </c>
      <c r="D17" s="43">
        <v>1</v>
      </c>
      <c r="E17" s="149"/>
      <c r="F17" s="132">
        <f t="shared" si="0"/>
        <v>0</v>
      </c>
      <c r="G17" s="44">
        <f t="shared" si="1"/>
        <v>0</v>
      </c>
      <c r="H17" s="142">
        <f t="shared" si="2"/>
        <v>0</v>
      </c>
      <c r="N17" s="73"/>
    </row>
    <row r="18" spans="2:14" ht="16.5" customHeight="1">
      <c r="B18" s="46" t="s">
        <v>36</v>
      </c>
      <c r="C18" s="47"/>
      <c r="D18" s="47"/>
      <c r="E18" s="47"/>
      <c r="F18" s="47"/>
      <c r="G18" s="47"/>
      <c r="H18" s="47"/>
      <c r="N18" s="73"/>
    </row>
    <row r="19" spans="2:14" ht="21">
      <c r="B19" s="6" t="s">
        <v>37</v>
      </c>
      <c r="C19" s="50" t="s">
        <v>38</v>
      </c>
      <c r="D19" s="43">
        <v>1</v>
      </c>
      <c r="E19" s="149"/>
      <c r="F19" s="132">
        <f t="shared" si="0"/>
        <v>0</v>
      </c>
      <c r="G19" s="44">
        <f t="shared" si="1"/>
        <v>0</v>
      </c>
      <c r="H19" s="142">
        <f t="shared" si="2"/>
        <v>0</v>
      </c>
      <c r="N19" s="73"/>
    </row>
    <row r="20" spans="2:14" ht="15.75" thickBot="1">
      <c r="B20" s="67" t="s">
        <v>39</v>
      </c>
      <c r="C20" s="68" t="s">
        <v>40</v>
      </c>
      <c r="D20" s="69">
        <v>1</v>
      </c>
      <c r="E20" s="151"/>
      <c r="F20" s="133">
        <f t="shared" si="0"/>
        <v>0</v>
      </c>
      <c r="G20" s="70">
        <f t="shared" si="1"/>
        <v>0</v>
      </c>
      <c r="H20" s="143">
        <f t="shared" si="2"/>
        <v>0</v>
      </c>
      <c r="N20" s="73"/>
    </row>
    <row r="21" spans="2:14" ht="27.75" thickBot="1">
      <c r="B21" s="62" t="s">
        <v>41</v>
      </c>
      <c r="C21" s="63" t="s">
        <v>114</v>
      </c>
      <c r="D21" s="48"/>
      <c r="E21" s="71"/>
      <c r="F21" s="134"/>
      <c r="G21" s="72"/>
      <c r="H21" s="144"/>
    </row>
    <row r="22" spans="2:14" ht="15.75" thickBot="1">
      <c r="B22" s="37" t="s">
        <v>106</v>
      </c>
      <c r="C22" s="53"/>
      <c r="D22" s="33"/>
      <c r="E22" s="33"/>
      <c r="F22" s="135"/>
      <c r="G22" s="33"/>
      <c r="H22" s="145">
        <f>SUM(G6:G20)</f>
        <v>0</v>
      </c>
    </row>
    <row r="23" spans="2:14" ht="15.75" thickBot="1">
      <c r="B23" s="36"/>
      <c r="C23" s="52"/>
      <c r="D23" s="32"/>
      <c r="E23" s="32"/>
      <c r="F23" s="136"/>
      <c r="G23" s="32"/>
      <c r="H23" s="146"/>
    </row>
    <row r="24" spans="2:14" ht="15.75" thickBot="1">
      <c r="B24" s="37" t="s">
        <v>42</v>
      </c>
      <c r="C24" s="53"/>
      <c r="D24" s="33"/>
      <c r="E24" s="33"/>
      <c r="F24" s="135"/>
      <c r="G24" s="33"/>
      <c r="H24" s="145">
        <f>H26-H22</f>
        <v>0</v>
      </c>
    </row>
    <row r="25" spans="2:14" ht="15.75" thickBot="1">
      <c r="B25" s="38"/>
      <c r="C25" s="52"/>
      <c r="D25" s="32"/>
      <c r="E25" s="32"/>
      <c r="F25" s="136"/>
      <c r="G25" s="32"/>
      <c r="H25" s="146"/>
    </row>
    <row r="26" spans="2:14" ht="15.75" thickBot="1">
      <c r="B26" s="39" t="s">
        <v>107</v>
      </c>
      <c r="C26" s="54"/>
      <c r="D26" s="40"/>
      <c r="E26" s="40"/>
      <c r="F26" s="137"/>
      <c r="G26" s="40"/>
      <c r="H26" s="145">
        <f>SUM(H6:H20)</f>
        <v>0</v>
      </c>
    </row>
  </sheetData>
  <pageMargins left="0.31496062992125984" right="0.15748031496062992" top="0.39370078740157483" bottom="0.98425196850393704" header="0.51181102362204722" footer="0.51181102362204722"/>
  <pageSetup paperSize="9" scale="4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9"/>
  <sheetViews>
    <sheetView topLeftCell="A11" zoomScale="70" zoomScaleNormal="70" workbookViewId="0">
      <selection activeCell="C24" sqref="C24"/>
    </sheetView>
  </sheetViews>
  <sheetFormatPr defaultColWidth="8.7109375" defaultRowHeight="15"/>
  <cols>
    <col min="1" max="1" width="6.7109375" customWidth="1"/>
    <col min="2" max="2" width="31.42578125" customWidth="1"/>
    <col min="3" max="3" width="55.7109375" style="49" customWidth="1"/>
    <col min="4" max="4" width="6.7109375" customWidth="1"/>
    <col min="5" max="5" width="12.7109375" customWidth="1"/>
    <col min="6" max="6" width="12.7109375" style="127" customWidth="1"/>
    <col min="7" max="7" width="13.7109375" customWidth="1"/>
    <col min="8" max="8" width="20.7109375" style="126" customWidth="1"/>
    <col min="9" max="9" width="61" customWidth="1"/>
    <col min="10" max="10" width="5.42578125" customWidth="1"/>
    <col min="11" max="11" width="6.7109375" customWidth="1"/>
    <col min="12" max="12" width="74.28515625" customWidth="1"/>
    <col min="13" max="13" width="3.42578125" customWidth="1"/>
  </cols>
  <sheetData>
    <row r="1" spans="2:9" ht="15.75" thickBot="1"/>
    <row r="2" spans="2:9" ht="21" customHeight="1">
      <c r="B2" s="55" t="s">
        <v>43</v>
      </c>
      <c r="C2" s="56"/>
      <c r="D2" s="56"/>
      <c r="E2" s="56"/>
      <c r="F2" s="128"/>
      <c r="G2" s="56"/>
      <c r="H2" s="138"/>
    </row>
    <row r="3" spans="2:9" ht="15" customHeight="1" thickBot="1">
      <c r="B3" s="57"/>
      <c r="C3" s="58"/>
      <c r="D3" s="58"/>
      <c r="E3" s="58"/>
      <c r="F3" s="129"/>
      <c r="G3" s="58"/>
      <c r="H3" s="139"/>
    </row>
    <row r="4" spans="2:9" ht="21.75" thickBot="1">
      <c r="B4" s="61" t="s">
        <v>1</v>
      </c>
      <c r="C4" s="61" t="s">
        <v>11</v>
      </c>
      <c r="D4" s="4" t="s">
        <v>2</v>
      </c>
      <c r="E4" s="5" t="s">
        <v>96</v>
      </c>
      <c r="F4" s="130" t="s">
        <v>97</v>
      </c>
      <c r="G4" s="5" t="s">
        <v>98</v>
      </c>
      <c r="H4" s="140" t="s">
        <v>99</v>
      </c>
    </row>
    <row r="5" spans="2:9" ht="16.5" customHeight="1" thickTop="1">
      <c r="B5" s="46" t="s">
        <v>44</v>
      </c>
      <c r="C5" s="47"/>
      <c r="D5" s="47"/>
      <c r="E5" s="47"/>
      <c r="F5" s="47"/>
      <c r="G5" s="47"/>
      <c r="H5" s="47"/>
    </row>
    <row r="6" spans="2:9" ht="229.5">
      <c r="B6" s="117" t="s">
        <v>45</v>
      </c>
      <c r="C6" s="118" t="s">
        <v>46</v>
      </c>
      <c r="D6" s="119">
        <v>1</v>
      </c>
      <c r="E6" s="149"/>
      <c r="F6" s="131">
        <f>E6*1.21</f>
        <v>0</v>
      </c>
      <c r="G6" s="120">
        <f>D6*E6</f>
        <v>0</v>
      </c>
      <c r="H6" s="141">
        <f>SUM(D6*F6)</f>
        <v>0</v>
      </c>
      <c r="I6" s="103"/>
    </row>
    <row r="7" spans="2:9" ht="54">
      <c r="B7" s="117" t="s">
        <v>27</v>
      </c>
      <c r="C7" s="121" t="s">
        <v>28</v>
      </c>
      <c r="D7" s="119">
        <v>1</v>
      </c>
      <c r="E7" s="149"/>
      <c r="F7" s="131">
        <f t="shared" ref="F7:F23" si="0">E7*1.21</f>
        <v>0</v>
      </c>
      <c r="G7" s="120">
        <f t="shared" ref="G7:G23" si="1">D7*E7</f>
        <v>0</v>
      </c>
      <c r="H7" s="141">
        <f t="shared" ref="H7:H23" si="2">SUM(D7*F7)</f>
        <v>0</v>
      </c>
      <c r="I7" s="104"/>
    </row>
    <row r="8" spans="2:9" ht="135">
      <c r="B8" s="117" t="s">
        <v>47</v>
      </c>
      <c r="C8" s="121" t="s">
        <v>48</v>
      </c>
      <c r="D8" s="119">
        <v>5</v>
      </c>
      <c r="E8" s="149"/>
      <c r="F8" s="131">
        <f t="shared" ref="F8:F13" si="3">E8*1.21</f>
        <v>0</v>
      </c>
      <c r="G8" s="120">
        <f t="shared" ref="G8:G13" si="4">D8*E8</f>
        <v>0</v>
      </c>
      <c r="H8" s="141">
        <f t="shared" ref="H8:H13" si="5">SUM(D8*F8)</f>
        <v>0</v>
      </c>
    </row>
    <row r="9" spans="2:9" ht="175.5">
      <c r="B9" s="117" t="s">
        <v>49</v>
      </c>
      <c r="C9" s="121" t="s">
        <v>50</v>
      </c>
      <c r="D9" s="119">
        <v>7</v>
      </c>
      <c r="E9" s="149"/>
      <c r="F9" s="131">
        <f t="shared" si="3"/>
        <v>0</v>
      </c>
      <c r="G9" s="120">
        <f t="shared" si="4"/>
        <v>0</v>
      </c>
      <c r="H9" s="141">
        <f t="shared" si="5"/>
        <v>0</v>
      </c>
      <c r="I9" s="103"/>
    </row>
    <row r="10" spans="2:9" ht="54">
      <c r="B10" s="117" t="s">
        <v>51</v>
      </c>
      <c r="C10" s="121" t="s">
        <v>52</v>
      </c>
      <c r="D10" s="119">
        <v>22</v>
      </c>
      <c r="E10" s="149"/>
      <c r="F10" s="131">
        <f t="shared" si="3"/>
        <v>0</v>
      </c>
      <c r="G10" s="120">
        <f t="shared" si="4"/>
        <v>0</v>
      </c>
      <c r="H10" s="141">
        <f t="shared" si="5"/>
        <v>0</v>
      </c>
      <c r="I10" s="104"/>
    </row>
    <row r="11" spans="2:9" ht="81">
      <c r="B11" s="117" t="s">
        <v>53</v>
      </c>
      <c r="C11" s="121" t="s">
        <v>54</v>
      </c>
      <c r="D11" s="119">
        <v>1</v>
      </c>
      <c r="E11" s="149"/>
      <c r="F11" s="131">
        <f t="shared" si="3"/>
        <v>0</v>
      </c>
      <c r="G11" s="120">
        <f t="shared" si="4"/>
        <v>0</v>
      </c>
      <c r="H11" s="141">
        <f t="shared" si="5"/>
        <v>0</v>
      </c>
      <c r="I11" s="104"/>
    </row>
    <row r="12" spans="2:9" ht="81">
      <c r="B12" s="117" t="s">
        <v>23</v>
      </c>
      <c r="C12" s="121" t="s">
        <v>24</v>
      </c>
      <c r="D12" s="119">
        <v>2</v>
      </c>
      <c r="E12" s="149"/>
      <c r="F12" s="131">
        <f t="shared" si="3"/>
        <v>0</v>
      </c>
      <c r="G12" s="120">
        <f t="shared" si="4"/>
        <v>0</v>
      </c>
      <c r="H12" s="141">
        <f t="shared" si="5"/>
        <v>0</v>
      </c>
      <c r="I12" s="104"/>
    </row>
    <row r="13" spans="2:9" ht="94.5">
      <c r="B13" s="117" t="s">
        <v>21</v>
      </c>
      <c r="C13" s="121" t="s">
        <v>22</v>
      </c>
      <c r="D13" s="119">
        <v>3</v>
      </c>
      <c r="E13" s="149"/>
      <c r="F13" s="131">
        <f t="shared" si="3"/>
        <v>0</v>
      </c>
      <c r="G13" s="120">
        <f t="shared" si="4"/>
        <v>0</v>
      </c>
      <c r="H13" s="141">
        <f t="shared" si="5"/>
        <v>0</v>
      </c>
      <c r="I13" s="103"/>
    </row>
    <row r="14" spans="2:9">
      <c r="B14" s="46" t="s">
        <v>55</v>
      </c>
      <c r="C14" s="47"/>
      <c r="D14" s="47"/>
      <c r="E14" s="47"/>
      <c r="F14" s="47"/>
      <c r="G14" s="47"/>
      <c r="H14" s="47"/>
      <c r="I14" s="45"/>
    </row>
    <row r="15" spans="2:9" ht="54">
      <c r="B15" s="117" t="s">
        <v>56</v>
      </c>
      <c r="C15" s="121" t="s">
        <v>57</v>
      </c>
      <c r="D15" s="119">
        <v>1</v>
      </c>
      <c r="E15" s="149"/>
      <c r="F15" s="131">
        <f>E15*1.21</f>
        <v>0</v>
      </c>
      <c r="G15" s="120">
        <f>D15*E15</f>
        <v>0</v>
      </c>
      <c r="H15" s="141">
        <f>SUM(D15*F15)</f>
        <v>0</v>
      </c>
      <c r="I15" s="103"/>
    </row>
    <row r="16" spans="2:9" ht="27">
      <c r="B16" s="122" t="s">
        <v>58</v>
      </c>
      <c r="C16" s="123" t="s">
        <v>59</v>
      </c>
      <c r="D16" s="124">
        <v>1</v>
      </c>
      <c r="E16" s="150"/>
      <c r="F16" s="131">
        <f>E16*1.21</f>
        <v>0</v>
      </c>
      <c r="G16" s="120">
        <f>D16*E16</f>
        <v>0</v>
      </c>
      <c r="H16" s="141">
        <f>SUM(D16*F16)</f>
        <v>0</v>
      </c>
      <c r="I16" s="103"/>
    </row>
    <row r="17" spans="2:8" ht="16.5" customHeight="1">
      <c r="B17" s="46" t="s">
        <v>31</v>
      </c>
      <c r="C17" s="47"/>
      <c r="D17" s="47"/>
      <c r="E17" s="47"/>
      <c r="F17" s="47"/>
      <c r="G17" s="47"/>
      <c r="H17" s="47"/>
    </row>
    <row r="18" spans="2:8">
      <c r="B18" s="6" t="s">
        <v>60</v>
      </c>
      <c r="C18" s="50" t="s">
        <v>61</v>
      </c>
      <c r="D18" s="43">
        <v>1</v>
      </c>
      <c r="E18" s="149"/>
      <c r="F18" s="132">
        <f t="shared" si="0"/>
        <v>0</v>
      </c>
      <c r="G18" s="44">
        <f t="shared" si="1"/>
        <v>0</v>
      </c>
      <c r="H18" s="142">
        <f t="shared" si="2"/>
        <v>0</v>
      </c>
    </row>
    <row r="19" spans="2:8">
      <c r="B19" s="6" t="s">
        <v>62</v>
      </c>
      <c r="C19" s="50" t="s">
        <v>61</v>
      </c>
      <c r="D19" s="43">
        <v>7</v>
      </c>
      <c r="E19" s="149"/>
      <c r="F19" s="132">
        <f t="shared" ref="F19" si="6">E19*1.21</f>
        <v>0</v>
      </c>
      <c r="G19" s="44">
        <f t="shared" ref="G19" si="7">D19*E19</f>
        <v>0</v>
      </c>
      <c r="H19" s="142">
        <f t="shared" ref="H19" si="8">SUM(D19*F19)</f>
        <v>0</v>
      </c>
    </row>
    <row r="20" spans="2:8">
      <c r="B20" s="6" t="s">
        <v>34</v>
      </c>
      <c r="C20" s="50" t="s">
        <v>35</v>
      </c>
      <c r="D20" s="43">
        <v>1</v>
      </c>
      <c r="E20" s="149"/>
      <c r="F20" s="132">
        <f t="shared" si="0"/>
        <v>0</v>
      </c>
      <c r="G20" s="44">
        <f t="shared" si="1"/>
        <v>0</v>
      </c>
      <c r="H20" s="142">
        <f t="shared" si="2"/>
        <v>0</v>
      </c>
    </row>
    <row r="21" spans="2:8" ht="16.5" customHeight="1">
      <c r="B21" s="46" t="s">
        <v>36</v>
      </c>
      <c r="C21" s="47"/>
      <c r="D21" s="47"/>
      <c r="E21" s="47"/>
      <c r="F21" s="47"/>
      <c r="G21" s="47"/>
      <c r="H21" s="47"/>
    </row>
    <row r="22" spans="2:8" ht="21">
      <c r="B22" s="6" t="s">
        <v>37</v>
      </c>
      <c r="C22" s="50" t="s">
        <v>38</v>
      </c>
      <c r="D22" s="43">
        <v>1</v>
      </c>
      <c r="E22" s="149"/>
      <c r="F22" s="132">
        <f t="shared" si="0"/>
        <v>0</v>
      </c>
      <c r="G22" s="44">
        <f t="shared" si="1"/>
        <v>0</v>
      </c>
      <c r="H22" s="142">
        <f t="shared" si="2"/>
        <v>0</v>
      </c>
    </row>
    <row r="23" spans="2:8" ht="15.75" thickBot="1">
      <c r="B23" s="67" t="s">
        <v>39</v>
      </c>
      <c r="C23" s="68" t="s">
        <v>40</v>
      </c>
      <c r="D23" s="69">
        <v>1</v>
      </c>
      <c r="E23" s="151"/>
      <c r="F23" s="133">
        <f t="shared" si="0"/>
        <v>0</v>
      </c>
      <c r="G23" s="70">
        <f t="shared" si="1"/>
        <v>0</v>
      </c>
      <c r="H23" s="143">
        <f t="shared" si="2"/>
        <v>0</v>
      </c>
    </row>
    <row r="24" spans="2:8" ht="27.75" thickBot="1">
      <c r="B24" s="62" t="s">
        <v>41</v>
      </c>
      <c r="C24" s="63" t="s">
        <v>114</v>
      </c>
      <c r="D24" s="64"/>
      <c r="E24" s="65"/>
      <c r="F24" s="147"/>
      <c r="G24" s="66"/>
      <c r="H24" s="144"/>
    </row>
    <row r="25" spans="2:8" ht="15.75" thickBot="1">
      <c r="B25" s="34" t="s">
        <v>106</v>
      </c>
      <c r="C25" s="51"/>
      <c r="D25" s="35"/>
      <c r="E25" s="35"/>
      <c r="F25" s="148"/>
      <c r="G25" s="35"/>
      <c r="H25" s="145">
        <f>SUM(G6:G23)</f>
        <v>0</v>
      </c>
    </row>
    <row r="26" spans="2:8" ht="15.75" thickBot="1">
      <c r="B26" s="36"/>
      <c r="C26" s="52"/>
      <c r="D26" s="32"/>
      <c r="E26" s="32"/>
      <c r="F26" s="136"/>
      <c r="G26" s="32"/>
      <c r="H26" s="146"/>
    </row>
    <row r="27" spans="2:8" ht="15.75" thickBot="1">
      <c r="B27" s="37" t="s">
        <v>42</v>
      </c>
      <c r="C27" s="53"/>
      <c r="D27" s="33"/>
      <c r="E27" s="33"/>
      <c r="F27" s="135"/>
      <c r="G27" s="33"/>
      <c r="H27" s="145">
        <f>H29-H25</f>
        <v>0</v>
      </c>
    </row>
    <row r="28" spans="2:8" ht="15.75" thickBot="1">
      <c r="B28" s="38"/>
      <c r="C28" s="52"/>
      <c r="D28" s="32"/>
      <c r="E28" s="32"/>
      <c r="F28" s="136"/>
      <c r="G28" s="32"/>
      <c r="H28" s="146"/>
    </row>
    <row r="29" spans="2:8" ht="15.75" thickBot="1">
      <c r="B29" s="39" t="s">
        <v>107</v>
      </c>
      <c r="C29" s="54"/>
      <c r="D29" s="40"/>
      <c r="E29" s="40"/>
      <c r="F29" s="137"/>
      <c r="G29" s="40"/>
      <c r="H29" s="145">
        <f>SUM(H6:H23)</f>
        <v>0</v>
      </c>
    </row>
  </sheetData>
  <pageMargins left="0.31496062992125984" right="0.15748031496062992" top="0.39370078740157483" bottom="0.98425196850393704" header="0.51181102362204722" footer="0.51181102362204722"/>
  <pageSetup paperSize="9" scale="4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0"/>
  <sheetViews>
    <sheetView topLeftCell="A15" zoomScale="70" zoomScaleNormal="70" workbookViewId="0">
      <selection activeCell="C18" sqref="C18"/>
    </sheetView>
  </sheetViews>
  <sheetFormatPr defaultColWidth="8.7109375" defaultRowHeight="15"/>
  <cols>
    <col min="1" max="1" width="6.7109375" customWidth="1"/>
    <col min="2" max="2" width="31.42578125" customWidth="1"/>
    <col min="3" max="3" width="55.7109375" style="49" customWidth="1"/>
    <col min="4" max="4" width="6.7109375" customWidth="1"/>
    <col min="5" max="5" width="12.7109375" customWidth="1"/>
    <col min="6" max="6" width="12.7109375" style="127" customWidth="1"/>
    <col min="7" max="7" width="13.7109375" customWidth="1"/>
    <col min="8" max="8" width="20.7109375" style="127" customWidth="1"/>
    <col min="9" max="9" width="53" customWidth="1"/>
    <col min="10" max="10" width="5.42578125" customWidth="1"/>
    <col min="11" max="11" width="6.7109375" customWidth="1"/>
    <col min="12" max="12" width="26.7109375" customWidth="1"/>
    <col min="13" max="13" width="39.5703125" customWidth="1"/>
  </cols>
  <sheetData>
    <row r="2" spans="2:9" ht="21" customHeight="1">
      <c r="B2" s="96" t="s">
        <v>63</v>
      </c>
      <c r="C2" s="74" t="s">
        <v>64</v>
      </c>
      <c r="D2" s="74" t="s">
        <v>64</v>
      </c>
      <c r="E2" s="74" t="s">
        <v>64</v>
      </c>
      <c r="F2" s="152" t="s">
        <v>64</v>
      </c>
      <c r="G2" s="74" t="s">
        <v>64</v>
      </c>
      <c r="H2" s="161" t="s">
        <v>64</v>
      </c>
    </row>
    <row r="3" spans="2:9" ht="15" customHeight="1">
      <c r="B3" s="97" t="s">
        <v>64</v>
      </c>
      <c r="C3" s="75" t="s">
        <v>64</v>
      </c>
      <c r="D3" s="75" t="s">
        <v>64</v>
      </c>
      <c r="E3" s="75" t="s">
        <v>64</v>
      </c>
      <c r="F3" s="153" t="s">
        <v>64</v>
      </c>
      <c r="G3" s="75" t="s">
        <v>64</v>
      </c>
      <c r="H3" s="162" t="s">
        <v>64</v>
      </c>
    </row>
    <row r="4" spans="2:9" ht="22.5">
      <c r="B4" s="98" t="s">
        <v>1</v>
      </c>
      <c r="C4" s="76" t="s">
        <v>11</v>
      </c>
      <c r="D4" s="77" t="s">
        <v>2</v>
      </c>
      <c r="E4" s="78" t="s">
        <v>103</v>
      </c>
      <c r="F4" s="154" t="s">
        <v>104</v>
      </c>
      <c r="G4" s="78" t="s">
        <v>101</v>
      </c>
      <c r="H4" s="163" t="s">
        <v>105</v>
      </c>
    </row>
    <row r="5" spans="2:9" ht="16.5" customHeight="1">
      <c r="B5" s="99" t="s">
        <v>44</v>
      </c>
      <c r="C5" s="79" t="s">
        <v>64</v>
      </c>
      <c r="D5" s="79" t="s">
        <v>64</v>
      </c>
      <c r="E5" s="79" t="s">
        <v>64</v>
      </c>
      <c r="F5" s="79" t="s">
        <v>64</v>
      </c>
      <c r="G5" s="79" t="s">
        <v>64</v>
      </c>
      <c r="H5" s="79" t="s">
        <v>64</v>
      </c>
    </row>
    <row r="6" spans="2:9" ht="162">
      <c r="B6" s="114" t="s">
        <v>65</v>
      </c>
      <c r="C6" s="115" t="s">
        <v>66</v>
      </c>
      <c r="D6" s="80">
        <v>1</v>
      </c>
      <c r="E6" s="168"/>
      <c r="F6" s="155">
        <f>E6*1.21</f>
        <v>0</v>
      </c>
      <c r="G6" s="81">
        <f>D6*E6</f>
        <v>0</v>
      </c>
      <c r="H6" s="164">
        <f>SUM(D6*F6)</f>
        <v>0</v>
      </c>
    </row>
    <row r="7" spans="2:9" ht="67.5">
      <c r="B7" s="114" t="s">
        <v>27</v>
      </c>
      <c r="C7" s="116" t="s">
        <v>67</v>
      </c>
      <c r="D7" s="80">
        <v>1</v>
      </c>
      <c r="E7" s="168"/>
      <c r="F7" s="155">
        <f>E7*1.21</f>
        <v>0</v>
      </c>
      <c r="G7" s="81">
        <f t="shared" ref="G7:G24" si="0">D7*E7</f>
        <v>0</v>
      </c>
      <c r="H7" s="164">
        <f t="shared" ref="H7:H24" si="1">SUM(D7*F7)</f>
        <v>0</v>
      </c>
    </row>
    <row r="8" spans="2:9">
      <c r="B8" s="99" t="s">
        <v>68</v>
      </c>
      <c r="C8" s="79" t="s">
        <v>64</v>
      </c>
      <c r="D8" s="79" t="s">
        <v>64</v>
      </c>
      <c r="E8" s="79" t="s">
        <v>64</v>
      </c>
      <c r="F8" s="79" t="s">
        <v>64</v>
      </c>
      <c r="G8" s="79" t="s">
        <v>64</v>
      </c>
      <c r="H8" s="79" t="s">
        <v>64</v>
      </c>
    </row>
    <row r="9" spans="2:9" ht="67.5">
      <c r="B9" s="114" t="s">
        <v>69</v>
      </c>
      <c r="C9" s="115" t="s">
        <v>70</v>
      </c>
      <c r="D9" s="80">
        <v>24</v>
      </c>
      <c r="E9" s="168"/>
      <c r="F9" s="155">
        <f t="shared" ref="F9:F24" si="2">E9*1.21</f>
        <v>0</v>
      </c>
      <c r="G9" s="81">
        <f t="shared" si="0"/>
        <v>0</v>
      </c>
      <c r="H9" s="164">
        <f t="shared" si="1"/>
        <v>0</v>
      </c>
    </row>
    <row r="10" spans="2:9" ht="81">
      <c r="B10" s="114" t="s">
        <v>71</v>
      </c>
      <c r="C10" s="116" t="s">
        <v>72</v>
      </c>
      <c r="D10" s="80">
        <v>30</v>
      </c>
      <c r="E10" s="168"/>
      <c r="F10" s="155">
        <f t="shared" si="2"/>
        <v>0</v>
      </c>
      <c r="G10" s="81">
        <f t="shared" si="0"/>
        <v>0</v>
      </c>
      <c r="H10" s="164">
        <f t="shared" si="1"/>
        <v>0</v>
      </c>
      <c r="I10" s="111"/>
    </row>
    <row r="11" spans="2:9" ht="45.75" customHeight="1">
      <c r="B11" s="114" t="s">
        <v>73</v>
      </c>
      <c r="C11" s="116" t="s">
        <v>74</v>
      </c>
      <c r="D11" s="80">
        <v>2</v>
      </c>
      <c r="E11" s="169"/>
      <c r="F11" s="155">
        <f t="shared" si="2"/>
        <v>0</v>
      </c>
      <c r="G11" s="81">
        <f t="shared" si="0"/>
        <v>0</v>
      </c>
      <c r="H11" s="164">
        <f t="shared" si="1"/>
        <v>0</v>
      </c>
      <c r="I11" s="111"/>
    </row>
    <row r="12" spans="2:9" ht="45.95" customHeight="1">
      <c r="B12" s="114" t="s">
        <v>75</v>
      </c>
      <c r="C12" s="116" t="s">
        <v>76</v>
      </c>
      <c r="D12" s="80">
        <v>4</v>
      </c>
      <c r="E12" s="170"/>
      <c r="F12" s="155">
        <f t="shared" si="2"/>
        <v>0</v>
      </c>
      <c r="G12" s="81">
        <f t="shared" si="0"/>
        <v>0</v>
      </c>
      <c r="H12" s="164">
        <f t="shared" si="1"/>
        <v>0</v>
      </c>
      <c r="I12" s="111"/>
    </row>
    <row r="13" spans="2:9" ht="38.25" customHeight="1">
      <c r="B13" s="114" t="s">
        <v>77</v>
      </c>
      <c r="C13" s="116" t="s">
        <v>78</v>
      </c>
      <c r="D13" s="80">
        <v>4</v>
      </c>
      <c r="E13" s="171"/>
      <c r="F13" s="155">
        <f t="shared" si="2"/>
        <v>0</v>
      </c>
      <c r="G13" s="81">
        <f t="shared" si="0"/>
        <v>0</v>
      </c>
      <c r="H13" s="164">
        <f t="shared" si="1"/>
        <v>0</v>
      </c>
      <c r="I13" s="111"/>
    </row>
    <row r="14" spans="2:9" ht="54">
      <c r="B14" s="114" t="s">
        <v>79</v>
      </c>
      <c r="C14" s="116" t="s">
        <v>80</v>
      </c>
      <c r="D14" s="80">
        <v>4</v>
      </c>
      <c r="E14" s="168"/>
      <c r="F14" s="155">
        <f t="shared" si="2"/>
        <v>0</v>
      </c>
      <c r="G14" s="81">
        <f t="shared" si="0"/>
        <v>0</v>
      </c>
      <c r="H14" s="164">
        <f t="shared" si="1"/>
        <v>0</v>
      </c>
    </row>
    <row r="15" spans="2:9" ht="108" customHeight="1">
      <c r="B15" s="114" t="s">
        <v>81</v>
      </c>
      <c r="C15" s="116" t="s">
        <v>112</v>
      </c>
      <c r="D15" s="80">
        <v>2</v>
      </c>
      <c r="E15" s="168"/>
      <c r="F15" s="155">
        <f t="shared" si="2"/>
        <v>0</v>
      </c>
      <c r="G15" s="81">
        <f t="shared" si="0"/>
        <v>0</v>
      </c>
      <c r="H15" s="164">
        <f t="shared" si="1"/>
        <v>0</v>
      </c>
      <c r="I15" s="45"/>
    </row>
    <row r="16" spans="2:9" ht="99" customHeight="1">
      <c r="B16" s="114" t="s">
        <v>82</v>
      </c>
      <c r="C16" s="116" t="s">
        <v>113</v>
      </c>
      <c r="D16" s="80">
        <v>1</v>
      </c>
      <c r="E16" s="168"/>
      <c r="F16" s="155">
        <f t="shared" si="2"/>
        <v>0</v>
      </c>
      <c r="G16" s="81">
        <f t="shared" si="0"/>
        <v>0</v>
      </c>
      <c r="H16" s="164">
        <f t="shared" si="1"/>
        <v>0</v>
      </c>
      <c r="I16" s="45"/>
    </row>
    <row r="17" spans="2:9" ht="54">
      <c r="B17" s="114" t="s">
        <v>83</v>
      </c>
      <c r="C17" s="115" t="s">
        <v>84</v>
      </c>
      <c r="D17" s="80">
        <v>8</v>
      </c>
      <c r="E17" s="168"/>
      <c r="F17" s="155">
        <f t="shared" si="2"/>
        <v>0</v>
      </c>
      <c r="G17" s="81">
        <f t="shared" si="0"/>
        <v>0</v>
      </c>
      <c r="H17" s="164">
        <f t="shared" si="1"/>
        <v>0</v>
      </c>
      <c r="I17" s="45"/>
    </row>
    <row r="18" spans="2:9" ht="135">
      <c r="B18" s="114" t="s">
        <v>85</v>
      </c>
      <c r="C18" s="116" t="s">
        <v>86</v>
      </c>
      <c r="D18" s="80">
        <v>10</v>
      </c>
      <c r="E18" s="168"/>
      <c r="F18" s="155">
        <f t="shared" si="2"/>
        <v>0</v>
      </c>
      <c r="G18" s="81">
        <f t="shared" si="0"/>
        <v>0</v>
      </c>
      <c r="H18" s="164">
        <f t="shared" si="1"/>
        <v>0</v>
      </c>
      <c r="I18" s="45"/>
    </row>
    <row r="19" spans="2:9" ht="16.5" customHeight="1">
      <c r="B19" s="99" t="s">
        <v>31</v>
      </c>
      <c r="C19" s="79" t="s">
        <v>64</v>
      </c>
      <c r="D19" s="79" t="s">
        <v>64</v>
      </c>
      <c r="E19" s="79" t="s">
        <v>64</v>
      </c>
      <c r="F19" s="79" t="s">
        <v>64</v>
      </c>
      <c r="G19" s="79" t="s">
        <v>64</v>
      </c>
      <c r="H19" s="79" t="s">
        <v>64</v>
      </c>
    </row>
    <row r="20" spans="2:9" ht="15.75">
      <c r="B20" s="82" t="s">
        <v>60</v>
      </c>
      <c r="C20" s="83" t="s">
        <v>61</v>
      </c>
      <c r="D20" s="80">
        <v>1</v>
      </c>
      <c r="E20" s="168"/>
      <c r="F20" s="155">
        <f t="shared" si="2"/>
        <v>0</v>
      </c>
      <c r="G20" s="81">
        <f t="shared" si="0"/>
        <v>0</v>
      </c>
      <c r="H20" s="164">
        <f t="shared" si="1"/>
        <v>0</v>
      </c>
    </row>
    <row r="21" spans="2:9" ht="15.75">
      <c r="B21" s="82" t="s">
        <v>34</v>
      </c>
      <c r="C21" s="83" t="s">
        <v>35</v>
      </c>
      <c r="D21" s="80">
        <v>1</v>
      </c>
      <c r="E21" s="168"/>
      <c r="F21" s="155">
        <f t="shared" si="2"/>
        <v>0</v>
      </c>
      <c r="G21" s="81">
        <f t="shared" si="0"/>
        <v>0</v>
      </c>
      <c r="H21" s="164">
        <f t="shared" si="1"/>
        <v>0</v>
      </c>
    </row>
    <row r="22" spans="2:9" ht="16.5" customHeight="1">
      <c r="B22" s="99" t="s">
        <v>36</v>
      </c>
      <c r="C22" s="79" t="s">
        <v>64</v>
      </c>
      <c r="D22" s="79" t="s">
        <v>64</v>
      </c>
      <c r="E22" s="79" t="s">
        <v>64</v>
      </c>
      <c r="F22" s="79" t="s">
        <v>64</v>
      </c>
      <c r="G22" s="79" t="s">
        <v>64</v>
      </c>
      <c r="H22" s="79" t="s">
        <v>64</v>
      </c>
    </row>
    <row r="23" spans="2:9" ht="23.25">
      <c r="B23" s="82" t="s">
        <v>37</v>
      </c>
      <c r="C23" s="83" t="s">
        <v>38</v>
      </c>
      <c r="D23" s="80">
        <v>1</v>
      </c>
      <c r="E23" s="168"/>
      <c r="F23" s="155">
        <f t="shared" si="2"/>
        <v>0</v>
      </c>
      <c r="G23" s="81">
        <f t="shared" si="0"/>
        <v>0</v>
      </c>
      <c r="H23" s="164">
        <f t="shared" si="1"/>
        <v>0</v>
      </c>
    </row>
    <row r="24" spans="2:9" ht="15.75">
      <c r="B24" s="84" t="s">
        <v>39</v>
      </c>
      <c r="C24" s="85" t="s">
        <v>40</v>
      </c>
      <c r="D24" s="86">
        <v>1</v>
      </c>
      <c r="E24" s="172"/>
      <c r="F24" s="155">
        <f t="shared" si="2"/>
        <v>0</v>
      </c>
      <c r="G24" s="81">
        <f t="shared" si="0"/>
        <v>0</v>
      </c>
      <c r="H24" s="164">
        <f t="shared" si="1"/>
        <v>0</v>
      </c>
    </row>
    <row r="25" spans="2:9" ht="15.75">
      <c r="B25" s="87" t="s">
        <v>64</v>
      </c>
      <c r="C25" s="88"/>
      <c r="D25" s="89"/>
      <c r="E25" s="89"/>
      <c r="F25" s="156"/>
      <c r="G25" s="89"/>
      <c r="H25" s="165" t="s">
        <v>64</v>
      </c>
    </row>
    <row r="26" spans="2:9">
      <c r="B26" s="100" t="s">
        <v>106</v>
      </c>
      <c r="C26" s="90" t="s">
        <v>64</v>
      </c>
      <c r="D26" s="90" t="s">
        <v>64</v>
      </c>
      <c r="E26" s="90" t="s">
        <v>64</v>
      </c>
      <c r="F26" s="157" t="s">
        <v>64</v>
      </c>
      <c r="G26" s="90" t="s">
        <v>64</v>
      </c>
      <c r="H26" s="166">
        <f>SUM(G6:G24)</f>
        <v>0</v>
      </c>
    </row>
    <row r="27" spans="2:9">
      <c r="B27" s="91" t="s">
        <v>64</v>
      </c>
      <c r="C27" s="92"/>
      <c r="D27" s="92"/>
      <c r="E27" s="92"/>
      <c r="F27" s="158"/>
      <c r="G27" s="92"/>
      <c r="H27" s="167"/>
    </row>
    <row r="28" spans="2:9">
      <c r="B28" s="101" t="s">
        <v>42</v>
      </c>
      <c r="C28" s="93" t="s">
        <v>64</v>
      </c>
      <c r="D28" s="93" t="s">
        <v>64</v>
      </c>
      <c r="E28" s="93" t="s">
        <v>64</v>
      </c>
      <c r="F28" s="159" t="s">
        <v>64</v>
      </c>
      <c r="G28" s="93" t="s">
        <v>64</v>
      </c>
      <c r="H28" s="166">
        <f>H30-H26</f>
        <v>0</v>
      </c>
    </row>
    <row r="29" spans="2:9">
      <c r="B29" s="94" t="s">
        <v>64</v>
      </c>
      <c r="C29" s="92"/>
      <c r="D29" s="92"/>
      <c r="E29" s="92"/>
      <c r="F29" s="158"/>
      <c r="G29" s="92"/>
      <c r="H29" s="167" t="s">
        <v>64</v>
      </c>
    </row>
    <row r="30" spans="2:9">
      <c r="B30" s="102" t="s">
        <v>108</v>
      </c>
      <c r="C30" s="95" t="s">
        <v>64</v>
      </c>
      <c r="D30" s="95" t="s">
        <v>64</v>
      </c>
      <c r="E30" s="95" t="s">
        <v>64</v>
      </c>
      <c r="F30" s="160" t="s">
        <v>64</v>
      </c>
      <c r="G30" s="95" t="s">
        <v>64</v>
      </c>
      <c r="H30" s="166">
        <f>SUM(H6:H24)</f>
        <v>0</v>
      </c>
    </row>
  </sheetData>
  <pageMargins left="0.31496062992125984" right="0.15748031496062992" top="0.39370078740157483" bottom="0.98425196850393704" header="0.51181102362204722" footer="0.51181102362204722"/>
  <pageSetup paperSize="9" scale="6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topLeftCell="A7" zoomScale="70" zoomScaleNormal="70" workbookViewId="0">
      <selection activeCell="C7" sqref="C7"/>
    </sheetView>
  </sheetViews>
  <sheetFormatPr defaultColWidth="8.7109375" defaultRowHeight="15"/>
  <cols>
    <col min="2" max="2" width="36.5703125" bestFit="1" customWidth="1"/>
    <col min="3" max="3" width="49" customWidth="1"/>
    <col min="4" max="4" width="9" customWidth="1"/>
    <col min="5" max="5" width="8.85546875" bestFit="1" customWidth="1"/>
    <col min="6" max="6" width="9.140625" style="127" bestFit="1" customWidth="1"/>
    <col min="7" max="7" width="9.140625" bestFit="1" customWidth="1"/>
    <col min="8" max="8" width="14.7109375" style="127" bestFit="1" customWidth="1"/>
    <col min="9" max="9" width="77.28515625" customWidth="1"/>
  </cols>
  <sheetData>
    <row r="1" spans="1:9">
      <c r="A1" s="105"/>
      <c r="B1" s="106"/>
      <c r="C1" s="105"/>
      <c r="D1" s="105"/>
      <c r="E1" s="105"/>
      <c r="F1" s="173"/>
      <c r="G1" s="105"/>
      <c r="H1" s="173"/>
      <c r="I1" s="105"/>
    </row>
    <row r="2" spans="1:9" ht="21" customHeight="1">
      <c r="A2" s="105"/>
      <c r="B2" s="96" t="s">
        <v>5</v>
      </c>
      <c r="C2" s="74" t="s">
        <v>64</v>
      </c>
      <c r="D2" s="74" t="s">
        <v>64</v>
      </c>
      <c r="E2" s="74" t="s">
        <v>64</v>
      </c>
      <c r="F2" s="152" t="s">
        <v>64</v>
      </c>
      <c r="G2" s="74" t="s">
        <v>64</v>
      </c>
      <c r="H2" s="161" t="s">
        <v>64</v>
      </c>
      <c r="I2" s="105"/>
    </row>
    <row r="3" spans="1:9" ht="15" customHeight="1">
      <c r="A3" s="105"/>
      <c r="B3" s="97" t="s">
        <v>64</v>
      </c>
      <c r="C3" s="75" t="s">
        <v>64</v>
      </c>
      <c r="D3" s="75" t="s">
        <v>64</v>
      </c>
      <c r="E3" s="75" t="s">
        <v>64</v>
      </c>
      <c r="F3" s="153" t="s">
        <v>64</v>
      </c>
      <c r="G3" s="75" t="s">
        <v>64</v>
      </c>
      <c r="H3" s="162" t="s">
        <v>64</v>
      </c>
      <c r="I3" s="105"/>
    </row>
    <row r="4" spans="1:9" ht="39.75" customHeight="1">
      <c r="A4" s="105"/>
      <c r="B4" s="98" t="s">
        <v>1</v>
      </c>
      <c r="C4" s="76" t="s">
        <v>11</v>
      </c>
      <c r="D4" s="77" t="s">
        <v>2</v>
      </c>
      <c r="E4" s="78" t="s">
        <v>103</v>
      </c>
      <c r="F4" s="154" t="s">
        <v>104</v>
      </c>
      <c r="G4" s="78" t="s">
        <v>101</v>
      </c>
      <c r="H4" s="163" t="s">
        <v>105</v>
      </c>
      <c r="I4" s="105"/>
    </row>
    <row r="5" spans="1:9" ht="33.75" customHeight="1">
      <c r="A5" s="105"/>
      <c r="B5" s="99" t="s">
        <v>87</v>
      </c>
      <c r="C5" s="107"/>
      <c r="D5" s="107"/>
      <c r="E5" s="107"/>
      <c r="F5" s="174"/>
      <c r="G5" s="107"/>
      <c r="H5" s="174"/>
      <c r="I5" s="105"/>
    </row>
    <row r="6" spans="1:9" ht="111" customHeight="1">
      <c r="A6" s="105"/>
      <c r="B6" s="114" t="s">
        <v>88</v>
      </c>
      <c r="C6" s="115" t="s">
        <v>89</v>
      </c>
      <c r="D6" s="80">
        <v>1</v>
      </c>
      <c r="E6" s="168"/>
      <c r="F6" s="155">
        <f>E6*1.21</f>
        <v>0</v>
      </c>
      <c r="G6" s="81">
        <f>D6*E6</f>
        <v>0</v>
      </c>
      <c r="H6" s="164">
        <f>SUM(D6*F6)</f>
        <v>0</v>
      </c>
      <c r="I6" s="105"/>
    </row>
    <row r="7" spans="1:9" ht="120.6" customHeight="1">
      <c r="A7" s="105"/>
      <c r="B7" s="114" t="s">
        <v>90</v>
      </c>
      <c r="C7" s="115" t="s">
        <v>91</v>
      </c>
      <c r="D7" s="80">
        <v>3</v>
      </c>
      <c r="E7" s="168"/>
      <c r="F7" s="155">
        <f t="shared" ref="F7:F18" si="0">E7*1.21</f>
        <v>0</v>
      </c>
      <c r="G7" s="81">
        <f t="shared" ref="G7:G18" si="1">D7*E7</f>
        <v>0</v>
      </c>
      <c r="H7" s="164">
        <f>SUM(D7*F7)</f>
        <v>0</v>
      </c>
      <c r="I7" s="112"/>
    </row>
    <row r="8" spans="1:9" ht="63.95" customHeight="1">
      <c r="A8" s="105"/>
      <c r="B8" s="114" t="s">
        <v>92</v>
      </c>
      <c r="C8" s="116" t="s">
        <v>93</v>
      </c>
      <c r="D8" s="80">
        <v>1</v>
      </c>
      <c r="E8" s="168"/>
      <c r="F8" s="155">
        <f t="shared" si="0"/>
        <v>0</v>
      </c>
      <c r="G8" s="81">
        <f t="shared" si="1"/>
        <v>0</v>
      </c>
      <c r="H8" s="164">
        <f t="shared" ref="H8:H18" si="2">SUM(D8*F8)</f>
        <v>0</v>
      </c>
      <c r="I8" s="105"/>
    </row>
    <row r="9" spans="1:9" ht="48.75" customHeight="1">
      <c r="A9" s="105"/>
      <c r="B9" s="114" t="s">
        <v>73</v>
      </c>
      <c r="C9" s="116" t="s">
        <v>74</v>
      </c>
      <c r="D9" s="80">
        <v>5</v>
      </c>
      <c r="E9" s="169"/>
      <c r="F9" s="155">
        <f t="shared" si="0"/>
        <v>0</v>
      </c>
      <c r="G9" s="81">
        <f t="shared" si="1"/>
        <v>0</v>
      </c>
      <c r="H9" s="164">
        <f t="shared" si="2"/>
        <v>0</v>
      </c>
      <c r="I9" s="125"/>
    </row>
    <row r="10" spans="1:9" ht="52.5" customHeight="1">
      <c r="A10" s="105"/>
      <c r="B10" s="114" t="s">
        <v>75</v>
      </c>
      <c r="C10" s="116" t="s">
        <v>76</v>
      </c>
      <c r="D10" s="80">
        <v>2</v>
      </c>
      <c r="E10" s="168"/>
      <c r="F10" s="155">
        <f t="shared" si="0"/>
        <v>0</v>
      </c>
      <c r="G10" s="81">
        <f t="shared" si="1"/>
        <v>0</v>
      </c>
      <c r="H10" s="164">
        <f t="shared" si="2"/>
        <v>0</v>
      </c>
      <c r="I10" s="125"/>
    </row>
    <row r="11" spans="1:9" ht="70.5" customHeight="1">
      <c r="A11" s="105"/>
      <c r="B11" s="114" t="s">
        <v>94</v>
      </c>
      <c r="C11" s="116" t="s">
        <v>95</v>
      </c>
      <c r="D11" s="80">
        <v>1</v>
      </c>
      <c r="E11" s="168"/>
      <c r="F11" s="155">
        <f t="shared" si="0"/>
        <v>0</v>
      </c>
      <c r="G11" s="81">
        <f t="shared" si="1"/>
        <v>0</v>
      </c>
      <c r="H11" s="164">
        <f t="shared" si="2"/>
        <v>0</v>
      </c>
      <c r="I11" s="105"/>
    </row>
    <row r="12" spans="1:9" ht="46.5" customHeight="1">
      <c r="A12" s="105"/>
      <c r="B12" s="114" t="s">
        <v>79</v>
      </c>
      <c r="C12" s="116" t="s">
        <v>80</v>
      </c>
      <c r="D12" s="80">
        <v>4</v>
      </c>
      <c r="E12" s="168"/>
      <c r="F12" s="155">
        <f t="shared" si="0"/>
        <v>0</v>
      </c>
      <c r="G12" s="81">
        <f t="shared" si="1"/>
        <v>0</v>
      </c>
      <c r="H12" s="164">
        <f t="shared" si="2"/>
        <v>0</v>
      </c>
      <c r="I12" s="105"/>
    </row>
    <row r="13" spans="1:9" ht="127.5" customHeight="1">
      <c r="A13" s="105"/>
      <c r="B13" s="114" t="s">
        <v>81</v>
      </c>
      <c r="C13" s="116" t="s">
        <v>112</v>
      </c>
      <c r="D13" s="80">
        <v>2</v>
      </c>
      <c r="E13" s="168"/>
      <c r="F13" s="155">
        <f t="shared" si="0"/>
        <v>0</v>
      </c>
      <c r="G13" s="81">
        <f t="shared" si="1"/>
        <v>0</v>
      </c>
      <c r="H13" s="164">
        <f t="shared" si="2"/>
        <v>0</v>
      </c>
      <c r="I13" s="105"/>
    </row>
    <row r="14" spans="1:9" ht="27.75" customHeight="1">
      <c r="A14" s="105"/>
      <c r="B14" s="99" t="s">
        <v>31</v>
      </c>
      <c r="C14" s="79" t="s">
        <v>64</v>
      </c>
      <c r="D14" s="79" t="s">
        <v>64</v>
      </c>
      <c r="E14" s="79"/>
      <c r="F14" s="175" t="s">
        <v>64</v>
      </c>
      <c r="G14" s="79" t="s">
        <v>64</v>
      </c>
      <c r="H14" s="175" t="s">
        <v>64</v>
      </c>
      <c r="I14" s="105"/>
    </row>
    <row r="15" spans="1:9" ht="30" customHeight="1">
      <c r="A15" s="105"/>
      <c r="B15" s="82"/>
      <c r="C15" s="83"/>
      <c r="D15" s="80"/>
      <c r="E15" s="81"/>
      <c r="F15" s="155"/>
      <c r="G15" s="81"/>
      <c r="H15" s="164"/>
      <c r="I15" s="105"/>
    </row>
    <row r="16" spans="1:9" ht="16.5" customHeight="1">
      <c r="A16" s="105"/>
      <c r="B16" s="99" t="s">
        <v>36</v>
      </c>
      <c r="C16" s="79" t="s">
        <v>64</v>
      </c>
      <c r="D16" s="79" t="s">
        <v>64</v>
      </c>
      <c r="E16" s="79"/>
      <c r="F16" s="175" t="s">
        <v>64</v>
      </c>
      <c r="G16" s="79" t="s">
        <v>64</v>
      </c>
      <c r="H16" s="175" t="s">
        <v>64</v>
      </c>
      <c r="I16" s="105"/>
    </row>
    <row r="17" spans="1:9" ht="23.25">
      <c r="A17" s="105"/>
      <c r="B17" s="82" t="s">
        <v>37</v>
      </c>
      <c r="C17" s="83" t="s">
        <v>38</v>
      </c>
      <c r="D17" s="80">
        <v>1</v>
      </c>
      <c r="E17" s="168"/>
      <c r="F17" s="155">
        <f t="shared" si="0"/>
        <v>0</v>
      </c>
      <c r="G17" s="81">
        <f t="shared" si="1"/>
        <v>0</v>
      </c>
      <c r="H17" s="164">
        <f t="shared" si="2"/>
        <v>0</v>
      </c>
      <c r="I17" s="105"/>
    </row>
    <row r="18" spans="1:9" ht="15.75">
      <c r="A18" s="105"/>
      <c r="B18" s="108" t="s">
        <v>39</v>
      </c>
      <c r="C18" s="109" t="s">
        <v>40</v>
      </c>
      <c r="D18" s="110">
        <v>1</v>
      </c>
      <c r="E18" s="178"/>
      <c r="F18" s="155">
        <f t="shared" si="0"/>
        <v>0</v>
      </c>
      <c r="G18" s="81">
        <f t="shared" si="1"/>
        <v>0</v>
      </c>
      <c r="H18" s="176">
        <f t="shared" si="2"/>
        <v>0</v>
      </c>
      <c r="I18" s="105"/>
    </row>
    <row r="19" spans="1:9" ht="15.75">
      <c r="A19" s="105"/>
      <c r="B19" s="87" t="s">
        <v>64</v>
      </c>
      <c r="C19" s="88"/>
      <c r="D19" s="89"/>
      <c r="E19" s="89"/>
      <c r="F19" s="156"/>
      <c r="G19" s="89"/>
      <c r="H19" s="165" t="s">
        <v>64</v>
      </c>
      <c r="I19" s="105"/>
    </row>
    <row r="20" spans="1:9">
      <c r="A20" s="105"/>
      <c r="B20" s="100" t="s">
        <v>106</v>
      </c>
      <c r="C20" s="90" t="s">
        <v>64</v>
      </c>
      <c r="D20" s="90" t="s">
        <v>64</v>
      </c>
      <c r="E20" s="90" t="s">
        <v>64</v>
      </c>
      <c r="F20" s="157" t="s">
        <v>64</v>
      </c>
      <c r="G20" s="90" t="s">
        <v>64</v>
      </c>
      <c r="H20" s="177">
        <f>SUM(G6:G18)</f>
        <v>0</v>
      </c>
      <c r="I20" s="105"/>
    </row>
    <row r="21" spans="1:9">
      <c r="A21" s="105"/>
      <c r="B21" s="91" t="s">
        <v>64</v>
      </c>
      <c r="C21" s="92"/>
      <c r="D21" s="92"/>
      <c r="E21" s="92"/>
      <c r="F21" s="158"/>
      <c r="G21" s="92"/>
      <c r="H21" s="167" t="s">
        <v>64</v>
      </c>
      <c r="I21" s="105"/>
    </row>
    <row r="22" spans="1:9">
      <c r="A22" s="105"/>
      <c r="B22" s="101" t="s">
        <v>42</v>
      </c>
      <c r="C22" s="93" t="s">
        <v>64</v>
      </c>
      <c r="D22" s="93" t="s">
        <v>64</v>
      </c>
      <c r="E22" s="93" t="s">
        <v>64</v>
      </c>
      <c r="F22" s="159" t="s">
        <v>64</v>
      </c>
      <c r="G22" s="93" t="s">
        <v>64</v>
      </c>
      <c r="H22" s="166">
        <f>H24-H20</f>
        <v>0</v>
      </c>
      <c r="I22" s="105"/>
    </row>
    <row r="23" spans="1:9">
      <c r="A23" s="105"/>
      <c r="B23" s="94" t="s">
        <v>64</v>
      </c>
      <c r="C23" s="92"/>
      <c r="D23" s="92"/>
      <c r="E23" s="92"/>
      <c r="F23" s="158"/>
      <c r="G23" s="92"/>
      <c r="H23" s="167" t="s">
        <v>64</v>
      </c>
      <c r="I23" s="105"/>
    </row>
    <row r="24" spans="1:9">
      <c r="A24" s="105"/>
      <c r="B24" s="102" t="s">
        <v>107</v>
      </c>
      <c r="C24" s="95" t="s">
        <v>64</v>
      </c>
      <c r="D24" s="95" t="s">
        <v>64</v>
      </c>
      <c r="E24" s="95" t="s">
        <v>64</v>
      </c>
      <c r="F24" s="160" t="s">
        <v>64</v>
      </c>
      <c r="G24" s="95" t="s">
        <v>64</v>
      </c>
      <c r="H24" s="166">
        <f>SUM(H6:H18)</f>
        <v>0</v>
      </c>
      <c r="I24" s="105"/>
    </row>
    <row r="25" spans="1:9">
      <c r="A25" s="105"/>
      <c r="B25" s="106"/>
      <c r="C25" s="105"/>
      <c r="D25" s="105"/>
      <c r="E25" s="105"/>
      <c r="F25" s="173"/>
      <c r="G25" s="105"/>
      <c r="H25" s="173"/>
      <c r="I25" s="105"/>
    </row>
    <row r="26" spans="1:9">
      <c r="A26" s="105"/>
      <c r="B26" s="106"/>
      <c r="C26" s="105"/>
      <c r="D26" s="105"/>
      <c r="E26" s="105"/>
      <c r="F26" s="173"/>
      <c r="G26" s="105"/>
      <c r="H26" s="173"/>
      <c r="I26" s="105"/>
    </row>
    <row r="33" ht="16.5" customHeight="1"/>
    <row r="34" ht="19.5" customHeight="1"/>
    <row r="35" ht="21" customHeight="1"/>
    <row r="36" ht="16.5" customHeight="1"/>
  </sheetData>
  <pageMargins left="0.31496062992125984" right="0.15748031496062992" top="0.39370078740157483" bottom="0.98425196850393704" header="0.51181102362204722" footer="0.51181102362204722"/>
  <pageSetup paperSize="9" scale="62" fitToHeight="0"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0D09DF98E4C58438B0D7C8035E21D11" ma:contentTypeVersion="11" ma:contentTypeDescription="Vytvoří nový dokument" ma:contentTypeScope="" ma:versionID="5a5c0721675205e8cae367153c2897ce">
  <xsd:schema xmlns:xsd="http://www.w3.org/2001/XMLSchema" xmlns:xs="http://www.w3.org/2001/XMLSchema" xmlns:p="http://schemas.microsoft.com/office/2006/metadata/properties" xmlns:ns2="0d4ed7d0-af94-4680-a82d-2703a4bb2bb2" xmlns:ns3="dddefc92-c4fa-40aa-9c7b-bf247e463c6b" targetNamespace="http://schemas.microsoft.com/office/2006/metadata/properties" ma:root="true" ma:fieldsID="ade8481865a26b47539e83a9ac0da913" ns2:_="" ns3:_="">
    <xsd:import namespace="0d4ed7d0-af94-4680-a82d-2703a4bb2bb2"/>
    <xsd:import namespace="dddefc92-c4fa-40aa-9c7b-bf247e463c6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ed7d0-af94-4680-a82d-2703a4bb2b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5d991ada-61cd-4ffd-b423-e36794b4a7e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defc92-c4fa-40aa-9c7b-bf247e463c6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d30698b-afb7-4744-9a94-a9f8a234e5af}" ma:internalName="TaxCatchAll" ma:showField="CatchAllData" ma:web="dddefc92-c4fa-40aa-9c7b-bf247e463c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ddefc92-c4fa-40aa-9c7b-bf247e463c6b" xsi:nil="true"/>
    <lcf76f155ced4ddcb4097134ff3c332f xmlns="0d4ed7d0-af94-4680-a82d-2703a4bb2bb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CF40FBF-1722-4267-9005-B0950B528769}">
  <ds:schemaRefs>
    <ds:schemaRef ds:uri="http://schemas.microsoft.com/sharepoint/v3/contenttype/forms"/>
  </ds:schemaRefs>
</ds:datastoreItem>
</file>

<file path=customXml/itemProps2.xml><?xml version="1.0" encoding="utf-8"?>
<ds:datastoreItem xmlns:ds="http://schemas.openxmlformats.org/officeDocument/2006/customXml" ds:itemID="{AC742FBA-9213-455E-969C-9433235630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ed7d0-af94-4680-a82d-2703a4bb2bb2"/>
    <ds:schemaRef ds:uri="dddefc92-c4fa-40aa-9c7b-bf247e463c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A7F2B3-DC72-4313-A0B7-79477217DA3B}">
  <ds:schemaRefs>
    <ds:schemaRef ds:uri="http://schemas.microsoft.com/office/2006/metadata/properties"/>
    <ds:schemaRef ds:uri="http://schemas.microsoft.com/office/infopath/2007/PartnerControls"/>
    <ds:schemaRef ds:uri="dddefc92-c4fa-40aa-9c7b-bf247e463c6b"/>
    <ds:schemaRef ds:uri="0d4ed7d0-af94-4680-a82d-2703a4bb2bb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Rekapitulace</vt:lpstr>
      <vt:lpstr>Dílna 3D tech.</vt:lpstr>
      <vt:lpstr>Polytechnická dílna</vt:lpstr>
      <vt:lpstr>Jazyková lab. - finální</vt:lpstr>
      <vt:lpstr>Multimed. dílna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Jiří Maděra</dc:creator>
  <cp:keywords/>
  <dc:description/>
  <cp:lastModifiedBy>Rabasová Iveta</cp:lastModifiedBy>
  <cp:revision/>
  <dcterms:created xsi:type="dcterms:W3CDTF">2015-06-05T18:19:34Z</dcterms:created>
  <dcterms:modified xsi:type="dcterms:W3CDTF">2025-05-28T10:10:13Z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0x010100E0D09DF98E4C58438B0D7C8035E21D11</vt:lpwstr>
  </property>
  <property fmtid="{D5CDD505-2E9C-101B-9397-08002B2CF9AE}" pid="3" name="MediaServiceImageTags">
    <vt:lpwstr/>
  </property>
</Properties>
</file>